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Chacon\Desktop\Claim\"/>
    </mc:Choice>
  </mc:AlternateContent>
  <xr:revisionPtr revIDLastSave="0" documentId="13_ncr:1_{2006051A-EB34-48FB-A202-3BE5D8061E0E}" xr6:coauthVersionLast="45" xr6:coauthVersionMax="45" xr10:uidLastSave="{00000000-0000-0000-0000-000000000000}"/>
  <bookViews>
    <workbookView xWindow="-108" yWindow="-108" windowWidth="23256" windowHeight="12576" xr2:uid="{A35FAFAA-3A44-445C-BAAA-3002DD1ECE94}"/>
  </bookViews>
  <sheets>
    <sheet name="National Adult Rankings" sheetId="1" r:id="rId1"/>
    <sheet name="Audrey Holland" sheetId="36" r:id="rId2"/>
    <sheet name="Bill Middlebrook" sheetId="52" r:id="rId3"/>
    <sheet name="Bob Cvammen" sheetId="47" r:id="rId4"/>
    <sheet name="Bonnie Fogg" sheetId="40" r:id="rId5"/>
    <sheet name="Bert Farias" sheetId="20" r:id="rId6"/>
    <sheet name="Billy Hudson" sheetId="5" r:id="rId7"/>
    <sheet name="Brian Vincent" sheetId="62" r:id="rId8"/>
    <sheet name="Claudia Escoto" sheetId="56" r:id="rId9"/>
    <sheet name="Cody King" sheetId="14" r:id="rId10"/>
    <sheet name="Dave Eisenschmied" sheetId="11" r:id="rId11"/>
    <sheet name="David Strother" sheetId="29" r:id="rId12"/>
    <sheet name="Darren Krumweide" sheetId="30" r:id="rId13"/>
    <sheet name="Dina Tunberg" sheetId="21" r:id="rId14"/>
    <sheet name="Eric Petzoldt" sheetId="39" r:id="rId15"/>
    <sheet name="Fred Jamison" sheetId="63" r:id="rId16"/>
    <sheet name="Gerry Rodriguez" sheetId="19" r:id="rId17"/>
    <sheet name="Harold Reynolds" sheetId="50" r:id="rId18"/>
    <sheet name="Harry Trainer" sheetId="37" r:id="rId19"/>
    <sheet name="Howard Wilson" sheetId="34" r:id="rId20"/>
    <sheet name="Ian Holland" sheetId="31" r:id="rId21"/>
    <sheet name="James Braddy" sheetId="57" r:id="rId22"/>
    <sheet name="James Clarke" sheetId="61" r:id="rId23"/>
    <sheet name="Jerry Willeford" sheetId="35" r:id="rId24"/>
    <sheet name="Jerry Thompson" sheetId="8" r:id="rId25"/>
    <sheet name="Jim Davis" sheetId="41" r:id="rId26"/>
    <sheet name="Jim Haley" sheetId="4" r:id="rId27"/>
    <sheet name="Jim Swaringin" sheetId="25" r:id="rId28"/>
    <sheet name="JJ Griffin" sheetId="28" r:id="rId29"/>
    <sheet name="Joe David" sheetId="18" r:id="rId30"/>
    <sheet name="Joe Chacon" sheetId="55" r:id="rId31"/>
    <sheet name="John Hovan" sheetId="49" r:id="rId32"/>
    <sheet name="Josie Hensler" sheetId="54" r:id="rId33"/>
    <sheet name="Justin Fortson" sheetId="12" r:id="rId34"/>
    <sheet name="Ken Danals" sheetId="13" r:id="rId35"/>
    <sheet name="Kenneth Sledge" sheetId="32" r:id="rId36"/>
    <sheet name="Kevin Sullivan" sheetId="7" r:id="rId37"/>
    <sheet name="Lisa Chacon" sheetId="59" r:id="rId38"/>
    <sheet name="Marc Young" sheetId="44" r:id="rId39"/>
    <sheet name="Mark Self" sheetId="15" r:id="rId40"/>
    <sheet name="Pat Stewart" sheetId="46" r:id="rId41"/>
    <sheet name="Paul Dyer" sheetId="27" r:id="rId42"/>
    <sheet name="Randy Lantrip" sheetId="43" r:id="rId43"/>
    <sheet name="Rene Melendez" sheetId="60" r:id="rId44"/>
    <sheet name="Ricky Haley" sheetId="2" r:id="rId45"/>
    <sheet name="Robby King" sheetId="9" r:id="rId46"/>
    <sheet name="Ron Herring" sheetId="23" r:id="rId47"/>
    <sheet name="Tim Brown" sheetId="51" r:id="rId48"/>
    <sheet name="Simon Milov" sheetId="17" r:id="rId49"/>
    <sheet name="Steven Shimotsu" sheetId="22" r:id="rId50"/>
    <sheet name="Tom Cunningham" sheetId="24" r:id="rId51"/>
    <sheet name="Tony Carruth" sheetId="33" r:id="rId52"/>
    <sheet name="Tony Greenway" sheetId="10" r:id="rId53"/>
    <sheet name="Tracy Self" sheetId="16" r:id="rId54"/>
    <sheet name="Travis Davis" sheetId="53" r:id="rId55"/>
    <sheet name="Wade Haley" sheetId="38" r:id="rId56"/>
    <sheet name="Walter Smith" sheetId="48" r:id="rId57"/>
    <sheet name="Wanda Lantrip" sheetId="45" r:id="rId58"/>
    <sheet name="Wayne Argence" sheetId="58" r:id="rId59"/>
    <sheet name="Woody Smith" sheetId="6" r:id="rId60"/>
    <sheet name="Zach Scurlock" sheetId="42" r:id="rId61"/>
    <sheet name="Zachary Turner" sheetId="26" r:id="rId62"/>
  </sheets>
  <externalReferences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" l="1"/>
  <c r="N26" i="1"/>
  <c r="M26" i="1"/>
  <c r="O29" i="1"/>
  <c r="N29" i="1"/>
  <c r="M29" i="1"/>
  <c r="O27" i="1"/>
  <c r="N27" i="1"/>
  <c r="M27" i="1"/>
  <c r="O19" i="1"/>
  <c r="N19" i="1"/>
  <c r="M19" i="1"/>
  <c r="O17" i="1"/>
  <c r="N17" i="1"/>
  <c r="M17" i="1"/>
  <c r="O16" i="1"/>
  <c r="N16" i="1"/>
  <c r="M16" i="1"/>
  <c r="O15" i="1"/>
  <c r="N15" i="1"/>
  <c r="M15" i="1"/>
  <c r="O8" i="1"/>
  <c r="N8" i="1"/>
  <c r="M8" i="1"/>
  <c r="O85" i="1" l="1"/>
  <c r="N85" i="1"/>
  <c r="O80" i="1"/>
  <c r="N80" i="1"/>
  <c r="M85" i="1"/>
  <c r="M80" i="1"/>
  <c r="H87" i="1"/>
  <c r="G87" i="1"/>
  <c r="F87" i="1"/>
  <c r="E87" i="1"/>
  <c r="D87" i="1"/>
  <c r="H81" i="1"/>
  <c r="G81" i="1"/>
  <c r="F81" i="1"/>
  <c r="E81" i="1"/>
  <c r="D81" i="1"/>
  <c r="N5" i="63"/>
  <c r="L5" i="63"/>
  <c r="K5" i="63"/>
  <c r="N5" i="62"/>
  <c r="L5" i="62"/>
  <c r="M5" i="62" s="1"/>
  <c r="O5" i="62" s="1"/>
  <c r="K5" i="62"/>
  <c r="O69" i="1"/>
  <c r="N69" i="1"/>
  <c r="O71" i="1"/>
  <c r="N71" i="1"/>
  <c r="O62" i="1"/>
  <c r="N62" i="1"/>
  <c r="O61" i="1"/>
  <c r="N61" i="1"/>
  <c r="M69" i="1"/>
  <c r="M71" i="1"/>
  <c r="M62" i="1"/>
  <c r="M61" i="1"/>
  <c r="H69" i="1"/>
  <c r="G69" i="1"/>
  <c r="F69" i="1"/>
  <c r="E69" i="1"/>
  <c r="H71" i="1"/>
  <c r="G71" i="1"/>
  <c r="F71" i="1"/>
  <c r="E71" i="1"/>
  <c r="H63" i="1"/>
  <c r="G63" i="1"/>
  <c r="F63" i="1"/>
  <c r="E63" i="1"/>
  <c r="H62" i="1"/>
  <c r="G62" i="1"/>
  <c r="F62" i="1"/>
  <c r="E62" i="1"/>
  <c r="D69" i="1"/>
  <c r="D71" i="1"/>
  <c r="D63" i="1"/>
  <c r="D62" i="1"/>
  <c r="N5" i="61"/>
  <c r="L5" i="61"/>
  <c r="K5" i="61"/>
  <c r="N5" i="60"/>
  <c r="L5" i="60"/>
  <c r="K5" i="60"/>
  <c r="N5" i="59"/>
  <c r="L5" i="59"/>
  <c r="K5" i="59"/>
  <c r="N5" i="58"/>
  <c r="L5" i="58"/>
  <c r="K5" i="58"/>
  <c r="O42" i="1"/>
  <c r="N42" i="1"/>
  <c r="M42" i="1"/>
  <c r="O38" i="1"/>
  <c r="N38" i="1"/>
  <c r="M38" i="1"/>
  <c r="H45" i="1"/>
  <c r="G45" i="1"/>
  <c r="F45" i="1"/>
  <c r="E45" i="1"/>
  <c r="D45" i="1"/>
  <c r="H39" i="1"/>
  <c r="G39" i="1"/>
  <c r="F39" i="1"/>
  <c r="E39" i="1"/>
  <c r="D39" i="1"/>
  <c r="N5" i="57"/>
  <c r="L5" i="57"/>
  <c r="M5" i="57" s="1"/>
  <c r="O5" i="57" s="1"/>
  <c r="K5" i="57"/>
  <c r="N5" i="56"/>
  <c r="L5" i="56"/>
  <c r="K5" i="56"/>
  <c r="O10" i="1"/>
  <c r="N10" i="1"/>
  <c r="M10" i="1"/>
  <c r="O6" i="1"/>
  <c r="N6" i="1"/>
  <c r="M6" i="1"/>
  <c r="H13" i="1"/>
  <c r="G13" i="1"/>
  <c r="F13" i="1"/>
  <c r="E13" i="1"/>
  <c r="H10" i="1"/>
  <c r="G10" i="1"/>
  <c r="F10" i="1"/>
  <c r="E10" i="1"/>
  <c r="D13" i="1"/>
  <c r="D10" i="1"/>
  <c r="M5" i="55"/>
  <c r="N5" i="55"/>
  <c r="L5" i="55"/>
  <c r="K5" i="55"/>
  <c r="N5" i="54"/>
  <c r="L5" i="54"/>
  <c r="M5" i="54" s="1"/>
  <c r="O5" i="54" s="1"/>
  <c r="K5" i="54"/>
  <c r="M5" i="63" l="1"/>
  <c r="O5" i="63" s="1"/>
  <c r="M5" i="61"/>
  <c r="O5" i="61" s="1"/>
  <c r="M5" i="60"/>
  <c r="O5" i="60" s="1"/>
  <c r="M5" i="59"/>
  <c r="O5" i="59" s="1"/>
  <c r="M5" i="58"/>
  <c r="O5" i="58" s="1"/>
  <c r="M5" i="56"/>
  <c r="O5" i="56" s="1"/>
  <c r="O5" i="55"/>
  <c r="O63" i="1"/>
  <c r="N63" i="1"/>
  <c r="M63" i="1"/>
  <c r="H65" i="1"/>
  <c r="G65" i="1"/>
  <c r="F65" i="1"/>
  <c r="E65" i="1"/>
  <c r="D65" i="1"/>
  <c r="N5" i="53"/>
  <c r="L5" i="53"/>
  <c r="M5" i="53" s="1"/>
  <c r="O5" i="53" s="1"/>
  <c r="K5" i="53"/>
  <c r="O46" i="1"/>
  <c r="N46" i="1"/>
  <c r="M46" i="1"/>
  <c r="H49" i="1"/>
  <c r="F49" i="1"/>
  <c r="E49" i="1"/>
  <c r="D49" i="1"/>
  <c r="N17" i="32"/>
  <c r="L17" i="32"/>
  <c r="M17" i="32" s="1"/>
  <c r="O17" i="32" s="1"/>
  <c r="K17" i="32"/>
  <c r="O12" i="1"/>
  <c r="N12" i="1"/>
  <c r="M12" i="1"/>
  <c r="H14" i="1"/>
  <c r="G14" i="1"/>
  <c r="F14" i="1"/>
  <c r="E14" i="1"/>
  <c r="D14" i="1"/>
  <c r="N5" i="52"/>
  <c r="L5" i="52"/>
  <c r="M5" i="52" s="1"/>
  <c r="K5" i="52"/>
  <c r="M5" i="26"/>
  <c r="M5" i="42"/>
  <c r="M7" i="6"/>
  <c r="M5" i="45"/>
  <c r="M5" i="48"/>
  <c r="M5" i="38"/>
  <c r="M5" i="24"/>
  <c r="M5" i="22"/>
  <c r="M5" i="17"/>
  <c r="M5" i="43"/>
  <c r="M5" i="46"/>
  <c r="M5" i="44"/>
  <c r="M5" i="32"/>
  <c r="M5" i="13"/>
  <c r="M6" i="18"/>
  <c r="M5" i="25"/>
  <c r="M5" i="41"/>
  <c r="M5" i="8"/>
  <c r="M5" i="31"/>
  <c r="M5" i="34"/>
  <c r="M5" i="50"/>
  <c r="M5" i="19"/>
  <c r="M5" i="21"/>
  <c r="M5" i="30"/>
  <c r="M17" i="14"/>
  <c r="M5" i="14"/>
  <c r="M8" i="5"/>
  <c r="M5" i="20"/>
  <c r="M5" i="40"/>
  <c r="M5" i="47"/>
  <c r="M5" i="51"/>
  <c r="M5" i="36"/>
  <c r="M6" i="23"/>
  <c r="O25" i="1"/>
  <c r="N25" i="1"/>
  <c r="M25" i="1"/>
  <c r="G26" i="1"/>
  <c r="F26" i="1"/>
  <c r="E26" i="1"/>
  <c r="D26" i="1"/>
  <c r="O11" i="1"/>
  <c r="N11" i="1"/>
  <c r="M11" i="1"/>
  <c r="G18" i="1"/>
  <c r="F18" i="1"/>
  <c r="E18" i="1"/>
  <c r="D18" i="1"/>
  <c r="N5" i="51"/>
  <c r="L5" i="51"/>
  <c r="K5" i="51"/>
  <c r="N5" i="50"/>
  <c r="O5" i="50"/>
  <c r="H18" i="1" s="1"/>
  <c r="L5" i="50"/>
  <c r="K5" i="50"/>
  <c r="O5" i="52" l="1"/>
  <c r="O5" i="51"/>
  <c r="H26" i="1" s="1"/>
  <c r="L17" i="11"/>
  <c r="K17" i="11"/>
  <c r="L4" i="12"/>
  <c r="K4" i="12"/>
  <c r="L2" i="49"/>
  <c r="K2" i="49"/>
  <c r="K6" i="49" s="1"/>
  <c r="D70" i="1" s="1"/>
  <c r="N6" i="49"/>
  <c r="G70" i="1" s="1"/>
  <c r="L6" i="49"/>
  <c r="L4" i="10"/>
  <c r="K4" i="10"/>
  <c r="M4" i="10" s="1"/>
  <c r="O4" i="10" s="1"/>
  <c r="L27" i="11"/>
  <c r="L31" i="11" s="1"/>
  <c r="E46" i="1" s="1"/>
  <c r="K27" i="11"/>
  <c r="K31" i="11" s="1"/>
  <c r="D46" i="1" s="1"/>
  <c r="N31" i="11"/>
  <c r="G46" i="1" s="1"/>
  <c r="N48" i="1"/>
  <c r="E51" i="1"/>
  <c r="L2" i="48"/>
  <c r="K2" i="48"/>
  <c r="K5" i="48" s="1"/>
  <c r="N5" i="48"/>
  <c r="G51" i="1" s="1"/>
  <c r="L5" i="48"/>
  <c r="N30" i="1"/>
  <c r="G30" i="1"/>
  <c r="L2" i="47"/>
  <c r="L5" i="47" s="1"/>
  <c r="E30" i="1" s="1"/>
  <c r="K2" i="47"/>
  <c r="K5" i="47" s="1"/>
  <c r="M30" i="1" s="1"/>
  <c r="N5" i="47"/>
  <c r="L3" i="7"/>
  <c r="K3" i="7"/>
  <c r="L3" i="6"/>
  <c r="K3" i="6"/>
  <c r="L4" i="5"/>
  <c r="K4" i="5"/>
  <c r="E70" i="1" l="1"/>
  <c r="M6" i="49"/>
  <c r="M70" i="1"/>
  <c r="M2" i="49"/>
  <c r="O2" i="49" s="1"/>
  <c r="M3" i="6"/>
  <c r="O3" i="6" s="1"/>
  <c r="M4" i="5"/>
  <c r="O4" i="5" s="1"/>
  <c r="N51" i="1"/>
  <c r="D51" i="1"/>
  <c r="M48" i="1"/>
  <c r="M4" i="12"/>
  <c r="O4" i="12" s="1"/>
  <c r="M3" i="7"/>
  <c r="O3" i="7" s="1"/>
  <c r="D30" i="1"/>
  <c r="M2" i="48"/>
  <c r="N70" i="1"/>
  <c r="M51" i="1"/>
  <c r="M17" i="11"/>
  <c r="O17" i="11" s="1"/>
  <c r="M31" i="11"/>
  <c r="M27" i="11"/>
  <c r="O5" i="48"/>
  <c r="H51" i="1" s="1"/>
  <c r="M2" i="47"/>
  <c r="O92" i="1"/>
  <c r="G92" i="1"/>
  <c r="D2" i="46"/>
  <c r="C2" i="46" s="1"/>
  <c r="N5" i="46"/>
  <c r="O5" i="46"/>
  <c r="H92" i="1" s="1"/>
  <c r="L5" i="46"/>
  <c r="N92" i="1" s="1"/>
  <c r="K5" i="46"/>
  <c r="M92" i="1" s="1"/>
  <c r="O6" i="49" l="1"/>
  <c r="H70" i="1" s="1"/>
  <c r="O70" i="1"/>
  <c r="F70" i="1"/>
  <c r="D92" i="1"/>
  <c r="E92" i="1"/>
  <c r="F51" i="1"/>
  <c r="O48" i="1"/>
  <c r="F92" i="1"/>
  <c r="O51" i="1"/>
  <c r="F46" i="1"/>
  <c r="O27" i="11"/>
  <c r="O31" i="11"/>
  <c r="H46" i="1" s="1"/>
  <c r="O2" i="47"/>
  <c r="F66" i="1"/>
  <c r="O67" i="1"/>
  <c r="D2" i="45"/>
  <c r="C2" i="45" s="1"/>
  <c r="N5" i="45"/>
  <c r="G66" i="1" s="1"/>
  <c r="L5" i="45"/>
  <c r="N67" i="1" s="1"/>
  <c r="K5" i="45"/>
  <c r="M67" i="1" s="1"/>
  <c r="O24" i="1"/>
  <c r="N22" i="1"/>
  <c r="M14" i="1"/>
  <c r="G24" i="1"/>
  <c r="D2" i="44"/>
  <c r="C2" i="44" s="1"/>
  <c r="N5" i="44"/>
  <c r="O5" i="44"/>
  <c r="H24" i="1" s="1"/>
  <c r="L5" i="44"/>
  <c r="N24" i="1" s="1"/>
  <c r="K5" i="44"/>
  <c r="M24" i="1" s="1"/>
  <c r="E23" i="1"/>
  <c r="D2" i="43"/>
  <c r="C2" i="43" s="1"/>
  <c r="N5" i="43"/>
  <c r="G23" i="1" s="1"/>
  <c r="O5" i="43"/>
  <c r="H23" i="1" s="1"/>
  <c r="L5" i="43"/>
  <c r="K5" i="43"/>
  <c r="M22" i="1" s="1"/>
  <c r="G22" i="1"/>
  <c r="D2" i="42"/>
  <c r="C2" i="42" s="1"/>
  <c r="N5" i="42"/>
  <c r="F22" i="1"/>
  <c r="L5" i="42"/>
  <c r="E22" i="1" s="1"/>
  <c r="K5" i="42"/>
  <c r="D22" i="1" s="1"/>
  <c r="D3" i="16"/>
  <c r="C3" i="16"/>
  <c r="D3" i="18"/>
  <c r="C3" i="18"/>
  <c r="G17" i="1"/>
  <c r="D17" i="1"/>
  <c r="D2" i="41"/>
  <c r="C2" i="41" s="1"/>
  <c r="N5" i="41"/>
  <c r="O5" i="41"/>
  <c r="H17" i="1" s="1"/>
  <c r="L5" i="41"/>
  <c r="N14" i="1" s="1"/>
  <c r="K5" i="41"/>
  <c r="D2" i="40"/>
  <c r="C2" i="40" s="1"/>
  <c r="D3" i="15"/>
  <c r="C3" i="15"/>
  <c r="N5" i="40"/>
  <c r="G16" i="1" s="1"/>
  <c r="O13" i="1"/>
  <c r="L5" i="40"/>
  <c r="N13" i="1" s="1"/>
  <c r="K5" i="40"/>
  <c r="M13" i="1" s="1"/>
  <c r="F16" i="1" l="1"/>
  <c r="M21" i="1"/>
  <c r="F23" i="1"/>
  <c r="D24" i="1"/>
  <c r="N21" i="1"/>
  <c r="O22" i="1"/>
  <c r="D16" i="1"/>
  <c r="E17" i="1"/>
  <c r="E24" i="1"/>
  <c r="O21" i="1"/>
  <c r="D66" i="1"/>
  <c r="O5" i="47"/>
  <c r="H30" i="1" s="1"/>
  <c r="O30" i="1"/>
  <c r="F30" i="1"/>
  <c r="E16" i="1"/>
  <c r="F17" i="1"/>
  <c r="O5" i="42"/>
  <c r="H22" i="1" s="1"/>
  <c r="D23" i="1"/>
  <c r="F24" i="1"/>
  <c r="O14" i="1"/>
  <c r="O5" i="45"/>
  <c r="H66" i="1" s="1"/>
  <c r="E66" i="1"/>
  <c r="O5" i="40"/>
  <c r="H16" i="1" s="1"/>
  <c r="N18" i="9" l="1"/>
  <c r="G83" i="1" s="1"/>
  <c r="L18" i="9"/>
  <c r="N82" i="1" s="1"/>
  <c r="K18" i="9"/>
  <c r="M82" i="1" s="1"/>
  <c r="N6" i="39"/>
  <c r="G47" i="1" s="1"/>
  <c r="L6" i="39"/>
  <c r="M6" i="39" s="1"/>
  <c r="K6" i="39"/>
  <c r="M50" i="1" s="1"/>
  <c r="N17" i="14"/>
  <c r="G42" i="1" s="1"/>
  <c r="O17" i="14"/>
  <c r="H42" i="1" s="1"/>
  <c r="L17" i="14"/>
  <c r="E42" i="1" s="1"/>
  <c r="K17" i="14"/>
  <c r="D42" i="1" s="1"/>
  <c r="N5" i="38"/>
  <c r="G38" i="1" s="1"/>
  <c r="L5" i="38"/>
  <c r="N37" i="1" s="1"/>
  <c r="K5" i="38"/>
  <c r="D38" i="1" s="1"/>
  <c r="O50" i="1" l="1"/>
  <c r="E38" i="1"/>
  <c r="M40" i="1"/>
  <c r="D83" i="1"/>
  <c r="M37" i="1"/>
  <c r="F42" i="1"/>
  <c r="O40" i="1"/>
  <c r="D47" i="1"/>
  <c r="E83" i="1"/>
  <c r="N40" i="1"/>
  <c r="E47" i="1"/>
  <c r="O6" i="39"/>
  <c r="H47" i="1" s="1"/>
  <c r="F47" i="1"/>
  <c r="N50" i="1"/>
  <c r="M18" i="9"/>
  <c r="N6" i="37"/>
  <c r="L6" i="37"/>
  <c r="K6" i="37"/>
  <c r="D90" i="1" s="1"/>
  <c r="N5" i="36"/>
  <c r="G91" i="1" s="1"/>
  <c r="O5" i="36"/>
  <c r="H91" i="1" s="1"/>
  <c r="L5" i="36"/>
  <c r="N90" i="1" s="1"/>
  <c r="K5" i="36"/>
  <c r="D91" i="1" s="1"/>
  <c r="N6" i="35"/>
  <c r="G84" i="1" s="1"/>
  <c r="L6" i="35"/>
  <c r="K6" i="35"/>
  <c r="D84" i="1" s="1"/>
  <c r="N5" i="34"/>
  <c r="G89" i="1" s="1"/>
  <c r="O89" i="1"/>
  <c r="L5" i="34"/>
  <c r="N89" i="1" s="1"/>
  <c r="K5" i="34"/>
  <c r="M89" i="1" s="1"/>
  <c r="N6" i="33"/>
  <c r="G82" i="1" s="1"/>
  <c r="L6" i="33"/>
  <c r="K6" i="33"/>
  <c r="D82" i="1" s="1"/>
  <c r="N5" i="32"/>
  <c r="O72" i="1"/>
  <c r="L5" i="32"/>
  <c r="E72" i="1" s="1"/>
  <c r="K5" i="32"/>
  <c r="D72" i="1" s="1"/>
  <c r="N5" i="31"/>
  <c r="O68" i="1"/>
  <c r="L5" i="31"/>
  <c r="E68" i="1" s="1"/>
  <c r="K5" i="31"/>
  <c r="D68" i="1" s="1"/>
  <c r="N5" i="30"/>
  <c r="G64" i="1" s="1"/>
  <c r="L5" i="30"/>
  <c r="N65" i="1" s="1"/>
  <c r="K5" i="30"/>
  <c r="M65" i="1" s="1"/>
  <c r="N47" i="1"/>
  <c r="N6" i="29"/>
  <c r="L6" i="29"/>
  <c r="K6" i="29"/>
  <c r="M47" i="1" s="1"/>
  <c r="N6" i="28"/>
  <c r="G43" i="1" s="1"/>
  <c r="L6" i="28"/>
  <c r="K6" i="28"/>
  <c r="M44" i="1" s="1"/>
  <c r="E43" i="1"/>
  <c r="D43" i="1"/>
  <c r="N6" i="27"/>
  <c r="G37" i="1" s="1"/>
  <c r="L6" i="27"/>
  <c r="K6" i="27"/>
  <c r="D37" i="1" s="1"/>
  <c r="N5" i="26"/>
  <c r="G28" i="1" s="1"/>
  <c r="L5" i="26"/>
  <c r="E28" i="1" s="1"/>
  <c r="K5" i="26"/>
  <c r="D28" i="1" s="1"/>
  <c r="N5" i="25"/>
  <c r="L5" i="25"/>
  <c r="K5" i="25"/>
  <c r="N5" i="24"/>
  <c r="G25" i="1" s="1"/>
  <c r="O5" i="24"/>
  <c r="H25" i="1" s="1"/>
  <c r="L5" i="24"/>
  <c r="E25" i="1" s="1"/>
  <c r="K5" i="24"/>
  <c r="D25" i="1" s="1"/>
  <c r="F8" i="1"/>
  <c r="N6" i="23"/>
  <c r="L6" i="23"/>
  <c r="K6" i="23"/>
  <c r="D8" i="1" s="1"/>
  <c r="N91" i="1" l="1"/>
  <c r="M6" i="37"/>
  <c r="O91" i="1" s="1"/>
  <c r="N86" i="1"/>
  <c r="M6" i="35"/>
  <c r="O6" i="35" s="1"/>
  <c r="H84" i="1" s="1"/>
  <c r="E82" i="1"/>
  <c r="M6" i="33"/>
  <c r="O6" i="33" s="1"/>
  <c r="H82" i="1" s="1"/>
  <c r="N44" i="1"/>
  <c r="M6" i="28"/>
  <c r="O6" i="28" s="1"/>
  <c r="H43" i="1" s="1"/>
  <c r="E48" i="1"/>
  <c r="M6" i="29"/>
  <c r="N39" i="1"/>
  <c r="M6" i="27"/>
  <c r="F37" i="1" s="1"/>
  <c r="M83" i="1"/>
  <c r="O6" i="27"/>
  <c r="H37" i="1" s="1"/>
  <c r="O5" i="31"/>
  <c r="H68" i="1" s="1"/>
  <c r="D89" i="1"/>
  <c r="D27" i="1"/>
  <c r="M28" i="1"/>
  <c r="M68" i="1"/>
  <c r="O5" i="32"/>
  <c r="H72" i="1" s="1"/>
  <c r="O39" i="1"/>
  <c r="M72" i="1"/>
  <c r="F68" i="1"/>
  <c r="N68" i="1"/>
  <c r="F72" i="1"/>
  <c r="N72" i="1"/>
  <c r="N83" i="1"/>
  <c r="E89" i="1"/>
  <c r="E84" i="1"/>
  <c r="M86" i="1"/>
  <c r="E91" i="1"/>
  <c r="M90" i="1"/>
  <c r="E90" i="1"/>
  <c r="M91" i="1"/>
  <c r="O18" i="9"/>
  <c r="H83" i="1" s="1"/>
  <c r="O82" i="1"/>
  <c r="F83" i="1"/>
  <c r="O5" i="30"/>
  <c r="H64" i="1" s="1"/>
  <c r="O65" i="1"/>
  <c r="N28" i="1"/>
  <c r="F27" i="1"/>
  <c r="O6" i="23"/>
  <c r="H8" i="1" s="1"/>
  <c r="G8" i="1"/>
  <c r="O28" i="1"/>
  <c r="O5" i="25"/>
  <c r="H27" i="1" s="1"/>
  <c r="G27" i="1"/>
  <c r="F28" i="1"/>
  <c r="E37" i="1"/>
  <c r="M39" i="1"/>
  <c r="D48" i="1"/>
  <c r="D64" i="1"/>
  <c r="G68" i="1"/>
  <c r="G72" i="1"/>
  <c r="F89" i="1"/>
  <c r="F84" i="1"/>
  <c r="F91" i="1"/>
  <c r="F90" i="1"/>
  <c r="E8" i="1"/>
  <c r="E27" i="1"/>
  <c r="F64" i="1"/>
  <c r="O5" i="38"/>
  <c r="H38" i="1" s="1"/>
  <c r="O37" i="1"/>
  <c r="F38" i="1"/>
  <c r="F25" i="1"/>
  <c r="G48" i="1"/>
  <c r="O5" i="26"/>
  <c r="H28" i="1" s="1"/>
  <c r="F43" i="1"/>
  <c r="E64" i="1"/>
  <c r="O5" i="34"/>
  <c r="H89" i="1" s="1"/>
  <c r="O86" i="1"/>
  <c r="O90" i="1"/>
  <c r="O6" i="37"/>
  <c r="H90" i="1" s="1"/>
  <c r="G90" i="1"/>
  <c r="O44" i="1"/>
  <c r="N5" i="22"/>
  <c r="G52" i="1" s="1"/>
  <c r="O52" i="1"/>
  <c r="L5" i="22"/>
  <c r="N52" i="1" s="1"/>
  <c r="K5" i="22"/>
  <c r="D52" i="1" s="1"/>
  <c r="N5" i="21"/>
  <c r="G44" i="1" s="1"/>
  <c r="L5" i="21"/>
  <c r="N45" i="1" s="1"/>
  <c r="K5" i="21"/>
  <c r="M45" i="1" s="1"/>
  <c r="N5" i="20"/>
  <c r="G41" i="1" s="1"/>
  <c r="L5" i="20"/>
  <c r="N41" i="1" s="1"/>
  <c r="K5" i="20"/>
  <c r="D41" i="1" s="1"/>
  <c r="N5" i="19"/>
  <c r="G29" i="1" s="1"/>
  <c r="L5" i="19"/>
  <c r="K5" i="19"/>
  <c r="D29" i="1" s="1"/>
  <c r="N6" i="18"/>
  <c r="G19" i="1" s="1"/>
  <c r="L6" i="18"/>
  <c r="K6" i="18"/>
  <c r="M20" i="1" s="1"/>
  <c r="N5" i="17"/>
  <c r="G20" i="1" s="1"/>
  <c r="O5" i="17"/>
  <c r="H20" i="1" s="1"/>
  <c r="L5" i="17"/>
  <c r="K5" i="17"/>
  <c r="D20" i="1" s="1"/>
  <c r="N6" i="16"/>
  <c r="G12" i="1" s="1"/>
  <c r="L6" i="16"/>
  <c r="K6" i="16"/>
  <c r="M18" i="1" s="1"/>
  <c r="N6" i="15"/>
  <c r="G11" i="1" s="1"/>
  <c r="L6" i="15"/>
  <c r="K6" i="15"/>
  <c r="D11" i="1" s="1"/>
  <c r="O83" i="1" l="1"/>
  <c r="F82" i="1"/>
  <c r="F48" i="1"/>
  <c r="O47" i="1"/>
  <c r="O6" i="29"/>
  <c r="H48" i="1" s="1"/>
  <c r="M6" i="15"/>
  <c r="N18" i="1"/>
  <c r="M6" i="16"/>
  <c r="O6" i="16" s="1"/>
  <c r="H12" i="1" s="1"/>
  <c r="N20" i="1"/>
  <c r="O6" i="18"/>
  <c r="H19" i="1" s="1"/>
  <c r="O5" i="20"/>
  <c r="H41" i="1" s="1"/>
  <c r="O5" i="21"/>
  <c r="H44" i="1" s="1"/>
  <c r="D12" i="1"/>
  <c r="D19" i="1"/>
  <c r="D44" i="1"/>
  <c r="E11" i="1"/>
  <c r="E12" i="1"/>
  <c r="E20" i="1"/>
  <c r="E19" i="1"/>
  <c r="E29" i="1"/>
  <c r="E41" i="1"/>
  <c r="M41" i="1"/>
  <c r="E44" i="1"/>
  <c r="E52" i="1"/>
  <c r="M52" i="1"/>
  <c r="F11" i="1"/>
  <c r="F20" i="1"/>
  <c r="F19" i="1"/>
  <c r="F29" i="1"/>
  <c r="F41" i="1"/>
  <c r="F44" i="1"/>
  <c r="F52" i="1"/>
  <c r="O20" i="1"/>
  <c r="O41" i="1"/>
  <c r="O45" i="1"/>
  <c r="O5" i="22"/>
  <c r="H52" i="1" s="1"/>
  <c r="O5" i="19"/>
  <c r="H29" i="1" s="1"/>
  <c r="O6" i="15"/>
  <c r="H11" i="1" s="1"/>
  <c r="O2" i="8"/>
  <c r="O2" i="9"/>
  <c r="F12" i="1" l="1"/>
  <c r="O18" i="1"/>
  <c r="N8" i="10"/>
  <c r="G61" i="1" s="1"/>
  <c r="L8" i="10"/>
  <c r="K8" i="10"/>
  <c r="M64" i="1" s="1"/>
  <c r="N5" i="9"/>
  <c r="G40" i="1" s="1"/>
  <c r="L5" i="9"/>
  <c r="N43" i="1" s="1"/>
  <c r="K5" i="9"/>
  <c r="M43" i="1" s="1"/>
  <c r="N5" i="8"/>
  <c r="G50" i="1" s="1"/>
  <c r="L5" i="8"/>
  <c r="K5" i="8"/>
  <c r="E21" i="1"/>
  <c r="N6" i="7"/>
  <c r="G21" i="1" s="1"/>
  <c r="L6" i="7"/>
  <c r="N23" i="1" s="1"/>
  <c r="K6" i="7"/>
  <c r="M23" i="1" s="1"/>
  <c r="G15" i="1"/>
  <c r="N7" i="6"/>
  <c r="L7" i="6"/>
  <c r="K7" i="6"/>
  <c r="N7" i="4"/>
  <c r="G7" i="1" s="1"/>
  <c r="L7" i="4"/>
  <c r="K7" i="4"/>
  <c r="N8" i="5"/>
  <c r="G6" i="1" s="1"/>
  <c r="L8" i="5"/>
  <c r="K8" i="5"/>
  <c r="M9" i="1" s="1"/>
  <c r="N28" i="2"/>
  <c r="G60" i="1" s="1"/>
  <c r="L28" i="2"/>
  <c r="K28" i="2"/>
  <c r="N7" i="2"/>
  <c r="G9" i="1" s="1"/>
  <c r="L7" i="2"/>
  <c r="N7" i="1" s="1"/>
  <c r="K7" i="2"/>
  <c r="M7" i="1" s="1"/>
  <c r="N5" i="14"/>
  <c r="G88" i="1" s="1"/>
  <c r="O87" i="1"/>
  <c r="L5" i="14"/>
  <c r="N87" i="1" s="1"/>
  <c r="K5" i="14"/>
  <c r="M87" i="1" s="1"/>
  <c r="N5" i="13"/>
  <c r="G86" i="1" s="1"/>
  <c r="L5" i="13"/>
  <c r="N84" i="1" s="1"/>
  <c r="K5" i="13"/>
  <c r="M84" i="1" s="1"/>
  <c r="N8" i="12"/>
  <c r="G80" i="1" s="1"/>
  <c r="L8" i="12"/>
  <c r="M8" i="12" s="1"/>
  <c r="K8" i="12"/>
  <c r="M81" i="1" s="1"/>
  <c r="N21" i="11"/>
  <c r="L21" i="11"/>
  <c r="K21" i="11"/>
  <c r="M88" i="1" s="1"/>
  <c r="N5" i="11"/>
  <c r="G67" i="1" s="1"/>
  <c r="L5" i="11"/>
  <c r="K5" i="11"/>
  <c r="M66" i="1" s="1"/>
  <c r="N64" i="1" l="1"/>
  <c r="M8" i="10"/>
  <c r="O64" i="1" s="1"/>
  <c r="N66" i="1"/>
  <c r="M5" i="11"/>
  <c r="O66" i="1" s="1"/>
  <c r="N88" i="1"/>
  <c r="M21" i="11"/>
  <c r="O88" i="1" s="1"/>
  <c r="N81" i="1"/>
  <c r="D21" i="1"/>
  <c r="N9" i="1"/>
  <c r="D86" i="1"/>
  <c r="D85" i="1"/>
  <c r="O5" i="13"/>
  <c r="H86" i="1" s="1"/>
  <c r="O84" i="1"/>
  <c r="F86" i="1"/>
  <c r="E88" i="1"/>
  <c r="M28" i="2"/>
  <c r="N60" i="1"/>
  <c r="M7" i="4"/>
  <c r="E15" i="1"/>
  <c r="M5" i="9"/>
  <c r="O43" i="1" s="1"/>
  <c r="E85" i="1"/>
  <c r="F88" i="1"/>
  <c r="D7" i="1"/>
  <c r="E40" i="1"/>
  <c r="E67" i="1"/>
  <c r="G85" i="1"/>
  <c r="E86" i="1"/>
  <c r="D88" i="1"/>
  <c r="D60" i="1"/>
  <c r="M60" i="1"/>
  <c r="D15" i="1"/>
  <c r="M6" i="7"/>
  <c r="O5" i="8"/>
  <c r="H50" i="1" s="1"/>
  <c r="D67" i="1"/>
  <c r="D80" i="1"/>
  <c r="E80" i="1"/>
  <c r="F80" i="1"/>
  <c r="M7" i="2"/>
  <c r="O7" i="1" s="1"/>
  <c r="D61" i="1"/>
  <c r="E61" i="1"/>
  <c r="E7" i="1"/>
  <c r="F9" i="1"/>
  <c r="E60" i="1"/>
  <c r="F60" i="1"/>
  <c r="D9" i="1"/>
  <c r="E9" i="1"/>
  <c r="D6" i="1"/>
  <c r="E6" i="1"/>
  <c r="O49" i="1"/>
  <c r="F50" i="1"/>
  <c r="N49" i="1"/>
  <c r="E50" i="1"/>
  <c r="M49" i="1"/>
  <c r="D50" i="1"/>
  <c r="D40" i="1"/>
  <c r="O5" i="14"/>
  <c r="H88" i="1" s="1"/>
  <c r="O5" i="11" l="1"/>
  <c r="H67" i="1" s="1"/>
  <c r="F67" i="1"/>
  <c r="F7" i="1"/>
  <c r="F61" i="1"/>
  <c r="O7" i="4"/>
  <c r="H7" i="1" s="1"/>
  <c r="O21" i="11"/>
  <c r="H85" i="1" s="1"/>
  <c r="F85" i="1"/>
  <c r="O8" i="10"/>
  <c r="H61" i="1" s="1"/>
  <c r="O8" i="12"/>
  <c r="H80" i="1" s="1"/>
  <c r="O81" i="1"/>
  <c r="O28" i="2"/>
  <c r="H60" i="1" s="1"/>
  <c r="O60" i="1"/>
  <c r="O23" i="1"/>
  <c r="F21" i="1"/>
  <c r="O6" i="7"/>
  <c r="H21" i="1" s="1"/>
  <c r="F15" i="1"/>
  <c r="O7" i="6"/>
  <c r="H15" i="1" s="1"/>
  <c r="O5" i="9"/>
  <c r="H40" i="1" s="1"/>
  <c r="F40" i="1"/>
  <c r="O7" i="2"/>
  <c r="H9" i="1" s="1"/>
  <c r="O9" i="1"/>
  <c r="F6" i="1"/>
  <c r="O8" i="5"/>
  <c r="H6" i="1" s="1"/>
</calcChain>
</file>

<file path=xl/sharedStrings.xml><?xml version="1.0" encoding="utf-8"?>
<sst xmlns="http://schemas.openxmlformats.org/spreadsheetml/2006/main" count="1699" uniqueCount="112">
  <si>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</si>
  <si>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</si>
  <si>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</si>
  <si>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</si>
  <si>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</si>
  <si>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</si>
  <si>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</si>
  <si>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</si>
  <si>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</si>
  <si>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</si>
  <si>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</si>
  <si>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</si>
  <si>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</si>
  <si>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</si>
  <si>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</si>
  <si>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</si>
  <si>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</si>
  <si>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Ricky Haley</t>
  </si>
  <si>
    <t>Billy Hudson</t>
  </si>
  <si>
    <t>Jim Haley</t>
  </si>
  <si>
    <t>Woody Smith</t>
  </si>
  <si>
    <t>Kevin Sullivan</t>
  </si>
  <si>
    <t>Jerry Thompson</t>
  </si>
  <si>
    <t>Lite Barrel Bolt</t>
  </si>
  <si>
    <t>Robby King</t>
  </si>
  <si>
    <t>Unlimited Semi Auto</t>
  </si>
  <si>
    <t>Tony Greenway</t>
  </si>
  <si>
    <t>Dave Eisenschmied</t>
  </si>
  <si>
    <t>Factory Semi Auto</t>
  </si>
  <si>
    <t>Justin Forston</t>
  </si>
  <si>
    <t>Ken Danals</t>
  </si>
  <si>
    <t>Cody King</t>
  </si>
  <si>
    <t>Target Total</t>
  </si>
  <si>
    <t>Agg</t>
  </si>
  <si>
    <t>Agg + Points</t>
  </si>
  <si>
    <t>Outlaw Heavy</t>
  </si>
  <si>
    <t>Elberton, GA</t>
  </si>
  <si>
    <t>Outtlaw Lite</t>
  </si>
  <si>
    <t>Unlimited</t>
  </si>
  <si>
    <t>Factory</t>
  </si>
  <si>
    <t>ABRA OUTLAW HEAVY RANKING 2020</t>
  </si>
  <si>
    <t>ABRA OUTLAW LITE RANKING 2020</t>
  </si>
  <si>
    <t>ABRA UNLIMITED RANKING 2020</t>
  </si>
  <si>
    <t>ABRA FACTORY RANKING 2020</t>
  </si>
  <si>
    <t>National Agg + Points</t>
  </si>
  <si>
    <t xml:space="preserve">National Aggregate </t>
  </si>
  <si>
    <t>Simon Milov</t>
  </si>
  <si>
    <t>Joe David</t>
  </si>
  <si>
    <t>Gerry Rodriguez</t>
  </si>
  <si>
    <t>Bert Farias</t>
  </si>
  <si>
    <t>Dina Turnberg</t>
  </si>
  <si>
    <t>Steven Shimotsu</t>
  </si>
  <si>
    <t>Mark Self</t>
  </si>
  <si>
    <t>Edinburg, TX</t>
  </si>
  <si>
    <t>Tracy Self</t>
  </si>
  <si>
    <t>Dina Tunberg</t>
  </si>
  <si>
    <t>Ron Herring</t>
  </si>
  <si>
    <t>San Angelo, TX</t>
  </si>
  <si>
    <t>Tom Cunningham</t>
  </si>
  <si>
    <t>Jim Swaringin</t>
  </si>
  <si>
    <t>Zachary Turner</t>
  </si>
  <si>
    <t>Paul Dyer</t>
  </si>
  <si>
    <t>JJ Griffin</t>
  </si>
  <si>
    <t>David Strother</t>
  </si>
  <si>
    <t>Darren Krumweide</t>
  </si>
  <si>
    <t>Ian Holland</t>
  </si>
  <si>
    <t>Kenneth Sledge</t>
  </si>
  <si>
    <t>Tony Carruth</t>
  </si>
  <si>
    <t>Howard Wilson</t>
  </si>
  <si>
    <t>Jerry Willeford</t>
  </si>
  <si>
    <t>Audrey Holland</t>
  </si>
  <si>
    <t>Harry Trainer</t>
  </si>
  <si>
    <t>Return to Rankings</t>
  </si>
  <si>
    <t>Wade Haley</t>
  </si>
  <si>
    <t>Eric Petzoldt</t>
  </si>
  <si>
    <t>Justin Fortson</t>
  </si>
  <si>
    <t>Tony  Greenway</t>
  </si>
  <si>
    <t>Outlaw Hvy</t>
  </si>
  <si>
    <t>Bonnie Fogg</t>
  </si>
  <si>
    <t>Jim Davis</t>
  </si>
  <si>
    <t>David Joe</t>
  </si>
  <si>
    <t>Zack Scurlock</t>
  </si>
  <si>
    <t>Zach Scurlock</t>
  </si>
  <si>
    <t>Randy Lantrip</t>
  </si>
  <si>
    <t>Marc Young</t>
  </si>
  <si>
    <t>Wanda Lantrip</t>
  </si>
  <si>
    <t>Pat Stewart</t>
  </si>
  <si>
    <t>Belton, SC</t>
  </si>
  <si>
    <t>Bob Cvammen</t>
  </si>
  <si>
    <t>Walter Smith</t>
  </si>
  <si>
    <t>Outlaw Lite</t>
  </si>
  <si>
    <t>John Hovan</t>
  </si>
  <si>
    <t>Elberton GA</t>
  </si>
  <si>
    <t>Harold Reynolds</t>
  </si>
  <si>
    <t>Tim Brown</t>
  </si>
  <si>
    <t>Ronald Herring</t>
  </si>
  <si>
    <t>Bill Middlebrook</t>
  </si>
  <si>
    <t>Outlaw Lt</t>
  </si>
  <si>
    <t>J.J. Griffin</t>
  </si>
  <si>
    <t>Travis Davis</t>
  </si>
  <si>
    <t>Joe Chacon</t>
  </si>
  <si>
    <t>Josie Hensler</t>
  </si>
  <si>
    <t>Boerne, TX</t>
  </si>
  <si>
    <t>James Braddy</t>
  </si>
  <si>
    <t>Claudia Escoto</t>
  </si>
  <si>
    <t>Wayne Argence</t>
  </si>
  <si>
    <t>Lisa Chacon</t>
  </si>
  <si>
    <t>James Clarke</t>
  </si>
  <si>
    <t>Rene Melendez</t>
  </si>
  <si>
    <t xml:space="preserve">Lisa Chacon </t>
  </si>
  <si>
    <t>Brian Vincent</t>
  </si>
  <si>
    <t>Fred Jamison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</si>
</sst>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0" fontId="9" fillId="0" borderId="1" xfId="0" applyFont="1" applyBorder="1" applyAlignment="1">
      <alignment horizontal="center" wrapText="1" shrinkToFit="1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0" fillId="0" borderId="0" xfId="0" applyNumberFormat="1"/>
    <xf numFmtId="1" fontId="1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1" fontId="9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 wrapText="1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60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.xml"/><Relationship Id="rId6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4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2.xml"/><Relationship Id="rId69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8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3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geloMasterABRA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x%20%202-22-2020%20(1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20/Texas/ABRA%20TX%20Scoring%20Program%20TEST1%201-20-20-LISA%20(1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CLUB%20MATCH%202162020%20(3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con/AppData/Local/Packages/Microsoft.MicrosoftEdge_8wekyb3d8bbwe/TempState/Downloads/ABRA%20GA%20CLUB%20MATCH%203152020%20(1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17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RESULTS COPY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/>
  <dimension ref="A1:O92"/>
  <sheetViews>
    <sheetView tabSelected="1" topLeftCell="C37" workbookViewId="0">
      <selection activeCell="M68" sqref="M68"/>
    </sheetView>
  </sheetViews>
  <sheetFormatPr defaultRowHeight="14.4" x14ac:dyDescent="0.3"/>
  <cols>
    <col min="1" max="1" width="9.109375" style="18"/>
    <col min="2" max="2" width="13.44140625" style="18" bestFit="1" customWidth="1"/>
    <col min="3" max="3" width="18.44140625" style="18" bestFit="1" customWidth="1"/>
    <col min="4" max="4" width="15.6640625" style="18" bestFit="1" customWidth="1"/>
    <col min="5" max="5" width="16.109375" style="18" bestFit="1" customWidth="1"/>
    <col min="6" max="6" width="9.109375" style="46"/>
    <col min="7" max="7" width="9.109375" style="18"/>
    <col min="8" max="8" width="16.33203125" style="46" bestFit="1" customWidth="1"/>
    <col min="11" max="11" width="13.33203125" customWidth="1"/>
    <col min="12" max="12" width="18.33203125" customWidth="1"/>
    <col min="13" max="13" width="15.109375" style="50" customWidth="1"/>
    <col min="14" max="14" width="16.109375" bestFit="1" customWidth="1"/>
    <col min="15" max="15" width="26.5546875" style="22" customWidth="1"/>
  </cols>
  <sheetData>
    <row r="1" spans="1:15" x14ac:dyDescent="0.3">
      <c r="A1" s="20"/>
      <c r="B1" s="20"/>
      <c r="C1" s="20"/>
      <c r="D1" s="20"/>
      <c r="E1" s="20"/>
      <c r="F1" s="44"/>
      <c r="G1" s="20"/>
      <c r="H1" s="44"/>
      <c r="J1" s="20"/>
      <c r="K1" s="20"/>
      <c r="L1" s="20"/>
      <c r="M1" s="51"/>
      <c r="N1" s="20"/>
      <c r="O1" s="44"/>
    </row>
    <row r="2" spans="1:15" ht="28.8" x14ac:dyDescent="0.55000000000000004">
      <c r="A2" s="20"/>
      <c r="B2" s="20"/>
      <c r="C2" s="24" t="s">
        <v>40</v>
      </c>
      <c r="D2" s="20"/>
      <c r="E2" s="20"/>
      <c r="F2" s="44"/>
      <c r="G2" s="20"/>
      <c r="H2" s="44"/>
      <c r="J2" s="20"/>
      <c r="K2" s="20"/>
      <c r="L2" s="24" t="s">
        <v>40</v>
      </c>
      <c r="M2" s="51"/>
      <c r="N2" s="20"/>
      <c r="O2" s="44"/>
    </row>
    <row r="3" spans="1:15" ht="18" x14ac:dyDescent="0.35">
      <c r="A3" s="20"/>
      <c r="B3" s="20"/>
      <c r="C3" s="20"/>
      <c r="D3" s="27" t="s">
        <v>44</v>
      </c>
      <c r="E3" s="20"/>
      <c r="F3" s="44"/>
      <c r="G3" s="20"/>
      <c r="H3" s="44"/>
      <c r="J3" s="20"/>
      <c r="K3" s="20"/>
      <c r="L3" s="20"/>
      <c r="M3" s="52" t="s">
        <v>45</v>
      </c>
      <c r="N3" s="20"/>
      <c r="O3" s="44"/>
    </row>
    <row r="4" spans="1:15" x14ac:dyDescent="0.3">
      <c r="A4" s="20"/>
      <c r="B4" s="20"/>
      <c r="C4" s="20"/>
      <c r="D4" s="20"/>
      <c r="E4" s="20"/>
      <c r="F4" s="44"/>
      <c r="G4" s="20"/>
      <c r="H4" s="44"/>
      <c r="J4" s="20"/>
      <c r="K4" s="20"/>
      <c r="L4" s="20"/>
      <c r="M4" s="51"/>
      <c r="N4" s="20"/>
      <c r="O4" s="44"/>
    </row>
    <row r="5" spans="1:15" ht="17.399999999999999" x14ac:dyDescent="0.45">
      <c r="A5" s="21" t="s">
        <v>0</v>
      </c>
      <c r="B5" s="21" t="s">
        <v>1</v>
      </c>
      <c r="C5" s="21" t="s">
        <v>2</v>
      </c>
      <c r="D5" s="21" t="s">
        <v>11</v>
      </c>
      <c r="E5" s="21" t="s">
        <v>32</v>
      </c>
      <c r="F5" s="45" t="s">
        <v>33</v>
      </c>
      <c r="G5" s="21" t="s">
        <v>14</v>
      </c>
      <c r="H5" s="45" t="s">
        <v>34</v>
      </c>
      <c r="J5" s="21" t="s">
        <v>0</v>
      </c>
      <c r="K5" s="21" t="s">
        <v>1</v>
      </c>
      <c r="L5" s="21" t="s">
        <v>2</v>
      </c>
      <c r="M5" s="53" t="s">
        <v>11</v>
      </c>
      <c r="N5" s="21" t="s">
        <v>32</v>
      </c>
      <c r="O5" s="45" t="s">
        <v>33</v>
      </c>
    </row>
    <row r="6" spans="1:15" x14ac:dyDescent="0.3">
      <c r="A6" s="18">
        <v>1</v>
      </c>
      <c r="B6" s="18" t="s">
        <v>35</v>
      </c>
      <c r="C6" s="28" t="s">
        <v>18</v>
      </c>
      <c r="D6" s="19">
        <f>SUM('Billy Hudson'!K8)</f>
        <v>16</v>
      </c>
      <c r="E6" s="19">
        <f>SUM('Billy Hudson'!L8)</f>
        <v>3129</v>
      </c>
      <c r="F6" s="46">
        <f>SUM('Billy Hudson'!M8)</f>
        <v>195.5625</v>
      </c>
      <c r="G6" s="19">
        <f>SUM('Billy Hudson'!N8)</f>
        <v>33</v>
      </c>
      <c r="H6" s="46">
        <f>SUM('Billy Hudson'!O8)</f>
        <v>228.5625</v>
      </c>
      <c r="J6" s="18">
        <v>1</v>
      </c>
      <c r="K6" s="18" t="s">
        <v>35</v>
      </c>
      <c r="L6" s="28" t="s">
        <v>100</v>
      </c>
      <c r="M6" s="19">
        <f>SUM('Joe Chacon'!K5)</f>
        <v>4</v>
      </c>
      <c r="N6" s="19">
        <f>SUM('Joe Chacon'!L5)</f>
        <v>786</v>
      </c>
      <c r="O6" s="46">
        <f>SUM('Joe Chacon'!M5)</f>
        <v>196.5</v>
      </c>
    </row>
    <row r="7" spans="1:15" x14ac:dyDescent="0.3">
      <c r="A7" s="18">
        <v>2</v>
      </c>
      <c r="B7" s="18" t="s">
        <v>35</v>
      </c>
      <c r="C7" s="28" t="s">
        <v>19</v>
      </c>
      <c r="D7" s="19">
        <f>SUM('Jim Haley'!K7)</f>
        <v>12</v>
      </c>
      <c r="E7" s="19">
        <f>SUM('Jim Haley'!L7)</f>
        <v>2351</v>
      </c>
      <c r="F7" s="46">
        <f>SUM('Jim Haley'!M7)</f>
        <v>195.91666666666666</v>
      </c>
      <c r="G7" s="19">
        <f>SUM('Jim Haley'!N7)</f>
        <v>22</v>
      </c>
      <c r="H7" s="46">
        <f>SUM('Jim Haley'!O7)</f>
        <v>217.91666666666666</v>
      </c>
      <c r="J7" s="18">
        <v>2</v>
      </c>
      <c r="K7" s="18" t="s">
        <v>35</v>
      </c>
      <c r="L7" s="28" t="s">
        <v>17</v>
      </c>
      <c r="M7" s="19">
        <f>SUM('Ricky Haley'!K7)</f>
        <v>12</v>
      </c>
      <c r="N7" s="19">
        <f>SUM('Ricky Haley'!L7)</f>
        <v>2352</v>
      </c>
      <c r="O7" s="46">
        <f>SUM('Ricky Haley'!M7)</f>
        <v>196</v>
      </c>
    </row>
    <row r="8" spans="1:15" x14ac:dyDescent="0.3">
      <c r="A8" s="18">
        <v>3</v>
      </c>
      <c r="B8" s="18" t="s">
        <v>35</v>
      </c>
      <c r="C8" s="28" t="s">
        <v>56</v>
      </c>
      <c r="D8" s="19">
        <f>SUM('Ron Herring'!K6)</f>
        <v>8</v>
      </c>
      <c r="E8" s="19">
        <f>SUM('Ron Herring'!L6)</f>
        <v>1521</v>
      </c>
      <c r="F8" s="46">
        <f>SUM('Ron Herring'!M6)</f>
        <v>190.125</v>
      </c>
      <c r="G8" s="19">
        <f>SUM('Ron Herring'!N6)</f>
        <v>24</v>
      </c>
      <c r="H8" s="46">
        <f>SUM('Ron Herring'!O6)</f>
        <v>214.125</v>
      </c>
      <c r="J8" s="18">
        <v>3</v>
      </c>
      <c r="K8" s="18" t="s">
        <v>35</v>
      </c>
      <c r="L8" s="28" t="s">
        <v>19</v>
      </c>
      <c r="M8" s="19">
        <f>SUM('Jim Haley'!K7)</f>
        <v>12</v>
      </c>
      <c r="N8" s="19">
        <f>SUM('Jim Haley'!L7)</f>
        <v>2351</v>
      </c>
      <c r="O8" s="46">
        <f>SUM('Jim Haley'!M7)</f>
        <v>195.91666666666666</v>
      </c>
    </row>
    <row r="9" spans="1:15" x14ac:dyDescent="0.3">
      <c r="A9" s="18">
        <v>4</v>
      </c>
      <c r="B9" s="18" t="s">
        <v>35</v>
      </c>
      <c r="C9" s="28" t="s">
        <v>17</v>
      </c>
      <c r="D9" s="19">
        <f>SUM('Ricky Haley'!K7)</f>
        <v>12</v>
      </c>
      <c r="E9" s="19">
        <f>SUM('Ricky Haley'!L7)</f>
        <v>2352</v>
      </c>
      <c r="F9" s="46">
        <f>SUM('Ricky Haley'!M7)</f>
        <v>196</v>
      </c>
      <c r="G9" s="19">
        <f>SUM('Ricky Haley'!N7)</f>
        <v>18</v>
      </c>
      <c r="H9" s="46">
        <f>SUM('Ricky Haley'!O7)</f>
        <v>214</v>
      </c>
      <c r="J9" s="18">
        <v>4</v>
      </c>
      <c r="K9" s="18" t="s">
        <v>35</v>
      </c>
      <c r="L9" s="28" t="s">
        <v>18</v>
      </c>
      <c r="M9" s="19">
        <f>SUM('Billy Hudson'!K8)</f>
        <v>16</v>
      </c>
      <c r="N9" s="19">
        <f>SUM('Billy Hudson'!L8)</f>
        <v>3129</v>
      </c>
      <c r="O9" s="46">
        <f>SUM('Billy Hudson'!M8)</f>
        <v>195.5625</v>
      </c>
    </row>
    <row r="10" spans="1:15" x14ac:dyDescent="0.3">
      <c r="A10" s="18">
        <v>5</v>
      </c>
      <c r="B10" s="18" t="s">
        <v>35</v>
      </c>
      <c r="C10" s="28" t="s">
        <v>100</v>
      </c>
      <c r="D10" s="19">
        <f>SUM('Joe Chacon'!K5)</f>
        <v>4</v>
      </c>
      <c r="E10" s="19">
        <f>SUM('Joe Chacon'!L5)</f>
        <v>786</v>
      </c>
      <c r="F10" s="46">
        <f>SUM('Joe Chacon'!M5)</f>
        <v>196.5</v>
      </c>
      <c r="G10" s="19">
        <f>SUM('Joe Chacon'!N5)</f>
        <v>11</v>
      </c>
      <c r="H10" s="46">
        <f>SUM('Joe Chacon'!O5)</f>
        <v>207.5</v>
      </c>
      <c r="J10" s="18">
        <v>5</v>
      </c>
      <c r="K10" s="18" t="s">
        <v>35</v>
      </c>
      <c r="L10" s="28" t="s">
        <v>101</v>
      </c>
      <c r="M10" s="19">
        <f>SUM('Josie Hensler'!K5)</f>
        <v>4</v>
      </c>
      <c r="N10" s="19">
        <f>SUM('Josie Hensler'!L5)</f>
        <v>780</v>
      </c>
      <c r="O10" s="46">
        <f>SUM('Josie Hensler'!M5)</f>
        <v>195</v>
      </c>
    </row>
    <row r="11" spans="1:15" x14ac:dyDescent="0.3">
      <c r="A11" s="18">
        <v>6</v>
      </c>
      <c r="B11" s="18" t="s">
        <v>35</v>
      </c>
      <c r="C11" s="28" t="s">
        <v>52</v>
      </c>
      <c r="D11" s="19">
        <f>SUM('Mark Self'!K6)</f>
        <v>8</v>
      </c>
      <c r="E11" s="19">
        <f>SUM('Mark Self'!L6)</f>
        <v>1527.1</v>
      </c>
      <c r="F11" s="46">
        <f>SUM('Mark Self'!M6)</f>
        <v>190.88749999999999</v>
      </c>
      <c r="G11" s="19">
        <f>SUM('Mark Self'!N6)</f>
        <v>16</v>
      </c>
      <c r="H11" s="46">
        <f>SUM('Mark Self'!O6)</f>
        <v>206.88749999999999</v>
      </c>
      <c r="J11" s="18">
        <v>6</v>
      </c>
      <c r="K11" s="18" t="s">
        <v>35</v>
      </c>
      <c r="L11" s="28" t="s">
        <v>93</v>
      </c>
      <c r="M11" s="19">
        <f>SUM('Harold Reynolds'!K5)</f>
        <v>4</v>
      </c>
      <c r="N11" s="19">
        <f>SUM('Harold Reynolds'!L5)</f>
        <v>772</v>
      </c>
      <c r="O11" s="46">
        <f>SUM('Harold Reynolds'!M5)</f>
        <v>193</v>
      </c>
    </row>
    <row r="12" spans="1:15" x14ac:dyDescent="0.3">
      <c r="A12" s="18">
        <v>7</v>
      </c>
      <c r="B12" s="18" t="s">
        <v>35</v>
      </c>
      <c r="C12" s="28" t="s">
        <v>54</v>
      </c>
      <c r="D12" s="19">
        <f>SUM('Tracy Self'!K6)</f>
        <v>8</v>
      </c>
      <c r="E12" s="19">
        <f>SUM('Tracy Self'!L6)</f>
        <v>1520.001</v>
      </c>
      <c r="F12" s="46">
        <f>SUM('Tracy Self'!M6)</f>
        <v>190.000125</v>
      </c>
      <c r="G12" s="19">
        <f>SUM('Tracy Self'!N6)</f>
        <v>12</v>
      </c>
      <c r="H12" s="46">
        <f>SUM('Tracy Self'!O6)</f>
        <v>202.000125</v>
      </c>
      <c r="J12" s="18">
        <v>7</v>
      </c>
      <c r="K12" s="18" t="s">
        <v>35</v>
      </c>
      <c r="L12" s="28" t="s">
        <v>96</v>
      </c>
      <c r="M12" s="19">
        <f>SUM('Bill Middlebrook'!K5)</f>
        <v>4</v>
      </c>
      <c r="N12" s="19">
        <f>SUM('Bill Middlebrook'!L5)</f>
        <v>772</v>
      </c>
      <c r="O12" s="46">
        <f>SUM('Bill Middlebrook'!M5)</f>
        <v>193</v>
      </c>
    </row>
    <row r="13" spans="1:15" x14ac:dyDescent="0.3">
      <c r="A13" s="18">
        <v>8</v>
      </c>
      <c r="B13" s="18" t="s">
        <v>35</v>
      </c>
      <c r="C13" s="28" t="s">
        <v>101</v>
      </c>
      <c r="D13" s="19">
        <f>SUM('Josie Hensler'!K5)</f>
        <v>4</v>
      </c>
      <c r="E13" s="19">
        <f>SUM('Josie Hensler'!L5)</f>
        <v>780</v>
      </c>
      <c r="F13" s="46">
        <f>SUM('Josie Hensler'!M5)</f>
        <v>195</v>
      </c>
      <c r="G13" s="19">
        <f>SUM('Josie Hensler'!N5)</f>
        <v>6</v>
      </c>
      <c r="H13" s="46">
        <f>SUM('Josie Hensler'!O5)</f>
        <v>201</v>
      </c>
      <c r="J13" s="18">
        <v>8</v>
      </c>
      <c r="K13" s="18" t="s">
        <v>35</v>
      </c>
      <c r="L13" s="28" t="s">
        <v>78</v>
      </c>
      <c r="M13" s="19">
        <f>SUM('Bonnie Fogg'!K5)</f>
        <v>4</v>
      </c>
      <c r="N13" s="19">
        <f>SUM('Bonnie Fogg'!L5)</f>
        <v>766.00099999999998</v>
      </c>
      <c r="O13" s="46">
        <f>SUM('Bonnie Fogg'!M5)</f>
        <v>191.50024999999999</v>
      </c>
    </row>
    <row r="14" spans="1:15" x14ac:dyDescent="0.3">
      <c r="A14" s="18">
        <v>9</v>
      </c>
      <c r="B14" s="18" t="s">
        <v>35</v>
      </c>
      <c r="C14" s="28" t="s">
        <v>96</v>
      </c>
      <c r="D14" s="19">
        <f>SUM('Bill Middlebrook'!K5)</f>
        <v>4</v>
      </c>
      <c r="E14" s="19">
        <f>SUM('Bill Middlebrook'!L5)</f>
        <v>772</v>
      </c>
      <c r="F14" s="46">
        <f>SUM('Bill Middlebrook'!M5)</f>
        <v>193</v>
      </c>
      <c r="G14" s="19">
        <f>SUM('Bill Middlebrook'!N5)</f>
        <v>6</v>
      </c>
      <c r="H14" s="46">
        <f>SUM('Bill Middlebrook'!O5)</f>
        <v>199</v>
      </c>
      <c r="J14" s="18">
        <v>9</v>
      </c>
      <c r="K14" s="18" t="s">
        <v>35</v>
      </c>
      <c r="L14" s="28" t="s">
        <v>79</v>
      </c>
      <c r="M14" s="19">
        <f>SUM('Jim Davis'!K5)</f>
        <v>4</v>
      </c>
      <c r="N14" s="19">
        <f>SUM('Jim Davis'!L5)</f>
        <v>765.00099999999998</v>
      </c>
      <c r="O14" s="46">
        <f>SUM('Jim Davis'!M5)</f>
        <v>191.25024999999999</v>
      </c>
    </row>
    <row r="15" spans="1:15" x14ac:dyDescent="0.3">
      <c r="A15" s="18">
        <v>10</v>
      </c>
      <c r="B15" s="18" t="s">
        <v>35</v>
      </c>
      <c r="C15" s="28" t="s">
        <v>20</v>
      </c>
      <c r="D15" s="19">
        <f>SUM('Woody Smith'!K7)</f>
        <v>12</v>
      </c>
      <c r="E15" s="19">
        <f>SUM('Woody Smith'!L7)</f>
        <v>2281</v>
      </c>
      <c r="F15" s="46">
        <f>SUM('Woody Smith'!M7)</f>
        <v>190.08333333333334</v>
      </c>
      <c r="G15" s="19">
        <f>SUM('Woody Smith'!N7)</f>
        <v>8</v>
      </c>
      <c r="H15" s="46">
        <f>SUM('Woody Smith'!O7)</f>
        <v>198.08333333333334</v>
      </c>
      <c r="J15" s="18">
        <v>10</v>
      </c>
      <c r="K15" s="18" t="s">
        <v>35</v>
      </c>
      <c r="L15" s="28" t="s">
        <v>52</v>
      </c>
      <c r="M15" s="19">
        <f>SUM('Mark Self'!K6)</f>
        <v>8</v>
      </c>
      <c r="N15" s="19">
        <f>SUM('Mark Self'!L6)</f>
        <v>1527.1</v>
      </c>
      <c r="O15" s="46">
        <f>SUM('Mark Self'!M6)</f>
        <v>190.88749999999999</v>
      </c>
    </row>
    <row r="16" spans="1:15" x14ac:dyDescent="0.3">
      <c r="A16" s="18">
        <v>11</v>
      </c>
      <c r="B16" s="18" t="s">
        <v>35</v>
      </c>
      <c r="C16" s="28" t="s">
        <v>78</v>
      </c>
      <c r="D16" s="19">
        <f>SUM('Bonnie Fogg'!K5)</f>
        <v>4</v>
      </c>
      <c r="E16" s="19">
        <f>SUM('Bonnie Fogg'!L5)</f>
        <v>766.00099999999998</v>
      </c>
      <c r="F16" s="46">
        <f>SUM('Bonnie Fogg'!M5)</f>
        <v>191.50024999999999</v>
      </c>
      <c r="G16" s="19">
        <f>SUM('Bonnie Fogg'!N5)</f>
        <v>6</v>
      </c>
      <c r="H16" s="46">
        <f>SUM('Bonnie Fogg'!O5)</f>
        <v>197.50024999999999</v>
      </c>
      <c r="J16" s="18">
        <v>11</v>
      </c>
      <c r="K16" s="18" t="s">
        <v>35</v>
      </c>
      <c r="L16" s="28" t="s">
        <v>56</v>
      </c>
      <c r="M16" s="19">
        <f>SUM('Ron Herring'!K6)</f>
        <v>8</v>
      </c>
      <c r="N16" s="19">
        <f>SUM('Ron Herring'!L6)</f>
        <v>1521</v>
      </c>
      <c r="O16" s="46">
        <f>SUM('Ron Herring'!M6)</f>
        <v>190.125</v>
      </c>
    </row>
    <row r="17" spans="1:15" x14ac:dyDescent="0.3">
      <c r="A17" s="18">
        <v>12</v>
      </c>
      <c r="B17" s="18" t="s">
        <v>35</v>
      </c>
      <c r="C17" s="28" t="s">
        <v>79</v>
      </c>
      <c r="D17" s="19">
        <f>SUM('Jim Davis'!K5)</f>
        <v>4</v>
      </c>
      <c r="E17" s="19">
        <f>SUM('Jim Davis'!L5)</f>
        <v>765.00099999999998</v>
      </c>
      <c r="F17" s="46">
        <f>SUM('Jim Davis'!M5)</f>
        <v>191.25024999999999</v>
      </c>
      <c r="G17" s="19">
        <f>SUM('Jim Davis'!N5)</f>
        <v>5</v>
      </c>
      <c r="H17" s="46">
        <f>SUM('Jim Davis'!O5)</f>
        <v>196.25024999999999</v>
      </c>
      <c r="J17" s="18">
        <v>12</v>
      </c>
      <c r="K17" s="18" t="s">
        <v>35</v>
      </c>
      <c r="L17" s="28" t="s">
        <v>20</v>
      </c>
      <c r="M17" s="19">
        <f>SUM('Woody Smith'!K7)</f>
        <v>12</v>
      </c>
      <c r="N17" s="19">
        <f>SUM('Woody Smith'!L7)</f>
        <v>2281</v>
      </c>
      <c r="O17" s="46">
        <f>SUM('Woody Smith'!M7)</f>
        <v>190.08333333333334</v>
      </c>
    </row>
    <row r="18" spans="1:15" x14ac:dyDescent="0.3">
      <c r="A18" s="18">
        <v>13</v>
      </c>
      <c r="B18" s="18" t="s">
        <v>35</v>
      </c>
      <c r="C18" s="28" t="s">
        <v>93</v>
      </c>
      <c r="D18" s="19">
        <f>SUM('Harold Reynolds'!K5)</f>
        <v>4</v>
      </c>
      <c r="E18" s="19">
        <f>SUM('Harold Reynolds'!L5)</f>
        <v>772</v>
      </c>
      <c r="F18" s="46">
        <f>SUM('Harold Reynolds'!M5)</f>
        <v>193</v>
      </c>
      <c r="G18" s="19">
        <f>SUM('Harold Reynolds'!N5)</f>
        <v>2</v>
      </c>
      <c r="H18" s="46">
        <f>SUM('Harold Reynolds'!O5)</f>
        <v>195</v>
      </c>
      <c r="J18" s="18">
        <v>13</v>
      </c>
      <c r="K18" s="18" t="s">
        <v>35</v>
      </c>
      <c r="L18" s="28" t="s">
        <v>54</v>
      </c>
      <c r="M18" s="19">
        <f>SUM('Tracy Self'!K6)</f>
        <v>8</v>
      </c>
      <c r="N18" s="19">
        <f>SUM('Tracy Self'!L6)</f>
        <v>1520.001</v>
      </c>
      <c r="O18" s="46">
        <f>SUM('Tracy Self'!M6)</f>
        <v>190.000125</v>
      </c>
    </row>
    <row r="19" spans="1:15" x14ac:dyDescent="0.3">
      <c r="A19" s="18">
        <v>14</v>
      </c>
      <c r="B19" s="18" t="s">
        <v>35</v>
      </c>
      <c r="C19" s="28" t="s">
        <v>47</v>
      </c>
      <c r="D19" s="19">
        <f>SUM('Joe David'!K6)</f>
        <v>8</v>
      </c>
      <c r="E19" s="19">
        <f>SUM('Joe David'!L6)</f>
        <v>1504</v>
      </c>
      <c r="F19" s="46">
        <f>SUM('Joe David'!M6)</f>
        <v>188</v>
      </c>
      <c r="G19" s="19">
        <f>SUM('Joe David'!N6)</f>
        <v>4</v>
      </c>
      <c r="H19" s="46">
        <f>SUM('Joe David'!O6)</f>
        <v>192</v>
      </c>
      <c r="J19" s="18">
        <v>14</v>
      </c>
      <c r="K19" s="18" t="s">
        <v>35</v>
      </c>
      <c r="L19" s="28" t="s">
        <v>46</v>
      </c>
      <c r="M19" s="19">
        <f>SUM('Simon Milov'!K5)</f>
        <v>4</v>
      </c>
      <c r="N19" s="19">
        <f>SUM('Simon Milov'!L5)</f>
        <v>752</v>
      </c>
      <c r="O19" s="46">
        <f>SUM('Simon Milov'!M5)</f>
        <v>188</v>
      </c>
    </row>
    <row r="20" spans="1:15" x14ac:dyDescent="0.3">
      <c r="A20" s="18">
        <v>15</v>
      </c>
      <c r="B20" s="18" t="s">
        <v>35</v>
      </c>
      <c r="C20" s="28" t="s">
        <v>46</v>
      </c>
      <c r="D20" s="19">
        <f>SUM('Simon Milov'!K5)</f>
        <v>4</v>
      </c>
      <c r="E20" s="19">
        <f>SUM('Simon Milov'!L5)</f>
        <v>752</v>
      </c>
      <c r="F20" s="46">
        <f>SUM('Simon Milov'!M5)</f>
        <v>188</v>
      </c>
      <c r="G20" s="19">
        <f>SUM('Simon Milov'!N5)</f>
        <v>3</v>
      </c>
      <c r="H20" s="46">
        <f>SUM('Simon Milov'!O5)</f>
        <v>191</v>
      </c>
      <c r="J20" s="18">
        <v>15</v>
      </c>
      <c r="K20" s="18" t="s">
        <v>35</v>
      </c>
      <c r="L20" s="28" t="s">
        <v>47</v>
      </c>
      <c r="M20" s="19">
        <f>SUM('Joe David'!K6)</f>
        <v>8</v>
      </c>
      <c r="N20" s="19">
        <f>SUM('Joe David'!L6)</f>
        <v>1504</v>
      </c>
      <c r="O20" s="46">
        <f>SUM('Joe David'!M6)</f>
        <v>188</v>
      </c>
    </row>
    <row r="21" spans="1:15" x14ac:dyDescent="0.3">
      <c r="A21" s="18">
        <v>16</v>
      </c>
      <c r="B21" s="18" t="s">
        <v>35</v>
      </c>
      <c r="C21" s="28" t="s">
        <v>21</v>
      </c>
      <c r="D21" s="19">
        <f>SUM('Kevin Sullivan'!K6)</f>
        <v>8</v>
      </c>
      <c r="E21" s="19">
        <f>SUM('Kevin Sullivan'!L6)</f>
        <v>1486</v>
      </c>
      <c r="F21" s="46">
        <f>SUM('Kevin Sullivan'!M6)</f>
        <v>185.75</v>
      </c>
      <c r="G21" s="19">
        <f>SUM('Kevin Sullivan'!N6)</f>
        <v>5</v>
      </c>
      <c r="H21" s="46">
        <f>SUM('Kevin Sullivan'!O6)</f>
        <v>190.75</v>
      </c>
      <c r="J21" s="18">
        <v>16</v>
      </c>
      <c r="K21" s="18" t="s">
        <v>35</v>
      </c>
      <c r="L21" s="28" t="s">
        <v>81</v>
      </c>
      <c r="M21" s="19">
        <f>SUM('Zach Scurlock'!K5)</f>
        <v>4</v>
      </c>
      <c r="N21" s="19">
        <f>SUM('Zach Scurlock'!L5)</f>
        <v>746</v>
      </c>
      <c r="O21" s="46">
        <f>SUM('Zach Scurlock'!M5)</f>
        <v>186.5</v>
      </c>
    </row>
    <row r="22" spans="1:15" x14ac:dyDescent="0.3">
      <c r="A22" s="18">
        <v>17</v>
      </c>
      <c r="B22" s="18" t="s">
        <v>35</v>
      </c>
      <c r="C22" s="28" t="s">
        <v>81</v>
      </c>
      <c r="D22" s="19">
        <f>SUM('Zach Scurlock'!K5)</f>
        <v>4</v>
      </c>
      <c r="E22" s="19">
        <f>SUM('Zach Scurlock'!L5)</f>
        <v>746</v>
      </c>
      <c r="F22" s="46">
        <f>SUM('Zach Scurlock'!M5)</f>
        <v>186.5</v>
      </c>
      <c r="G22" s="19">
        <f>SUM('Zach Scurlock'!N5)</f>
        <v>2</v>
      </c>
      <c r="H22" s="46">
        <f>SUM('Zach Scurlock'!O5)</f>
        <v>188.5</v>
      </c>
      <c r="J22" s="18">
        <v>17</v>
      </c>
      <c r="K22" s="18" t="s">
        <v>35</v>
      </c>
      <c r="L22" s="28" t="s">
        <v>83</v>
      </c>
      <c r="M22" s="19">
        <f>SUM('Randy Lantrip'!K5)</f>
        <v>4</v>
      </c>
      <c r="N22" s="19">
        <f>SUM('Randy Lantrip'!L5)</f>
        <v>744</v>
      </c>
      <c r="O22" s="46">
        <f>SUM('Randy Lantrip'!M5)</f>
        <v>186</v>
      </c>
    </row>
    <row r="23" spans="1:15" x14ac:dyDescent="0.3">
      <c r="A23" s="18">
        <v>18</v>
      </c>
      <c r="B23" s="18" t="s">
        <v>35</v>
      </c>
      <c r="C23" s="28" t="s">
        <v>83</v>
      </c>
      <c r="D23" s="19">
        <f>SUM('Randy Lantrip'!K5)</f>
        <v>4</v>
      </c>
      <c r="E23" s="19">
        <f>SUM('Randy Lantrip'!L5)</f>
        <v>744</v>
      </c>
      <c r="F23" s="46">
        <f>SUM('Randy Lantrip'!M5)</f>
        <v>186</v>
      </c>
      <c r="G23" s="19">
        <f>SUM('Randy Lantrip'!N5)</f>
        <v>2</v>
      </c>
      <c r="H23" s="46">
        <f>SUM('Randy Lantrip'!O5)</f>
        <v>188</v>
      </c>
      <c r="J23" s="18">
        <v>18</v>
      </c>
      <c r="K23" s="18" t="s">
        <v>35</v>
      </c>
      <c r="L23" s="28" t="s">
        <v>21</v>
      </c>
      <c r="M23" s="19">
        <f>SUM('Kevin Sullivan'!K6)</f>
        <v>8</v>
      </c>
      <c r="N23" s="19">
        <f>SUM('Kevin Sullivan'!L6)</f>
        <v>1486</v>
      </c>
      <c r="O23" s="46">
        <f>SUM('Kevin Sullivan'!M6)</f>
        <v>185.75</v>
      </c>
    </row>
    <row r="24" spans="1:15" x14ac:dyDescent="0.3">
      <c r="A24" s="18">
        <v>19</v>
      </c>
      <c r="B24" s="18" t="s">
        <v>35</v>
      </c>
      <c r="C24" s="28" t="s">
        <v>84</v>
      </c>
      <c r="D24" s="19">
        <f>SUM('Marc Young'!K5)</f>
        <v>4</v>
      </c>
      <c r="E24" s="19">
        <f>SUM('Marc Young'!L5)</f>
        <v>734</v>
      </c>
      <c r="F24" s="46">
        <f>SUM('Marc Young'!M5)</f>
        <v>183.5</v>
      </c>
      <c r="G24" s="19">
        <f>SUM('Marc Young'!N5)</f>
        <v>2</v>
      </c>
      <c r="H24" s="46">
        <f>SUM('Marc Young'!O5)</f>
        <v>185.5</v>
      </c>
      <c r="J24" s="18">
        <v>19</v>
      </c>
      <c r="K24" s="18" t="s">
        <v>35</v>
      </c>
      <c r="L24" s="28" t="s">
        <v>84</v>
      </c>
      <c r="M24" s="19">
        <f>SUM('Marc Young'!K5)</f>
        <v>4</v>
      </c>
      <c r="N24" s="19">
        <f>SUM('Marc Young'!L5)</f>
        <v>734</v>
      </c>
      <c r="O24" s="46">
        <f>SUM('Marc Young'!M5)</f>
        <v>183.5</v>
      </c>
    </row>
    <row r="25" spans="1:15" x14ac:dyDescent="0.3">
      <c r="A25" s="18">
        <v>20</v>
      </c>
      <c r="B25" s="18" t="s">
        <v>35</v>
      </c>
      <c r="C25" s="28" t="s">
        <v>58</v>
      </c>
      <c r="D25" s="19">
        <f>SUM('Tom Cunningham'!K5)</f>
        <v>4</v>
      </c>
      <c r="E25" s="19">
        <f>SUM('Tom Cunningham'!L5)</f>
        <v>725</v>
      </c>
      <c r="F25" s="46">
        <f>SUM('Tom Cunningham'!M5)</f>
        <v>181.25</v>
      </c>
      <c r="G25" s="19">
        <f>SUM('Tom Cunningham'!N5)</f>
        <v>4</v>
      </c>
      <c r="H25" s="46">
        <f>SUM('Tom Cunningham'!O5)</f>
        <v>185.25</v>
      </c>
      <c r="J25" s="18">
        <v>20</v>
      </c>
      <c r="K25" s="18" t="s">
        <v>35</v>
      </c>
      <c r="L25" s="28" t="s">
        <v>94</v>
      </c>
      <c r="M25" s="19">
        <f>SUM('Tim Brown'!K5)</f>
        <v>4</v>
      </c>
      <c r="N25" s="19">
        <f>SUM('Tim Brown'!L5)</f>
        <v>730</v>
      </c>
      <c r="O25" s="46">
        <f>SUM('Tim Brown'!M5)</f>
        <v>182.5</v>
      </c>
    </row>
    <row r="26" spans="1:15" x14ac:dyDescent="0.3">
      <c r="A26" s="18">
        <v>21</v>
      </c>
      <c r="B26" s="18" t="s">
        <v>35</v>
      </c>
      <c r="C26" s="28" t="s">
        <v>94</v>
      </c>
      <c r="D26" s="19">
        <f>SUM('Tim Brown'!K5)</f>
        <v>4</v>
      </c>
      <c r="E26" s="19">
        <f>SUM('Tim Brown'!L5)</f>
        <v>730</v>
      </c>
      <c r="F26" s="46">
        <f>SUM('Tim Brown'!M5)</f>
        <v>182.5</v>
      </c>
      <c r="G26" s="19">
        <f>SUM('Tim Brown'!N5)</f>
        <v>2</v>
      </c>
      <c r="H26" s="46">
        <f>SUM('Tim Brown'!O5)</f>
        <v>184.5</v>
      </c>
      <c r="J26" s="18">
        <v>21</v>
      </c>
      <c r="K26" s="18" t="s">
        <v>35</v>
      </c>
      <c r="L26" s="28" t="s">
        <v>48</v>
      </c>
      <c r="M26" s="19">
        <f>SUM('Gerry Rodriguez'!K5)</f>
        <v>4</v>
      </c>
      <c r="N26" s="19">
        <f>SUM('Gerry Rodriguez'!L5)</f>
        <v>727</v>
      </c>
      <c r="O26" s="46">
        <f>SUM('Gerry Rodriguez'!M5)</f>
        <v>181.75</v>
      </c>
    </row>
    <row r="27" spans="1:15" x14ac:dyDescent="0.3">
      <c r="A27" s="18">
        <v>22</v>
      </c>
      <c r="B27" s="18" t="s">
        <v>35</v>
      </c>
      <c r="C27" s="28" t="s">
        <v>59</v>
      </c>
      <c r="D27" s="19">
        <f>SUM('Jim Swaringin'!K5)</f>
        <v>4</v>
      </c>
      <c r="E27" s="19">
        <f>SUM('Jim Swaringin'!L5)</f>
        <v>724</v>
      </c>
      <c r="F27" s="46">
        <f>SUM('Jim Swaringin'!M5)</f>
        <v>181</v>
      </c>
      <c r="G27" s="19">
        <f>SUM('Jim Swaringin'!N5)</f>
        <v>3</v>
      </c>
      <c r="H27" s="46">
        <f>SUM('Jim Swaringin'!O5)</f>
        <v>184</v>
      </c>
      <c r="J27" s="18">
        <v>22</v>
      </c>
      <c r="K27" s="18" t="s">
        <v>35</v>
      </c>
      <c r="L27" s="28" t="s">
        <v>58</v>
      </c>
      <c r="M27" s="19">
        <f>SUM('Tom Cunningham'!K5)</f>
        <v>4</v>
      </c>
      <c r="N27" s="19">
        <f>SUM('Tom Cunningham'!L5)</f>
        <v>725</v>
      </c>
      <c r="O27" s="46">
        <f>SUM('Tom Cunningham'!M5)</f>
        <v>181.25</v>
      </c>
    </row>
    <row r="28" spans="1:15" x14ac:dyDescent="0.3">
      <c r="A28" s="18">
        <v>23</v>
      </c>
      <c r="B28" s="18" t="s">
        <v>35</v>
      </c>
      <c r="C28" s="28" t="s">
        <v>60</v>
      </c>
      <c r="D28" s="19">
        <f>SUM('Zachary Turner'!K5)</f>
        <v>4</v>
      </c>
      <c r="E28" s="19">
        <f>SUM('Zachary Turner'!L5)</f>
        <v>724</v>
      </c>
      <c r="F28" s="46">
        <f>SUM('Zachary Turner'!M5)</f>
        <v>181</v>
      </c>
      <c r="G28" s="19">
        <f>SUM('Zachary Turner'!N5)</f>
        <v>3</v>
      </c>
      <c r="H28" s="46">
        <f>SUM('Zachary Turner'!O5)</f>
        <v>184</v>
      </c>
      <c r="J28" s="18">
        <v>23</v>
      </c>
      <c r="K28" s="18" t="s">
        <v>35</v>
      </c>
      <c r="L28" s="28" t="s">
        <v>59</v>
      </c>
      <c r="M28" s="19">
        <f>SUM('Jim Swaringin'!K5)</f>
        <v>4</v>
      </c>
      <c r="N28" s="19">
        <f>SUM('Tom Cunningham'!L5)</f>
        <v>725</v>
      </c>
      <c r="O28" s="46">
        <f>SUM('Tom Cunningham'!M5)</f>
        <v>181.25</v>
      </c>
    </row>
    <row r="29" spans="1:15" x14ac:dyDescent="0.3">
      <c r="A29" s="18">
        <v>24</v>
      </c>
      <c r="B29" s="18" t="s">
        <v>35</v>
      </c>
      <c r="C29" s="28" t="s">
        <v>48</v>
      </c>
      <c r="D29" s="19">
        <f>SUM('Gerry Rodriguez'!K5)</f>
        <v>4</v>
      </c>
      <c r="E29" s="19">
        <f>SUM('Gerry Rodriguez'!L5)</f>
        <v>727</v>
      </c>
      <c r="F29" s="46">
        <f>SUM('Gerry Rodriguez'!M5)</f>
        <v>181.75</v>
      </c>
      <c r="G29" s="19">
        <f>SUM('Gerry Rodriguez'!N5)</f>
        <v>2</v>
      </c>
      <c r="H29" s="46">
        <f>SUM('Gerry Rodriguez'!O5)</f>
        <v>183.75</v>
      </c>
      <c r="J29" s="18">
        <v>24</v>
      </c>
      <c r="K29" s="18" t="s">
        <v>35</v>
      </c>
      <c r="L29" s="28" t="s">
        <v>60</v>
      </c>
      <c r="M29" s="19">
        <f>SUM('Zachary Turner'!K5)</f>
        <v>4</v>
      </c>
      <c r="N29" s="19">
        <f>SUM('Zachary Turner'!L5)</f>
        <v>724</v>
      </c>
      <c r="O29" s="46">
        <f>SUM('Zachary Turner'!M5)</f>
        <v>181</v>
      </c>
    </row>
    <row r="30" spans="1:15" x14ac:dyDescent="0.3">
      <c r="A30" s="18">
        <v>25</v>
      </c>
      <c r="B30" s="18" t="s">
        <v>35</v>
      </c>
      <c r="C30" s="28" t="s">
        <v>88</v>
      </c>
      <c r="D30" s="19">
        <f>SUM('Bob Cvammen'!K5)</f>
        <v>4</v>
      </c>
      <c r="E30" s="19">
        <f>SUM('Bob Cvammen'!L5)</f>
        <v>712</v>
      </c>
      <c r="F30" s="46">
        <f>SUM('Bob Cvammen'!M5)</f>
        <v>178</v>
      </c>
      <c r="G30" s="19">
        <f>SUM('Bob Cvammen'!N5)</f>
        <v>2</v>
      </c>
      <c r="H30" s="46">
        <f>SUM('Bob Cvammen'!O5)</f>
        <v>180</v>
      </c>
      <c r="J30" s="18">
        <v>25</v>
      </c>
      <c r="K30" s="18" t="s">
        <v>35</v>
      </c>
      <c r="L30" s="28" t="s">
        <v>88</v>
      </c>
      <c r="M30" s="19">
        <f>SUM('Bob Cvammen'!K5)</f>
        <v>4</v>
      </c>
      <c r="N30" s="19">
        <f>SUM('Bob Cvammen'!L5)</f>
        <v>712</v>
      </c>
      <c r="O30" s="46">
        <f>SUM('Bob Cvammen'!M5)</f>
        <v>178</v>
      </c>
    </row>
    <row r="31" spans="1:15" x14ac:dyDescent="0.3">
      <c r="C31" s="28"/>
      <c r="D31" s="19"/>
      <c r="E31" s="19"/>
      <c r="G31" s="19"/>
      <c r="J31" s="18"/>
      <c r="K31" s="18"/>
      <c r="L31" s="25"/>
      <c r="M31" s="19"/>
      <c r="N31" s="19"/>
      <c r="O31" s="46"/>
    </row>
    <row r="32" spans="1:15" x14ac:dyDescent="0.3">
      <c r="A32" s="20"/>
      <c r="B32" s="20"/>
      <c r="C32" s="20"/>
      <c r="D32" s="20"/>
      <c r="E32" s="20"/>
      <c r="F32" s="44"/>
      <c r="G32" s="20"/>
      <c r="H32" s="44"/>
      <c r="J32" s="20"/>
      <c r="K32" s="20"/>
      <c r="L32" s="20"/>
      <c r="M32" s="51"/>
      <c r="N32" s="20"/>
      <c r="O32" s="44"/>
    </row>
    <row r="33" spans="1:15" ht="28.8" x14ac:dyDescent="0.55000000000000004">
      <c r="A33" s="20"/>
      <c r="B33" s="20"/>
      <c r="C33" s="24" t="s">
        <v>41</v>
      </c>
      <c r="D33" s="20"/>
      <c r="E33" s="20"/>
      <c r="F33" s="44"/>
      <c r="G33" s="20"/>
      <c r="H33" s="44"/>
      <c r="J33" s="20"/>
      <c r="K33" s="20"/>
      <c r="L33" s="24" t="s">
        <v>41</v>
      </c>
      <c r="M33" s="51"/>
      <c r="N33" s="20"/>
      <c r="O33" s="44"/>
    </row>
    <row r="34" spans="1:15" ht="18" x14ac:dyDescent="0.35">
      <c r="A34" s="20"/>
      <c r="B34" s="20"/>
      <c r="C34" s="20"/>
      <c r="D34" s="27" t="s">
        <v>44</v>
      </c>
      <c r="E34" s="20"/>
      <c r="F34" s="44"/>
      <c r="G34" s="20"/>
      <c r="H34" s="44"/>
      <c r="J34" s="20"/>
      <c r="K34" s="20"/>
      <c r="L34" s="20"/>
      <c r="M34" s="52" t="s">
        <v>45</v>
      </c>
      <c r="N34" s="20"/>
      <c r="O34" s="44"/>
    </row>
    <row r="35" spans="1:15" x14ac:dyDescent="0.3">
      <c r="A35" s="20"/>
      <c r="B35" s="20"/>
      <c r="C35" s="20"/>
      <c r="D35" s="20"/>
      <c r="E35" s="20"/>
      <c r="F35" s="44"/>
      <c r="G35" s="20"/>
      <c r="H35" s="44"/>
      <c r="J35" s="20"/>
      <c r="K35" s="20"/>
      <c r="L35" s="20"/>
      <c r="M35" s="51"/>
      <c r="N35" s="20"/>
      <c r="O35" s="44"/>
    </row>
    <row r="36" spans="1:15" ht="17.399999999999999" x14ac:dyDescent="0.45">
      <c r="A36" s="21" t="s">
        <v>0</v>
      </c>
      <c r="B36" s="21" t="s">
        <v>1</v>
      </c>
      <c r="C36" s="21" t="s">
        <v>2</v>
      </c>
      <c r="D36" s="21" t="s">
        <v>11</v>
      </c>
      <c r="E36" s="21" t="s">
        <v>32</v>
      </c>
      <c r="F36" s="45" t="s">
        <v>33</v>
      </c>
      <c r="G36" s="21" t="s">
        <v>14</v>
      </c>
      <c r="H36" s="45" t="s">
        <v>34</v>
      </c>
      <c r="J36" s="21" t="s">
        <v>0</v>
      </c>
      <c r="K36" s="21" t="s">
        <v>1</v>
      </c>
      <c r="L36" s="21" t="s">
        <v>2</v>
      </c>
      <c r="M36" s="53" t="s">
        <v>11</v>
      </c>
      <c r="N36" s="21" t="s">
        <v>32</v>
      </c>
      <c r="O36" s="45" t="s">
        <v>33</v>
      </c>
    </row>
    <row r="37" spans="1:15" x14ac:dyDescent="0.3">
      <c r="A37" s="18">
        <v>1</v>
      </c>
      <c r="B37" s="18" t="s">
        <v>37</v>
      </c>
      <c r="C37" s="28" t="s">
        <v>61</v>
      </c>
      <c r="D37" s="19">
        <f>SUM('Paul Dyer'!K6)</f>
        <v>8</v>
      </c>
      <c r="E37" s="19">
        <f>SUM('Paul Dyer'!L6)</f>
        <v>1493</v>
      </c>
      <c r="F37" s="46">
        <f>SUM('Paul Dyer'!M6)</f>
        <v>186.625</v>
      </c>
      <c r="G37" s="19">
        <f>SUM('Paul Dyer'!N6)</f>
        <v>24</v>
      </c>
      <c r="H37" s="46">
        <f>SUM('Paul Dyer'!O6)</f>
        <v>210.625</v>
      </c>
      <c r="J37" s="18">
        <v>1</v>
      </c>
      <c r="K37" s="18" t="s">
        <v>37</v>
      </c>
      <c r="L37" s="28" t="s">
        <v>73</v>
      </c>
      <c r="M37" s="19">
        <f>SUM('Wade Haley'!K5)</f>
        <v>4</v>
      </c>
      <c r="N37" s="19">
        <f>SUM('Wade Haley'!L5)</f>
        <v>762</v>
      </c>
      <c r="O37" s="46">
        <f>SUM('Wade Haley'!M5)</f>
        <v>190.5</v>
      </c>
    </row>
    <row r="38" spans="1:15" x14ac:dyDescent="0.3">
      <c r="A38" s="18">
        <v>2</v>
      </c>
      <c r="B38" s="18" t="s">
        <v>37</v>
      </c>
      <c r="C38" s="28" t="s">
        <v>73</v>
      </c>
      <c r="D38" s="19">
        <f>SUM('Wade Haley'!K5)</f>
        <v>4</v>
      </c>
      <c r="E38" s="19">
        <f>SUM('Wade Haley'!L5)</f>
        <v>762</v>
      </c>
      <c r="F38" s="46">
        <f>SUM('Wade Haley'!M5)</f>
        <v>190.5</v>
      </c>
      <c r="G38" s="19">
        <f>SUM('Wade Haley'!N5)</f>
        <v>13</v>
      </c>
      <c r="H38" s="46">
        <f>SUM('Wade Haley'!O5)</f>
        <v>203.5</v>
      </c>
      <c r="J38" s="18">
        <v>2</v>
      </c>
      <c r="K38" s="18" t="s">
        <v>37</v>
      </c>
      <c r="L38" s="28" t="s">
        <v>103</v>
      </c>
      <c r="M38" s="19">
        <f>SUM('James Braddy'!K5)</f>
        <v>4</v>
      </c>
      <c r="N38" s="19">
        <f>SUM('James Braddy'!L5)</f>
        <v>754</v>
      </c>
      <c r="O38" s="46">
        <f>SUM('James Braddy'!M5)</f>
        <v>188.5</v>
      </c>
    </row>
    <row r="39" spans="1:15" x14ac:dyDescent="0.3">
      <c r="A39" s="18">
        <v>3</v>
      </c>
      <c r="B39" s="18" t="s">
        <v>37</v>
      </c>
      <c r="C39" s="28" t="s">
        <v>103</v>
      </c>
      <c r="D39" s="19">
        <f>SUM('James Braddy'!K5)</f>
        <v>4</v>
      </c>
      <c r="E39" s="19">
        <f>SUM('James Braddy'!L5)</f>
        <v>754</v>
      </c>
      <c r="F39" s="46">
        <f>SUM('James Braddy'!M5)</f>
        <v>188.5</v>
      </c>
      <c r="G39" s="19">
        <f>SUM('James Braddy'!N5)</f>
        <v>13</v>
      </c>
      <c r="H39" s="46">
        <f>SUM('James Braddy'!O5)</f>
        <v>201.5</v>
      </c>
      <c r="J39" s="18">
        <v>3</v>
      </c>
      <c r="K39" s="18" t="s">
        <v>37</v>
      </c>
      <c r="L39" s="28" t="s">
        <v>61</v>
      </c>
      <c r="M39" s="19">
        <f>SUM('Paul Dyer'!K6)</f>
        <v>8</v>
      </c>
      <c r="N39" s="19">
        <f>SUM('Paul Dyer'!L6)</f>
        <v>1493</v>
      </c>
      <c r="O39" s="46">
        <f>SUM('Paul Dyer'!M6)</f>
        <v>186.625</v>
      </c>
    </row>
    <row r="40" spans="1:15" x14ac:dyDescent="0.3">
      <c r="A40" s="18">
        <v>4</v>
      </c>
      <c r="B40" s="18" t="s">
        <v>37</v>
      </c>
      <c r="C40" s="28" t="s">
        <v>24</v>
      </c>
      <c r="D40" s="19">
        <f>SUM('Robby King'!K5)</f>
        <v>4</v>
      </c>
      <c r="E40" s="19">
        <f>SUM('Robby King'!L5)</f>
        <v>711</v>
      </c>
      <c r="F40" s="46">
        <f>SUM('Robby King'!M5)</f>
        <v>177.75</v>
      </c>
      <c r="G40" s="19">
        <f>SUM('Robby King'!N5)</f>
        <v>13</v>
      </c>
      <c r="H40" s="46">
        <f>SUM('Robby King'!O5)</f>
        <v>190.75</v>
      </c>
      <c r="J40" s="18">
        <v>4</v>
      </c>
      <c r="K40" s="18" t="s">
        <v>37</v>
      </c>
      <c r="L40" s="28" t="s">
        <v>31</v>
      </c>
      <c r="M40" s="19">
        <f>SUM('Cody King'!K17)</f>
        <v>4</v>
      </c>
      <c r="N40" s="19">
        <f>SUM('Cody King'!L17)</f>
        <v>739</v>
      </c>
      <c r="O40" s="46">
        <f>SUM('Cody King'!M17)</f>
        <v>184.75</v>
      </c>
    </row>
    <row r="41" spans="1:15" x14ac:dyDescent="0.3">
      <c r="A41" s="18">
        <v>5</v>
      </c>
      <c r="B41" s="18" t="s">
        <v>37</v>
      </c>
      <c r="C41" s="28" t="s">
        <v>49</v>
      </c>
      <c r="D41" s="19">
        <f>SUM('Bert Farias'!K5)</f>
        <v>4</v>
      </c>
      <c r="E41" s="19">
        <f>SUM('Bert Farias'!L5)</f>
        <v>720</v>
      </c>
      <c r="F41" s="46">
        <f>SUM('Bert Farias'!M5)</f>
        <v>180</v>
      </c>
      <c r="G41" s="19">
        <f>SUM('Bert Farias'!N5)</f>
        <v>9</v>
      </c>
      <c r="H41" s="46">
        <f>SUM('Bert Farias'!O5)</f>
        <v>189</v>
      </c>
      <c r="J41" s="18">
        <v>5</v>
      </c>
      <c r="K41" s="18" t="s">
        <v>37</v>
      </c>
      <c r="L41" s="28" t="s">
        <v>24</v>
      </c>
      <c r="M41" s="19">
        <f>SUM('Bert Farias'!K5)</f>
        <v>4</v>
      </c>
      <c r="N41" s="19">
        <f>SUM('Bert Farias'!L5)</f>
        <v>720</v>
      </c>
      <c r="O41" s="46">
        <f>SUM('Bert Farias'!M5)</f>
        <v>180</v>
      </c>
    </row>
    <row r="42" spans="1:15" x14ac:dyDescent="0.3">
      <c r="A42" s="18">
        <v>6</v>
      </c>
      <c r="B42" s="18" t="s">
        <v>37</v>
      </c>
      <c r="C42" s="28" t="s">
        <v>31</v>
      </c>
      <c r="D42" s="19">
        <f>SUM('Cody King'!K17)</f>
        <v>4</v>
      </c>
      <c r="E42" s="19">
        <f>SUM('Cody King'!L17)</f>
        <v>739</v>
      </c>
      <c r="F42" s="46">
        <f>SUM('Cody King'!M17)</f>
        <v>184.75</v>
      </c>
      <c r="G42" s="19">
        <f>SUM('Cody King'!N17)</f>
        <v>4</v>
      </c>
      <c r="H42" s="46">
        <f>SUM('Cody King'!O17)</f>
        <v>188.75</v>
      </c>
      <c r="J42" s="18">
        <v>6</v>
      </c>
      <c r="K42" s="18" t="s">
        <v>37</v>
      </c>
      <c r="L42" s="28" t="s">
        <v>104</v>
      </c>
      <c r="M42" s="19">
        <f>SUM('Claudia Escoto'!K5)</f>
        <v>4</v>
      </c>
      <c r="N42" s="19">
        <f>SUM('Claudia Escoto'!L5)</f>
        <v>715</v>
      </c>
      <c r="O42" s="46">
        <f>SUM('Claudia Escoto'!M5)</f>
        <v>178.75</v>
      </c>
    </row>
    <row r="43" spans="1:15" x14ac:dyDescent="0.3">
      <c r="A43" s="18">
        <v>7</v>
      </c>
      <c r="B43" s="18" t="s">
        <v>37</v>
      </c>
      <c r="C43" s="28" t="s">
        <v>62</v>
      </c>
      <c r="D43" s="19">
        <f>SUM('JJ Griffin'!K6)</f>
        <v>8</v>
      </c>
      <c r="E43" s="19">
        <f>SUM('JJ Griffin'!L6)</f>
        <v>1421</v>
      </c>
      <c r="F43" s="46">
        <f>SUM('JJ Griffin'!M6)</f>
        <v>177.625</v>
      </c>
      <c r="G43" s="19">
        <f>SUM('JJ Griffin'!N6)</f>
        <v>9</v>
      </c>
      <c r="H43" s="46">
        <f>SUM('JJ Griffin'!O6)</f>
        <v>186.625</v>
      </c>
      <c r="J43" s="18">
        <v>7</v>
      </c>
      <c r="K43" s="18" t="s">
        <v>37</v>
      </c>
      <c r="L43" s="28" t="s">
        <v>49</v>
      </c>
      <c r="M43" s="19">
        <f>SUM('Robby King'!K5)</f>
        <v>4</v>
      </c>
      <c r="N43" s="19">
        <f>SUM('Robby King'!L5)</f>
        <v>711</v>
      </c>
      <c r="O43" s="46">
        <f>SUM('Robby King'!M5)</f>
        <v>177.75</v>
      </c>
    </row>
    <row r="44" spans="1:15" x14ac:dyDescent="0.3">
      <c r="A44" s="18">
        <v>8</v>
      </c>
      <c r="B44" s="18" t="s">
        <v>37</v>
      </c>
      <c r="C44" s="28" t="s">
        <v>50</v>
      </c>
      <c r="D44" s="19">
        <f>SUM('Dina Tunberg'!K5)</f>
        <v>4</v>
      </c>
      <c r="E44" s="19">
        <f>SUM('Dina Tunberg'!L5)</f>
        <v>707</v>
      </c>
      <c r="F44" s="46">
        <f>SUM('Dina Tunberg'!M5)</f>
        <v>176.75</v>
      </c>
      <c r="G44" s="19">
        <f>SUM('Dina Tunberg'!N5)</f>
        <v>8</v>
      </c>
      <c r="H44" s="46">
        <f>SUM('Dina Tunberg'!O5)</f>
        <v>184.75</v>
      </c>
      <c r="J44" s="18">
        <v>8</v>
      </c>
      <c r="K44" s="18" t="s">
        <v>37</v>
      </c>
      <c r="L44" s="28" t="s">
        <v>62</v>
      </c>
      <c r="M44" s="19">
        <f>SUM('JJ Griffin'!K6)</f>
        <v>8</v>
      </c>
      <c r="N44" s="19">
        <f>SUM('JJ Griffin'!L6)</f>
        <v>1421</v>
      </c>
      <c r="O44" s="46">
        <f>SUM('JJ Griffin'!M6)</f>
        <v>177.625</v>
      </c>
    </row>
    <row r="45" spans="1:15" x14ac:dyDescent="0.3">
      <c r="A45" s="18">
        <v>9</v>
      </c>
      <c r="B45" s="18" t="s">
        <v>37</v>
      </c>
      <c r="C45" s="28" t="s">
        <v>104</v>
      </c>
      <c r="D45" s="19">
        <f>SUM('Claudia Escoto'!K5)</f>
        <v>4</v>
      </c>
      <c r="E45" s="19">
        <f>SUM('Claudia Escoto'!L5)</f>
        <v>715</v>
      </c>
      <c r="F45" s="46">
        <f>SUM('Claudia Escoto'!M5)</f>
        <v>178.75</v>
      </c>
      <c r="G45" s="19">
        <f>SUM('Claudia Escoto'!N5)</f>
        <v>4</v>
      </c>
      <c r="H45" s="46">
        <f>SUM('Claudia Escoto'!O5)</f>
        <v>182.75</v>
      </c>
      <c r="J45" s="18">
        <v>9</v>
      </c>
      <c r="K45" s="18" t="s">
        <v>37</v>
      </c>
      <c r="L45" s="28" t="s">
        <v>50</v>
      </c>
      <c r="M45" s="19">
        <f>SUM('Dina Tunberg'!K5)</f>
        <v>4</v>
      </c>
      <c r="N45" s="19">
        <f>SUM('Dina Tunberg'!L5)</f>
        <v>707</v>
      </c>
      <c r="O45" s="46">
        <f>SUM('Dina Tunberg'!M5)</f>
        <v>176.75</v>
      </c>
    </row>
    <row r="46" spans="1:15" x14ac:dyDescent="0.3">
      <c r="A46" s="18">
        <v>10</v>
      </c>
      <c r="B46" s="18" t="s">
        <v>37</v>
      </c>
      <c r="C46" s="28" t="s">
        <v>27</v>
      </c>
      <c r="D46" s="19">
        <f>SUM('Dave Eisenschmied'!K31)</f>
        <v>8</v>
      </c>
      <c r="E46" s="19">
        <f>SUM('Dave Eisenschmied'!L31)</f>
        <v>1316</v>
      </c>
      <c r="F46" s="46">
        <f>SUM('Dave Eisenschmied'!M31)</f>
        <v>164.5</v>
      </c>
      <c r="G46" s="19">
        <f>SUM('Dave Eisenschmied'!N31)</f>
        <v>16</v>
      </c>
      <c r="H46" s="46">
        <f>SUM('Dave Eisenschmied'!O31)</f>
        <v>180.5</v>
      </c>
      <c r="J46" s="18">
        <v>10</v>
      </c>
      <c r="K46" s="18" t="s">
        <v>37</v>
      </c>
      <c r="L46" s="28" t="s">
        <v>66</v>
      </c>
      <c r="M46" s="19">
        <f>SUM('Kenneth Sledge'!K17)</f>
        <v>4</v>
      </c>
      <c r="N46" s="19">
        <f>SUM('Kenneth Sledge'!L17)</f>
        <v>707</v>
      </c>
      <c r="O46" s="46">
        <f>SUM('Kenneth Sledge'!M17)</f>
        <v>176.75</v>
      </c>
    </row>
    <row r="47" spans="1:15" x14ac:dyDescent="0.3">
      <c r="A47" s="18">
        <v>11</v>
      </c>
      <c r="B47" s="18" t="s">
        <v>37</v>
      </c>
      <c r="C47" s="28" t="s">
        <v>74</v>
      </c>
      <c r="D47" s="19">
        <f>SUM('Eric Petzoldt'!K6)</f>
        <v>8</v>
      </c>
      <c r="E47" s="19">
        <f>SUM('Eric Petzoldt'!L6)</f>
        <v>1332</v>
      </c>
      <c r="F47" s="46">
        <f>SUM('Eric Petzoldt'!M6)</f>
        <v>166.5</v>
      </c>
      <c r="G47" s="19">
        <f>SUM('Eric Petzoldt'!N6)</f>
        <v>14</v>
      </c>
      <c r="H47" s="46">
        <f>SUM('Eric Petzoldt'!O6)</f>
        <v>180.5</v>
      </c>
      <c r="J47" s="18">
        <v>11</v>
      </c>
      <c r="K47" s="18" t="s">
        <v>37</v>
      </c>
      <c r="L47" s="28" t="s">
        <v>63</v>
      </c>
      <c r="M47" s="19">
        <f>SUM('David Strother'!K6)</f>
        <v>8</v>
      </c>
      <c r="N47" s="19">
        <f>SUM('David Strother'!L6)</f>
        <v>1381</v>
      </c>
      <c r="O47" s="46">
        <f>SUM('David Strother'!M6)</f>
        <v>172.625</v>
      </c>
    </row>
    <row r="48" spans="1:15" x14ac:dyDescent="0.3">
      <c r="A48" s="18">
        <v>12</v>
      </c>
      <c r="B48" s="18" t="s">
        <v>37</v>
      </c>
      <c r="C48" s="28" t="s">
        <v>63</v>
      </c>
      <c r="D48" s="19">
        <f>SUM('David Strother'!K6)</f>
        <v>8</v>
      </c>
      <c r="E48" s="19">
        <f>SUM('David Strother'!L6)</f>
        <v>1381</v>
      </c>
      <c r="F48" s="46">
        <f>SUM('David Strother'!M6)</f>
        <v>172.625</v>
      </c>
      <c r="G48" s="19">
        <f>SUM('David Strother'!N6)</f>
        <v>7</v>
      </c>
      <c r="H48" s="46">
        <f>SUM('David Strother'!O6)</f>
        <v>179.625</v>
      </c>
      <c r="J48" s="18">
        <v>12</v>
      </c>
      <c r="K48" s="18" t="s">
        <v>37</v>
      </c>
      <c r="L48" s="28" t="s">
        <v>89</v>
      </c>
      <c r="M48" s="19">
        <f>SUM('Walter Smith'!K5)</f>
        <v>4</v>
      </c>
      <c r="N48" s="19">
        <f>SUM('Walter Smith'!L5)</f>
        <v>687</v>
      </c>
      <c r="O48" s="46">
        <f>SUM('Walter Smith'!M5)</f>
        <v>171.75</v>
      </c>
    </row>
    <row r="49" spans="1:15" x14ac:dyDescent="0.3">
      <c r="A49" s="18">
        <v>13</v>
      </c>
      <c r="B49" s="18" t="s">
        <v>37</v>
      </c>
      <c r="C49" s="28" t="s">
        <v>66</v>
      </c>
      <c r="D49" s="19">
        <f>SUM('Kenneth Sledge'!K17)</f>
        <v>4</v>
      </c>
      <c r="E49" s="19">
        <f>SUM('Kenneth Sledge'!L17)</f>
        <v>707</v>
      </c>
      <c r="F49" s="46">
        <f>SUM('Kenneth Sledge'!M17)</f>
        <v>176.75</v>
      </c>
      <c r="G49" s="19">
        <v>4</v>
      </c>
      <c r="H49" s="46">
        <f>SUM('Kenneth Sledge'!O17)</f>
        <v>178.75</v>
      </c>
      <c r="J49" s="18">
        <v>13</v>
      </c>
      <c r="K49" s="18" t="s">
        <v>37</v>
      </c>
      <c r="L49" s="28" t="s">
        <v>22</v>
      </c>
      <c r="M49" s="19">
        <f>SUM('Jerry Thompson'!K5)</f>
        <v>4</v>
      </c>
      <c r="N49" s="19">
        <f>SUM('Jerry Thompson'!L5)</f>
        <v>685</v>
      </c>
      <c r="O49" s="46">
        <f>SUM('Jerry Thompson'!M5)</f>
        <v>171.25</v>
      </c>
    </row>
    <row r="50" spans="1:15" x14ac:dyDescent="0.3">
      <c r="A50" s="18">
        <v>14</v>
      </c>
      <c r="B50" s="18" t="s">
        <v>37</v>
      </c>
      <c r="C50" s="28" t="s">
        <v>22</v>
      </c>
      <c r="D50" s="19">
        <f>SUM('Jerry Thompson'!K5)</f>
        <v>4</v>
      </c>
      <c r="E50" s="19">
        <f>SUM('Jerry Thompson'!L5)</f>
        <v>685</v>
      </c>
      <c r="F50" s="46">
        <f>SUM('Jerry Thompson'!M5)</f>
        <v>171.25</v>
      </c>
      <c r="G50" s="19">
        <f>SUM('Jerry Thompson'!N5)</f>
        <v>4</v>
      </c>
      <c r="H50" s="46">
        <f>SUM('Jerry Thompson'!O5)</f>
        <v>175.25</v>
      </c>
      <c r="J50" s="18">
        <v>14</v>
      </c>
      <c r="K50" s="18" t="s">
        <v>37</v>
      </c>
      <c r="L50" s="28" t="s">
        <v>74</v>
      </c>
      <c r="M50" s="19">
        <f>SUM('Eric Petzoldt'!K6)</f>
        <v>8</v>
      </c>
      <c r="N50" s="19">
        <f>SUM('Eric Petzoldt'!L6)</f>
        <v>1332</v>
      </c>
      <c r="O50" s="46">
        <f>SUM('Eric Petzoldt'!M6)</f>
        <v>166.5</v>
      </c>
    </row>
    <row r="51" spans="1:15" x14ac:dyDescent="0.3">
      <c r="A51" s="18">
        <v>15</v>
      </c>
      <c r="B51" s="18" t="s">
        <v>37</v>
      </c>
      <c r="C51" s="28" t="s">
        <v>89</v>
      </c>
      <c r="D51" s="19">
        <f>SUM('Walter Smith'!K5)</f>
        <v>4</v>
      </c>
      <c r="E51" s="19">
        <f>SUM('Walter Smith'!L5)</f>
        <v>687</v>
      </c>
      <c r="F51" s="46">
        <f>SUM('Walter Smith'!M5)</f>
        <v>171.75</v>
      </c>
      <c r="G51" s="19">
        <f>SUM('Walter Smith'!N5)</f>
        <v>2</v>
      </c>
      <c r="H51" s="46">
        <f>SUM('Walter Smith'!O5)</f>
        <v>173.75</v>
      </c>
      <c r="J51" s="18">
        <v>15</v>
      </c>
      <c r="K51" s="18" t="s">
        <v>37</v>
      </c>
      <c r="L51" s="28" t="s">
        <v>27</v>
      </c>
      <c r="M51" s="19">
        <f>SUM('Dave Eisenschmied'!K31)</f>
        <v>8</v>
      </c>
      <c r="N51" s="19">
        <f>SUM('Dave Eisenschmied'!L31)</f>
        <v>1316</v>
      </c>
      <c r="O51" s="46">
        <f>SUM('Dave Eisenschmied'!M31)</f>
        <v>164.5</v>
      </c>
    </row>
    <row r="52" spans="1:15" x14ac:dyDescent="0.3">
      <c r="A52" s="18">
        <v>16</v>
      </c>
      <c r="B52" s="18" t="s">
        <v>37</v>
      </c>
      <c r="C52" s="28" t="s">
        <v>51</v>
      </c>
      <c r="D52" s="19">
        <f>SUM('Steven Shimotsu'!K5)</f>
        <v>4</v>
      </c>
      <c r="E52" s="19">
        <f>SUM('Steven Shimotsu'!L5)</f>
        <v>626</v>
      </c>
      <c r="F52" s="46">
        <f>SUM('Steven Shimotsu'!M5)</f>
        <v>156.5</v>
      </c>
      <c r="G52" s="19">
        <f>SUM('Steven Shimotsu'!N5)</f>
        <v>3</v>
      </c>
      <c r="H52" s="46">
        <f>SUM('Steven Shimotsu'!O5)</f>
        <v>159.5</v>
      </c>
      <c r="J52" s="18">
        <v>16</v>
      </c>
      <c r="K52" s="18" t="s">
        <v>37</v>
      </c>
      <c r="L52" s="28" t="s">
        <v>51</v>
      </c>
      <c r="M52" s="19">
        <f>SUM('Steven Shimotsu'!K5)</f>
        <v>4</v>
      </c>
      <c r="N52" s="19">
        <f>SUM('Steven Shimotsu'!L5)</f>
        <v>626</v>
      </c>
      <c r="O52" s="46">
        <f>SUM('Steven Shimotsu'!M5)</f>
        <v>156.5</v>
      </c>
    </row>
    <row r="53" spans="1:15" x14ac:dyDescent="0.3">
      <c r="C53" s="28"/>
      <c r="D53" s="19"/>
      <c r="E53" s="19"/>
      <c r="G53" s="19"/>
      <c r="J53" s="18"/>
      <c r="K53" s="18"/>
      <c r="L53" s="28"/>
      <c r="M53" s="19"/>
      <c r="N53" s="19"/>
      <c r="O53" s="46"/>
    </row>
    <row r="54" spans="1:15" x14ac:dyDescent="0.3">
      <c r="A54" s="20"/>
      <c r="B54" s="20"/>
      <c r="C54" s="20"/>
      <c r="D54" s="20"/>
      <c r="E54" s="20"/>
      <c r="F54" s="44"/>
      <c r="G54" s="20"/>
      <c r="H54" s="44"/>
      <c r="J54" s="20"/>
      <c r="K54" s="20"/>
      <c r="L54" s="20"/>
      <c r="M54" s="51"/>
      <c r="N54" s="20"/>
      <c r="O54" s="44"/>
    </row>
    <row r="55" spans="1:15" ht="28.8" x14ac:dyDescent="0.55000000000000004">
      <c r="A55" s="20"/>
      <c r="B55" s="20"/>
      <c r="C55" s="24" t="s">
        <v>42</v>
      </c>
      <c r="D55" s="20"/>
      <c r="E55" s="20"/>
      <c r="F55" s="44"/>
      <c r="G55" s="20"/>
      <c r="H55" s="44"/>
      <c r="J55" s="20"/>
      <c r="K55" s="20"/>
      <c r="L55" s="24" t="s">
        <v>42</v>
      </c>
      <c r="M55" s="51"/>
      <c r="N55" s="20"/>
      <c r="O55" s="44"/>
    </row>
    <row r="56" spans="1:15" ht="18" x14ac:dyDescent="0.35">
      <c r="A56" s="20"/>
      <c r="B56" s="20"/>
      <c r="C56" s="20"/>
      <c r="D56" s="27" t="s">
        <v>44</v>
      </c>
      <c r="E56" s="20"/>
      <c r="F56" s="44"/>
      <c r="G56" s="20"/>
      <c r="H56" s="44"/>
      <c r="J56" s="20"/>
      <c r="K56" s="20"/>
      <c r="L56" s="20"/>
      <c r="M56" s="52" t="s">
        <v>45</v>
      </c>
      <c r="N56" s="20"/>
      <c r="O56" s="44"/>
    </row>
    <row r="57" spans="1:15" x14ac:dyDescent="0.3">
      <c r="A57" s="20"/>
      <c r="B57" s="20"/>
      <c r="C57" s="20"/>
      <c r="D57" s="20"/>
      <c r="E57" s="20"/>
      <c r="F57" s="44"/>
      <c r="G57" s="20"/>
      <c r="H57" s="44"/>
      <c r="J57" s="20"/>
      <c r="K57" s="20"/>
      <c r="L57" s="20"/>
      <c r="M57" s="51"/>
      <c r="N57" s="20"/>
      <c r="O57" s="44"/>
    </row>
    <row r="58" spans="1:15" x14ac:dyDescent="0.3">
      <c r="A58" s="20"/>
      <c r="B58" s="20"/>
      <c r="C58" s="20"/>
      <c r="D58" s="20"/>
      <c r="E58" s="20"/>
      <c r="F58" s="44"/>
      <c r="G58" s="20"/>
      <c r="H58" s="44"/>
      <c r="J58" s="20"/>
      <c r="K58" s="20"/>
      <c r="L58" s="20"/>
      <c r="M58" s="51"/>
      <c r="N58" s="20"/>
      <c r="O58" s="44"/>
    </row>
    <row r="59" spans="1:15" ht="17.399999999999999" x14ac:dyDescent="0.45">
      <c r="A59" s="21" t="s">
        <v>0</v>
      </c>
      <c r="B59" s="21" t="s">
        <v>1</v>
      </c>
      <c r="C59" s="21" t="s">
        <v>2</v>
      </c>
      <c r="D59" s="21" t="s">
        <v>11</v>
      </c>
      <c r="E59" s="21" t="s">
        <v>32</v>
      </c>
      <c r="F59" s="45" t="s">
        <v>33</v>
      </c>
      <c r="G59" s="21" t="s">
        <v>14</v>
      </c>
      <c r="H59" s="45" t="s">
        <v>34</v>
      </c>
      <c r="J59" s="21" t="s">
        <v>0</v>
      </c>
      <c r="K59" s="21" t="s">
        <v>1</v>
      </c>
      <c r="L59" s="21" t="s">
        <v>2</v>
      </c>
      <c r="M59" s="53" t="s">
        <v>11</v>
      </c>
      <c r="N59" s="21" t="s">
        <v>32</v>
      </c>
      <c r="O59" s="45" t="s">
        <v>33</v>
      </c>
    </row>
    <row r="60" spans="1:15" x14ac:dyDescent="0.3">
      <c r="A60" s="18">
        <v>1</v>
      </c>
      <c r="B60" s="18" t="s">
        <v>38</v>
      </c>
      <c r="C60" s="28" t="s">
        <v>17</v>
      </c>
      <c r="D60" s="19">
        <f>SUM('Ricky Haley'!K28)</f>
        <v>12</v>
      </c>
      <c r="E60" s="19">
        <f>SUM('Ricky Haley'!L28)</f>
        <v>2324</v>
      </c>
      <c r="F60" s="46">
        <f>SUM('Ricky Haley'!M28)</f>
        <v>193.66666666666666</v>
      </c>
      <c r="G60" s="19">
        <f>SUM('Ricky Haley'!N28)</f>
        <v>32</v>
      </c>
      <c r="H60" s="46">
        <f>SUM('Ricky Haley'!O28)</f>
        <v>225.66666666666666</v>
      </c>
      <c r="J60" s="18">
        <v>1</v>
      </c>
      <c r="K60" s="18" t="s">
        <v>38</v>
      </c>
      <c r="L60" s="28" t="s">
        <v>17</v>
      </c>
      <c r="M60" s="19">
        <f>SUM('Ricky Haley'!K28)</f>
        <v>12</v>
      </c>
      <c r="N60" s="19">
        <f>SUM('Ricky Haley'!L28)</f>
        <v>2324</v>
      </c>
      <c r="O60" s="46">
        <f>SUM('Ricky Haley'!M28)</f>
        <v>193.66666666666666</v>
      </c>
    </row>
    <row r="61" spans="1:15" x14ac:dyDescent="0.3">
      <c r="A61" s="18">
        <v>2</v>
      </c>
      <c r="B61" s="18" t="s">
        <v>38</v>
      </c>
      <c r="C61" s="28" t="s">
        <v>76</v>
      </c>
      <c r="D61" s="19">
        <f>SUM('Tony Greenway'!K8)</f>
        <v>16</v>
      </c>
      <c r="E61" s="19">
        <f>SUM('Tony Greenway'!L8)</f>
        <v>3022</v>
      </c>
      <c r="F61" s="46">
        <f>SUM('Tony Greenway'!M8)</f>
        <v>188.875</v>
      </c>
      <c r="G61" s="19">
        <f>SUM('Tony Greenway'!N8)</f>
        <v>32</v>
      </c>
      <c r="H61" s="46">
        <f>SUM('Tony Greenway'!O8)</f>
        <v>220.875</v>
      </c>
      <c r="J61" s="18">
        <v>2</v>
      </c>
      <c r="K61" s="18" t="s">
        <v>38</v>
      </c>
      <c r="L61" s="28" t="s">
        <v>105</v>
      </c>
      <c r="M61" s="19">
        <f>SUM('Wayne Argence'!K5)</f>
        <v>4</v>
      </c>
      <c r="N61" s="19">
        <f>SUM('Wayne Argence'!L5)</f>
        <v>772</v>
      </c>
      <c r="O61" s="46">
        <f>SUM('Wayne Argence'!M5)</f>
        <v>193</v>
      </c>
    </row>
    <row r="62" spans="1:15" x14ac:dyDescent="0.3">
      <c r="A62" s="18">
        <v>3</v>
      </c>
      <c r="B62" s="18" t="s">
        <v>38</v>
      </c>
      <c r="C62" s="28" t="s">
        <v>105</v>
      </c>
      <c r="D62" s="19">
        <f>SUM('Wayne Argence'!K5)</f>
        <v>4</v>
      </c>
      <c r="E62" s="19">
        <f>SUM('Wayne Argence'!L5)</f>
        <v>772</v>
      </c>
      <c r="F62" s="46">
        <f>SUM('Wayne Argence'!M5)</f>
        <v>193</v>
      </c>
      <c r="G62" s="19">
        <f>SUM('Wayne Argence'!N5)</f>
        <v>9</v>
      </c>
      <c r="H62" s="46">
        <f>SUM('Wayne Argence'!O5)</f>
        <v>202</v>
      </c>
      <c r="J62" s="18">
        <v>3</v>
      </c>
      <c r="K62" s="18" t="s">
        <v>38</v>
      </c>
      <c r="L62" s="28" t="s">
        <v>106</v>
      </c>
      <c r="M62" s="19">
        <f>SUM('Lisa Chacon'!K5)</f>
        <v>4</v>
      </c>
      <c r="N62" s="19">
        <f>SUM('Lisa Chacon'!L5)</f>
        <v>770</v>
      </c>
      <c r="O62" s="46">
        <f>SUM('Lisa Chacon'!M5)</f>
        <v>192.5</v>
      </c>
    </row>
    <row r="63" spans="1:15" x14ac:dyDescent="0.3">
      <c r="A63" s="18">
        <v>4</v>
      </c>
      <c r="B63" s="18" t="s">
        <v>38</v>
      </c>
      <c r="C63" s="28" t="s">
        <v>106</v>
      </c>
      <c r="D63" s="19">
        <f>SUM('Lisa Chacon'!K5)</f>
        <v>4</v>
      </c>
      <c r="E63" s="19">
        <f>SUM('Lisa Chacon'!L5)</f>
        <v>770</v>
      </c>
      <c r="F63" s="46">
        <f>SUM('Lisa Chacon'!M5)</f>
        <v>192.5</v>
      </c>
      <c r="G63" s="19">
        <f>SUM('Lisa Chacon'!N5)</f>
        <v>8</v>
      </c>
      <c r="H63" s="46">
        <f>SUM('Lisa Chacon'!O5)</f>
        <v>200.5</v>
      </c>
      <c r="J63" s="18">
        <v>4</v>
      </c>
      <c r="K63" s="18" t="s">
        <v>38</v>
      </c>
      <c r="L63" s="28" t="s">
        <v>99</v>
      </c>
      <c r="M63" s="19">
        <f>SUM('Travis Davis'!K5)</f>
        <v>4</v>
      </c>
      <c r="N63" s="19">
        <f>SUM('Travis Davis'!L5)</f>
        <v>761</v>
      </c>
      <c r="O63" s="46">
        <f>SUM('Travis Davis'!M5)</f>
        <v>190.25</v>
      </c>
    </row>
    <row r="64" spans="1:15" x14ac:dyDescent="0.3">
      <c r="A64" s="18">
        <v>5</v>
      </c>
      <c r="B64" s="18" t="s">
        <v>38</v>
      </c>
      <c r="C64" s="28" t="s">
        <v>64</v>
      </c>
      <c r="D64" s="19">
        <f>SUM('Darren Krumweide'!K5)</f>
        <v>4</v>
      </c>
      <c r="E64" s="19">
        <f>SUM('Darren Krumweide'!L5)</f>
        <v>740</v>
      </c>
      <c r="F64" s="46">
        <f>SUM('Darren Krumweide'!M5)</f>
        <v>185</v>
      </c>
      <c r="G64" s="19">
        <f>SUM('Darren Krumweide'!N5)</f>
        <v>13</v>
      </c>
      <c r="H64" s="46">
        <f>SUM('Darren Krumweide'!O5)</f>
        <v>198</v>
      </c>
      <c r="J64" s="18">
        <v>5</v>
      </c>
      <c r="K64" s="18" t="s">
        <v>38</v>
      </c>
      <c r="L64" s="28" t="s">
        <v>76</v>
      </c>
      <c r="M64" s="19">
        <f>SUM('Tony Greenway'!K8)</f>
        <v>16</v>
      </c>
      <c r="N64" s="19">
        <f>SUM('Tony Greenway'!L8)</f>
        <v>3022</v>
      </c>
      <c r="O64" s="46">
        <f>SUM('Tony Greenway'!M8)</f>
        <v>188.875</v>
      </c>
    </row>
    <row r="65" spans="1:15" x14ac:dyDescent="0.3">
      <c r="A65" s="18">
        <v>6</v>
      </c>
      <c r="B65" s="18" t="s">
        <v>38</v>
      </c>
      <c r="C65" s="28" t="s">
        <v>99</v>
      </c>
      <c r="D65" s="19">
        <f>SUM('Travis Davis'!K5)</f>
        <v>4</v>
      </c>
      <c r="E65" s="19">
        <f>SUM('Travis Davis'!L5)</f>
        <v>761</v>
      </c>
      <c r="F65" s="46">
        <f>SUM('Travis Davis'!M5)</f>
        <v>190.25</v>
      </c>
      <c r="G65" s="19">
        <f>SUM('Travis Davis'!N5)</f>
        <v>3</v>
      </c>
      <c r="H65" s="46">
        <f>SUM('Travis Davis'!O5)</f>
        <v>193.25</v>
      </c>
      <c r="J65" s="18">
        <v>6</v>
      </c>
      <c r="K65" s="18" t="s">
        <v>38</v>
      </c>
      <c r="L65" s="28" t="s">
        <v>64</v>
      </c>
      <c r="M65" s="19">
        <f>SUM('Darren Krumweide'!K5)</f>
        <v>4</v>
      </c>
      <c r="N65" s="19">
        <f>SUM('Darren Krumweide'!L5)</f>
        <v>740</v>
      </c>
      <c r="O65" s="46">
        <f>SUM('Darren Krumweide'!M5)</f>
        <v>185</v>
      </c>
    </row>
    <row r="66" spans="1:15" x14ac:dyDescent="0.3">
      <c r="A66" s="18">
        <v>7</v>
      </c>
      <c r="B66" s="18" t="s">
        <v>38</v>
      </c>
      <c r="C66" s="28" t="s">
        <v>85</v>
      </c>
      <c r="D66" s="19">
        <f>SUM('Wanda Lantrip'!K5)</f>
        <v>4</v>
      </c>
      <c r="E66" s="19">
        <f>SUM('Wanda Lantrip'!L5)</f>
        <v>715</v>
      </c>
      <c r="F66" s="46">
        <f>SUM('Wanda Lantrip'!M5)</f>
        <v>178.75</v>
      </c>
      <c r="G66" s="19">
        <f>SUM('Wanda Lantrip'!N5)</f>
        <v>5</v>
      </c>
      <c r="H66" s="46">
        <f>SUM('Wanda Lantrip'!O5)</f>
        <v>183.75</v>
      </c>
      <c r="J66" s="18">
        <v>7</v>
      </c>
      <c r="K66" s="18" t="s">
        <v>38</v>
      </c>
      <c r="L66" s="28" t="s">
        <v>27</v>
      </c>
      <c r="M66" s="19">
        <f>SUM('Dave Eisenschmied'!K5)</f>
        <v>4</v>
      </c>
      <c r="N66" s="19">
        <f>SUM('Dave Eisenschmied'!L5)</f>
        <v>722</v>
      </c>
      <c r="O66" s="46">
        <f>SUM('Dave Eisenschmied'!M5)</f>
        <v>180.5</v>
      </c>
    </row>
    <row r="67" spans="1:15" x14ac:dyDescent="0.3">
      <c r="A67" s="18">
        <v>8</v>
      </c>
      <c r="B67" s="18" t="s">
        <v>38</v>
      </c>
      <c r="C67" s="28" t="s">
        <v>27</v>
      </c>
      <c r="D67" s="19">
        <f>SUM('Dave Eisenschmied'!K5)</f>
        <v>4</v>
      </c>
      <c r="E67" s="19">
        <f>SUM('Dave Eisenschmied'!L5)</f>
        <v>722</v>
      </c>
      <c r="F67" s="46">
        <f>SUM('Dave Eisenschmied'!M5)</f>
        <v>180.5</v>
      </c>
      <c r="G67" s="19">
        <f>SUM('Dave Eisenschmied'!N5)</f>
        <v>3</v>
      </c>
      <c r="H67" s="46">
        <f>SUM('Dave Eisenschmied'!O5)</f>
        <v>183.5</v>
      </c>
      <c r="J67" s="18">
        <v>8</v>
      </c>
      <c r="K67" s="18" t="s">
        <v>38</v>
      </c>
      <c r="L67" s="28" t="s">
        <v>85</v>
      </c>
      <c r="M67" s="19">
        <f>SUM('Wanda Lantrip'!K5)</f>
        <v>4</v>
      </c>
      <c r="N67" s="19">
        <f>SUM('Wanda Lantrip'!L5)</f>
        <v>715</v>
      </c>
      <c r="O67" s="46">
        <f>SUM('Wanda Lantrip'!M5)</f>
        <v>178.75</v>
      </c>
    </row>
    <row r="68" spans="1:15" x14ac:dyDescent="0.3">
      <c r="A68" s="18">
        <v>9</v>
      </c>
      <c r="B68" s="18" t="s">
        <v>38</v>
      </c>
      <c r="C68" s="28" t="s">
        <v>65</v>
      </c>
      <c r="D68" s="19">
        <f>SUM('Ian Holland'!K5)</f>
        <v>4</v>
      </c>
      <c r="E68" s="19">
        <f>SUM('Ian Holland'!L5)</f>
        <v>694</v>
      </c>
      <c r="F68" s="46">
        <f>SUM('Ian Holland'!M5)</f>
        <v>173.5</v>
      </c>
      <c r="G68" s="19">
        <f>SUM('Ian Holland'!N5)</f>
        <v>4</v>
      </c>
      <c r="H68" s="46">
        <f>SUM('Ian Holland'!O5)</f>
        <v>177.5</v>
      </c>
      <c r="J68" s="18">
        <v>9</v>
      </c>
      <c r="K68" s="18" t="s">
        <v>38</v>
      </c>
      <c r="L68" s="28" t="s">
        <v>65</v>
      </c>
      <c r="M68" s="19">
        <f>SUM('Ian Holland'!K5)</f>
        <v>4</v>
      </c>
      <c r="N68" s="19">
        <f>SUM('Ian Holland'!L5)</f>
        <v>694</v>
      </c>
      <c r="O68" s="46">
        <f>SUM('Ian Holland'!M5)</f>
        <v>173.5</v>
      </c>
    </row>
    <row r="69" spans="1:15" x14ac:dyDescent="0.3">
      <c r="A69" s="18">
        <v>10</v>
      </c>
      <c r="B69" s="18" t="s">
        <v>38</v>
      </c>
      <c r="C69" s="28" t="s">
        <v>108</v>
      </c>
      <c r="D69" s="19">
        <f>SUM('Rene Melendez'!K5)</f>
        <v>4</v>
      </c>
      <c r="E69" s="19">
        <f>SUM('Rene Melendez'!L5)</f>
        <v>687</v>
      </c>
      <c r="F69" s="46">
        <f>SUM('Rene Melendez'!M5)</f>
        <v>171.75</v>
      </c>
      <c r="G69" s="19">
        <f>SUM('Rene Melendez'!N5)</f>
        <v>3</v>
      </c>
      <c r="H69" s="46">
        <f>SUM('Rene Melendez'!O5)</f>
        <v>174.75</v>
      </c>
      <c r="J69" s="18">
        <v>10</v>
      </c>
      <c r="K69" s="18" t="s">
        <v>38</v>
      </c>
      <c r="L69" s="28" t="s">
        <v>108</v>
      </c>
      <c r="M69" s="19">
        <f>SUM('Rene Melendez'!K5)</f>
        <v>4</v>
      </c>
      <c r="N69" s="19">
        <f>SUM('Rene Melendez'!L5)</f>
        <v>687</v>
      </c>
      <c r="O69" s="46">
        <f>SUM('Rene Melendez'!M5)</f>
        <v>171.75</v>
      </c>
    </row>
    <row r="70" spans="1:15" x14ac:dyDescent="0.3">
      <c r="A70" s="18">
        <v>11</v>
      </c>
      <c r="B70" s="18" t="s">
        <v>38</v>
      </c>
      <c r="C70" s="28" t="s">
        <v>91</v>
      </c>
      <c r="D70" s="19">
        <f>SUM('John Hovan'!K6)</f>
        <v>8</v>
      </c>
      <c r="E70" s="19">
        <f>SUM('John Hovan'!L6)</f>
        <v>1338</v>
      </c>
      <c r="F70" s="46">
        <f>SUM('John Hovan'!M6)</f>
        <v>167.25</v>
      </c>
      <c r="G70" s="19">
        <f>SUM('John Hovan'!N6)</f>
        <v>6</v>
      </c>
      <c r="H70" s="46">
        <f>SUM('John Hovan'!O6)</f>
        <v>173.25</v>
      </c>
      <c r="J70" s="18">
        <v>11</v>
      </c>
      <c r="K70" s="18" t="s">
        <v>38</v>
      </c>
      <c r="L70" s="28" t="s">
        <v>91</v>
      </c>
      <c r="M70" s="19">
        <f>SUM('John Hovan'!K6)</f>
        <v>8</v>
      </c>
      <c r="N70" s="19">
        <f>SUM('John Hovan'!L6)</f>
        <v>1338</v>
      </c>
      <c r="O70" s="46">
        <f>SUM('John Hovan'!M6)</f>
        <v>167.25</v>
      </c>
    </row>
    <row r="71" spans="1:15" x14ac:dyDescent="0.3">
      <c r="A71" s="18">
        <v>12</v>
      </c>
      <c r="B71" s="18" t="s">
        <v>38</v>
      </c>
      <c r="C71" s="28" t="s">
        <v>107</v>
      </c>
      <c r="D71" s="19">
        <f>SUM('James Clarke'!K5)</f>
        <v>4</v>
      </c>
      <c r="E71" s="19">
        <f>SUM('James Clarke'!L5)</f>
        <v>645</v>
      </c>
      <c r="F71" s="46">
        <f>SUM('James Clarke'!M5)</f>
        <v>161.25</v>
      </c>
      <c r="G71" s="19">
        <f>SUM('James Clarke'!N5)</f>
        <v>2</v>
      </c>
      <c r="H71" s="46">
        <f>SUM('James Clarke'!O5)</f>
        <v>163.25</v>
      </c>
      <c r="J71" s="18">
        <v>12</v>
      </c>
      <c r="K71" s="18" t="s">
        <v>38</v>
      </c>
      <c r="L71" s="28" t="s">
        <v>107</v>
      </c>
      <c r="M71" s="19">
        <f>SUM('James Clarke'!K5)</f>
        <v>4</v>
      </c>
      <c r="N71" s="19">
        <f>SUM('James Clarke'!L5)</f>
        <v>645</v>
      </c>
      <c r="O71" s="46">
        <f>SUM('James Clarke'!M5)</f>
        <v>161.25</v>
      </c>
    </row>
    <row r="72" spans="1:15" x14ac:dyDescent="0.3">
      <c r="A72" s="18">
        <v>13</v>
      </c>
      <c r="B72" s="18" t="s">
        <v>38</v>
      </c>
      <c r="C72" s="28" t="s">
        <v>66</v>
      </c>
      <c r="D72" s="19">
        <f>SUM('Kenneth Sledge'!K5)</f>
        <v>4</v>
      </c>
      <c r="E72" s="19">
        <f>SUM('Kenneth Sledge'!L5)</f>
        <v>617</v>
      </c>
      <c r="F72" s="46">
        <f>SUM('Kenneth Sledge'!M5)</f>
        <v>154.25</v>
      </c>
      <c r="G72" s="19">
        <f>SUM('Kenneth Sledge'!N5)</f>
        <v>3</v>
      </c>
      <c r="H72" s="46">
        <f>SUM('Kenneth Sledge'!O5)</f>
        <v>157.25</v>
      </c>
      <c r="J72" s="18">
        <v>13</v>
      </c>
      <c r="K72" s="18" t="s">
        <v>38</v>
      </c>
      <c r="L72" s="28" t="s">
        <v>66</v>
      </c>
      <c r="M72" s="19">
        <f>SUM('Kenneth Sledge'!K5)</f>
        <v>4</v>
      </c>
      <c r="N72" s="19">
        <f>SUM('Kenneth Sledge'!L5)</f>
        <v>617</v>
      </c>
      <c r="O72" s="46">
        <f>SUM('Kenneth Sledge'!M5)</f>
        <v>154.25</v>
      </c>
    </row>
    <row r="73" spans="1:15" x14ac:dyDescent="0.3">
      <c r="C73" s="26"/>
      <c r="D73" s="19"/>
      <c r="E73" s="19"/>
      <c r="G73" s="19"/>
      <c r="J73" s="18"/>
      <c r="K73" s="18"/>
      <c r="L73" s="26"/>
      <c r="M73" s="19"/>
      <c r="N73" s="19"/>
      <c r="O73" s="46"/>
    </row>
    <row r="74" spans="1:15" x14ac:dyDescent="0.3">
      <c r="A74" s="20"/>
      <c r="B74" s="20"/>
      <c r="C74" s="20"/>
      <c r="D74" s="20"/>
      <c r="E74" s="20"/>
      <c r="F74" s="44"/>
      <c r="G74" s="20"/>
      <c r="H74" s="44"/>
      <c r="J74" s="20"/>
      <c r="K74" s="20"/>
      <c r="L74" s="20"/>
      <c r="M74" s="51"/>
      <c r="N74" s="20"/>
      <c r="O74" s="44"/>
    </row>
    <row r="75" spans="1:15" ht="28.8" x14ac:dyDescent="0.55000000000000004">
      <c r="A75" s="20"/>
      <c r="B75" s="20"/>
      <c r="C75" s="24" t="s">
        <v>43</v>
      </c>
      <c r="D75" s="20"/>
      <c r="E75" s="20"/>
      <c r="F75" s="44"/>
      <c r="G75" s="20"/>
      <c r="H75" s="44"/>
      <c r="J75" s="20"/>
      <c r="K75" s="20"/>
      <c r="L75" s="24" t="s">
        <v>43</v>
      </c>
      <c r="M75" s="51"/>
      <c r="N75" s="20"/>
      <c r="O75" s="44"/>
    </row>
    <row r="76" spans="1:15" ht="18" x14ac:dyDescent="0.35">
      <c r="A76" s="20"/>
      <c r="B76" s="20"/>
      <c r="C76" s="20"/>
      <c r="D76" s="27" t="s">
        <v>44</v>
      </c>
      <c r="E76" s="20"/>
      <c r="F76" s="44"/>
      <c r="G76" s="20"/>
      <c r="H76" s="44"/>
      <c r="J76" s="20"/>
      <c r="K76" s="20"/>
      <c r="L76" s="20"/>
      <c r="M76" s="52" t="s">
        <v>45</v>
      </c>
      <c r="N76" s="20"/>
      <c r="O76" s="44"/>
    </row>
    <row r="77" spans="1:15" x14ac:dyDescent="0.3">
      <c r="A77" s="20"/>
      <c r="B77" s="20"/>
      <c r="C77" s="20"/>
      <c r="D77" s="20"/>
      <c r="E77" s="20"/>
      <c r="F77" s="44"/>
      <c r="G77" s="20"/>
      <c r="H77" s="44"/>
      <c r="J77" s="20"/>
      <c r="K77" s="20"/>
      <c r="L77" s="20"/>
      <c r="M77" s="51"/>
      <c r="N77" s="20"/>
      <c r="O77" s="44"/>
    </row>
    <row r="78" spans="1:15" x14ac:dyDescent="0.3">
      <c r="A78" s="20"/>
      <c r="B78" s="20"/>
      <c r="C78" s="20"/>
      <c r="D78" s="20"/>
      <c r="E78" s="20"/>
      <c r="F78" s="44"/>
      <c r="G78" s="20"/>
      <c r="H78" s="44"/>
      <c r="J78" s="20"/>
      <c r="K78" s="20"/>
      <c r="L78" s="20"/>
      <c r="M78" s="51"/>
      <c r="N78" s="20"/>
      <c r="O78" s="44"/>
    </row>
    <row r="79" spans="1:15" ht="17.399999999999999" x14ac:dyDescent="0.45">
      <c r="A79" s="21" t="s">
        <v>0</v>
      </c>
      <c r="B79" s="21" t="s">
        <v>1</v>
      </c>
      <c r="C79" s="21" t="s">
        <v>2</v>
      </c>
      <c r="D79" s="21" t="s">
        <v>11</v>
      </c>
      <c r="E79" s="21" t="s">
        <v>32</v>
      </c>
      <c r="F79" s="45" t="s">
        <v>33</v>
      </c>
      <c r="G79" s="21" t="s">
        <v>14</v>
      </c>
      <c r="H79" s="45" t="s">
        <v>34</v>
      </c>
      <c r="J79" s="21" t="s">
        <v>0</v>
      </c>
      <c r="K79" s="21" t="s">
        <v>1</v>
      </c>
      <c r="L79" s="21" t="s">
        <v>2</v>
      </c>
      <c r="M79" s="53" t="s">
        <v>11</v>
      </c>
      <c r="N79" s="21" t="s">
        <v>32</v>
      </c>
      <c r="O79" s="45" t="s">
        <v>33</v>
      </c>
    </row>
    <row r="80" spans="1:15" x14ac:dyDescent="0.3">
      <c r="A80" s="18">
        <v>1</v>
      </c>
      <c r="B80" s="18" t="s">
        <v>39</v>
      </c>
      <c r="C80" s="28" t="s">
        <v>75</v>
      </c>
      <c r="D80" s="19">
        <f>SUM('Justin Fortson'!K8)</f>
        <v>16</v>
      </c>
      <c r="E80" s="19">
        <f>SUM('Justin Fortson'!L8)</f>
        <v>2921</v>
      </c>
      <c r="F80" s="46">
        <f>SUM('Justin Fortson'!M8)</f>
        <v>182.5625</v>
      </c>
      <c r="G80" s="19">
        <f>SUM('Justin Fortson'!N8)</f>
        <v>44</v>
      </c>
      <c r="H80" s="46">
        <f>SUM('Justin Fortson'!O8)</f>
        <v>226.5625</v>
      </c>
      <c r="J80" s="18">
        <v>1</v>
      </c>
      <c r="K80" s="18" t="s">
        <v>39</v>
      </c>
      <c r="L80" s="29" t="s">
        <v>110</v>
      </c>
      <c r="M80" s="48">
        <f>SUM('Brian Vincent'!K5)</f>
        <v>4</v>
      </c>
      <c r="N80" s="48">
        <f>SUM('Brian Vincent'!L5)</f>
        <v>751</v>
      </c>
      <c r="O80" s="49">
        <f>SUM('Brian Vincent'!M5)</f>
        <v>187.75</v>
      </c>
    </row>
    <row r="81" spans="1:15" x14ac:dyDescent="0.3">
      <c r="A81" s="18">
        <v>2</v>
      </c>
      <c r="B81" s="18" t="s">
        <v>39</v>
      </c>
      <c r="C81" s="29" t="s">
        <v>110</v>
      </c>
      <c r="D81" s="19">
        <f>SUM('Brian Vincent'!K5)</f>
        <v>4</v>
      </c>
      <c r="E81" s="19">
        <f>SUM('Brian Vincent'!L5)</f>
        <v>751</v>
      </c>
      <c r="F81" s="46">
        <f>SUM('Brian Vincent'!M5)</f>
        <v>187.75</v>
      </c>
      <c r="G81" s="19">
        <f>SUM('Brian Vincent'!N5)</f>
        <v>13</v>
      </c>
      <c r="H81" s="46">
        <f>SUM('Brian Vincent'!O5)</f>
        <v>200.75</v>
      </c>
      <c r="J81" s="18">
        <v>5</v>
      </c>
      <c r="K81" s="18" t="s">
        <v>39</v>
      </c>
      <c r="L81" s="28" t="s">
        <v>75</v>
      </c>
      <c r="M81" s="19">
        <f>SUM('Justin Fortson'!K8)</f>
        <v>16</v>
      </c>
      <c r="N81" s="19">
        <f>SUM('Justin Fortson'!L8)</f>
        <v>2921</v>
      </c>
      <c r="O81" s="46">
        <f>SUM('Justin Fortson'!M8)</f>
        <v>182.5625</v>
      </c>
    </row>
    <row r="82" spans="1:15" x14ac:dyDescent="0.3">
      <c r="A82" s="18">
        <v>3</v>
      </c>
      <c r="B82" s="18" t="s">
        <v>39</v>
      </c>
      <c r="C82" s="28" t="s">
        <v>67</v>
      </c>
      <c r="D82" s="19">
        <f>SUM('Tony Carruth'!K6)</f>
        <v>8</v>
      </c>
      <c r="E82" s="19">
        <f>SUM('Tony Carruth'!L6)</f>
        <v>1424</v>
      </c>
      <c r="F82" s="46">
        <f>SUM('Tony Carruth'!M6)</f>
        <v>178</v>
      </c>
      <c r="G82" s="19">
        <f>SUM('Tony Carruth'!N6)</f>
        <v>20</v>
      </c>
      <c r="H82" s="46">
        <f>SUM('Tony Carruth'!O6)</f>
        <v>198</v>
      </c>
      <c r="J82" s="18">
        <v>2</v>
      </c>
      <c r="K82" s="18" t="s">
        <v>39</v>
      </c>
      <c r="L82" s="29" t="s">
        <v>24</v>
      </c>
      <c r="M82" s="19">
        <f>SUM('Robby King'!K18)</f>
        <v>8</v>
      </c>
      <c r="N82" s="19">
        <f>SUM('Robby King'!L18)</f>
        <v>1442.001</v>
      </c>
      <c r="O82" s="46">
        <f>SUM('Robby King'!M18)</f>
        <v>180.250125</v>
      </c>
    </row>
    <row r="83" spans="1:15" x14ac:dyDescent="0.3">
      <c r="A83" s="18">
        <v>4</v>
      </c>
      <c r="B83" s="18" t="s">
        <v>39</v>
      </c>
      <c r="C83" s="29" t="s">
        <v>24</v>
      </c>
      <c r="D83" s="19">
        <f>SUM('Robby King'!K18)</f>
        <v>8</v>
      </c>
      <c r="E83" s="19">
        <f>SUM('Robby King'!L18)</f>
        <v>1442.001</v>
      </c>
      <c r="F83" s="46">
        <f>SUM('Robby King'!M18)</f>
        <v>180.250125</v>
      </c>
      <c r="G83" s="19">
        <f>SUM('Robby King'!N18)</f>
        <v>14</v>
      </c>
      <c r="H83" s="46">
        <f>SUM('Robby King'!O18)</f>
        <v>194.250125</v>
      </c>
      <c r="J83" s="18">
        <v>3</v>
      </c>
      <c r="K83" s="18" t="s">
        <v>39</v>
      </c>
      <c r="L83" s="28" t="s">
        <v>67</v>
      </c>
      <c r="M83" s="19">
        <f>SUM('Tony Carruth'!K6)</f>
        <v>8</v>
      </c>
      <c r="N83" s="19">
        <f>SUM('Tony Carruth'!L6)</f>
        <v>1424</v>
      </c>
      <c r="O83" s="46">
        <f>SUM('Tony Carruth'!M6)</f>
        <v>178</v>
      </c>
    </row>
    <row r="84" spans="1:15" x14ac:dyDescent="0.3">
      <c r="A84" s="18">
        <v>5</v>
      </c>
      <c r="B84" s="18" t="s">
        <v>39</v>
      </c>
      <c r="C84" s="28" t="s">
        <v>69</v>
      </c>
      <c r="D84" s="19">
        <f>SUM('Jerry Willeford'!K6)</f>
        <v>8</v>
      </c>
      <c r="E84" s="19">
        <f>SUM('Jerry Willeford'!L6)</f>
        <v>1387</v>
      </c>
      <c r="F84" s="46">
        <f>SUM('Jerry Willeford'!M6)</f>
        <v>173.375</v>
      </c>
      <c r="G84" s="19">
        <f>SUM('Jerry Willeford'!N6)</f>
        <v>13</v>
      </c>
      <c r="H84" s="46">
        <f>SUM('Jerry Willeford'!O6)</f>
        <v>186.375</v>
      </c>
      <c r="J84" s="18">
        <v>4</v>
      </c>
      <c r="K84" s="18" t="s">
        <v>39</v>
      </c>
      <c r="L84" s="28" t="s">
        <v>30</v>
      </c>
      <c r="M84" s="19">
        <f>SUM('Ken Danals'!K5)</f>
        <v>4</v>
      </c>
      <c r="N84" s="19">
        <f>SUM('Ken Danals'!L5)</f>
        <v>704</v>
      </c>
      <c r="O84" s="46">
        <f>SUM('Ken Danals'!M5)</f>
        <v>176</v>
      </c>
    </row>
    <row r="85" spans="1:15" x14ac:dyDescent="0.3">
      <c r="A85" s="18">
        <v>6</v>
      </c>
      <c r="B85" s="18" t="s">
        <v>39</v>
      </c>
      <c r="C85" s="28" t="s">
        <v>27</v>
      </c>
      <c r="D85" s="19">
        <f>SUM('Dave Eisenschmied'!K21)</f>
        <v>12</v>
      </c>
      <c r="E85" s="19">
        <f>SUM('Dave Eisenschmied'!L21)</f>
        <v>2042</v>
      </c>
      <c r="F85" s="46">
        <f>SUM('Dave Eisenschmied'!M21)</f>
        <v>170.16666666666666</v>
      </c>
      <c r="G85" s="19">
        <f>SUM('Dave Eisenschmied'!N21)</f>
        <v>13</v>
      </c>
      <c r="H85" s="46">
        <f>SUM('Dave Eisenschmied'!O21)</f>
        <v>183.16666666666666</v>
      </c>
      <c r="J85" s="18">
        <v>6</v>
      </c>
      <c r="K85" s="18" t="s">
        <v>39</v>
      </c>
      <c r="L85" s="29" t="s">
        <v>111</v>
      </c>
      <c r="M85" s="48">
        <f>SUM('Fred Jamison'!K5)</f>
        <v>4</v>
      </c>
      <c r="N85" s="48">
        <f>SUM('Fred Jamison'!L5)</f>
        <v>698</v>
      </c>
      <c r="O85" s="49">
        <f>SUM('Fred Jamison'!M5)</f>
        <v>174.5</v>
      </c>
    </row>
    <row r="86" spans="1:15" x14ac:dyDescent="0.3">
      <c r="A86" s="18">
        <v>7</v>
      </c>
      <c r="B86" s="18" t="s">
        <v>39</v>
      </c>
      <c r="C86" s="28" t="s">
        <v>30</v>
      </c>
      <c r="D86" s="19">
        <f>SUM('Ken Danals'!K5)</f>
        <v>4</v>
      </c>
      <c r="E86" s="19">
        <f>SUM('Ken Danals'!L5)</f>
        <v>704</v>
      </c>
      <c r="F86" s="46">
        <f>SUM('Ken Danals'!M5)</f>
        <v>176</v>
      </c>
      <c r="G86" s="19">
        <f>SUM('Ken Danals'!N5)</f>
        <v>3</v>
      </c>
      <c r="H86" s="46">
        <f>SUM('Ken Danals'!O5)</f>
        <v>179</v>
      </c>
      <c r="J86" s="18">
        <v>7</v>
      </c>
      <c r="K86" s="18" t="s">
        <v>39</v>
      </c>
      <c r="L86" s="28" t="s">
        <v>69</v>
      </c>
      <c r="M86" s="19">
        <f>SUM('Jerry Willeford'!K6)</f>
        <v>8</v>
      </c>
      <c r="N86" s="19">
        <f>SUM('Jerry Willeford'!L6)</f>
        <v>1387</v>
      </c>
      <c r="O86" s="46">
        <f>SUM('Jerry Willeford'!M6)</f>
        <v>173.375</v>
      </c>
    </row>
    <row r="87" spans="1:15" x14ac:dyDescent="0.3">
      <c r="A87" s="18">
        <v>8</v>
      </c>
      <c r="B87" s="18" t="s">
        <v>39</v>
      </c>
      <c r="C87" s="29" t="s">
        <v>111</v>
      </c>
      <c r="D87" s="19">
        <f>SUM('Fred Jamison'!K5)</f>
        <v>4</v>
      </c>
      <c r="E87" s="19">
        <f>SUM('Fred Jamison'!L5)</f>
        <v>698</v>
      </c>
      <c r="F87" s="46">
        <f>SUM('Fred Jamison'!M5)</f>
        <v>174.5</v>
      </c>
      <c r="G87" s="19">
        <f>SUM('Fred Jamison'!N5)</f>
        <v>4</v>
      </c>
      <c r="H87" s="46">
        <f>SUM('Fred Jamison'!O5)</f>
        <v>178.5</v>
      </c>
      <c r="J87" s="18">
        <v>8</v>
      </c>
      <c r="K87" s="18" t="s">
        <v>39</v>
      </c>
      <c r="L87" s="28" t="s">
        <v>31</v>
      </c>
      <c r="M87" s="19">
        <f>SUM('Cody King'!K5)</f>
        <v>4</v>
      </c>
      <c r="N87" s="19">
        <f>SUM('Cody King'!L5)</f>
        <v>693</v>
      </c>
      <c r="O87" s="46">
        <f>SUM('Cody King'!M5)</f>
        <v>173.25</v>
      </c>
    </row>
    <row r="88" spans="1:15" x14ac:dyDescent="0.3">
      <c r="A88" s="18">
        <v>9</v>
      </c>
      <c r="B88" s="18" t="s">
        <v>39</v>
      </c>
      <c r="C88" s="28" t="s">
        <v>31</v>
      </c>
      <c r="D88" s="19">
        <f>SUM('Cody King'!K5)</f>
        <v>4</v>
      </c>
      <c r="E88" s="19">
        <f>SUM('Cody King'!L5)</f>
        <v>693</v>
      </c>
      <c r="F88" s="46">
        <f>SUM('Cody King'!M5)</f>
        <v>173.25</v>
      </c>
      <c r="G88" s="19">
        <f>SUM('Cody King'!N5)</f>
        <v>2</v>
      </c>
      <c r="H88" s="46">
        <f>SUM('Cody King'!O5)</f>
        <v>175.25</v>
      </c>
      <c r="J88" s="18">
        <v>9</v>
      </c>
      <c r="K88" s="18" t="s">
        <v>39</v>
      </c>
      <c r="L88" s="28" t="s">
        <v>27</v>
      </c>
      <c r="M88" s="19">
        <f>SUM('Dave Eisenschmied'!K21)</f>
        <v>12</v>
      </c>
      <c r="N88" s="19">
        <f>SUM('Dave Eisenschmied'!L21)</f>
        <v>2042</v>
      </c>
      <c r="O88" s="46">
        <f>SUM('Dave Eisenschmied'!M21)</f>
        <v>170.16666666666666</v>
      </c>
    </row>
    <row r="89" spans="1:15" x14ac:dyDescent="0.3">
      <c r="A89" s="18">
        <v>10</v>
      </c>
      <c r="B89" s="18" t="s">
        <v>39</v>
      </c>
      <c r="C89" s="28" t="s">
        <v>68</v>
      </c>
      <c r="D89" s="19">
        <f>SUM('Howard Wilson'!K5)</f>
        <v>4</v>
      </c>
      <c r="E89" s="19">
        <f>SUM('Howard Wilson'!L5)</f>
        <v>680</v>
      </c>
      <c r="F89" s="46">
        <f>SUM('Howard Wilson'!M5)</f>
        <v>170</v>
      </c>
      <c r="G89" s="19">
        <f>SUM('Howard Wilson'!N5)</f>
        <v>4</v>
      </c>
      <c r="H89" s="46">
        <f>SUM('Howard Wilson'!O5)</f>
        <v>174</v>
      </c>
      <c r="J89" s="18">
        <v>10</v>
      </c>
      <c r="K89" s="47" t="s">
        <v>39</v>
      </c>
      <c r="L89" s="28" t="s">
        <v>68</v>
      </c>
      <c r="M89" s="19">
        <f>SUM('Howard Wilson'!K5)</f>
        <v>4</v>
      </c>
      <c r="N89" s="19">
        <f>SUM('Howard Wilson'!L5)</f>
        <v>680</v>
      </c>
      <c r="O89" s="46">
        <f>SUM('Howard Wilson'!M5)</f>
        <v>170</v>
      </c>
    </row>
    <row r="90" spans="1:15" x14ac:dyDescent="0.3">
      <c r="A90" s="18">
        <v>11</v>
      </c>
      <c r="B90" s="18" t="s">
        <v>39</v>
      </c>
      <c r="C90" s="28" t="s">
        <v>71</v>
      </c>
      <c r="D90" s="19">
        <f>SUM('Harry Trainer'!K6)</f>
        <v>8</v>
      </c>
      <c r="E90" s="19">
        <f>SUM('Harry Trainer'!L6)</f>
        <v>1282</v>
      </c>
      <c r="F90" s="46">
        <f>SUM('Harry Trainer'!M6)</f>
        <v>160.25</v>
      </c>
      <c r="G90" s="19">
        <f>SUM('Harry Trainer'!N6)</f>
        <v>5</v>
      </c>
      <c r="H90" s="46">
        <f>SUM('Harry Trainer'!O6)</f>
        <v>165.25</v>
      </c>
      <c r="J90" s="47">
        <v>11</v>
      </c>
      <c r="K90" s="18" t="s">
        <v>39</v>
      </c>
      <c r="L90" s="28" t="s">
        <v>70</v>
      </c>
      <c r="M90" s="19">
        <f>SUM('Audrey Holland'!K5)</f>
        <v>4</v>
      </c>
      <c r="N90" s="19">
        <f>SUM('Audrey Holland'!L5)</f>
        <v>646</v>
      </c>
      <c r="O90" s="46">
        <f>SUM('Audrey Holland'!M5)</f>
        <v>161.5</v>
      </c>
    </row>
    <row r="91" spans="1:15" x14ac:dyDescent="0.3">
      <c r="A91" s="18">
        <v>12</v>
      </c>
      <c r="B91" s="18" t="s">
        <v>39</v>
      </c>
      <c r="C91" s="28" t="s">
        <v>70</v>
      </c>
      <c r="D91" s="19">
        <f>SUM('Audrey Holland'!K5)</f>
        <v>4</v>
      </c>
      <c r="E91" s="19">
        <f>SUM('Audrey Holland'!L5)</f>
        <v>646</v>
      </c>
      <c r="F91" s="46">
        <f>SUM('Audrey Holland'!M5)</f>
        <v>161.5</v>
      </c>
      <c r="G91" s="19">
        <f>SUM('Audrey Holland'!N5)</f>
        <v>2</v>
      </c>
      <c r="H91" s="46">
        <f>SUM('Audrey Holland'!O5)</f>
        <v>163.5</v>
      </c>
      <c r="J91" s="18">
        <v>12</v>
      </c>
      <c r="K91" s="18" t="s">
        <v>39</v>
      </c>
      <c r="L91" s="28" t="s">
        <v>71</v>
      </c>
      <c r="M91" s="19">
        <f>SUM('Harry Trainer'!K6)</f>
        <v>8</v>
      </c>
      <c r="N91" s="19">
        <f>SUM('Harry Trainer'!L6)</f>
        <v>1282</v>
      </c>
      <c r="O91" s="46">
        <f>SUM('Harry Trainer'!M6)</f>
        <v>160.25</v>
      </c>
    </row>
    <row r="92" spans="1:15" x14ac:dyDescent="0.3">
      <c r="A92" s="18">
        <v>13</v>
      </c>
      <c r="B92" s="18" t="s">
        <v>39</v>
      </c>
      <c r="C92" s="29" t="s">
        <v>86</v>
      </c>
      <c r="D92" s="19">
        <f>SUM('Pat Stewart'!K5)</f>
        <v>4</v>
      </c>
      <c r="E92" s="19">
        <f>SUM('Pat Stewart'!L5)</f>
        <v>596</v>
      </c>
      <c r="F92" s="46">
        <f>SUM('Pat Stewart'!M5)</f>
        <v>149</v>
      </c>
      <c r="G92" s="19">
        <f>SUM('Pat Stewart'!N5)</f>
        <v>5</v>
      </c>
      <c r="H92" s="46">
        <f>SUM('Pat Stewart'!O5)</f>
        <v>154</v>
      </c>
      <c r="J92" s="18">
        <v>13</v>
      </c>
      <c r="K92" s="18" t="s">
        <v>39</v>
      </c>
      <c r="L92" s="29" t="s">
        <v>86</v>
      </c>
      <c r="M92" s="48">
        <f>SUM('Pat Stewart'!K5)</f>
        <v>4</v>
      </c>
      <c r="N92" s="48">
        <f>SUM('Pat Stewart'!L5)</f>
        <v>596</v>
      </c>
      <c r="O92" s="49">
        <f>SUM('Pat Stewart'!M5)</f>
        <v>149</v>
      </c>
    </row>
  </sheetData>
  <sortState xmlns:xlrd2="http://schemas.microsoft.com/office/spreadsheetml/2017/richdata2" ref="L6:O30">
    <sortCondition descending="1" ref="O6:O30"/>
  </sortState>
  <hyperlinks>
    <hyperlink ref="C9" location="'Ricky Haley'!A1" display="Ricky Haley" xr:uid="{565979A4-DB81-4B9A-A191-6877B1AF7D1F}"/>
    <hyperlink ref="C11" location="'Mark Self'!A1" display="Mark Self" xr:uid="{4401050A-5974-4744-AEDB-B5271D7BC67C}"/>
    <hyperlink ref="C8" location="'Ron Herring'!A1" display="Ron Herring" xr:uid="{87BF319F-E91D-4205-AF24-DBF48F93809B}"/>
    <hyperlink ref="C12" location="'Tracy Self'!A1" display="Tracy Self" xr:uid="{BC8BFE3B-D666-4004-B5AC-5DD21CC5497C}"/>
    <hyperlink ref="C7" location="'Jim Haley'!A1" display="Jim Haley" xr:uid="{9C01BCE7-9C81-4A46-A715-C92086CC0E59}"/>
    <hyperlink ref="C20" location="'Simon Milov'!A1" display="Simon Milov" xr:uid="{640883DF-D015-4AF0-BA15-AB7C22B5CF5B}"/>
    <hyperlink ref="C15" location="'Woody Smith'!A1" display="Woody Smith" xr:uid="{C70A17EA-F8E3-4C50-9C28-AA843948CFCC}"/>
    <hyperlink ref="C19" location="'Joe David'!A1" display="Joe David" xr:uid="{B2E46090-DADF-441F-881E-C381E83B0F9B}"/>
    <hyperlink ref="C21" location="'Kevin Sullivan'!A1" display="Kevin Sullivan" xr:uid="{66E76B39-E116-439D-BFA6-65980D1F2F77}"/>
    <hyperlink ref="C25" location="'Tom Cunningham'!A1" display="Tom Cunningham" xr:uid="{46554B9F-1021-4879-B38D-2DC2D0C7E89A}"/>
    <hyperlink ref="C27" location="'Jim Swaringin'!A1" display="Jim Swaringin" xr:uid="{36E58BD2-9A8F-40D2-B266-0758D038F41B}"/>
    <hyperlink ref="C28" location="'Zachary Turner'!A1" display="Zachary Turner" xr:uid="{0D0E9161-B3CD-43DB-9D8A-A0AB1CAAB3AD}"/>
    <hyperlink ref="C29" location="'Gerry Rodriguez'!A1" display="Gerry Rodriguez" xr:uid="{098757AB-195A-435F-AB3A-01A2556EDDFF}"/>
    <hyperlink ref="C6" location="'Billy Hudson'!A1" display="Billy Hudson" xr:uid="{5AA211A7-75E0-43AD-BD5E-5414C8AFC1E9}"/>
    <hyperlink ref="L7" location="'Ricky Haley'!A1" display="Ricky Haley" xr:uid="{81715F71-3343-4BBE-9D61-610760EBA51C}"/>
    <hyperlink ref="L15" location="'Mark Self'!A1" display="Mark Self" xr:uid="{A8E99B58-5D71-4689-87DE-4D7F1CE99711}"/>
    <hyperlink ref="L16" location="'Ron Herring'!A1" display="Ron Herring" xr:uid="{9F4B47A6-E1DE-4F59-8691-9896373D739A}"/>
    <hyperlink ref="L18" location="'Tracy Self'!A1" display="Tracy Self" xr:uid="{DF3D4333-6FCE-4A22-9B75-BD8BA3674E3E}"/>
    <hyperlink ref="L8" location="'Jim Haley'!A1" display="Jim Haley" xr:uid="{E2DFEAD1-9CE2-4197-877B-0F5C9960031C}"/>
    <hyperlink ref="L19" location="'Simon Milov'!A1" display="Simon Milov" xr:uid="{2FF6ADC4-9B88-4989-8ADE-9F678FECC167}"/>
    <hyperlink ref="L17" location="'Woody Smith'!A1" display="Woody Smith" xr:uid="{CD7EED0C-FBB4-407D-91E1-77D72EFF370D}"/>
    <hyperlink ref="L20" location="'Joe David'!A1" display="Joe David" xr:uid="{9EF39E90-C275-4DF7-BF4E-EBAA2943A89A}"/>
    <hyperlink ref="L23" location="'Kevin Sullivan'!A1" display="Kevin Sullivan" xr:uid="{9AFE0609-31B8-4E06-A779-A17E8AD664F4}"/>
    <hyperlink ref="L27" location="'Tom Cunningham'!A1" display="Tom Cunningham" xr:uid="{810CBEF2-DE2D-4553-A83F-B5A47079274B}"/>
    <hyperlink ref="L28" location="'Jim Swaringin'!A1" display="Jim Swaringin" xr:uid="{676A791C-D5A5-48DB-A9F0-1099133EE15F}"/>
    <hyperlink ref="L29" location="'Zachary Turner'!A1" display="Zachary Turner" xr:uid="{AC5B57A9-3B03-4A1D-B050-241FAD0AFC23}"/>
    <hyperlink ref="L26" location="'Gerry Rodriguez'!A1" display="Gerry Rodriguez" xr:uid="{631A53EE-F3E7-4186-ABC8-09FDAD28F404}"/>
    <hyperlink ref="L9" location="'Billy Hudson'!A1" display="Billy Hudson" xr:uid="{22F55011-6C09-49E8-95F6-F92AB6BE2F36}"/>
    <hyperlink ref="C37" location="'Paul Dyer'!A1" display="Paul Dyer" xr:uid="{4A0CDDD3-81D2-4372-8C18-BD29977944DF}"/>
    <hyperlink ref="C40" location="'Robby King'!A1" display="Robby King" xr:uid="{45A94A6B-C55A-496B-BC34-B71D8C922FDE}"/>
    <hyperlink ref="C41" location="'Bert Farias'!A1" display="Bert Farias" xr:uid="{D39F99D7-CB2F-492B-9FB7-33E7EB5A2CA3}"/>
    <hyperlink ref="C44" location="'Dina Tunberg'!A1" display="Dina Turnberg" xr:uid="{9CE8324B-40FB-46A0-BC7A-4C3785E0FD8A}"/>
    <hyperlink ref="C43" location="'JJ Griffin'!A1" display="JJ Griffin" xr:uid="{F83D12E2-C17F-4CC0-90B9-D862ABDD3E0D}"/>
    <hyperlink ref="C50" location="'Jerry Thompson'!A1" display="Jerry Thompson" xr:uid="{127FD1D7-6BB9-4F7C-A835-A2754974BE4E}"/>
    <hyperlink ref="C48" location="'David Strother'!A1" display="David Strother" xr:uid="{CCE0AC77-2F3A-433C-9188-654A02372131}"/>
    <hyperlink ref="C38" location="'Wade Haley'!A1" display="Wade Haley" xr:uid="{863C6037-7DC2-4183-9F60-8637E42BE0D7}"/>
    <hyperlink ref="C52" location="'Steven Shimotsu'!A1" display="Steven Shimotsu" xr:uid="{05E84FDE-DA26-4DC6-879F-D4A07290D521}"/>
    <hyperlink ref="C42" location="'Cody King'!A1" display="Cody King" xr:uid="{72A4D2D2-FB4F-4FCF-8F72-9C5BAB8DE87D}"/>
    <hyperlink ref="C47" location="'Eric Petzoldt'!A1" display="Eric Petzoldt" xr:uid="{76E0744F-88D6-425E-9986-A7487D9DD83D}"/>
    <hyperlink ref="L39" location="'Paul Dyer'!A1" display="Paul Dyer" xr:uid="{776ACB9E-F375-4163-90BE-17BF369E2064}"/>
    <hyperlink ref="L41" location="'Robby King'!A1" display="Robby King" xr:uid="{00F55247-1B9B-4E16-86C6-6A068F47784E}"/>
    <hyperlink ref="L43" location="'Bert Farias'!A1" display="Bert Farias" xr:uid="{06CE187B-2803-42BE-99B6-D51DC3FC79AC}"/>
    <hyperlink ref="L45" location="'Dina Tunberg'!A1" display="Dina Turnberg" xr:uid="{A6878271-425C-4D08-9DB1-6C6850EAB16B}"/>
    <hyperlink ref="L44" location="'JJ Griffin'!A1" display="JJ Griffin" xr:uid="{2BCA97B0-12ED-4ECE-B26B-B5B3B8053D0C}"/>
    <hyperlink ref="L49" location="'Jerry Thompson'!A1" display="Jerry Thompson" xr:uid="{E6A015B8-A36F-4D1D-A7A1-5D28889EA490}"/>
    <hyperlink ref="L47" location="'David Strother'!A1" display="David Strother" xr:uid="{CF01937C-FCE7-40E4-8B30-EAAC78B8DD05}"/>
    <hyperlink ref="L37" location="'Wade Haley'!A1" display="Wade Haley" xr:uid="{49F32924-2360-40F9-B074-34A7C2863F21}"/>
    <hyperlink ref="L52" location="'Steven Shimotsu'!A1" display="Steven Shimotsu" xr:uid="{2BA18790-B9B4-4C6D-943D-6EE85E03F84E}"/>
    <hyperlink ref="L40" location="'Cody King'!A1" display="Cody King" xr:uid="{7E2A1D91-FEE6-4ED0-BD29-9C2D822E981D}"/>
    <hyperlink ref="L50" location="'Eric Petzoldt'!A1" display="Eric Petzoldt" xr:uid="{04A5F386-008A-42FE-984E-614C42190B63}"/>
    <hyperlink ref="C60" location="'Ricky Haley'!A1" display="Ricky Haley" xr:uid="{D10B0D1E-0488-48F1-9305-E33AA687B371}"/>
    <hyperlink ref="C64" location="'Darren Krumweide'!A1" display="Darren Krumweide" xr:uid="{55497CF6-526E-49C9-8836-8CDE420F2E55}"/>
    <hyperlink ref="C61" location="'Tony Greenway'!A1" display="Tony  Greenway" xr:uid="{7ED63E4F-6B25-40D3-813B-0CFD91889B26}"/>
    <hyperlink ref="C67" location="'Dave Eisenschmied'!A1" display="Dave Eisenschmied" xr:uid="{F8A9404D-BA59-4694-8C83-92A7CA91C4F7}"/>
    <hyperlink ref="C68" location="'Ian Holland'!A1" display="Ian Holland" xr:uid="{97DE85E8-3924-4469-A0CE-E2D0494C7B77}"/>
    <hyperlink ref="C72" location="'Kenneth Sledge'!A1" display="Kenneth Sledge" xr:uid="{C4567BBD-952B-44DA-9683-937DEB4F540F}"/>
    <hyperlink ref="L60" location="'Ricky Haley'!A1" display="Ricky Haley" xr:uid="{2605DEAD-8C37-4E13-8A0E-C9FE1DBB9268}"/>
    <hyperlink ref="L65" location="'Darren Krumweide'!A1" display="Darren Krumweide" xr:uid="{9B99F645-E9BA-494B-9EDB-BB924D919122}"/>
    <hyperlink ref="L64" location="'Tony Greenway'!A1" display="Tony  Greenway" xr:uid="{D24BC6A1-3645-4B93-AF7A-281FA8AE4C9F}"/>
    <hyperlink ref="L66" location="'Dave Eisenschmied'!A1" display="Dave Eisenschmied" xr:uid="{CA55B2CF-110B-4AE7-BDB2-0C0C38399463}"/>
    <hyperlink ref="L68" location="'Ian Holland'!A1" display="Ian Holland" xr:uid="{64F78866-B002-48B1-BF57-1A511332A321}"/>
    <hyperlink ref="L72" location="'Kenneth Sledge'!A1" display="Kenneth Sledge" xr:uid="{F23ECE93-552A-4C3C-A305-CB5B2289342B}"/>
    <hyperlink ref="C80" location="'Justin Fortson'!A1" display="Justin Fortson" xr:uid="{75921717-C794-4E8C-97EC-9B728A010ACF}"/>
    <hyperlink ref="C82" location="'Tony Carruth'!A1" display="Tony Carruth" xr:uid="{E9F16F91-339C-4B1F-B909-1C758D3D315D}"/>
    <hyperlink ref="C85" location="'Dave Eisenschmied'!A1" display="Dave Eisenschmied" xr:uid="{7A154D94-E385-4DA2-BFFA-6E408F759FFC}"/>
    <hyperlink ref="C86" location="'Ken Danals'!A1" display="Ken Danals" xr:uid="{A4C0EB4B-954D-4BF3-B31E-A72F031A5099}"/>
    <hyperlink ref="C88" location="'Cody King'!A1" display="Cody King" xr:uid="{6473A72D-B3B7-4D86-AF68-A58C9A4CFFA0}"/>
    <hyperlink ref="C89" location="'Howard Wilson'!A1" display="Howard Wilson" xr:uid="{BCCBC58C-2FD6-400E-B64D-B3370530E69B}"/>
    <hyperlink ref="C84" location="'Jerry Willeford'!A1" display="Jerry Willeford" xr:uid="{C28473D6-BA6F-484B-8E9E-230B57861F4B}"/>
    <hyperlink ref="C91" location="'Audrey Holland'!A1" display="Audrey Holland" xr:uid="{523D8D45-38BE-4E3A-8B72-217398297B7C}"/>
    <hyperlink ref="C90" location="'Harry Trainer'!A1" display="Harry Trainer" xr:uid="{E96C0640-FD49-4858-9454-29FBF8747326}"/>
    <hyperlink ref="C83" location="'Robby King'!A1" display="Robby King" xr:uid="{0D762796-25B6-4637-BF22-CCF4697DA9EE}"/>
    <hyperlink ref="L81" location="'Justin Fortson'!A1" display="Justin Fortson" xr:uid="{54AF2C12-9DDC-4E6D-91E6-43D44508D22E}"/>
    <hyperlink ref="L83" location="'Tony Carruth'!A1" display="Tony Carruth" xr:uid="{5EDA06E3-073D-4795-984A-03B7A6643B54}"/>
    <hyperlink ref="L88" location="'Dave Eisenschmied'!A1" display="Dave Eisenschmied" xr:uid="{0B3E1DD3-5A46-40AC-9AD7-10B0B9DA9E36}"/>
    <hyperlink ref="L84" location="'Ken Danals'!A1" display="Ken Danals" xr:uid="{90834828-2EF6-4129-84A5-8FBDA8B67675}"/>
    <hyperlink ref="L87" location="'Cody King'!A1" display="Cody King" xr:uid="{BC02041C-1CE3-49B3-B36B-54D9C04DF985}"/>
    <hyperlink ref="L89" location="'Howard Wilson'!A1" display="Howard Wilson" xr:uid="{49EFDED3-B6EE-438D-94F3-753486112948}"/>
    <hyperlink ref="L86" location="'Jerry Willeford'!A1" display="Jerry Willeford" xr:uid="{51F10452-604E-4AD4-9A90-2CC6F68B204C}"/>
    <hyperlink ref="L90" location="'Audrey Holland'!A1" display="Audrey Holland" xr:uid="{4F210CA0-3FB1-47FF-82C2-7941995E3478}"/>
    <hyperlink ref="L91" location="'Harry Trainer'!A1" display="Harry Trainer" xr:uid="{BD047A9C-0C4E-46DB-BA8E-E8794DC268DF}"/>
    <hyperlink ref="L82" location="'Robby King'!A1" display="Robby King" xr:uid="{5CA8E984-927B-406D-8E58-F1718D0E8F7D}"/>
    <hyperlink ref="C16" location="'Bonnie Fogg'!A1" display="Bonnie Fogg" xr:uid="{778AAEF1-198C-47ED-BC69-6FDBC21F7938}"/>
    <hyperlink ref="C17" location="'Jim Davis'!A1" display="Jim Davis" xr:uid="{9756A7D3-12DB-4729-9494-0EB13339CB56}"/>
    <hyperlink ref="C22" location="'Zach Scurlock'!A1" display="Zack Scurlock" xr:uid="{D462B025-B9AB-430D-9504-77958F3D4E31}"/>
    <hyperlink ref="C23" location="'Randy Lantrip'!A1" display="Randy Lantrip" xr:uid="{C8E526A5-CEA1-4E18-9B29-4B7906801D5A}"/>
    <hyperlink ref="C24" location="'Marc Young'!A1" display="Marc Young" xr:uid="{3FC26A45-36C1-45AF-87F6-7237CBCEC32B}"/>
    <hyperlink ref="L13" location="'Bonnie Fogg'!A1" display="Bonnie Fogg" xr:uid="{84B2DE0D-66DE-45F7-A6BE-3FE10A20357F}"/>
    <hyperlink ref="L14" location="'Jim Davis'!A1" display="Jim Davis" xr:uid="{8257E3E8-05DB-4911-9580-2ECBE2809779}"/>
    <hyperlink ref="L21" location="'Zach Scurlock'!A1" display="Zack Scurlock" xr:uid="{D0286A84-DE60-4EF2-9E12-8511C900A1BE}"/>
    <hyperlink ref="L22" location="'Randy Lantrip'!A1" display="Randy Lantrip" xr:uid="{B72213EF-246F-4ED8-8B80-4FAE55535C8A}"/>
    <hyperlink ref="L24" location="'Marc Young'!A1" display="Marc Young" xr:uid="{29D4A700-3789-4B9C-B1C3-6CA59D4DF7C1}"/>
    <hyperlink ref="C66" location="'Wanda Lantrip'!A1" display="Wanda Lantrip" xr:uid="{B06D27AB-B38D-401E-80B0-430D784D53B6}"/>
    <hyperlink ref="L67" location="'Wanda Lantrip'!A1" display="Wanda Lantrip" xr:uid="{77D5DB36-5590-4818-90F7-74C1E0C23674}"/>
    <hyperlink ref="C92" location="'Pat Stewart'!A1" display="Pat Stewart" xr:uid="{6D7B0C23-FEFB-4AC6-9D8A-2E88A22160C3}"/>
    <hyperlink ref="L92" location="'Pat Stewart'!A1" display="Pat Stewart" xr:uid="{461111EF-B0BC-4A96-8C8F-9DEF3661E043}"/>
    <hyperlink ref="L30" location="'Bob Cvammen'!A1" display="Bob Cvammen" xr:uid="{9D2B1018-5329-49E6-9ACB-518598F1F7E1}"/>
    <hyperlink ref="C30" location="'Bob Cvammen'!A1" display="Bob Cvammen" xr:uid="{E5710C68-B86F-44A7-9A6D-1086D95D09DB}"/>
    <hyperlink ref="C51" location="'Walter Smith'!A1" display="Walter Smith" xr:uid="{97ECF463-83E0-43B4-84F8-EC35D18F98DF}"/>
    <hyperlink ref="L48" location="'Walter Smith'!A1" display="Walter Smith" xr:uid="{3A5064DA-2867-424D-8AF4-860878D7434D}"/>
    <hyperlink ref="C46" location="'Dave Eisenschmied'!A1" display="Dave Eisenschmied" xr:uid="{A3158ADF-2D98-4AD9-BB84-3325194814CD}"/>
    <hyperlink ref="L51" location="'Dave Eisenschmied'!A1" display="Dave Eisenschmied" xr:uid="{13C5E1B7-6D46-4E26-B2A9-BFDD3524E297}"/>
    <hyperlink ref="C70" location="'John Hovan'!A1" display="John Hovan" xr:uid="{49FE1B01-C760-44D7-A242-E2DD94CE6977}"/>
    <hyperlink ref="L70" location="'John Hovan'!A1" display="John Hovan" xr:uid="{E2800666-66C4-4E69-A2BC-32E40A3F278D}"/>
    <hyperlink ref="C18" location="'Harold Reynolds'!A1" display="Harold Reynolds" xr:uid="{4FE6BDBC-A6A0-469D-B743-5A45CC725447}"/>
    <hyperlink ref="L11" location="'Harold Reynolds'!A1" display="Harold Reynolds" xr:uid="{986796D0-B8E3-442D-85E6-9B3540C38134}"/>
    <hyperlink ref="C26" location="'Tim Brown'!A1" display="Tim Brown" xr:uid="{F3CDEB4C-6C65-4754-8B5F-0F9D62690112}"/>
    <hyperlink ref="L25" location="'Tim Brown'!A1" display="Tim Brown" xr:uid="{E5C99F7D-4DE4-4FFA-81F8-9E57DD836116}"/>
    <hyperlink ref="C49" location="'Kenneth Sledge'!A1" display="Kenneth Sledge" xr:uid="{173A064B-8A75-484A-A4FE-0A45FADAABF4}"/>
    <hyperlink ref="L46" location="'Kenneth Sledge'!A1" display="Kenneth Sledge" xr:uid="{A68B0531-884F-4070-9D28-AD07B6A0B8E6}"/>
    <hyperlink ref="C65" location="'Travis Davis'!A1" display="Travis Davis" xr:uid="{3820F35B-238E-44EC-A4AA-B36AD1B6155E}"/>
    <hyperlink ref="L63" location="'Travis Davis'!A1" display="Travis Davis" xr:uid="{9BC6585A-8B79-49E9-ADFA-56557A560086}"/>
    <hyperlink ref="C10" location="'Joe Chacon'!A1" display="Joe Chacon" xr:uid="{928F501F-F9C4-40E7-8C10-07339F9F0039}"/>
    <hyperlink ref="C13" location="'Josie Hensler'!A1" display="Josie Hensler" xr:uid="{915CF44F-EF9E-4666-A607-4C9040DE3372}"/>
    <hyperlink ref="L6" location="'Joe Chacon'!A1" display="Joe Chacon" xr:uid="{D0A809E5-93A0-4DC1-AE66-A05B8209804A}"/>
    <hyperlink ref="L10" location="'Josie Hensler'!A1" display="Josie Hensler" xr:uid="{24A83A04-366B-4B22-8BCF-7E2CE9512917}"/>
    <hyperlink ref="C39" location="'James Braddy'!A1" display="James Braddy" xr:uid="{EB32D36C-C36E-45CB-AD8C-C0E8543C0819}"/>
    <hyperlink ref="C45" location="'Claudia Escoto'!A1" display="Claudia Escoto" xr:uid="{76F3A5D1-042B-4DE9-8FB6-475E309E1AEB}"/>
    <hyperlink ref="L38" location="'James Braddy'!A1" display="James Braddy" xr:uid="{DF24C260-50D7-4285-B67F-C48724E09148}"/>
    <hyperlink ref="L42" location="'Claudia Escoto'!A1" display="Claudia Escoto" xr:uid="{E8157AF8-3F20-49BC-849A-F6AB77AC0DB3}"/>
    <hyperlink ref="C62" location="'Wayne Argence'!A1" display="Wayne Argence" xr:uid="{6A42C137-478B-4901-AF51-7E42AC440606}"/>
    <hyperlink ref="C63" location="'Lisa Chacon'!A1" display="Lisa Chacon" xr:uid="{E6BB3F89-19BB-47B4-8C85-B320409CFB22}"/>
    <hyperlink ref="C71" location="'James Clarke'!A1" display="James Clarke" xr:uid="{910126EC-9D93-4695-94A1-C3E513D06563}"/>
    <hyperlink ref="C69" location="'Rene Melendez'!A1" display="Rene Melendez" xr:uid="{F78CC9DA-4233-4EE9-9C0B-08AC295816E0}"/>
    <hyperlink ref="L61" location="'Wayne Argence'!A1" display="Wayne Argence" xr:uid="{D6F0FA72-8555-4AA4-B7B2-FE5EA5DABC2A}"/>
    <hyperlink ref="L62" location="'Lisa Chacon'!A1" display="Lisa Chacon" xr:uid="{766D9136-F455-4D36-83A7-11BD298A6CE8}"/>
    <hyperlink ref="L71" location="'James Clarke'!A1" display="James Clarke" xr:uid="{526FB974-001C-4262-BACF-8A9977581CE7}"/>
    <hyperlink ref="L69" location="'Rene Melendez'!A1" display="Rene Melendez" xr:uid="{4E28C798-BB01-45A8-8CC8-EAC39DA2A08E}"/>
    <hyperlink ref="C81" location="'Brian Vincent'!A1" display="Brian Vincent" xr:uid="{E6A95A05-0235-4665-A486-A622CE3EC497}"/>
    <hyperlink ref="C87" location="'Fred Jamison'!A1" display="Fred Jamison" xr:uid="{53E75BF9-8D94-4207-8654-30306A8CE1D2}"/>
    <hyperlink ref="L80" location="'Brian Vincent'!A1" display="Brian Vincent" xr:uid="{7CEB4975-7F44-4592-8F06-FD0CB43943C9}"/>
    <hyperlink ref="L85" location="'Fred Jamison'!A1" display="Fred Jamison" xr:uid="{CC81F3EB-2885-4172-8668-840990217202}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sheetPr codeName="Sheet11"/>
  <dimension ref="A1:Q17"/>
  <sheetViews>
    <sheetView workbookViewId="0">
      <selection activeCell="M17" sqref="M1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7" t="s">
        <v>28</v>
      </c>
      <c r="B2" s="8" t="s">
        <v>31</v>
      </c>
      <c r="C2" s="9">
        <v>43849</v>
      </c>
      <c r="D2" s="10" t="s">
        <v>36</v>
      </c>
      <c r="E2" s="11">
        <v>178</v>
      </c>
      <c r="F2" s="11">
        <v>175</v>
      </c>
      <c r="G2" s="11">
        <v>174</v>
      </c>
      <c r="H2" s="11">
        <v>166</v>
      </c>
      <c r="I2" s="11"/>
      <c r="J2" s="11"/>
      <c r="K2" s="12">
        <v>4</v>
      </c>
      <c r="L2" s="12">
        <v>693</v>
      </c>
      <c r="M2" s="13">
        <v>173.25</v>
      </c>
      <c r="N2" s="14">
        <v>2</v>
      </c>
      <c r="O2" s="15">
        <v>175.25</v>
      </c>
    </row>
    <row r="5" spans="1:17" x14ac:dyDescent="0.3">
      <c r="K5" s="17">
        <f>SUM(K2:K4)</f>
        <v>4</v>
      </c>
      <c r="L5" s="17">
        <f>SUM(L2:L4)</f>
        <v>693</v>
      </c>
      <c r="M5" s="23">
        <f>SUM(L5/K5)</f>
        <v>173.25</v>
      </c>
      <c r="N5" s="17">
        <f>SUM(N2:N4)</f>
        <v>2</v>
      </c>
      <c r="O5" s="23">
        <f>SUM(M5+N5)</f>
        <v>175.25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30" t="s">
        <v>23</v>
      </c>
      <c r="B14" s="31" t="s">
        <v>31</v>
      </c>
      <c r="C14" s="32">
        <v>43877</v>
      </c>
      <c r="D14" s="33" t="s">
        <v>36</v>
      </c>
      <c r="E14" s="34">
        <v>183</v>
      </c>
      <c r="F14" s="34">
        <v>185</v>
      </c>
      <c r="G14" s="34">
        <v>187</v>
      </c>
      <c r="H14" s="34">
        <v>184</v>
      </c>
      <c r="I14" s="34"/>
      <c r="J14" s="34"/>
      <c r="K14" s="39">
        <v>4</v>
      </c>
      <c r="L14" s="39">
        <v>739</v>
      </c>
      <c r="M14" s="40">
        <v>184.75</v>
      </c>
      <c r="N14" s="41">
        <v>4</v>
      </c>
      <c r="O14" s="42">
        <v>188.75</v>
      </c>
    </row>
    <row r="17" spans="11:15" x14ac:dyDescent="0.3">
      <c r="K17" s="17">
        <f>SUM(K14:K16)</f>
        <v>4</v>
      </c>
      <c r="L17" s="17">
        <f>SUM(L14:L16)</f>
        <v>739</v>
      </c>
      <c r="M17" s="23">
        <f>SUM(L17/K17)</f>
        <v>184.75</v>
      </c>
      <c r="N17" s="17">
        <f>SUM(N14:N16)</f>
        <v>4</v>
      </c>
      <c r="O17" s="23">
        <f>SUM(M17+N17)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14:J14 B14:C14" name="Range1_2_1"/>
    <protectedRange algorithmName="SHA-512" hashValue="ON39YdpmFHfN9f47KpiRvqrKx0V9+erV1CNkpWzYhW/Qyc6aT8rEyCrvauWSYGZK2ia3o7vd3akF07acHAFpOA==" saltValue="yVW9XmDwTqEnmpSGai0KYg==" spinCount="100000" sqref="D14" name="Range1_1_1"/>
  </protectedRanges>
  <conditionalFormatting sqref="I2">
    <cfRule type="top10" dxfId="539" priority="18" rank="1"/>
  </conditionalFormatting>
  <conditionalFormatting sqref="H2">
    <cfRule type="top10" dxfId="538" priority="14" rank="1"/>
  </conditionalFormatting>
  <conditionalFormatting sqref="J2">
    <cfRule type="top10" dxfId="537" priority="15" rank="1"/>
  </conditionalFormatting>
  <conditionalFormatting sqref="G2">
    <cfRule type="top10" dxfId="536" priority="17" rank="1"/>
  </conditionalFormatting>
  <conditionalFormatting sqref="F2">
    <cfRule type="top10" dxfId="535" priority="16" rank="1"/>
  </conditionalFormatting>
  <conditionalFormatting sqref="E2">
    <cfRule type="top10" dxfId="534" priority="13" rank="1"/>
  </conditionalFormatting>
  <conditionalFormatting sqref="J14">
    <cfRule type="top10" dxfId="533" priority="1" rank="1"/>
  </conditionalFormatting>
  <conditionalFormatting sqref="I14">
    <cfRule type="top10" dxfId="532" priority="2" rank="1"/>
  </conditionalFormatting>
  <conditionalFormatting sqref="H14">
    <cfRule type="top10" dxfId="531" priority="3" rank="1"/>
  </conditionalFormatting>
  <conditionalFormatting sqref="G14">
    <cfRule type="top10" dxfId="530" priority="4" rank="1"/>
  </conditionalFormatting>
  <conditionalFormatting sqref="F14">
    <cfRule type="top10" dxfId="529" priority="5" rank="1"/>
  </conditionalFormatting>
  <conditionalFormatting sqref="E14">
    <cfRule type="top10" dxfId="528" priority="6" rank="1"/>
  </conditionalFormatting>
  <hyperlinks>
    <hyperlink ref="Q1" location="'National Adult Rankings'!A1" display="Return to Rankings" xr:uid="{D08E370A-29F4-4266-8F1E-82E7E9B354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  <x14:dataValidation type="list" allowBlank="1" showInputMessage="1" showErrorMessage="1" xr:uid="{E782A265-C82F-431E-B0B3-8F163E3B113F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480831DE-8D7E-4F52-AAC8-5586416294A5}">
          <x14:formula1>
            <xm:f>'C:\Users\abra2\AppData\Local\Packages\Microsoft.MicrosoftEdge_8wekyb3d8bbwe\TempState\Downloads\[ABRA GA CLUB MATCH 2162020 (3).xlsm]DATA'!#REF!</xm:f>
          </x14:formula1>
          <xm:sqref>B14 D14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sheetPr codeName="Sheet3"/>
  <dimension ref="A1:Q31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22"/>
    <col min="15" max="15" width="9.109375" style="22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7" t="s">
        <v>25</v>
      </c>
      <c r="B2" s="8" t="s">
        <v>27</v>
      </c>
      <c r="C2" s="9">
        <v>43849</v>
      </c>
      <c r="D2" s="10" t="s">
        <v>36</v>
      </c>
      <c r="E2" s="11">
        <v>181</v>
      </c>
      <c r="F2" s="11">
        <v>181</v>
      </c>
      <c r="G2" s="11">
        <v>178</v>
      </c>
      <c r="H2" s="11">
        <v>182</v>
      </c>
      <c r="I2" s="11"/>
      <c r="J2" s="11"/>
      <c r="K2" s="12">
        <v>4</v>
      </c>
      <c r="L2" s="12">
        <v>722</v>
      </c>
      <c r="M2" s="13">
        <v>180.5</v>
      </c>
      <c r="N2" s="14">
        <v>3</v>
      </c>
      <c r="O2" s="15">
        <v>183.5</v>
      </c>
    </row>
    <row r="5" spans="1:17" x14ac:dyDescent="0.3">
      <c r="K5" s="17">
        <f>SUM(K2:K4)</f>
        <v>4</v>
      </c>
      <c r="L5" s="17">
        <f>SUM(L2:L4)</f>
        <v>722</v>
      </c>
      <c r="M5" s="23">
        <f>SUM(L5/K5)</f>
        <v>180.5</v>
      </c>
      <c r="N5" s="17">
        <f>SUM(N2:N4)</f>
        <v>3</v>
      </c>
      <c r="O5" s="23">
        <f>SUM(M5+N5)</f>
        <v>183.5</v>
      </c>
    </row>
    <row r="15" spans="1:17" ht="28.8" x14ac:dyDescent="0.3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3">
      <c r="A16" s="7" t="s">
        <v>28</v>
      </c>
      <c r="B16" s="8" t="s">
        <v>27</v>
      </c>
      <c r="C16" s="9">
        <v>43849</v>
      </c>
      <c r="D16" s="10" t="s">
        <v>36</v>
      </c>
      <c r="E16" s="11">
        <v>178</v>
      </c>
      <c r="F16" s="11">
        <v>187</v>
      </c>
      <c r="G16" s="11">
        <v>169</v>
      </c>
      <c r="H16" s="11">
        <v>172</v>
      </c>
      <c r="I16" s="11"/>
      <c r="J16" s="11"/>
      <c r="K16" s="12">
        <v>4</v>
      </c>
      <c r="L16" s="12">
        <v>706</v>
      </c>
      <c r="M16" s="13">
        <v>176.5</v>
      </c>
      <c r="N16" s="14">
        <v>6</v>
      </c>
      <c r="O16" s="15">
        <v>182.5</v>
      </c>
    </row>
    <row r="17" spans="1:15" x14ac:dyDescent="0.3">
      <c r="A17" s="30" t="s">
        <v>28</v>
      </c>
      <c r="B17" s="31" t="s">
        <v>27</v>
      </c>
      <c r="C17" s="32">
        <v>43897</v>
      </c>
      <c r="D17" s="55" t="s">
        <v>87</v>
      </c>
      <c r="E17" s="34">
        <v>166</v>
      </c>
      <c r="F17" s="34">
        <v>165</v>
      </c>
      <c r="G17" s="34">
        <v>176</v>
      </c>
      <c r="H17" s="34">
        <v>154</v>
      </c>
      <c r="I17" s="34"/>
      <c r="J17" s="34"/>
      <c r="K17" s="39">
        <f>COUNT(E17:J17)</f>
        <v>4</v>
      </c>
      <c r="L17" s="39">
        <f>SUM(E17:J17)</f>
        <v>661</v>
      </c>
      <c r="M17" s="40">
        <f>IFERROR(L17/K17,0)</f>
        <v>165.25</v>
      </c>
      <c r="N17" s="41">
        <v>4</v>
      </c>
      <c r="O17" s="42">
        <f>SUM(M17+N17)</f>
        <v>169.25</v>
      </c>
    </row>
    <row r="18" spans="1:15" x14ac:dyDescent="0.3">
      <c r="A18" s="30" t="s">
        <v>39</v>
      </c>
      <c r="B18" s="31" t="s">
        <v>27</v>
      </c>
      <c r="C18" s="32">
        <v>43905</v>
      </c>
      <c r="D18" s="56" t="s">
        <v>92</v>
      </c>
      <c r="E18" s="34">
        <v>166</v>
      </c>
      <c r="F18" s="34">
        <v>167</v>
      </c>
      <c r="G18" s="34">
        <v>171</v>
      </c>
      <c r="H18" s="34">
        <v>171</v>
      </c>
      <c r="I18" s="34"/>
      <c r="J18" s="34"/>
      <c r="K18" s="39">
        <v>4</v>
      </c>
      <c r="L18" s="39">
        <v>675</v>
      </c>
      <c r="M18" s="40">
        <v>168.75</v>
      </c>
      <c r="N18" s="41">
        <v>3</v>
      </c>
      <c r="O18" s="42">
        <v>171.75</v>
      </c>
    </row>
    <row r="21" spans="1:15" x14ac:dyDescent="0.3">
      <c r="K21" s="17">
        <f>SUM(K16:K20)</f>
        <v>12</v>
      </c>
      <c r="L21" s="17">
        <f>SUM(L16:L20)</f>
        <v>2042</v>
      </c>
      <c r="M21" s="23">
        <f>SUM(L21/K21)</f>
        <v>170.16666666666666</v>
      </c>
      <c r="N21" s="17">
        <f>SUM(N16:N20)</f>
        <v>13</v>
      </c>
      <c r="O21" s="23">
        <f>SUM(M21+N21)</f>
        <v>183.16666666666666</v>
      </c>
    </row>
    <row r="26" spans="1:15" ht="28.8" x14ac:dyDescent="0.3">
      <c r="A26" s="1" t="s">
        <v>1</v>
      </c>
      <c r="B26" s="2" t="s">
        <v>2</v>
      </c>
      <c r="C26" s="2" t="s">
        <v>3</v>
      </c>
      <c r="D26" s="3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3" t="s">
        <v>12</v>
      </c>
      <c r="M26" s="5" t="s">
        <v>13</v>
      </c>
      <c r="N26" s="2" t="s">
        <v>14</v>
      </c>
      <c r="O26" s="6" t="s">
        <v>15</v>
      </c>
    </row>
    <row r="27" spans="1:15" x14ac:dyDescent="0.3">
      <c r="A27" s="7" t="s">
        <v>90</v>
      </c>
      <c r="B27" s="31" t="s">
        <v>27</v>
      </c>
      <c r="C27" s="32">
        <v>43897</v>
      </c>
      <c r="D27" s="55" t="s">
        <v>87</v>
      </c>
      <c r="E27" s="34">
        <v>167</v>
      </c>
      <c r="F27" s="34">
        <v>170</v>
      </c>
      <c r="G27" s="34">
        <v>178</v>
      </c>
      <c r="H27" s="34">
        <v>173</v>
      </c>
      <c r="I27" s="34"/>
      <c r="J27" s="34"/>
      <c r="K27" s="39">
        <f>COUNT(E27:J27)</f>
        <v>4</v>
      </c>
      <c r="L27" s="39">
        <f>SUM(E27:J27)</f>
        <v>688</v>
      </c>
      <c r="M27" s="40">
        <f>IFERROR(L27/K27,0)</f>
        <v>172</v>
      </c>
      <c r="N27" s="41">
        <v>10</v>
      </c>
      <c r="O27" s="42">
        <f>SUM(M27+N27)</f>
        <v>182</v>
      </c>
    </row>
    <row r="28" spans="1:15" x14ac:dyDescent="0.3">
      <c r="A28" s="30" t="s">
        <v>90</v>
      </c>
      <c r="B28" s="31" t="s">
        <v>27</v>
      </c>
      <c r="C28" s="32">
        <v>43905</v>
      </c>
      <c r="D28" s="56" t="s">
        <v>92</v>
      </c>
      <c r="E28" s="34">
        <v>159</v>
      </c>
      <c r="F28" s="34">
        <v>180</v>
      </c>
      <c r="G28" s="34">
        <v>156</v>
      </c>
      <c r="H28" s="34">
        <v>133</v>
      </c>
      <c r="I28" s="34"/>
      <c r="J28" s="34"/>
      <c r="K28" s="39">
        <v>4</v>
      </c>
      <c r="L28" s="39">
        <v>628</v>
      </c>
      <c r="M28" s="40">
        <v>157</v>
      </c>
      <c r="N28" s="41">
        <v>6</v>
      </c>
      <c r="O28" s="42">
        <v>163</v>
      </c>
    </row>
    <row r="31" spans="1:15" x14ac:dyDescent="0.3">
      <c r="K31" s="17">
        <f>SUM(K27:K30)</f>
        <v>8</v>
      </c>
      <c r="L31" s="17">
        <f>SUM(L27:L30)</f>
        <v>1316</v>
      </c>
      <c r="M31" s="23">
        <f>SUM(L31/K31)</f>
        <v>164.5</v>
      </c>
      <c r="N31" s="17">
        <f>SUM(N27:N30)</f>
        <v>16</v>
      </c>
      <c r="O31" s="23">
        <f>SUM(M31+N31)</f>
        <v>180.5</v>
      </c>
    </row>
  </sheetData>
  <protectedRanges>
    <protectedRange algorithmName="SHA-512" hashValue="ON39YdpmFHfN9f47KpiRvqrKx0V9+erV1CNkpWzYhW/Qyc6aT8rEyCrvauWSYGZK2ia3o7vd3akF07acHAFpOA==" saltValue="yVW9XmDwTqEnmpSGai0KYg==" spinCount="100000" sqref="B1 B15 B26" name="Range1_2"/>
    <protectedRange algorithmName="SHA-512" hashValue="ON39YdpmFHfN9f47KpiRvqrKx0V9+erV1CNkpWzYhW/Qyc6aT8rEyCrvauWSYGZK2ia3o7vd3akF07acHAFpOA==" saltValue="yVW9XmDwTqEnmpSGai0KYg==" spinCount="100000" sqref="B2:C2 E2:J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16:J16 B16:C16" name="Range1_5"/>
    <protectedRange algorithmName="SHA-512" hashValue="ON39YdpmFHfN9f47KpiRvqrKx0V9+erV1CNkpWzYhW/Qyc6aT8rEyCrvauWSYGZK2ia3o7vd3akF07acHAFpOA==" saltValue="yVW9XmDwTqEnmpSGai0KYg==" spinCount="100000" sqref="D16" name="Range1_1_3"/>
    <protectedRange algorithmName="SHA-512" hashValue="ON39YdpmFHfN9f47KpiRvqrKx0V9+erV1CNkpWzYhW/Qyc6aT8rEyCrvauWSYGZK2ia3o7vd3akF07acHAFpOA==" saltValue="yVW9XmDwTqEnmpSGai0KYg==" spinCount="100000" sqref="E27:J27 B27:C27" name="Range1_11"/>
    <protectedRange algorithmName="SHA-512" hashValue="ON39YdpmFHfN9f47KpiRvqrKx0V9+erV1CNkpWzYhW/Qyc6aT8rEyCrvauWSYGZK2ia3o7vd3akF07acHAFpOA==" saltValue="yVW9XmDwTqEnmpSGai0KYg==" spinCount="100000" sqref="E17:J17 B17:C17" name="Range1_11_1"/>
    <protectedRange algorithmName="SHA-512" hashValue="ON39YdpmFHfN9f47KpiRvqrKx0V9+erV1CNkpWzYhW/Qyc6aT8rEyCrvauWSYGZK2ia3o7vd3akF07acHAFpOA==" saltValue="yVW9XmDwTqEnmpSGai0KYg==" spinCount="100000" sqref="C28" name="Range1"/>
    <protectedRange algorithmName="SHA-512" hashValue="ON39YdpmFHfN9f47KpiRvqrKx0V9+erV1CNkpWzYhW/Qyc6aT8rEyCrvauWSYGZK2ia3o7vd3akF07acHAFpOA==" saltValue="yVW9XmDwTqEnmpSGai0KYg==" spinCount="100000" sqref="E28:J28 B28" name="Range1_2_1"/>
    <protectedRange algorithmName="SHA-512" hashValue="ON39YdpmFHfN9f47KpiRvqrKx0V9+erV1CNkpWzYhW/Qyc6aT8rEyCrvauWSYGZK2ia3o7vd3akF07acHAFpOA==" saltValue="yVW9XmDwTqEnmpSGai0KYg==" spinCount="100000" sqref="C18" name="Range1_1"/>
    <protectedRange algorithmName="SHA-512" hashValue="ON39YdpmFHfN9f47KpiRvqrKx0V9+erV1CNkpWzYhW/Qyc6aT8rEyCrvauWSYGZK2ia3o7vd3akF07acHAFpOA==" saltValue="yVW9XmDwTqEnmpSGai0KYg==" spinCount="100000" sqref="E18:J18 B18" name="Range1_5_1"/>
  </protectedRanges>
  <conditionalFormatting sqref="E2">
    <cfRule type="top10" dxfId="527" priority="48" rank="1"/>
  </conditionalFormatting>
  <conditionalFormatting sqref="F2">
    <cfRule type="top10" dxfId="526" priority="47" rank="1"/>
  </conditionalFormatting>
  <conditionalFormatting sqref="G2">
    <cfRule type="top10" dxfId="525" priority="46" rank="1"/>
  </conditionalFormatting>
  <conditionalFormatting sqref="H2">
    <cfRule type="top10" dxfId="524" priority="45" rank="1"/>
  </conditionalFormatting>
  <conditionalFormatting sqref="I2">
    <cfRule type="top10" dxfId="523" priority="44" rank="1"/>
  </conditionalFormatting>
  <conditionalFormatting sqref="J2">
    <cfRule type="top10" dxfId="522" priority="43" rank="1"/>
  </conditionalFormatting>
  <conditionalFormatting sqref="I16">
    <cfRule type="top10" dxfId="521" priority="36" rank="1"/>
  </conditionalFormatting>
  <conditionalFormatting sqref="H16">
    <cfRule type="top10" dxfId="520" priority="32" rank="1"/>
  </conditionalFormatting>
  <conditionalFormatting sqref="J16">
    <cfRule type="top10" dxfId="519" priority="33" rank="1"/>
  </conditionalFormatting>
  <conditionalFormatting sqref="G16">
    <cfRule type="top10" dxfId="518" priority="35" rank="1"/>
  </conditionalFormatting>
  <conditionalFormatting sqref="F16">
    <cfRule type="top10" dxfId="517" priority="34" rank="1"/>
  </conditionalFormatting>
  <conditionalFormatting sqref="E16">
    <cfRule type="top10" dxfId="516" priority="31" rank="1"/>
  </conditionalFormatting>
  <conditionalFormatting sqref="E27">
    <cfRule type="top10" dxfId="515" priority="24" rank="1"/>
  </conditionalFormatting>
  <conditionalFormatting sqref="F27">
    <cfRule type="top10" dxfId="514" priority="23" rank="1"/>
  </conditionalFormatting>
  <conditionalFormatting sqref="G27">
    <cfRule type="top10" dxfId="513" priority="22" rank="1"/>
  </conditionalFormatting>
  <conditionalFormatting sqref="H27">
    <cfRule type="top10" dxfId="512" priority="21" rank="1"/>
  </conditionalFormatting>
  <conditionalFormatting sqref="I27">
    <cfRule type="top10" dxfId="511" priority="20" rank="1"/>
  </conditionalFormatting>
  <conditionalFormatting sqref="J27">
    <cfRule type="top10" dxfId="510" priority="19" rank="1"/>
  </conditionalFormatting>
  <conditionalFormatting sqref="I17">
    <cfRule type="top10" dxfId="509" priority="13" rank="1"/>
  </conditionalFormatting>
  <conditionalFormatting sqref="H17">
    <cfRule type="top10" dxfId="508" priority="14" rank="1"/>
  </conditionalFormatting>
  <conditionalFormatting sqref="J17">
    <cfRule type="top10" dxfId="507" priority="15" rank="1"/>
  </conditionalFormatting>
  <conditionalFormatting sqref="G17">
    <cfRule type="top10" dxfId="506" priority="16" rank="1"/>
  </conditionalFormatting>
  <conditionalFormatting sqref="F17">
    <cfRule type="top10" dxfId="505" priority="17" rank="1"/>
  </conditionalFormatting>
  <conditionalFormatting sqref="E17">
    <cfRule type="top10" dxfId="504" priority="18" rank="1"/>
  </conditionalFormatting>
  <conditionalFormatting sqref="J28">
    <cfRule type="top10" dxfId="503" priority="7" rank="1"/>
  </conditionalFormatting>
  <conditionalFormatting sqref="I28">
    <cfRule type="top10" dxfId="502" priority="8" rank="1"/>
  </conditionalFormatting>
  <conditionalFormatting sqref="H28">
    <cfRule type="top10" dxfId="501" priority="9" rank="1"/>
  </conditionalFormatting>
  <conditionalFormatting sqref="G28">
    <cfRule type="top10" dxfId="500" priority="10" rank="1"/>
  </conditionalFormatting>
  <conditionalFormatting sqref="F28">
    <cfRule type="top10" dxfId="499" priority="11" rank="1"/>
  </conditionalFormatting>
  <conditionalFormatting sqref="E28">
    <cfRule type="top10" dxfId="498" priority="12" rank="1"/>
  </conditionalFormatting>
  <conditionalFormatting sqref="I18">
    <cfRule type="top10" dxfId="497" priority="6" rank="1"/>
  </conditionalFormatting>
  <conditionalFormatting sqref="H18">
    <cfRule type="top10" dxfId="496" priority="2" rank="1"/>
  </conditionalFormatting>
  <conditionalFormatting sqref="J18">
    <cfRule type="top10" dxfId="495" priority="3" rank="1"/>
  </conditionalFormatting>
  <conditionalFormatting sqref="G18">
    <cfRule type="top10" dxfId="494" priority="5" rank="1"/>
  </conditionalFormatting>
  <conditionalFormatting sqref="F18">
    <cfRule type="top10" dxfId="493" priority="4" rank="1"/>
  </conditionalFormatting>
  <conditionalFormatting sqref="E18">
    <cfRule type="top10" dxfId="492" priority="1" rank="1"/>
  </conditionalFormatting>
  <hyperlinks>
    <hyperlink ref="Q1" location="'National Adult Rankings'!A1" display="Return to Rankings" xr:uid="{558B6DBC-C2EA-44BC-9EF8-6B3564A6C2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B15 B26</xm:sqref>
        </x14:dataValidation>
        <x14:dataValidation type="list" allowBlank="1" showInputMessage="1" showErrorMessage="1" xr:uid="{FBE97072-4996-44A0-B337-76CB1D824868}">
          <x14:formula1>
            <xm:f>'C:\Users\abra2\Desktop\ABRA Files and More\AUTO BENCH REST ASSOCIATION FILE\ABRA 2019\Georgia\[Georgia Results 01 19 20.xlsm]DATA SHEET'!#REF!</xm:f>
          </x14:formula1>
          <xm:sqref>B2 D2 D16 B16</xm:sqref>
        </x14:dataValidation>
        <x14:dataValidation type="list" allowBlank="1" showInputMessage="1" showErrorMessage="1" xr:uid="{3D7F296D-87C6-42B0-9B1E-2A6642C46B94}">
          <x14:formula1>
            <xm:f>'C:\Users\abra2\Desktop\[__ABRA Scoring Program  2-25-2020 MASTER (3).xlsm]DATA'!#REF!</xm:f>
          </x14:formula1>
          <xm:sqref>B27 B17</xm:sqref>
        </x14:dataValidation>
        <x14:dataValidation type="list" allowBlank="1" showInputMessage="1" showErrorMessage="1" xr:uid="{2597EC9F-390C-471D-A3F9-4C7697650567}">
          <x14:formula1>
            <xm:f>'C:\Users\LChacon\AppData\Local\Packages\Microsoft.MicrosoftEdge_8wekyb3d8bbwe\TempState\Downloads\[ABRA GA CLUB MATCH 3152020 (1).xlsm]DATA'!#REF!</xm:f>
          </x14:formula1>
          <xm:sqref>B28 B18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4DB7-2031-46E2-9A28-C6188CD11030}">
  <sheetPr codeName="Sheet23"/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23</v>
      </c>
      <c r="B2" s="31" t="s">
        <v>63</v>
      </c>
      <c r="C2" s="32">
        <v>43883</v>
      </c>
      <c r="D2" s="33" t="s">
        <v>57</v>
      </c>
      <c r="E2" s="34">
        <v>169</v>
      </c>
      <c r="F2" s="34">
        <v>160</v>
      </c>
      <c r="G2" s="34">
        <v>159</v>
      </c>
      <c r="H2" s="34">
        <v>157</v>
      </c>
      <c r="I2" s="34"/>
      <c r="J2" s="34"/>
      <c r="K2" s="39">
        <v>4</v>
      </c>
      <c r="L2" s="39">
        <v>645</v>
      </c>
      <c r="M2" s="40">
        <v>161.25</v>
      </c>
      <c r="N2" s="41">
        <v>3</v>
      </c>
      <c r="O2" s="42">
        <v>164.25</v>
      </c>
    </row>
    <row r="3" spans="1:17" x14ac:dyDescent="0.3">
      <c r="A3" s="30" t="s">
        <v>97</v>
      </c>
      <c r="B3" s="31" t="s">
        <v>63</v>
      </c>
      <c r="C3" s="32">
        <v>43904</v>
      </c>
      <c r="D3" s="33" t="s">
        <v>57</v>
      </c>
      <c r="E3" s="34">
        <v>183</v>
      </c>
      <c r="F3" s="34">
        <v>185</v>
      </c>
      <c r="G3" s="34">
        <v>185</v>
      </c>
      <c r="H3" s="34">
        <v>183</v>
      </c>
      <c r="I3" s="34"/>
      <c r="J3" s="34"/>
      <c r="K3" s="39">
        <v>4</v>
      </c>
      <c r="L3" s="39">
        <v>736</v>
      </c>
      <c r="M3" s="40">
        <v>184</v>
      </c>
      <c r="N3" s="41">
        <v>4</v>
      </c>
      <c r="O3" s="42">
        <v>188</v>
      </c>
    </row>
    <row r="6" spans="1:17" x14ac:dyDescent="0.3">
      <c r="K6" s="17">
        <f>SUM(K2:K5)</f>
        <v>8</v>
      </c>
      <c r="L6" s="17">
        <f>SUM(L2:L5)</f>
        <v>1381</v>
      </c>
      <c r="M6" s="23">
        <f>SUM(L6/K6)</f>
        <v>172.625</v>
      </c>
      <c r="N6" s="17">
        <f>SUM(N2:N5)</f>
        <v>7</v>
      </c>
      <c r="O6" s="23">
        <f>SUM(M6+N6)</f>
        <v>179.625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</protectedRanges>
  <conditionalFormatting sqref="J2">
    <cfRule type="top10" dxfId="491" priority="7" rank="1"/>
  </conditionalFormatting>
  <conditionalFormatting sqref="I2">
    <cfRule type="top10" dxfId="490" priority="8" rank="1"/>
  </conditionalFormatting>
  <conditionalFormatting sqref="H2">
    <cfRule type="top10" dxfId="489" priority="9" rank="1"/>
  </conditionalFormatting>
  <conditionalFormatting sqref="G2">
    <cfRule type="top10" dxfId="488" priority="10" rank="1"/>
  </conditionalFormatting>
  <conditionalFormatting sqref="F2">
    <cfRule type="top10" dxfId="487" priority="11" rank="1"/>
  </conditionalFormatting>
  <conditionalFormatting sqref="E2">
    <cfRule type="top10" dxfId="486" priority="12" rank="1"/>
  </conditionalFormatting>
  <conditionalFormatting sqref="J3">
    <cfRule type="top10" dxfId="485" priority="1" rank="1"/>
  </conditionalFormatting>
  <conditionalFormatting sqref="I3">
    <cfRule type="top10" dxfId="484" priority="2" rank="1"/>
  </conditionalFormatting>
  <conditionalFormatting sqref="H3">
    <cfRule type="top10" dxfId="483" priority="3" rank="1"/>
  </conditionalFormatting>
  <conditionalFormatting sqref="G3">
    <cfRule type="top10" dxfId="482" priority="4" rank="1"/>
  </conditionalFormatting>
  <conditionalFormatting sqref="F3">
    <cfRule type="top10" dxfId="481" priority="5" rank="1"/>
  </conditionalFormatting>
  <conditionalFormatting sqref="E3">
    <cfRule type="top10" dxfId="480" priority="6" rank="1"/>
  </conditionalFormatting>
  <hyperlinks>
    <hyperlink ref="Q1" location="'National Adult Rankings'!A1" display="Return to Rankings" xr:uid="{E72AE7C1-C3EB-4FB3-BFE4-622CC20130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8273156-598D-4D45-B486-210618AEDA77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3D65A0F9-44C5-4144-82BA-89D0A74571B3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8F230479-B103-41DB-B5D0-38119CEFED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1C6F8F8-5417-4C22-B6C0-5DBAC7554350}">
          <x14:formula1>
            <xm:f>[AngeloMasterABRA.xlsm]DATA!#REF!</xm:f>
          </x14:formula1>
          <xm:sqref>D3 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1362E-397E-4F68-A1AC-D0CF950D024B}">
  <sheetPr codeName="Sheet24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25</v>
      </c>
      <c r="B2" s="31" t="s">
        <v>64</v>
      </c>
      <c r="C2" s="32">
        <v>43883</v>
      </c>
      <c r="D2" s="33" t="s">
        <v>57</v>
      </c>
      <c r="E2" s="34">
        <v>185</v>
      </c>
      <c r="F2" s="34">
        <v>187</v>
      </c>
      <c r="G2" s="34">
        <v>188</v>
      </c>
      <c r="H2" s="34">
        <v>180</v>
      </c>
      <c r="I2" s="34"/>
      <c r="J2" s="34"/>
      <c r="K2" s="39">
        <v>4</v>
      </c>
      <c r="L2" s="39">
        <v>740</v>
      </c>
      <c r="M2" s="40">
        <v>185</v>
      </c>
      <c r="N2" s="41">
        <v>13</v>
      </c>
      <c r="O2" s="42">
        <v>198</v>
      </c>
    </row>
    <row r="5" spans="1:17" x14ac:dyDescent="0.3">
      <c r="K5" s="17">
        <f>SUM(K2:K4)</f>
        <v>4</v>
      </c>
      <c r="L5" s="17">
        <f>SUM(L2:L4)</f>
        <v>740</v>
      </c>
      <c r="M5" s="23">
        <f>SUM(L5/K5)</f>
        <v>185</v>
      </c>
      <c r="N5" s="17">
        <f>SUM(N2:N4)</f>
        <v>13</v>
      </c>
      <c r="O5" s="23">
        <f>SUM(M5+N5)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4"/>
  </protectedRanges>
  <conditionalFormatting sqref="J2">
    <cfRule type="top10" dxfId="479" priority="1" rank="1"/>
  </conditionalFormatting>
  <conditionalFormatting sqref="I2">
    <cfRule type="top10" dxfId="478" priority="2" rank="1"/>
  </conditionalFormatting>
  <conditionalFormatting sqref="H2">
    <cfRule type="top10" dxfId="477" priority="3" rank="1"/>
  </conditionalFormatting>
  <conditionalFormatting sqref="G2">
    <cfRule type="top10" dxfId="476" priority="4" rank="1"/>
  </conditionalFormatting>
  <conditionalFormatting sqref="F2">
    <cfRule type="top10" dxfId="475" priority="5" rank="1"/>
  </conditionalFormatting>
  <conditionalFormatting sqref="E2">
    <cfRule type="top10" dxfId="474" priority="6" rank="1"/>
  </conditionalFormatting>
  <hyperlinks>
    <hyperlink ref="Q1" location="'National Adult Rankings'!A1" display="Return to Rankings" xr:uid="{08D24C9C-4CCD-4450-8C34-FE3D79F2CE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E49681-411E-4473-A8F6-8CFA1D381E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016EFA1-84DD-4018-A68B-BA0856232F0D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197D-DE5C-47F7-9EAC-245C5A92ED29}">
  <sheetPr codeName="Sheet21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23</v>
      </c>
      <c r="B2" s="31" t="s">
        <v>55</v>
      </c>
      <c r="C2" s="32">
        <v>43855</v>
      </c>
      <c r="D2" s="33" t="s">
        <v>53</v>
      </c>
      <c r="E2" s="34">
        <v>159</v>
      </c>
      <c r="F2" s="34">
        <v>174</v>
      </c>
      <c r="G2" s="34">
        <v>185</v>
      </c>
      <c r="H2" s="34">
        <v>189</v>
      </c>
      <c r="I2" s="34"/>
      <c r="J2" s="34"/>
      <c r="K2" s="35">
        <v>4</v>
      </c>
      <c r="L2" s="35">
        <v>707</v>
      </c>
      <c r="M2" s="36">
        <v>176.75</v>
      </c>
      <c r="N2" s="37">
        <v>8</v>
      </c>
      <c r="O2" s="38">
        <v>184.75</v>
      </c>
    </row>
    <row r="5" spans="1:17" x14ac:dyDescent="0.3">
      <c r="K5" s="17">
        <f>SUM(K2:K4)</f>
        <v>4</v>
      </c>
      <c r="L5" s="17">
        <f>SUM(L2:L4)</f>
        <v>707</v>
      </c>
      <c r="M5" s="23">
        <f>SUM(L5/K5)</f>
        <v>176.75</v>
      </c>
      <c r="N5" s="17">
        <f>SUM(N2:N4)</f>
        <v>8</v>
      </c>
      <c r="O5" s="23">
        <f>SUM(M5+N5)</f>
        <v>184.75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473" priority="1" rank="1"/>
  </conditionalFormatting>
  <conditionalFormatting sqref="I2">
    <cfRule type="top10" dxfId="472" priority="2" rank="1"/>
  </conditionalFormatting>
  <conditionalFormatting sqref="H2">
    <cfRule type="top10" dxfId="471" priority="3" rank="1"/>
  </conditionalFormatting>
  <conditionalFormatting sqref="G2">
    <cfRule type="top10" dxfId="470" priority="4" rank="1"/>
  </conditionalFormatting>
  <conditionalFormatting sqref="F2">
    <cfRule type="top10" dxfId="469" priority="5" rank="1"/>
  </conditionalFormatting>
  <conditionalFormatting sqref="E2">
    <cfRule type="top10" dxfId="468" priority="6" rank="1"/>
  </conditionalFormatting>
  <hyperlinks>
    <hyperlink ref="Q1" location="'National Adult Rankings'!A1" display="Return to Rankings" xr:uid="{18F9B3DB-3BBA-49E0-A728-1B2977654E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D39BCED-B4CD-4C92-AA49-00627FC983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3173C65-2ED0-4506-B51B-A9FCDF07DC5C}">
          <x14:formula1>
            <xm:f>'C:\Users\abra2\Desktop\ABRA 2020\Texas\[ABRA TX Scoring Program TEST1 1-20-20-LISA (1).xlsm]DATA SHEET'!#REF!</xm:f>
          </x14:formula1>
          <xm:sqref>D2 B2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1F9B-30F9-4854-8FD5-C55EE425F0F7}">
  <sheetPr codeName="Sheet38"/>
  <dimension ref="A1:Q6"/>
  <sheetViews>
    <sheetView workbookViewId="0">
      <selection activeCell="E16" sqref="E16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23</v>
      </c>
      <c r="B2" s="31" t="s">
        <v>74</v>
      </c>
      <c r="C2" s="32">
        <v>43877</v>
      </c>
      <c r="D2" s="33" t="s">
        <v>36</v>
      </c>
      <c r="E2" s="34">
        <v>152</v>
      </c>
      <c r="F2" s="34">
        <v>166</v>
      </c>
      <c r="G2" s="34">
        <v>167</v>
      </c>
      <c r="H2" s="34">
        <v>169</v>
      </c>
      <c r="I2" s="34"/>
      <c r="J2" s="34"/>
      <c r="K2" s="39">
        <v>4</v>
      </c>
      <c r="L2" s="39">
        <v>654</v>
      </c>
      <c r="M2" s="40">
        <v>163.5</v>
      </c>
      <c r="N2" s="41">
        <v>3</v>
      </c>
      <c r="O2" s="42">
        <v>166.5</v>
      </c>
    </row>
    <row r="3" spans="1:17" x14ac:dyDescent="0.3">
      <c r="A3" s="30" t="s">
        <v>90</v>
      </c>
      <c r="B3" s="31" t="s">
        <v>74</v>
      </c>
      <c r="C3" s="32">
        <v>43905</v>
      </c>
      <c r="D3" s="56" t="s">
        <v>92</v>
      </c>
      <c r="E3" s="34">
        <v>172</v>
      </c>
      <c r="F3" s="34">
        <v>167</v>
      </c>
      <c r="G3" s="34">
        <v>169</v>
      </c>
      <c r="H3" s="34">
        <v>170</v>
      </c>
      <c r="I3" s="34"/>
      <c r="J3" s="34"/>
      <c r="K3" s="39">
        <v>4</v>
      </c>
      <c r="L3" s="39">
        <v>678</v>
      </c>
      <c r="M3" s="40">
        <v>169.5</v>
      </c>
      <c r="N3" s="41">
        <v>11</v>
      </c>
      <c r="O3" s="42">
        <v>180.5</v>
      </c>
    </row>
    <row r="6" spans="1:17" x14ac:dyDescent="0.3">
      <c r="K6" s="17">
        <f>SUM(K2:K5)</f>
        <v>8</v>
      </c>
      <c r="L6" s="17">
        <f>SUM(L2:L5)</f>
        <v>1332</v>
      </c>
      <c r="M6" s="23">
        <f>SUM(L6/K6)</f>
        <v>166.5</v>
      </c>
      <c r="N6" s="17">
        <f>SUM(N2:N5)</f>
        <v>14</v>
      </c>
      <c r="O6" s="23">
        <f>SUM(M6+N6)</f>
        <v>180.5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2_1"/>
  </protectedRanges>
  <conditionalFormatting sqref="J2">
    <cfRule type="top10" dxfId="467" priority="7" rank="1"/>
  </conditionalFormatting>
  <conditionalFormatting sqref="I2">
    <cfRule type="top10" dxfId="466" priority="8" rank="1"/>
  </conditionalFormatting>
  <conditionalFormatting sqref="H2">
    <cfRule type="top10" dxfId="465" priority="9" rank="1"/>
  </conditionalFormatting>
  <conditionalFormatting sqref="G2">
    <cfRule type="top10" dxfId="464" priority="10" rank="1"/>
  </conditionalFormatting>
  <conditionalFormatting sqref="F2">
    <cfRule type="top10" dxfId="463" priority="11" rank="1"/>
  </conditionalFormatting>
  <conditionalFormatting sqref="E2">
    <cfRule type="top10" dxfId="462" priority="12" rank="1"/>
  </conditionalFormatting>
  <conditionalFormatting sqref="J3">
    <cfRule type="top10" dxfId="461" priority="1" rank="1"/>
  </conditionalFormatting>
  <conditionalFormatting sqref="I3">
    <cfRule type="top10" dxfId="460" priority="2" rank="1"/>
  </conditionalFormatting>
  <conditionalFormatting sqref="H3">
    <cfRule type="top10" dxfId="459" priority="3" rank="1"/>
  </conditionalFormatting>
  <conditionalFormatting sqref="G3">
    <cfRule type="top10" dxfId="458" priority="4" rank="1"/>
  </conditionalFormatting>
  <conditionalFormatting sqref="F3">
    <cfRule type="top10" dxfId="457" priority="5" rank="1"/>
  </conditionalFormatting>
  <conditionalFormatting sqref="E3">
    <cfRule type="top10" dxfId="456" priority="6" rank="1"/>
  </conditionalFormatting>
  <hyperlinks>
    <hyperlink ref="Q1" location="'National Adult Rankings'!A1" display="Return to Rankings" xr:uid="{74BD5BD2-DA70-49F2-A758-F738B83EB1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E7ECFB-028D-4554-AF8B-7966D698A605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  <x14:dataValidation type="list" allowBlank="1" showInputMessage="1" showErrorMessage="1" xr:uid="{00B06910-DE83-48A4-A35B-AC46913C9212}">
          <x14:formula1>
            <xm:f>'C:\Users\abra2\AppData\Local\Packages\Microsoft.MicrosoftEdge_8wekyb3d8bbwe\TempState\Downloads\[ABRA GA CLUB MATCH 2162020 (3).xlsm]DATA'!#REF!</xm:f>
          </x14:formula1>
          <xm:sqref>B2</xm:sqref>
        </x14:dataValidation>
        <x14:dataValidation type="list" allowBlank="1" showInputMessage="1" showErrorMessage="1" xr:uid="{2ADABDEE-0ECD-4169-A7BD-E8D3B26DBAD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D64F780-B0A2-4AAB-B6E4-2FE0A604C6EA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9798-20C1-4102-B33E-2A997772B676}">
  <sheetPr codeName="Sheet62"/>
  <dimension ref="A1:Q5"/>
  <sheetViews>
    <sheetView workbookViewId="0">
      <selection activeCell="D10" sqref="D1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39</v>
      </c>
      <c r="B2" s="31" t="s">
        <v>111</v>
      </c>
      <c r="C2" s="32">
        <v>43907</v>
      </c>
      <c r="D2" s="33" t="s">
        <v>102</v>
      </c>
      <c r="E2" s="34">
        <v>174</v>
      </c>
      <c r="F2" s="34">
        <v>167</v>
      </c>
      <c r="G2" s="34">
        <v>180</v>
      </c>
      <c r="H2" s="34">
        <v>177</v>
      </c>
      <c r="I2" s="34"/>
      <c r="J2" s="34"/>
      <c r="K2" s="39">
        <v>4</v>
      </c>
      <c r="L2" s="39">
        <v>698</v>
      </c>
      <c r="M2" s="40">
        <v>174.5</v>
      </c>
      <c r="N2" s="41">
        <v>4</v>
      </c>
      <c r="O2" s="42">
        <v>178.5</v>
      </c>
    </row>
    <row r="5" spans="1:17" x14ac:dyDescent="0.3">
      <c r="K5" s="17">
        <f>SUM(K2:K4)</f>
        <v>4</v>
      </c>
      <c r="L5" s="17">
        <f>SUM(L2:L4)</f>
        <v>698</v>
      </c>
      <c r="M5" s="23">
        <f>SUM(L5/K5)</f>
        <v>174.5</v>
      </c>
      <c r="N5" s="17">
        <f>SUM(N2:N4)</f>
        <v>4</v>
      </c>
      <c r="O5" s="23">
        <f>SUM(M5+N5)</f>
        <v>178.5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I2">
    <cfRule type="top10" dxfId="455" priority="6" rank="1"/>
  </conditionalFormatting>
  <conditionalFormatting sqref="H2">
    <cfRule type="top10" dxfId="454" priority="2" rank="1"/>
  </conditionalFormatting>
  <conditionalFormatting sqref="J2">
    <cfRule type="top10" dxfId="453" priority="3" rank="1"/>
  </conditionalFormatting>
  <conditionalFormatting sqref="G2">
    <cfRule type="top10" dxfId="452" priority="5" rank="1"/>
  </conditionalFormatting>
  <conditionalFormatting sqref="F2">
    <cfRule type="top10" dxfId="451" priority="4" rank="1"/>
  </conditionalFormatting>
  <conditionalFormatting sqref="E2">
    <cfRule type="top10" dxfId="450" priority="1" rank="1"/>
  </conditionalFormatting>
  <hyperlinks>
    <hyperlink ref="Q1" location="'National Adult Rankings'!A1" display="Return to Rankings" xr:uid="{7D6299AE-0589-4C93-A0F9-53C9E474F9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21DA68B-A03E-429C-8175-9F01335659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58BFCEA-D274-4DFD-B667-CB7FD8A8F128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4154D-F109-47B4-A601-D39B00E5E521}">
  <sheetPr codeName="Sheet14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16</v>
      </c>
      <c r="B2" s="31" t="s">
        <v>48</v>
      </c>
      <c r="C2" s="32">
        <v>43855</v>
      </c>
      <c r="D2" s="33" t="s">
        <v>53</v>
      </c>
      <c r="E2" s="34">
        <v>180</v>
      </c>
      <c r="F2" s="34">
        <v>176</v>
      </c>
      <c r="G2" s="34">
        <v>187</v>
      </c>
      <c r="H2" s="34">
        <v>184</v>
      </c>
      <c r="I2" s="34"/>
      <c r="J2" s="34"/>
      <c r="K2" s="35">
        <v>4</v>
      </c>
      <c r="L2" s="35">
        <v>727</v>
      </c>
      <c r="M2" s="36">
        <v>181.75</v>
      </c>
      <c r="N2" s="37">
        <v>2</v>
      </c>
      <c r="O2" s="38">
        <v>183.75</v>
      </c>
    </row>
    <row r="5" spans="1:17" x14ac:dyDescent="0.3">
      <c r="K5" s="17">
        <f>SUM(K2:K4)</f>
        <v>4</v>
      </c>
      <c r="L5" s="17">
        <f>SUM(L2:L4)</f>
        <v>727</v>
      </c>
      <c r="M5" s="23">
        <f>SUM(L5/K5)</f>
        <v>181.75</v>
      </c>
      <c r="N5" s="17">
        <f>SUM(N2:N4)</f>
        <v>2</v>
      </c>
      <c r="O5" s="23">
        <f>SUM(M5+N5)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449" priority="5" rank="1"/>
  </conditionalFormatting>
  <conditionalFormatting sqref="G2">
    <cfRule type="top10" dxfId="448" priority="4" rank="1"/>
  </conditionalFormatting>
  <conditionalFormatting sqref="H2">
    <cfRule type="top10" dxfId="447" priority="3" rank="1"/>
  </conditionalFormatting>
  <conditionalFormatting sqref="I2">
    <cfRule type="top10" dxfId="446" priority="1" rank="1"/>
  </conditionalFormatting>
  <conditionalFormatting sqref="J2">
    <cfRule type="top10" dxfId="445" priority="2" rank="1"/>
  </conditionalFormatting>
  <conditionalFormatting sqref="E2">
    <cfRule type="top10" dxfId="444" priority="6" rank="1"/>
  </conditionalFormatting>
  <hyperlinks>
    <hyperlink ref="Q1" location="'National Adult Rankings'!A1" display="Return to Rankings" xr:uid="{5CB1B07E-3F24-4DE1-89D9-C35AB239E1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FCB2C8-115A-4EC8-9340-EDBA911A23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FFBEF6A-8C43-4F90-9FB9-CE982DFED3E0}">
          <x14:formula1>
            <xm:f>'C:\Users\abra2\Desktop\ABRA 2020\Texas\[ABRA TX Scoring Program TEST1 1-20-20-LISA (1).xlsm]DATA SHEET'!#REF!</xm:f>
          </x14:formula1>
          <xm:sqref>D2 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8E1B-A4B8-4389-8863-22FDE017EC19}">
  <sheetPr codeName="Sheet44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77</v>
      </c>
      <c r="B2" s="31" t="s">
        <v>93</v>
      </c>
      <c r="C2" s="32">
        <v>43905</v>
      </c>
      <c r="D2" s="56" t="s">
        <v>92</v>
      </c>
      <c r="E2" s="34">
        <v>195</v>
      </c>
      <c r="F2" s="34">
        <v>191</v>
      </c>
      <c r="G2" s="34">
        <v>192</v>
      </c>
      <c r="H2" s="34">
        <v>194</v>
      </c>
      <c r="I2" s="34"/>
      <c r="J2" s="34"/>
      <c r="K2" s="39">
        <v>4</v>
      </c>
      <c r="L2" s="39">
        <v>772</v>
      </c>
      <c r="M2" s="40">
        <v>193</v>
      </c>
      <c r="N2" s="41">
        <v>2</v>
      </c>
      <c r="O2" s="42">
        <v>195</v>
      </c>
    </row>
    <row r="5" spans="1:17" x14ac:dyDescent="0.3">
      <c r="K5" s="17">
        <f>SUM(K2:K4)</f>
        <v>4</v>
      </c>
      <c r="L5" s="17">
        <f>SUM(L2:L4)</f>
        <v>772</v>
      </c>
      <c r="M5" s="23">
        <f>SUM(L5/K5)</f>
        <v>193</v>
      </c>
      <c r="N5" s="17">
        <f>SUM(N2:N4)</f>
        <v>2</v>
      </c>
      <c r="O5" s="23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443" priority="5" rank="1"/>
  </conditionalFormatting>
  <conditionalFormatting sqref="G2">
    <cfRule type="top10" dxfId="442" priority="4" rank="1"/>
  </conditionalFormatting>
  <conditionalFormatting sqref="H2">
    <cfRule type="top10" dxfId="441" priority="3" rank="1"/>
  </conditionalFormatting>
  <conditionalFormatting sqref="I2">
    <cfRule type="top10" dxfId="440" priority="1" rank="1"/>
  </conditionalFormatting>
  <conditionalFormatting sqref="J2">
    <cfRule type="top10" dxfId="439" priority="2" rank="1"/>
  </conditionalFormatting>
  <conditionalFormatting sqref="E2">
    <cfRule type="top10" dxfId="438" priority="6" rank="1"/>
  </conditionalFormatting>
  <hyperlinks>
    <hyperlink ref="Q1" location="'National Adult Rankings'!A1" display="Return to Rankings" xr:uid="{AF1F6C2E-F4F5-499D-A9E5-5BEB0F50F0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2242B3-5805-4D50-8E82-A91F97094D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BDB42DE-5B28-47CA-86F6-72CBB3477614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03CC-4CC8-424E-A104-672D512598D6}">
  <sheetPr codeName="Sheet25"/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28</v>
      </c>
      <c r="B2" s="31" t="s">
        <v>71</v>
      </c>
      <c r="C2" s="32">
        <v>43883</v>
      </c>
      <c r="D2" s="33" t="s">
        <v>57</v>
      </c>
      <c r="E2" s="34">
        <v>134</v>
      </c>
      <c r="F2" s="34">
        <v>135</v>
      </c>
      <c r="G2" s="34">
        <v>161</v>
      </c>
      <c r="H2" s="34">
        <v>144</v>
      </c>
      <c r="I2" s="34"/>
      <c r="J2" s="34"/>
      <c r="K2" s="39">
        <v>4</v>
      </c>
      <c r="L2" s="39">
        <v>574</v>
      </c>
      <c r="M2" s="40">
        <v>143.5</v>
      </c>
      <c r="N2" s="41">
        <v>2</v>
      </c>
      <c r="O2" s="42">
        <v>145.5</v>
      </c>
    </row>
    <row r="3" spans="1:17" x14ac:dyDescent="0.3">
      <c r="A3" s="30" t="s">
        <v>39</v>
      </c>
      <c r="B3" s="31" t="s">
        <v>71</v>
      </c>
      <c r="C3" s="32">
        <v>43904</v>
      </c>
      <c r="D3" s="33" t="s">
        <v>57</v>
      </c>
      <c r="E3" s="34">
        <v>178</v>
      </c>
      <c r="F3" s="34">
        <v>178</v>
      </c>
      <c r="G3" s="34">
        <v>174</v>
      </c>
      <c r="H3" s="34">
        <v>178</v>
      </c>
      <c r="I3" s="34"/>
      <c r="J3" s="34"/>
      <c r="K3" s="39">
        <v>4</v>
      </c>
      <c r="L3" s="39">
        <v>708</v>
      </c>
      <c r="M3" s="40">
        <v>177</v>
      </c>
      <c r="N3" s="41">
        <v>3</v>
      </c>
      <c r="O3" s="42">
        <v>180</v>
      </c>
    </row>
    <row r="6" spans="1:17" x14ac:dyDescent="0.3">
      <c r="K6" s="17">
        <f>SUM(K2:K5)</f>
        <v>8</v>
      </c>
      <c r="L6" s="17">
        <f>SUM(L2:L5)</f>
        <v>1282</v>
      </c>
      <c r="M6" s="23">
        <f>SUM(L6/K6)</f>
        <v>160.25</v>
      </c>
      <c r="N6" s="17">
        <f>SUM(N2:N5)</f>
        <v>5</v>
      </c>
      <c r="O6" s="23">
        <f>SUM(M6+N6)</f>
        <v>165.25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I2">
    <cfRule type="top10" dxfId="437" priority="12" rank="1"/>
  </conditionalFormatting>
  <conditionalFormatting sqref="H2">
    <cfRule type="top10" dxfId="436" priority="8" rank="1"/>
  </conditionalFormatting>
  <conditionalFormatting sqref="J2">
    <cfRule type="top10" dxfId="435" priority="9" rank="1"/>
  </conditionalFormatting>
  <conditionalFormatting sqref="G2">
    <cfRule type="top10" dxfId="434" priority="11" rank="1"/>
  </conditionalFormatting>
  <conditionalFormatting sqref="F2">
    <cfRule type="top10" dxfId="433" priority="10" rank="1"/>
  </conditionalFormatting>
  <conditionalFormatting sqref="E2">
    <cfRule type="top10" dxfId="432" priority="7" rank="1"/>
  </conditionalFormatting>
  <conditionalFormatting sqref="I3">
    <cfRule type="top10" dxfId="431" priority="6" rank="1"/>
  </conditionalFormatting>
  <conditionalFormatting sqref="H3">
    <cfRule type="top10" dxfId="430" priority="2" rank="1"/>
  </conditionalFormatting>
  <conditionalFormatting sqref="J3">
    <cfRule type="top10" dxfId="429" priority="3" rank="1"/>
  </conditionalFormatting>
  <conditionalFormatting sqref="G3">
    <cfRule type="top10" dxfId="428" priority="5" rank="1"/>
  </conditionalFormatting>
  <conditionalFormatting sqref="F3">
    <cfRule type="top10" dxfId="427" priority="4" rank="1"/>
  </conditionalFormatting>
  <conditionalFormatting sqref="E3">
    <cfRule type="top10" dxfId="426" priority="1" rank="1"/>
  </conditionalFormatting>
  <hyperlinks>
    <hyperlink ref="Q1" location="'National Adult Rankings'!A1" display="Return to Rankings" xr:uid="{0A974463-0761-4CBC-BCCE-6722E4CFC3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716735E-65FA-4614-AF6A-D86C20B256C2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EDC74334-B938-42F4-AC1E-138D16875792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D4FF2DD6-AD93-4383-9ACF-31D89CF657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F14CDFE-E2EA-4E7A-9064-331D369A4F13}">
          <x14:formula1>
            <xm:f>[AngeloMasterABRA.xlsm]DATA!#REF!</xm:f>
          </x14:formula1>
          <xm:sqref>D3 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AA12-6C82-4DD2-BBB6-A652A6CA8329}">
  <sheetPr codeName="Sheet22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28</v>
      </c>
      <c r="B2" s="31" t="s">
        <v>70</v>
      </c>
      <c r="C2" s="32">
        <v>43883</v>
      </c>
      <c r="D2" s="33" t="s">
        <v>57</v>
      </c>
      <c r="E2" s="34">
        <v>169</v>
      </c>
      <c r="F2" s="34">
        <v>153</v>
      </c>
      <c r="G2" s="34">
        <v>160</v>
      </c>
      <c r="H2" s="34">
        <v>164</v>
      </c>
      <c r="I2" s="34"/>
      <c r="J2" s="34"/>
      <c r="K2" s="39">
        <v>4</v>
      </c>
      <c r="L2" s="39">
        <v>646</v>
      </c>
      <c r="M2" s="40">
        <v>161.5</v>
      </c>
      <c r="N2" s="41">
        <v>2</v>
      </c>
      <c r="O2" s="42">
        <v>163.5</v>
      </c>
    </row>
    <row r="5" spans="1:17" x14ac:dyDescent="0.3">
      <c r="K5" s="17">
        <f>SUM(K2:K4)</f>
        <v>4</v>
      </c>
      <c r="L5" s="17">
        <f>SUM(L2:L4)</f>
        <v>646</v>
      </c>
      <c r="M5" s="23">
        <f>SUM(L5/K5)</f>
        <v>161.5</v>
      </c>
      <c r="N5" s="17">
        <f>SUM(N2:N4)</f>
        <v>2</v>
      </c>
      <c r="O5" s="23">
        <f>SUM(M5+N5)</f>
        <v>163.5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I2">
    <cfRule type="top10" dxfId="605" priority="6" rank="1"/>
  </conditionalFormatting>
  <conditionalFormatting sqref="H2">
    <cfRule type="top10" dxfId="604" priority="2" rank="1"/>
  </conditionalFormatting>
  <conditionalFormatting sqref="J2">
    <cfRule type="top10" dxfId="603" priority="3" rank="1"/>
  </conditionalFormatting>
  <conditionalFormatting sqref="G2">
    <cfRule type="top10" dxfId="602" priority="5" rank="1"/>
  </conditionalFormatting>
  <conditionalFormatting sqref="F2">
    <cfRule type="top10" dxfId="601" priority="4" rank="1"/>
  </conditionalFormatting>
  <conditionalFormatting sqref="E2">
    <cfRule type="top10" dxfId="600" priority="1" rank="1"/>
  </conditionalFormatting>
  <hyperlinks>
    <hyperlink ref="Q1" location="'National Adult Rankings'!A1" display="Return to Rankings" xr:uid="{9A47851A-2D02-4709-A439-D62F6D45A1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2F8B461-4271-47C0-AE2E-47C86A4331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703604B-E86F-4A4D-9D46-8F697A67E529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B7613-FFDC-4975-BBAA-B307C946AD17}">
  <sheetPr codeName="Sheet26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28</v>
      </c>
      <c r="B2" s="31" t="s">
        <v>68</v>
      </c>
      <c r="C2" s="32">
        <v>43883</v>
      </c>
      <c r="D2" s="33" t="s">
        <v>57</v>
      </c>
      <c r="E2" s="34">
        <v>167</v>
      </c>
      <c r="F2" s="34">
        <v>167</v>
      </c>
      <c r="G2" s="34">
        <v>170</v>
      </c>
      <c r="H2" s="34">
        <v>176</v>
      </c>
      <c r="I2" s="34"/>
      <c r="J2" s="34"/>
      <c r="K2" s="39">
        <v>4</v>
      </c>
      <c r="L2" s="39">
        <v>680</v>
      </c>
      <c r="M2" s="40">
        <v>170</v>
      </c>
      <c r="N2" s="41">
        <v>4</v>
      </c>
      <c r="O2" s="42">
        <v>174</v>
      </c>
    </row>
    <row r="5" spans="1:17" x14ac:dyDescent="0.3">
      <c r="K5" s="17">
        <f>SUM(K2:K4)</f>
        <v>4</v>
      </c>
      <c r="L5" s="17">
        <f>SUM(L2:L4)</f>
        <v>680</v>
      </c>
      <c r="M5" s="23">
        <f>SUM(L5/K5)</f>
        <v>170</v>
      </c>
      <c r="N5" s="17">
        <f>SUM(N2:N4)</f>
        <v>4</v>
      </c>
      <c r="O5" s="23">
        <f>SUM(M5+N5)</f>
        <v>174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I2">
    <cfRule type="top10" dxfId="425" priority="6" rank="1"/>
  </conditionalFormatting>
  <conditionalFormatting sqref="H2">
    <cfRule type="top10" dxfId="424" priority="2" rank="1"/>
  </conditionalFormatting>
  <conditionalFormatting sqref="J2">
    <cfRule type="top10" dxfId="423" priority="3" rank="1"/>
  </conditionalFormatting>
  <conditionalFormatting sqref="G2">
    <cfRule type="top10" dxfId="422" priority="5" rank="1"/>
  </conditionalFormatting>
  <conditionalFormatting sqref="F2">
    <cfRule type="top10" dxfId="421" priority="4" rank="1"/>
  </conditionalFormatting>
  <conditionalFormatting sqref="E2">
    <cfRule type="top10" dxfId="420" priority="1" rank="1"/>
  </conditionalFormatting>
  <hyperlinks>
    <hyperlink ref="Q1" location="'National Adult Rankings'!A1" display="Return to Rankings" xr:uid="{255C85E1-2E33-44CC-838A-86F256C77E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432DB7-3BE5-4AB5-9AD6-26F38680AC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F66D0F9-0D9D-481C-8E5E-41F7C1149DE6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44FBB-09DA-4E98-B43C-EB6703AC5C02}">
  <sheetPr codeName="Sheet27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25</v>
      </c>
      <c r="B2" s="31" t="s">
        <v>65</v>
      </c>
      <c r="C2" s="32">
        <v>43883</v>
      </c>
      <c r="D2" s="33" t="s">
        <v>57</v>
      </c>
      <c r="E2" s="34">
        <v>176</v>
      </c>
      <c r="F2" s="34">
        <v>177</v>
      </c>
      <c r="G2" s="34">
        <v>172</v>
      </c>
      <c r="H2" s="34">
        <v>169</v>
      </c>
      <c r="I2" s="34"/>
      <c r="J2" s="34"/>
      <c r="K2" s="39">
        <v>4</v>
      </c>
      <c r="L2" s="39">
        <v>694</v>
      </c>
      <c r="M2" s="40">
        <v>173.5</v>
      </c>
      <c r="N2" s="41">
        <v>4</v>
      </c>
      <c r="O2" s="42">
        <v>177.5</v>
      </c>
    </row>
    <row r="5" spans="1:17" x14ac:dyDescent="0.3">
      <c r="K5" s="17">
        <f>SUM(K2:K4)</f>
        <v>4</v>
      </c>
      <c r="L5" s="17">
        <f>SUM(L2:L4)</f>
        <v>694</v>
      </c>
      <c r="M5" s="23">
        <f>SUM(L5/K5)</f>
        <v>173.5</v>
      </c>
      <c r="N5" s="17">
        <f>SUM(N2:N4)</f>
        <v>4</v>
      </c>
      <c r="O5" s="23">
        <f>SUM(M5+N5)</f>
        <v>177.5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</protectedRanges>
  <conditionalFormatting sqref="E2">
    <cfRule type="top10" dxfId="419" priority="6" rank="1"/>
  </conditionalFormatting>
  <conditionalFormatting sqref="F2">
    <cfRule type="top10" dxfId="418" priority="5" rank="1"/>
  </conditionalFormatting>
  <conditionalFormatting sqref="G2">
    <cfRule type="top10" dxfId="417" priority="4" rank="1"/>
  </conditionalFormatting>
  <conditionalFormatting sqref="H2">
    <cfRule type="top10" dxfId="416" priority="3" rank="1"/>
  </conditionalFormatting>
  <conditionalFormatting sqref="I2">
    <cfRule type="top10" dxfId="415" priority="2" rank="1"/>
  </conditionalFormatting>
  <conditionalFormatting sqref="J2">
    <cfRule type="top10" dxfId="414" priority="1" rank="1"/>
  </conditionalFormatting>
  <hyperlinks>
    <hyperlink ref="Q1" location="'National Adult Rankings'!A1" display="Return to Rankings" xr:uid="{046F3A19-B43F-4B37-AE8B-EAFA7B811F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D23EBF9-DE16-4699-9BF0-4AF8E036AE8A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5623AC81-BB6F-486E-97B8-5B4D2B47D357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7383E27B-C42A-463B-8540-C7018DB774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88F1-BD7C-41C4-BAA7-2E37E499C24A}">
  <sheetPr codeName="Sheet56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97</v>
      </c>
      <c r="B2" s="31" t="s">
        <v>103</v>
      </c>
      <c r="C2" s="32">
        <v>43907</v>
      </c>
      <c r="D2" s="33" t="s">
        <v>102</v>
      </c>
      <c r="E2" s="34">
        <v>186</v>
      </c>
      <c r="F2" s="34">
        <v>186</v>
      </c>
      <c r="G2" s="34">
        <v>188</v>
      </c>
      <c r="H2" s="34">
        <v>194</v>
      </c>
      <c r="I2" s="34"/>
      <c r="J2" s="34"/>
      <c r="K2" s="39">
        <v>4</v>
      </c>
      <c r="L2" s="39">
        <v>754</v>
      </c>
      <c r="M2" s="40">
        <v>188.5</v>
      </c>
      <c r="N2" s="41">
        <v>13</v>
      </c>
      <c r="O2" s="42">
        <v>201.5</v>
      </c>
    </row>
    <row r="5" spans="1:17" x14ac:dyDescent="0.3">
      <c r="K5" s="17">
        <f>SUM(K2:K4)</f>
        <v>4</v>
      </c>
      <c r="L5" s="17">
        <f>SUM(L2:L4)</f>
        <v>754</v>
      </c>
      <c r="M5" s="23">
        <f>SUM(L5/K5)</f>
        <v>188.5</v>
      </c>
      <c r="N5" s="17">
        <f>SUM(N2:N4)</f>
        <v>13</v>
      </c>
      <c r="O5" s="23">
        <f>SUM(M5+N5)</f>
        <v>201.5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413" priority="5" rank="1"/>
  </conditionalFormatting>
  <conditionalFormatting sqref="G2">
    <cfRule type="top10" dxfId="412" priority="4" rank="1"/>
  </conditionalFormatting>
  <conditionalFormatting sqref="H2">
    <cfRule type="top10" dxfId="411" priority="3" rank="1"/>
  </conditionalFormatting>
  <conditionalFormatting sqref="E2">
    <cfRule type="top10" dxfId="410" priority="6" rank="1"/>
  </conditionalFormatting>
  <conditionalFormatting sqref="J2">
    <cfRule type="top10" dxfId="409" priority="1" rank="1"/>
  </conditionalFormatting>
  <conditionalFormatting sqref="I2">
    <cfRule type="top10" dxfId="408" priority="2" rank="1"/>
  </conditionalFormatting>
  <hyperlinks>
    <hyperlink ref="Q1" location="'National Adult Rankings'!A1" display="Return to Rankings" xr:uid="{A3C49B4F-A4CB-4BF9-9239-71AFAA7F25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52509A6-6198-48A6-8527-DC9FAFE23218}">
          <x14:formula1>
            <xm:f>'D:\[031720.xlsm]DATA'!#REF!</xm:f>
          </x14:formula1>
          <xm:sqref>B2</xm:sqref>
        </x14:dataValidation>
        <x14:dataValidation type="list" allowBlank="1" showInputMessage="1" showErrorMessage="1" xr:uid="{D98CEA3A-5383-48D4-AB5F-71D1BD0D90CA}">
          <x14:formula1>
            <xm:f>'D:\[031720.xlsm]DATA'!#REF!</xm:f>
          </x14:formula1>
          <xm:sqref>D2</xm:sqref>
        </x14:dataValidation>
        <x14:dataValidation type="list" allowBlank="1" showInputMessage="1" showErrorMessage="1" xr:uid="{C25C5FFF-8083-440C-8F42-7E82FF3A10A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D91B-DD27-4798-864E-222D999784BF}">
  <sheetPr codeName="Sheet60"/>
  <dimension ref="A1:Q5"/>
  <sheetViews>
    <sheetView workbookViewId="0">
      <selection activeCell="C18" sqref="C1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38</v>
      </c>
      <c r="B2" s="31" t="s">
        <v>107</v>
      </c>
      <c r="C2" s="32">
        <v>43907</v>
      </c>
      <c r="D2" s="33" t="s">
        <v>102</v>
      </c>
      <c r="E2" s="34">
        <v>167</v>
      </c>
      <c r="F2" s="34">
        <v>160</v>
      </c>
      <c r="G2" s="34">
        <v>142</v>
      </c>
      <c r="H2" s="34">
        <v>176</v>
      </c>
      <c r="I2" s="34"/>
      <c r="J2" s="34"/>
      <c r="K2" s="39">
        <v>4</v>
      </c>
      <c r="L2" s="39">
        <v>645</v>
      </c>
      <c r="M2" s="40">
        <v>161.25</v>
      </c>
      <c r="N2" s="41">
        <v>2</v>
      </c>
      <c r="O2" s="42">
        <v>163.25</v>
      </c>
    </row>
    <row r="5" spans="1:17" x14ac:dyDescent="0.3">
      <c r="K5" s="17">
        <f>SUM(K2:K4)</f>
        <v>4</v>
      </c>
      <c r="L5" s="17">
        <f>SUM(L2:L4)</f>
        <v>645</v>
      </c>
      <c r="M5" s="23">
        <f>SUM(L5/K5)</f>
        <v>161.25</v>
      </c>
      <c r="N5" s="17">
        <f>SUM(N2:N4)</f>
        <v>2</v>
      </c>
      <c r="O5" s="23">
        <f>SUM(M5+N5)</f>
        <v>163.25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407" priority="6" rank="1"/>
  </conditionalFormatting>
  <conditionalFormatting sqref="F2">
    <cfRule type="top10" dxfId="406" priority="5" rank="1"/>
  </conditionalFormatting>
  <conditionalFormatting sqref="G2">
    <cfRule type="top10" dxfId="405" priority="4" rank="1"/>
  </conditionalFormatting>
  <conditionalFormatting sqref="H2">
    <cfRule type="top10" dxfId="404" priority="3" rank="1"/>
  </conditionalFormatting>
  <conditionalFormatting sqref="I2">
    <cfRule type="top10" dxfId="403" priority="2" rank="1"/>
  </conditionalFormatting>
  <conditionalFormatting sqref="J2">
    <cfRule type="top10" dxfId="402" priority="1" rank="1"/>
  </conditionalFormatting>
  <hyperlinks>
    <hyperlink ref="Q1" location="'National Adult Rankings'!A1" display="Return to Rankings" xr:uid="{15745CBF-E448-4233-8246-32743B09C8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45ABC6-4D96-4D61-9D3F-B041B0D2C1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BCB92DD-2778-4A15-9EDC-6630131CF216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6289-C607-4F2C-815D-5C974EEF5CC4}">
  <sheetPr codeName="Sheet28"/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28</v>
      </c>
      <c r="B2" s="31" t="s">
        <v>69</v>
      </c>
      <c r="C2" s="32">
        <v>43883</v>
      </c>
      <c r="D2" s="33" t="s">
        <v>57</v>
      </c>
      <c r="E2" s="34">
        <v>168</v>
      </c>
      <c r="F2" s="34">
        <v>178</v>
      </c>
      <c r="G2" s="34">
        <v>160</v>
      </c>
      <c r="H2" s="34">
        <v>166</v>
      </c>
      <c r="I2" s="34"/>
      <c r="J2" s="34"/>
      <c r="K2" s="39">
        <v>4</v>
      </c>
      <c r="L2" s="39">
        <v>672</v>
      </c>
      <c r="M2" s="40">
        <v>168</v>
      </c>
      <c r="N2" s="41">
        <v>5</v>
      </c>
      <c r="O2" s="42">
        <v>173</v>
      </c>
    </row>
    <row r="3" spans="1:17" x14ac:dyDescent="0.3">
      <c r="A3" s="30" t="s">
        <v>39</v>
      </c>
      <c r="B3" s="31" t="s">
        <v>69</v>
      </c>
      <c r="C3" s="32">
        <v>43904</v>
      </c>
      <c r="D3" s="33" t="s">
        <v>57</v>
      </c>
      <c r="E3" s="34">
        <v>179</v>
      </c>
      <c r="F3" s="34">
        <v>177</v>
      </c>
      <c r="G3" s="34">
        <v>185</v>
      </c>
      <c r="H3" s="34">
        <v>174</v>
      </c>
      <c r="I3" s="34"/>
      <c r="J3" s="34"/>
      <c r="K3" s="39">
        <v>4</v>
      </c>
      <c r="L3" s="39">
        <v>715</v>
      </c>
      <c r="M3" s="40">
        <v>178.75</v>
      </c>
      <c r="N3" s="41">
        <v>8</v>
      </c>
      <c r="O3" s="42">
        <v>186.75</v>
      </c>
    </row>
    <row r="6" spans="1:17" x14ac:dyDescent="0.3">
      <c r="K6" s="17">
        <f>SUM(K2:K5)</f>
        <v>8</v>
      </c>
      <c r="L6" s="17">
        <f>SUM(L2:L5)</f>
        <v>1387</v>
      </c>
      <c r="M6" s="23">
        <f>SUM(L6/K6)</f>
        <v>173.375</v>
      </c>
      <c r="N6" s="17">
        <f>SUM(N2:N5)</f>
        <v>13</v>
      </c>
      <c r="O6" s="23">
        <f>SUM(M6+N6)</f>
        <v>186.375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_1_1"/>
    <protectedRange algorithmName="SHA-512" hashValue="ON39YdpmFHfN9f47KpiRvqrKx0V9+erV1CNkpWzYhW/Qyc6aT8rEyCrvauWSYGZK2ia3o7vd3akF07acHAFpOA==" saltValue="yVW9XmDwTqEnmpSGai0KYg==" spinCount="100000" sqref="D2" name="Range1_1_5_1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I2">
    <cfRule type="top10" dxfId="401" priority="12" rank="1"/>
  </conditionalFormatting>
  <conditionalFormatting sqref="H2">
    <cfRule type="top10" dxfId="400" priority="8" rank="1"/>
  </conditionalFormatting>
  <conditionalFormatting sqref="J2">
    <cfRule type="top10" dxfId="399" priority="9" rank="1"/>
  </conditionalFormatting>
  <conditionalFormatting sqref="G2">
    <cfRule type="top10" dxfId="398" priority="11" rank="1"/>
  </conditionalFormatting>
  <conditionalFormatting sqref="F2">
    <cfRule type="top10" dxfId="397" priority="10" rank="1"/>
  </conditionalFormatting>
  <conditionalFormatting sqref="E2">
    <cfRule type="top10" dxfId="396" priority="7" rank="1"/>
  </conditionalFormatting>
  <conditionalFormatting sqref="I3">
    <cfRule type="top10" dxfId="395" priority="6" rank="1"/>
  </conditionalFormatting>
  <conditionalFormatting sqref="H3">
    <cfRule type="top10" dxfId="394" priority="2" rank="1"/>
  </conditionalFormatting>
  <conditionalFormatting sqref="J3">
    <cfRule type="top10" dxfId="393" priority="3" rank="1"/>
  </conditionalFormatting>
  <conditionalFormatting sqref="G3">
    <cfRule type="top10" dxfId="392" priority="5" rank="1"/>
  </conditionalFormatting>
  <conditionalFormatting sqref="F3">
    <cfRule type="top10" dxfId="391" priority="4" rank="1"/>
  </conditionalFormatting>
  <conditionalFormatting sqref="E3">
    <cfRule type="top10" dxfId="390" priority="1" rank="1"/>
  </conditionalFormatting>
  <hyperlinks>
    <hyperlink ref="Q1" location="'National Adult Rankings'!A1" display="Return to Rankings" xr:uid="{744F1FF2-6AEC-40D6-AFC5-0D141B7CB5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860C026-3CFD-4A48-BBEA-033960F5F6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1C1EDF7-9C84-48FC-B936-D60AB1CE8987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8B64E13C-D6DA-4707-95D8-905F6147182F}">
          <x14:formula1>
            <xm:f>[AngeloMasterABRA.xlsm]DATA!#REF!</xm:f>
          </x14:formula1>
          <xm:sqref>D3 B3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BF82-4AB0-49E0-9917-5B012E5B42B9}">
  <sheetPr codeName="Sheet20"/>
  <dimension ref="A1:Q5"/>
  <sheetViews>
    <sheetView workbookViewId="0">
      <selection activeCell="M5" sqref="M5"/>
    </sheetView>
  </sheetViews>
  <sheetFormatPr defaultRowHeight="14.4" x14ac:dyDescent="0.3"/>
  <cols>
    <col min="1" max="1" width="21.109375" customWidth="1"/>
    <col min="2" max="2" width="17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7" t="s">
        <v>23</v>
      </c>
      <c r="B2" s="8" t="s">
        <v>22</v>
      </c>
      <c r="C2" s="9">
        <v>43849</v>
      </c>
      <c r="D2" s="10" t="s">
        <v>36</v>
      </c>
      <c r="E2" s="11">
        <v>166</v>
      </c>
      <c r="F2" s="11">
        <v>171</v>
      </c>
      <c r="G2" s="11">
        <v>178</v>
      </c>
      <c r="H2" s="11">
        <v>170</v>
      </c>
      <c r="I2" s="11"/>
      <c r="J2" s="11"/>
      <c r="K2" s="12">
        <v>4</v>
      </c>
      <c r="L2" s="12">
        <v>685</v>
      </c>
      <c r="M2" s="13">
        <v>171.25</v>
      </c>
      <c r="N2" s="14">
        <v>4</v>
      </c>
      <c r="O2" s="15">
        <f>SUM(M2+N2)</f>
        <v>175.25</v>
      </c>
    </row>
    <row r="5" spans="1:17" x14ac:dyDescent="0.3">
      <c r="K5" s="17">
        <f>SUM(K2:K4)</f>
        <v>4</v>
      </c>
      <c r="L5" s="17">
        <f>SUM(L2:L4)</f>
        <v>685</v>
      </c>
      <c r="M5" s="23">
        <f>SUM(L5/K5)</f>
        <v>171.25</v>
      </c>
      <c r="N5" s="17">
        <f>SUM(N2:N4)</f>
        <v>4</v>
      </c>
      <c r="O5" s="17">
        <f>SUM(M5+N5)</f>
        <v>175.25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389" priority="5" rank="1"/>
  </conditionalFormatting>
  <conditionalFormatting sqref="G2">
    <cfRule type="top10" dxfId="388" priority="4" rank="1"/>
  </conditionalFormatting>
  <conditionalFormatting sqref="H2">
    <cfRule type="top10" dxfId="387" priority="3" rank="1"/>
  </conditionalFormatting>
  <conditionalFormatting sqref="I2">
    <cfRule type="top10" dxfId="386" priority="1" rank="1"/>
  </conditionalFormatting>
  <conditionalFormatting sqref="J2">
    <cfRule type="top10" dxfId="385" priority="2" rank="1"/>
  </conditionalFormatting>
  <conditionalFormatting sqref="E2">
    <cfRule type="top10" dxfId="384" priority="6" rank="1"/>
  </conditionalFormatting>
  <hyperlinks>
    <hyperlink ref="Q1" location="'National Adult Rankings'!A1" display="Return to Rankings" xr:uid="{B1763030-2B91-468B-9211-540F7BA2FF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1EA024-B408-45F9-82B2-CC6504481A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F52F241-467C-45D8-9999-25268A96910E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D20D6-1B29-4C84-B7FA-7FDEF58893F5}">
  <sheetPr codeName="Sheet45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77</v>
      </c>
      <c r="B2" s="31" t="s">
        <v>79</v>
      </c>
      <c r="C2" s="32">
        <f t="shared" ref="C2" si="0">$D$2</f>
        <v>191</v>
      </c>
      <c r="D2" s="33">
        <f t="shared" ref="D2" si="1">$E$2</f>
        <v>191</v>
      </c>
      <c r="E2" s="34">
        <v>191</v>
      </c>
      <c r="F2" s="34">
        <v>190</v>
      </c>
      <c r="G2" s="34">
        <v>194.001</v>
      </c>
      <c r="H2" s="34">
        <v>190</v>
      </c>
      <c r="I2" s="34"/>
      <c r="J2" s="34"/>
      <c r="K2" s="39">
        <v>4</v>
      </c>
      <c r="L2" s="39">
        <v>765.00099999999998</v>
      </c>
      <c r="M2" s="40">
        <v>191.25024999999999</v>
      </c>
      <c r="N2" s="41">
        <v>5</v>
      </c>
      <c r="O2" s="42">
        <v>196.25024999999999</v>
      </c>
    </row>
    <row r="5" spans="1:17" x14ac:dyDescent="0.3">
      <c r="K5" s="17">
        <f>SUM(K2:K4)</f>
        <v>4</v>
      </c>
      <c r="L5" s="17">
        <f>SUM(L2:L4)</f>
        <v>765.00099999999998</v>
      </c>
      <c r="M5" s="23">
        <f>SUM(L5/K5)</f>
        <v>191.25024999999999</v>
      </c>
      <c r="N5" s="17">
        <f>SUM(N2:N4)</f>
        <v>5</v>
      </c>
      <c r="O5" s="23">
        <f>SUM(M5+N5)</f>
        <v>196.25024999999999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383" priority="1" rank="1"/>
  </conditionalFormatting>
  <conditionalFormatting sqref="G2">
    <cfRule type="top10" dxfId="382" priority="2" rank="1"/>
  </conditionalFormatting>
  <conditionalFormatting sqref="H2">
    <cfRule type="top10" dxfId="381" priority="3" rank="1"/>
  </conditionalFormatting>
  <conditionalFormatting sqref="I2">
    <cfRule type="top10" dxfId="380" priority="4" rank="1"/>
  </conditionalFormatting>
  <conditionalFormatting sqref="J2">
    <cfRule type="top10" dxfId="379" priority="5" rank="1"/>
  </conditionalFormatting>
  <conditionalFormatting sqref="E2">
    <cfRule type="top10" dxfId="378" priority="6" rank="1"/>
  </conditionalFormatting>
  <hyperlinks>
    <hyperlink ref="Q1" location="'National Adult Rankings'!A1" display="Return to Rankings" xr:uid="{66BAE369-9DA5-4B7F-ACEC-A87C6DCBD3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4FC1E5-364B-4B83-B2F7-148C2EBE6C0B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AD470E1D-405F-491F-8442-36836EF39E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sheetPr codeName="Sheet9"/>
  <dimension ref="A1:Q7"/>
  <sheetViews>
    <sheetView workbookViewId="0"/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7" t="s">
        <v>16</v>
      </c>
      <c r="B2" s="8" t="s">
        <v>19</v>
      </c>
      <c r="C2" s="9">
        <v>43849</v>
      </c>
      <c r="D2" s="10" t="s">
        <v>36</v>
      </c>
      <c r="E2" s="11">
        <v>191</v>
      </c>
      <c r="F2" s="11">
        <v>192</v>
      </c>
      <c r="G2" s="11">
        <v>190</v>
      </c>
      <c r="H2" s="11">
        <v>196</v>
      </c>
      <c r="I2" s="11"/>
      <c r="J2" s="11"/>
      <c r="K2" s="12">
        <v>4</v>
      </c>
      <c r="L2" s="12">
        <v>769</v>
      </c>
      <c r="M2" s="13">
        <v>192.25</v>
      </c>
      <c r="N2" s="14">
        <v>3</v>
      </c>
      <c r="O2" s="15">
        <v>195.25</v>
      </c>
    </row>
    <row r="3" spans="1:17" x14ac:dyDescent="0.3">
      <c r="A3" s="30" t="s">
        <v>16</v>
      </c>
      <c r="B3" s="31" t="s">
        <v>19</v>
      </c>
      <c r="C3" s="32">
        <v>43877</v>
      </c>
      <c r="D3" s="33" t="s">
        <v>36</v>
      </c>
      <c r="E3" s="34">
        <v>197</v>
      </c>
      <c r="F3" s="34">
        <v>197</v>
      </c>
      <c r="G3" s="34">
        <v>199</v>
      </c>
      <c r="H3" s="34">
        <v>195</v>
      </c>
      <c r="I3" s="34"/>
      <c r="J3" s="34"/>
      <c r="K3" s="39">
        <v>4</v>
      </c>
      <c r="L3" s="39">
        <v>788</v>
      </c>
      <c r="M3" s="40">
        <v>197</v>
      </c>
      <c r="N3" s="41">
        <v>8</v>
      </c>
      <c r="O3" s="42">
        <v>205</v>
      </c>
    </row>
    <row r="4" spans="1:17" x14ac:dyDescent="0.3">
      <c r="A4" s="30" t="s">
        <v>77</v>
      </c>
      <c r="B4" s="31" t="s">
        <v>19</v>
      </c>
      <c r="C4" s="32">
        <v>43905</v>
      </c>
      <c r="D4" s="56" t="s">
        <v>92</v>
      </c>
      <c r="E4" s="34">
        <v>197</v>
      </c>
      <c r="F4" s="34">
        <v>199</v>
      </c>
      <c r="G4" s="34">
        <v>199</v>
      </c>
      <c r="H4" s="34">
        <v>199</v>
      </c>
      <c r="I4" s="34"/>
      <c r="J4" s="34"/>
      <c r="K4" s="39">
        <v>4</v>
      </c>
      <c r="L4" s="39">
        <v>794</v>
      </c>
      <c r="M4" s="40">
        <v>198.5</v>
      </c>
      <c r="N4" s="41">
        <v>11</v>
      </c>
      <c r="O4" s="42">
        <v>209.5</v>
      </c>
    </row>
    <row r="7" spans="1:17" x14ac:dyDescent="0.3">
      <c r="K7" s="17">
        <f>SUM(K2:K6)</f>
        <v>12</v>
      </c>
      <c r="L7" s="17">
        <f>SUM(L2:L6)</f>
        <v>2351</v>
      </c>
      <c r="M7" s="23">
        <f>SUM(L7/K7)</f>
        <v>195.91666666666666</v>
      </c>
      <c r="N7" s="17">
        <f>SUM(N2:N6)</f>
        <v>22</v>
      </c>
      <c r="O7" s="23">
        <f>SUM(M7+N7)</f>
        <v>217.91666666666666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F2">
    <cfRule type="top10" dxfId="377" priority="17" rank="1"/>
  </conditionalFormatting>
  <conditionalFormatting sqref="G2">
    <cfRule type="top10" dxfId="376" priority="16" rank="1"/>
  </conditionalFormatting>
  <conditionalFormatting sqref="H2">
    <cfRule type="top10" dxfId="375" priority="15" rank="1"/>
  </conditionalFormatting>
  <conditionalFormatting sqref="I2">
    <cfRule type="top10" dxfId="374" priority="13" rank="1"/>
  </conditionalFormatting>
  <conditionalFormatting sqref="J2">
    <cfRule type="top10" dxfId="373" priority="14" rank="1"/>
  </conditionalFormatting>
  <conditionalFormatting sqref="E2">
    <cfRule type="top10" dxfId="372" priority="18" rank="1"/>
  </conditionalFormatting>
  <conditionalFormatting sqref="F3">
    <cfRule type="top10" dxfId="371" priority="11" rank="1"/>
  </conditionalFormatting>
  <conditionalFormatting sqref="G3">
    <cfRule type="top10" dxfId="370" priority="10" rank="1"/>
  </conditionalFormatting>
  <conditionalFormatting sqref="H3">
    <cfRule type="top10" dxfId="369" priority="9" rank="1"/>
  </conditionalFormatting>
  <conditionalFormatting sqref="I3">
    <cfRule type="top10" dxfId="368" priority="7" rank="1"/>
  </conditionalFormatting>
  <conditionalFormatting sqref="J3">
    <cfRule type="top10" dxfId="367" priority="8" rank="1"/>
  </conditionalFormatting>
  <conditionalFormatting sqref="E3">
    <cfRule type="top10" dxfId="366" priority="12" rank="1"/>
  </conditionalFormatting>
  <conditionalFormatting sqref="F4">
    <cfRule type="top10" dxfId="365" priority="5" rank="1"/>
  </conditionalFormatting>
  <conditionalFormatting sqref="G4">
    <cfRule type="top10" dxfId="364" priority="4" rank="1"/>
  </conditionalFormatting>
  <conditionalFormatting sqref="H4">
    <cfRule type="top10" dxfId="363" priority="3" rank="1"/>
  </conditionalFormatting>
  <conditionalFormatting sqref="I4">
    <cfRule type="top10" dxfId="362" priority="1" rank="1"/>
  </conditionalFormatting>
  <conditionalFormatting sqref="J4">
    <cfRule type="top10" dxfId="361" priority="2" rank="1"/>
  </conditionalFormatting>
  <conditionalFormatting sqref="E4">
    <cfRule type="top10" dxfId="360" priority="6" rank="1"/>
  </conditionalFormatting>
  <hyperlinks>
    <hyperlink ref="Q1" location="'National Adult Rankings'!A1" display="Return to Rankings" xr:uid="{A178F26B-4122-45F0-810F-A9B4D4F986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622390D-73E1-4870-B174-3B754FA5E95E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D951BD07-2C9C-43F0-B59D-F96C7185FD40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B1670611-057C-4C97-ABAD-CF19DA15BA44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8E5BF-EE2F-4224-8E10-EFF8263EF0D6}">
  <sheetPr codeName="Sheet35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1" max="11" width="9.109375" style="50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16</v>
      </c>
      <c r="B2" s="31" t="s">
        <v>59</v>
      </c>
      <c r="C2" s="32">
        <v>43883</v>
      </c>
      <c r="D2" s="33" t="s">
        <v>57</v>
      </c>
      <c r="E2" s="34">
        <v>183</v>
      </c>
      <c r="F2" s="34">
        <v>180</v>
      </c>
      <c r="G2" s="34">
        <v>182</v>
      </c>
      <c r="H2" s="34">
        <v>179</v>
      </c>
      <c r="I2" s="34"/>
      <c r="J2" s="34"/>
      <c r="K2" s="39">
        <v>4</v>
      </c>
      <c r="L2" s="39">
        <v>724</v>
      </c>
      <c r="M2" s="40">
        <v>181</v>
      </c>
      <c r="N2" s="41">
        <v>3</v>
      </c>
      <c r="O2" s="42">
        <v>184</v>
      </c>
    </row>
    <row r="5" spans="1:17" x14ac:dyDescent="0.3">
      <c r="K5" s="17">
        <f>SUM(K2:K4)</f>
        <v>4</v>
      </c>
      <c r="L5" s="17">
        <f>SUM(L2:L4)</f>
        <v>724</v>
      </c>
      <c r="M5" s="23">
        <f>SUM(L5/K5)</f>
        <v>181</v>
      </c>
      <c r="N5" s="17">
        <f>SUM(N2:N4)</f>
        <v>3</v>
      </c>
      <c r="O5" s="23">
        <f>SUM(M5+N5)</f>
        <v>184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359" priority="5" rank="1"/>
  </conditionalFormatting>
  <conditionalFormatting sqref="G2">
    <cfRule type="top10" dxfId="358" priority="4" rank="1"/>
  </conditionalFormatting>
  <conditionalFormatting sqref="H2">
    <cfRule type="top10" dxfId="357" priority="3" rank="1"/>
  </conditionalFormatting>
  <conditionalFormatting sqref="I2">
    <cfRule type="top10" dxfId="356" priority="1" rank="1"/>
  </conditionalFormatting>
  <conditionalFormatting sqref="J2">
    <cfRule type="top10" dxfId="355" priority="2" rank="1"/>
  </conditionalFormatting>
  <conditionalFormatting sqref="E2">
    <cfRule type="top10" dxfId="354" priority="6" rank="1"/>
  </conditionalFormatting>
  <hyperlinks>
    <hyperlink ref="Q1" location="'National Adult Rankings'!A1" display="Return to Rankings" xr:uid="{EBB0EC14-2D2D-484E-B79E-D4F4A4376A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F46F237-0524-453F-99DB-22A3D4B263F1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60CE63CD-8D39-44C5-A361-F263A70C5FD7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BD6E53F8-357E-4022-84B6-AB55C82DE9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9540F-6230-4FFC-B44D-7FAE7DD3E8E7}">
  <sheetPr codeName="Sheet29"/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23</v>
      </c>
      <c r="B2" s="31" t="s">
        <v>62</v>
      </c>
      <c r="C2" s="32">
        <v>43883</v>
      </c>
      <c r="D2" s="33" t="s">
        <v>57</v>
      </c>
      <c r="E2" s="34">
        <v>185</v>
      </c>
      <c r="F2" s="34">
        <v>176</v>
      </c>
      <c r="G2" s="34">
        <v>178</v>
      </c>
      <c r="H2" s="34">
        <v>168</v>
      </c>
      <c r="I2" s="34"/>
      <c r="J2" s="34"/>
      <c r="K2" s="39">
        <v>4</v>
      </c>
      <c r="L2" s="39">
        <v>707</v>
      </c>
      <c r="M2" s="40">
        <v>176.75</v>
      </c>
      <c r="N2" s="41">
        <v>6</v>
      </c>
      <c r="O2" s="42">
        <v>182.75</v>
      </c>
    </row>
    <row r="3" spans="1:17" x14ac:dyDescent="0.3">
      <c r="A3" s="30" t="s">
        <v>97</v>
      </c>
      <c r="B3" s="31" t="s">
        <v>98</v>
      </c>
      <c r="C3" s="32">
        <v>43904</v>
      </c>
      <c r="D3" s="33" t="s">
        <v>57</v>
      </c>
      <c r="E3" s="34">
        <v>175</v>
      </c>
      <c r="F3" s="34">
        <v>183</v>
      </c>
      <c r="G3" s="34">
        <v>179</v>
      </c>
      <c r="H3" s="34">
        <v>177</v>
      </c>
      <c r="I3" s="34"/>
      <c r="J3" s="34"/>
      <c r="K3" s="39">
        <v>4</v>
      </c>
      <c r="L3" s="39">
        <v>714</v>
      </c>
      <c r="M3" s="40">
        <v>178.5</v>
      </c>
      <c r="N3" s="41">
        <v>3</v>
      </c>
      <c r="O3" s="42">
        <v>181.5</v>
      </c>
    </row>
    <row r="6" spans="1:17" x14ac:dyDescent="0.3">
      <c r="K6" s="17">
        <f>SUM(K2:K5)</f>
        <v>8</v>
      </c>
      <c r="L6" s="17">
        <f>SUM(L2:L5)</f>
        <v>1421</v>
      </c>
      <c r="M6" s="23">
        <f>SUM(L6/K6)</f>
        <v>177.625</v>
      </c>
      <c r="N6" s="17">
        <f>SUM(N2:N5)</f>
        <v>9</v>
      </c>
      <c r="O6" s="23">
        <f>SUM(M6+N6)</f>
        <v>186.625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2_2"/>
    <protectedRange algorithmName="SHA-512" hashValue="ON39YdpmFHfN9f47KpiRvqrKx0V9+erV1CNkpWzYhW/Qyc6aT8rEyCrvauWSYGZK2ia3o7vd3akF07acHAFpOA==" saltValue="yVW9XmDwTqEnmpSGai0KYg==" spinCount="100000" sqref="D2" name="Range1_1_3_2_2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</protectedRanges>
  <conditionalFormatting sqref="J2">
    <cfRule type="top10" dxfId="353" priority="7" rank="1"/>
  </conditionalFormatting>
  <conditionalFormatting sqref="I2">
    <cfRule type="top10" dxfId="352" priority="8" rank="1"/>
  </conditionalFormatting>
  <conditionalFormatting sqref="H2">
    <cfRule type="top10" dxfId="351" priority="9" rank="1"/>
  </conditionalFormatting>
  <conditionalFormatting sqref="G2">
    <cfRule type="top10" dxfId="350" priority="10" rank="1"/>
  </conditionalFormatting>
  <conditionalFormatting sqref="F2">
    <cfRule type="top10" dxfId="349" priority="11" rank="1"/>
  </conditionalFormatting>
  <conditionalFormatting sqref="E2">
    <cfRule type="top10" dxfId="348" priority="12" rank="1"/>
  </conditionalFormatting>
  <conditionalFormatting sqref="J3">
    <cfRule type="top10" dxfId="347" priority="1" rank="1"/>
  </conditionalFormatting>
  <conditionalFormatting sqref="I3">
    <cfRule type="top10" dxfId="346" priority="2" rank="1"/>
  </conditionalFormatting>
  <conditionalFormatting sqref="H3">
    <cfRule type="top10" dxfId="345" priority="3" rank="1"/>
  </conditionalFormatting>
  <conditionalFormatting sqref="G3">
    <cfRule type="top10" dxfId="344" priority="4" rank="1"/>
  </conditionalFormatting>
  <conditionalFormatting sqref="F3">
    <cfRule type="top10" dxfId="343" priority="5" rank="1"/>
  </conditionalFormatting>
  <conditionalFormatting sqref="E3">
    <cfRule type="top10" dxfId="342" priority="6" rank="1"/>
  </conditionalFormatting>
  <hyperlinks>
    <hyperlink ref="Q1" location="'National Adult Rankings'!A1" display="Return to Rankings" xr:uid="{01AA1A61-3AFF-41DA-83D1-B9FB14BA58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B786796-41CD-4580-BC01-87C32A0D29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40F2089-D600-4C72-87A8-93CF4D81E2E9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29458006-108C-44F3-8871-411B9344AA48}">
          <x14:formula1>
            <xm:f>[AngeloMasterABRA.xlsm]DATA!#REF!</xm:f>
          </x14:formula1>
          <xm:sqref>D3 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7F2D-CECD-4443-836E-8E2C61BC3B05}">
  <sheetPr codeName="Sheet41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57" t="s">
        <v>77</v>
      </c>
      <c r="B2" s="58" t="s">
        <v>96</v>
      </c>
      <c r="C2" s="59">
        <v>43904</v>
      </c>
      <c r="D2" s="60" t="s">
        <v>57</v>
      </c>
      <c r="E2" s="61">
        <v>195</v>
      </c>
      <c r="F2" s="61">
        <v>192</v>
      </c>
      <c r="G2" s="61">
        <v>190</v>
      </c>
      <c r="H2" s="61">
        <v>195</v>
      </c>
      <c r="I2" s="61"/>
      <c r="J2" s="61"/>
      <c r="K2" s="62">
        <v>4</v>
      </c>
      <c r="L2" s="62">
        <v>772</v>
      </c>
      <c r="M2" s="63">
        <v>193</v>
      </c>
      <c r="N2" s="64">
        <v>6</v>
      </c>
      <c r="O2" s="65">
        <v>199</v>
      </c>
    </row>
    <row r="5" spans="1:17" x14ac:dyDescent="0.3">
      <c r="K5" s="17">
        <f>SUM(K2:K4)</f>
        <v>4</v>
      </c>
      <c r="L5" s="17">
        <f>SUM(L2:L4)</f>
        <v>772</v>
      </c>
      <c r="M5" s="23">
        <f>SUM(L5/K5)</f>
        <v>193</v>
      </c>
      <c r="N5" s="17">
        <f>SUM(N2:N4)</f>
        <v>6</v>
      </c>
      <c r="O5" s="23">
        <f>SUM(M5+N5)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599" priority="5" rank="1"/>
  </conditionalFormatting>
  <conditionalFormatting sqref="G2">
    <cfRule type="top10" dxfId="598" priority="4" rank="1"/>
  </conditionalFormatting>
  <conditionalFormatting sqref="H2">
    <cfRule type="top10" dxfId="597" priority="3" rank="1"/>
  </conditionalFormatting>
  <conditionalFormatting sqref="I2">
    <cfRule type="top10" dxfId="596" priority="1" rank="1"/>
  </conditionalFormatting>
  <conditionalFormatting sqref="J2">
    <cfRule type="top10" dxfId="595" priority="2" rank="1"/>
  </conditionalFormatting>
  <conditionalFormatting sqref="E2">
    <cfRule type="top10" dxfId="594" priority="6" rank="1"/>
  </conditionalFormatting>
  <hyperlinks>
    <hyperlink ref="Q1" location="'National Adult Rankings'!A1" display="Return to Rankings" xr:uid="{96A195D6-99CE-4F69-8FA2-4A81BAF766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E8979B-3A70-4659-A7C0-BDAF84C2CB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A15D968-588F-4439-A630-1D86ACA09E28}">
          <x14:formula1>
            <xm:f>[AngeloMasterABRA.xlsm]DATA!#REF!</xm:f>
          </x14:formula1>
          <xm:sqref>D2 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AA3E-D0C9-43F4-81A5-8E6E22860065}">
  <sheetPr codeName="Sheet5"/>
  <dimension ref="A1:Q6"/>
  <sheetViews>
    <sheetView workbookViewId="0">
      <selection activeCell="M6" sqref="M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16</v>
      </c>
      <c r="B2" s="31" t="s">
        <v>47</v>
      </c>
      <c r="C2" s="32">
        <v>43855</v>
      </c>
      <c r="D2" s="33" t="s">
        <v>53</v>
      </c>
      <c r="E2" s="34">
        <v>186</v>
      </c>
      <c r="F2" s="34">
        <v>179</v>
      </c>
      <c r="G2" s="34">
        <v>192</v>
      </c>
      <c r="H2" s="34">
        <v>185</v>
      </c>
      <c r="I2" s="34"/>
      <c r="J2" s="34"/>
      <c r="K2" s="35">
        <v>4</v>
      </c>
      <c r="L2" s="35">
        <v>742</v>
      </c>
      <c r="M2" s="36">
        <v>185.5</v>
      </c>
      <c r="N2" s="37">
        <v>2</v>
      </c>
      <c r="O2" s="38">
        <v>187.5</v>
      </c>
    </row>
    <row r="3" spans="1:17" x14ac:dyDescent="0.3">
      <c r="A3" s="30" t="s">
        <v>77</v>
      </c>
      <c r="B3" s="31" t="s">
        <v>80</v>
      </c>
      <c r="C3" s="32" t="str">
        <f t="shared" ref="C3" si="0">$D$2</f>
        <v>Edinburg, TX</v>
      </c>
      <c r="D3" s="33">
        <f t="shared" ref="D3" si="1">$E$2</f>
        <v>186</v>
      </c>
      <c r="E3" s="34">
        <v>194</v>
      </c>
      <c r="F3" s="34">
        <v>189</v>
      </c>
      <c r="G3" s="34">
        <v>190</v>
      </c>
      <c r="H3" s="34">
        <v>189</v>
      </c>
      <c r="I3" s="34"/>
      <c r="J3" s="34"/>
      <c r="K3" s="39">
        <v>4</v>
      </c>
      <c r="L3" s="39">
        <v>762</v>
      </c>
      <c r="M3" s="40">
        <v>190.5</v>
      </c>
      <c r="N3" s="41">
        <v>2</v>
      </c>
      <c r="O3" s="42">
        <v>192.5</v>
      </c>
    </row>
    <row r="6" spans="1:17" x14ac:dyDescent="0.3">
      <c r="K6" s="17">
        <f>SUM(K2:K5)</f>
        <v>8</v>
      </c>
      <c r="L6" s="17">
        <f>SUM(L2:L5)</f>
        <v>1504</v>
      </c>
      <c r="M6" s="23">
        <f>SUM(L6/K6)</f>
        <v>188</v>
      </c>
      <c r="N6" s="17">
        <f>SUM(N2:N5)</f>
        <v>4</v>
      </c>
      <c r="O6" s="23">
        <f>SUM(M6+N6)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F2">
    <cfRule type="top10" dxfId="341" priority="11" rank="1"/>
  </conditionalFormatting>
  <conditionalFormatting sqref="G2">
    <cfRule type="top10" dxfId="340" priority="10" rank="1"/>
  </conditionalFormatting>
  <conditionalFormatting sqref="H2">
    <cfRule type="top10" dxfId="339" priority="9" rank="1"/>
  </conditionalFormatting>
  <conditionalFormatting sqref="I2">
    <cfRule type="top10" dxfId="338" priority="7" rank="1"/>
  </conditionalFormatting>
  <conditionalFormatting sqref="J2">
    <cfRule type="top10" dxfId="337" priority="8" rank="1"/>
  </conditionalFormatting>
  <conditionalFormatting sqref="E2">
    <cfRule type="top10" dxfId="336" priority="12" rank="1"/>
  </conditionalFormatting>
  <conditionalFormatting sqref="F3">
    <cfRule type="top10" dxfId="335" priority="1" rank="1"/>
  </conditionalFormatting>
  <conditionalFormatting sqref="G3">
    <cfRule type="top10" dxfId="334" priority="2" rank="1"/>
  </conditionalFormatting>
  <conditionalFormatting sqref="H3">
    <cfRule type="top10" dxfId="333" priority="3" rank="1"/>
  </conditionalFormatting>
  <conditionalFormatting sqref="I3">
    <cfRule type="top10" dxfId="332" priority="4" rank="1"/>
  </conditionalFormatting>
  <conditionalFormatting sqref="J3">
    <cfRule type="top10" dxfId="331" priority="5" rank="1"/>
  </conditionalFormatting>
  <conditionalFormatting sqref="E3">
    <cfRule type="top10" dxfId="330" priority="6" rank="1"/>
  </conditionalFormatting>
  <hyperlinks>
    <hyperlink ref="Q1" location="'National Adult Rankings'!A1" display="Return to Rankings" xr:uid="{F8F1F997-16DD-421B-92DD-71E646E612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336313A-8061-4476-8E06-C4147A0BCF9B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D178BE66-26A4-4CFD-A3B3-8188665D7946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7C310E4D-9945-46D4-B744-1865A3DCD9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BD0745C-54B3-4B95-A9E2-286085158AFC}">
          <x14:formula1>
            <xm:f>'C:\Users\abra2\AppData\Local\Packages\Microsoft.MicrosoftEdge_8wekyb3d8bbwe\TempState\Downloads\[ABRA Edinburg Tx  2-22-2020 (1).xlsm]DATA'!#REF!</xm:f>
          </x14:formula1>
          <xm:sqref>D3 B3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CFCC5-27EA-4EB6-8E21-44EAEF0492EA}">
  <sheetPr codeName="Sheet40"/>
  <dimension ref="A1:Q5"/>
  <sheetViews>
    <sheetView workbookViewId="0"/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77</v>
      </c>
      <c r="B2" s="31" t="s">
        <v>100</v>
      </c>
      <c r="C2" s="32">
        <v>43907</v>
      </c>
      <c r="D2" s="33" t="s">
        <v>102</v>
      </c>
      <c r="E2" s="34">
        <v>195</v>
      </c>
      <c r="F2" s="34">
        <v>196</v>
      </c>
      <c r="G2" s="34">
        <v>196</v>
      </c>
      <c r="H2" s="34">
        <v>199</v>
      </c>
      <c r="I2" s="34"/>
      <c r="J2" s="34"/>
      <c r="K2" s="39">
        <v>4</v>
      </c>
      <c r="L2" s="39">
        <v>786</v>
      </c>
      <c r="M2" s="40">
        <v>196.5</v>
      </c>
      <c r="N2" s="41">
        <v>11</v>
      </c>
      <c r="O2" s="42">
        <v>207.5</v>
      </c>
    </row>
    <row r="5" spans="1:17" x14ac:dyDescent="0.3">
      <c r="K5" s="17">
        <f>SUM(K2:K4)</f>
        <v>4</v>
      </c>
      <c r="L5" s="17">
        <f>SUM(L2:L4)</f>
        <v>786</v>
      </c>
      <c r="M5" s="23">
        <f>SUM(L5/K5)</f>
        <v>196.5</v>
      </c>
      <c r="N5" s="17">
        <f>SUM(N2:N4)</f>
        <v>11</v>
      </c>
      <c r="O5" s="23">
        <f>SUM(M5+N5)</f>
        <v>207.5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329" priority="5" rank="1"/>
  </conditionalFormatting>
  <conditionalFormatting sqref="G2">
    <cfRule type="top10" dxfId="328" priority="4" rank="1"/>
  </conditionalFormatting>
  <conditionalFormatting sqref="H2">
    <cfRule type="top10" dxfId="327" priority="3" rank="1"/>
  </conditionalFormatting>
  <conditionalFormatting sqref="I2">
    <cfRule type="top10" dxfId="326" priority="1" rank="1"/>
  </conditionalFormatting>
  <conditionalFormatting sqref="J2">
    <cfRule type="top10" dxfId="325" priority="2" rank="1"/>
  </conditionalFormatting>
  <conditionalFormatting sqref="E2">
    <cfRule type="top10" dxfId="324" priority="6" rank="1"/>
  </conditionalFormatting>
  <hyperlinks>
    <hyperlink ref="Q1" location="'National Adult Rankings'!A1" display="Return to Rankings" xr:uid="{0E112E25-02FF-467A-A2AE-EF6B14E475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3CA549-023F-4735-A430-CE18DB9408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676256E-8768-401D-8FB7-52E2DECAC3B6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4226A-E567-4467-BEB0-F58B2713E3CA}">
  <sheetPr codeName="Sheet46"/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25</v>
      </c>
      <c r="B2" s="31" t="s">
        <v>91</v>
      </c>
      <c r="C2" s="32">
        <v>43897</v>
      </c>
      <c r="D2" s="54" t="s">
        <v>87</v>
      </c>
      <c r="E2" s="34">
        <v>159</v>
      </c>
      <c r="F2" s="34">
        <v>158</v>
      </c>
      <c r="G2" s="34">
        <v>162</v>
      </c>
      <c r="H2" s="34">
        <v>156</v>
      </c>
      <c r="I2" s="34"/>
      <c r="J2" s="34"/>
      <c r="K2" s="39">
        <f>COUNT(E2:J2)</f>
        <v>4</v>
      </c>
      <c r="L2" s="39">
        <f>SUM(E2:J2)</f>
        <v>635</v>
      </c>
      <c r="M2" s="40">
        <f>IFERROR(L2/K2,0)</f>
        <v>158.75</v>
      </c>
      <c r="N2" s="41">
        <v>4</v>
      </c>
      <c r="O2" s="42">
        <f>SUM(M2+N2)</f>
        <v>162.75</v>
      </c>
    </row>
    <row r="3" spans="1:17" x14ac:dyDescent="0.3">
      <c r="A3" s="30" t="s">
        <v>38</v>
      </c>
      <c r="B3" s="31" t="s">
        <v>91</v>
      </c>
      <c r="C3" s="32">
        <v>43905</v>
      </c>
      <c r="D3" s="56" t="s">
        <v>92</v>
      </c>
      <c r="E3" s="34">
        <v>181</v>
      </c>
      <c r="F3" s="34">
        <v>169</v>
      </c>
      <c r="G3" s="34">
        <v>177</v>
      </c>
      <c r="H3" s="34">
        <v>176</v>
      </c>
      <c r="I3" s="34"/>
      <c r="J3" s="34"/>
      <c r="K3" s="39">
        <v>4</v>
      </c>
      <c r="L3" s="39">
        <v>703</v>
      </c>
      <c r="M3" s="40">
        <v>175.75</v>
      </c>
      <c r="N3" s="41">
        <v>2</v>
      </c>
      <c r="O3" s="42">
        <v>177.75</v>
      </c>
    </row>
    <row r="6" spans="1:17" x14ac:dyDescent="0.3">
      <c r="K6" s="17">
        <f>SUM(K2:K5)</f>
        <v>8</v>
      </c>
      <c r="L6" s="17">
        <f>SUM(L2:L5)</f>
        <v>1338</v>
      </c>
      <c r="M6" s="23">
        <f>SUM(L6/K6)</f>
        <v>167.25</v>
      </c>
      <c r="N6" s="17">
        <f>SUM(N2:N5)</f>
        <v>6</v>
      </c>
      <c r="O6" s="23">
        <f>SUM(M6+N6)</f>
        <v>173.25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4"/>
  </protectedRanges>
  <conditionalFormatting sqref="E2">
    <cfRule type="top10" dxfId="323" priority="7" rank="1"/>
  </conditionalFormatting>
  <conditionalFormatting sqref="F2">
    <cfRule type="top10" dxfId="322" priority="8" rank="1"/>
  </conditionalFormatting>
  <conditionalFormatting sqref="G2">
    <cfRule type="top10" dxfId="321" priority="9" rank="1"/>
  </conditionalFormatting>
  <conditionalFormatting sqref="H2">
    <cfRule type="top10" dxfId="320" priority="10" rank="1"/>
  </conditionalFormatting>
  <conditionalFormatting sqref="I2">
    <cfRule type="top10" dxfId="319" priority="11" rank="1"/>
  </conditionalFormatting>
  <conditionalFormatting sqref="J2">
    <cfRule type="top10" dxfId="318" priority="12" rank="1"/>
  </conditionalFormatting>
  <conditionalFormatting sqref="E3">
    <cfRule type="top10" dxfId="317" priority="6" rank="1"/>
  </conditionalFormatting>
  <conditionalFormatting sqref="F3">
    <cfRule type="top10" dxfId="316" priority="5" rank="1"/>
  </conditionalFormatting>
  <conditionalFormatting sqref="G3">
    <cfRule type="top10" dxfId="315" priority="4" rank="1"/>
  </conditionalFormatting>
  <conditionalFormatting sqref="H3">
    <cfRule type="top10" dxfId="314" priority="3" rank="1"/>
  </conditionalFormatting>
  <conditionalFormatting sqref="I3">
    <cfRule type="top10" dxfId="313" priority="2" rank="1"/>
  </conditionalFormatting>
  <conditionalFormatting sqref="J3">
    <cfRule type="top10" dxfId="312" priority="1" rank="1"/>
  </conditionalFormatting>
  <hyperlinks>
    <hyperlink ref="Q1" location="'National Adult Rankings'!A1" display="Return to Rankings" xr:uid="{DC84F773-B543-438C-B868-DD1422B0A1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6DCCE7F-7CB8-4C61-A0B3-ECD7A30210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E575243-DAEF-4EF3-B870-8F192DDAE01B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2193E538-64B7-4914-AA07-CB03C0C14713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D0CD-8C69-482A-BBCB-91933C23737E}">
  <sheetPr codeName="Sheet47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77</v>
      </c>
      <c r="B2" s="31" t="s">
        <v>101</v>
      </c>
      <c r="C2" s="32">
        <v>43907</v>
      </c>
      <c r="D2" s="33" t="s">
        <v>102</v>
      </c>
      <c r="E2" s="34">
        <v>193</v>
      </c>
      <c r="F2" s="34">
        <v>198</v>
      </c>
      <c r="G2" s="34">
        <v>192</v>
      </c>
      <c r="H2" s="34">
        <v>197</v>
      </c>
      <c r="I2" s="34"/>
      <c r="J2" s="34"/>
      <c r="K2" s="39">
        <v>4</v>
      </c>
      <c r="L2" s="39">
        <v>780</v>
      </c>
      <c r="M2" s="40">
        <v>195</v>
      </c>
      <c r="N2" s="41">
        <v>6</v>
      </c>
      <c r="O2" s="42">
        <v>201</v>
      </c>
    </row>
    <row r="5" spans="1:17" x14ac:dyDescent="0.3">
      <c r="K5" s="17">
        <f>SUM(K2:K4)</f>
        <v>4</v>
      </c>
      <c r="L5" s="17">
        <f>SUM(L2:L4)</f>
        <v>780</v>
      </c>
      <c r="M5" s="23">
        <f>SUM(L5/K5)</f>
        <v>195</v>
      </c>
      <c r="N5" s="17">
        <f>SUM(N2:N4)</f>
        <v>6</v>
      </c>
      <c r="O5" s="23">
        <f>SUM(M5+N5)</f>
        <v>201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311" priority="5" rank="1"/>
  </conditionalFormatting>
  <conditionalFormatting sqref="G2">
    <cfRule type="top10" dxfId="310" priority="4" rank="1"/>
  </conditionalFormatting>
  <conditionalFormatting sqref="H2">
    <cfRule type="top10" dxfId="309" priority="3" rank="1"/>
  </conditionalFormatting>
  <conditionalFormatting sqref="I2">
    <cfRule type="top10" dxfId="308" priority="1" rank="1"/>
  </conditionalFormatting>
  <conditionalFormatting sqref="J2">
    <cfRule type="top10" dxfId="307" priority="2" rank="1"/>
  </conditionalFormatting>
  <conditionalFormatting sqref="E2">
    <cfRule type="top10" dxfId="306" priority="6" rank="1"/>
  </conditionalFormatting>
  <hyperlinks>
    <hyperlink ref="Q1" location="'National Adult Rankings'!A1" display="Return to Rankings" xr:uid="{54E09666-8CB4-4F92-A00F-3C9F16FEFD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82EBB4-0677-4701-95BD-16775A53F4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B053729-5592-4002-9AF3-74C1D1869B9C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sheetPr codeName="Sheet6"/>
  <dimension ref="A1:Q8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7" t="s">
        <v>28</v>
      </c>
      <c r="B2" s="8" t="s">
        <v>29</v>
      </c>
      <c r="C2" s="9">
        <v>43849</v>
      </c>
      <c r="D2" s="10" t="s">
        <v>36</v>
      </c>
      <c r="E2" s="11">
        <v>181</v>
      </c>
      <c r="F2" s="11">
        <v>178</v>
      </c>
      <c r="G2" s="11">
        <v>180</v>
      </c>
      <c r="H2" s="11">
        <v>185</v>
      </c>
      <c r="I2" s="11"/>
      <c r="J2" s="11"/>
      <c r="K2" s="12">
        <v>4</v>
      </c>
      <c r="L2" s="12">
        <v>724</v>
      </c>
      <c r="M2" s="13">
        <v>181</v>
      </c>
      <c r="N2" s="14">
        <v>11</v>
      </c>
      <c r="O2" s="15">
        <v>192</v>
      </c>
    </row>
    <row r="3" spans="1:17" x14ac:dyDescent="0.3">
      <c r="A3" s="30" t="s">
        <v>28</v>
      </c>
      <c r="B3" s="31" t="s">
        <v>75</v>
      </c>
      <c r="C3" s="32">
        <v>43877</v>
      </c>
      <c r="D3" s="33" t="s">
        <v>36</v>
      </c>
      <c r="E3" s="34">
        <v>182</v>
      </c>
      <c r="F3" s="34">
        <v>187</v>
      </c>
      <c r="G3" s="34">
        <v>188</v>
      </c>
      <c r="H3" s="34">
        <v>181</v>
      </c>
      <c r="I3" s="34"/>
      <c r="J3" s="34"/>
      <c r="K3" s="39">
        <v>4</v>
      </c>
      <c r="L3" s="39">
        <v>738</v>
      </c>
      <c r="M3" s="40">
        <v>184.5</v>
      </c>
      <c r="N3" s="41">
        <v>9</v>
      </c>
      <c r="O3" s="42">
        <v>193.5</v>
      </c>
    </row>
    <row r="4" spans="1:17" x14ac:dyDescent="0.3">
      <c r="A4" s="30" t="s">
        <v>28</v>
      </c>
      <c r="B4" s="31" t="s">
        <v>29</v>
      </c>
      <c r="C4" s="32">
        <v>43897</v>
      </c>
      <c r="D4" s="54" t="s">
        <v>87</v>
      </c>
      <c r="E4" s="34">
        <v>185</v>
      </c>
      <c r="F4" s="34">
        <v>180</v>
      </c>
      <c r="G4" s="34">
        <v>179</v>
      </c>
      <c r="H4" s="34">
        <v>180</v>
      </c>
      <c r="I4" s="34"/>
      <c r="J4" s="34"/>
      <c r="K4" s="39">
        <f>COUNT(E4:J4)</f>
        <v>4</v>
      </c>
      <c r="L4" s="39">
        <f>SUM(E4:J4)</f>
        <v>724</v>
      </c>
      <c r="M4" s="40">
        <f>IFERROR(L4/K4,0)</f>
        <v>181</v>
      </c>
      <c r="N4" s="41">
        <v>13</v>
      </c>
      <c r="O4" s="42">
        <f>SUM(M4+N4)</f>
        <v>194</v>
      </c>
    </row>
    <row r="5" spans="1:17" x14ac:dyDescent="0.3">
      <c r="A5" s="30" t="s">
        <v>39</v>
      </c>
      <c r="B5" s="31" t="s">
        <v>75</v>
      </c>
      <c r="C5" s="32">
        <v>43905</v>
      </c>
      <c r="D5" s="56" t="s">
        <v>92</v>
      </c>
      <c r="E5" s="34">
        <v>185</v>
      </c>
      <c r="F5" s="34">
        <v>179</v>
      </c>
      <c r="G5" s="34">
        <v>183</v>
      </c>
      <c r="H5" s="34">
        <v>188</v>
      </c>
      <c r="I5" s="34"/>
      <c r="J5" s="34"/>
      <c r="K5" s="39">
        <v>4</v>
      </c>
      <c r="L5" s="39">
        <v>735</v>
      </c>
      <c r="M5" s="40">
        <v>183.75</v>
      </c>
      <c r="N5" s="41">
        <v>11</v>
      </c>
      <c r="O5" s="42">
        <v>194.75</v>
      </c>
    </row>
    <row r="8" spans="1:17" x14ac:dyDescent="0.3">
      <c r="K8" s="17">
        <f>SUM(K2:K7)</f>
        <v>16</v>
      </c>
      <c r="L8" s="17">
        <f>SUM(L2:L7)</f>
        <v>2921</v>
      </c>
      <c r="M8" s="23">
        <f>SUM(L8/K8)</f>
        <v>182.5625</v>
      </c>
      <c r="N8" s="17">
        <f>SUM(N2:N7)</f>
        <v>44</v>
      </c>
      <c r="O8" s="23">
        <f>SUM(M8+N8)</f>
        <v>226.5625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C5" name="Range1"/>
    <protectedRange algorithmName="SHA-512" hashValue="ON39YdpmFHfN9f47KpiRvqrKx0V9+erV1CNkpWzYhW/Qyc6aT8rEyCrvauWSYGZK2ia3o7vd3akF07acHAFpOA==" saltValue="yVW9XmDwTqEnmpSGai0KYg==" spinCount="100000" sqref="E5:J5 B5" name="Range1_5_2"/>
  </protectedRanges>
  <conditionalFormatting sqref="I2">
    <cfRule type="top10" dxfId="305" priority="24" rank="1"/>
  </conditionalFormatting>
  <conditionalFormatting sqref="H2">
    <cfRule type="top10" dxfId="304" priority="20" rank="1"/>
  </conditionalFormatting>
  <conditionalFormatting sqref="J2">
    <cfRule type="top10" dxfId="303" priority="21" rank="1"/>
  </conditionalFormatting>
  <conditionalFormatting sqref="G2">
    <cfRule type="top10" dxfId="302" priority="23" rank="1"/>
  </conditionalFormatting>
  <conditionalFormatting sqref="F2">
    <cfRule type="top10" dxfId="301" priority="22" rank="1"/>
  </conditionalFormatting>
  <conditionalFormatting sqref="E2">
    <cfRule type="top10" dxfId="300" priority="19" rank="1"/>
  </conditionalFormatting>
  <conditionalFormatting sqref="I3">
    <cfRule type="top10" dxfId="299" priority="18" rank="1"/>
  </conditionalFormatting>
  <conditionalFormatting sqref="H3">
    <cfRule type="top10" dxfId="298" priority="14" rank="1"/>
  </conditionalFormatting>
  <conditionalFormatting sqref="J3">
    <cfRule type="top10" dxfId="297" priority="15" rank="1"/>
  </conditionalFormatting>
  <conditionalFormatting sqref="G3">
    <cfRule type="top10" dxfId="296" priority="17" rank="1"/>
  </conditionalFormatting>
  <conditionalFormatting sqref="F3">
    <cfRule type="top10" dxfId="295" priority="16" rank="1"/>
  </conditionalFormatting>
  <conditionalFormatting sqref="E3">
    <cfRule type="top10" dxfId="294" priority="13" rank="1"/>
  </conditionalFormatting>
  <conditionalFormatting sqref="I4">
    <cfRule type="top10" dxfId="293" priority="7" rank="1"/>
  </conditionalFormatting>
  <conditionalFormatting sqref="H4">
    <cfRule type="top10" dxfId="292" priority="8" rank="1"/>
  </conditionalFormatting>
  <conditionalFormatting sqref="J4">
    <cfRule type="top10" dxfId="291" priority="9" rank="1"/>
  </conditionalFormatting>
  <conditionalFormatting sqref="G4">
    <cfRule type="top10" dxfId="290" priority="10" rank="1"/>
  </conditionalFormatting>
  <conditionalFormatting sqref="F4">
    <cfRule type="top10" dxfId="289" priority="11" rank="1"/>
  </conditionalFormatting>
  <conditionalFormatting sqref="E4">
    <cfRule type="top10" dxfId="288" priority="12" rank="1"/>
  </conditionalFormatting>
  <conditionalFormatting sqref="I5">
    <cfRule type="top10" dxfId="287" priority="6" rank="1"/>
  </conditionalFormatting>
  <conditionalFormatting sqref="H5">
    <cfRule type="top10" dxfId="286" priority="2" rank="1"/>
  </conditionalFormatting>
  <conditionalFormatting sqref="J5">
    <cfRule type="top10" dxfId="285" priority="3" rank="1"/>
  </conditionalFormatting>
  <conditionalFormatting sqref="G5">
    <cfRule type="top10" dxfId="284" priority="5" rank="1"/>
  </conditionalFormatting>
  <conditionalFormatting sqref="F5">
    <cfRule type="top10" dxfId="283" priority="4" rank="1"/>
  </conditionalFormatting>
  <conditionalFormatting sqref="E5">
    <cfRule type="top10" dxfId="282" priority="1" rank="1"/>
  </conditionalFormatting>
  <hyperlinks>
    <hyperlink ref="Q1" location="'National Adult Rankings'!A1" display="Return to Rankings" xr:uid="{1CEC42E4-62BD-4857-B2DA-9BA4DD0697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CE056A6-CE25-4334-800F-744A38E61E68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049152F0-CDD7-4166-8F9E-C25B9808F68E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05BE2E72-C1EF-45D6-8107-00FC4E271ADB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3B4A8A14-073D-4AF5-90EC-92CE177558A3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134C-A08B-4191-A3A9-4C690F546CF9}">
  <sheetPr codeName="Sheet2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7" t="s">
        <v>28</v>
      </c>
      <c r="B2" s="8" t="s">
        <v>30</v>
      </c>
      <c r="C2" s="9">
        <v>43849</v>
      </c>
      <c r="D2" s="10" t="s">
        <v>36</v>
      </c>
      <c r="E2" s="11">
        <v>178</v>
      </c>
      <c r="F2" s="11">
        <v>177</v>
      </c>
      <c r="G2" s="11">
        <v>178</v>
      </c>
      <c r="H2" s="11">
        <v>171</v>
      </c>
      <c r="I2" s="11"/>
      <c r="J2" s="11"/>
      <c r="K2" s="12">
        <v>4</v>
      </c>
      <c r="L2" s="12">
        <v>704</v>
      </c>
      <c r="M2" s="13">
        <v>176</v>
      </c>
      <c r="N2" s="14">
        <v>3</v>
      </c>
      <c r="O2" s="15">
        <v>179</v>
      </c>
    </row>
    <row r="5" spans="1:17" x14ac:dyDescent="0.3">
      <c r="K5" s="17">
        <f>SUM(K2:K4)</f>
        <v>4</v>
      </c>
      <c r="L5" s="17">
        <f>SUM(L2:L4)</f>
        <v>704</v>
      </c>
      <c r="M5" s="23">
        <f>SUM(L5/K5)</f>
        <v>176</v>
      </c>
      <c r="N5" s="17">
        <f>SUM(N2:N4)</f>
        <v>3</v>
      </c>
      <c r="O5" s="23">
        <f>SUM(M5+N5)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I2">
    <cfRule type="top10" dxfId="281" priority="6" rank="1"/>
  </conditionalFormatting>
  <conditionalFormatting sqref="H2">
    <cfRule type="top10" dxfId="280" priority="2" rank="1"/>
  </conditionalFormatting>
  <conditionalFormatting sqref="J2">
    <cfRule type="top10" dxfId="279" priority="3" rank="1"/>
  </conditionalFormatting>
  <conditionalFormatting sqref="G2">
    <cfRule type="top10" dxfId="278" priority="5" rank="1"/>
  </conditionalFormatting>
  <conditionalFormatting sqref="F2">
    <cfRule type="top10" dxfId="277" priority="4" rank="1"/>
  </conditionalFormatting>
  <conditionalFormatting sqref="E2">
    <cfRule type="top10" dxfId="276" priority="1" rank="1"/>
  </conditionalFormatting>
  <hyperlinks>
    <hyperlink ref="Q1" location="'National Adult Rankings'!A1" display="Return to Rankings" xr:uid="{2CB802AE-6169-4161-9115-F453B39555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C3C233-DE4D-4AE2-81AE-B40FCB8FCDBC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205D9442-F777-4498-BD68-01D5DE388995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94D07-D43D-4B8E-A61F-3CBDDB01E265}">
  <sheetPr codeName="Sheet30"/>
  <dimension ref="A1:Q17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25</v>
      </c>
      <c r="B2" s="31" t="s">
        <v>66</v>
      </c>
      <c r="C2" s="32">
        <v>43883</v>
      </c>
      <c r="D2" s="33" t="s">
        <v>57</v>
      </c>
      <c r="E2" s="34">
        <v>157</v>
      </c>
      <c r="F2" s="34">
        <v>155</v>
      </c>
      <c r="G2" s="34">
        <v>158</v>
      </c>
      <c r="H2" s="34">
        <v>147</v>
      </c>
      <c r="I2" s="34"/>
      <c r="J2" s="34"/>
      <c r="K2" s="39">
        <v>4</v>
      </c>
      <c r="L2" s="39">
        <v>617</v>
      </c>
      <c r="M2" s="40">
        <v>154.25</v>
      </c>
      <c r="N2" s="41">
        <v>3</v>
      </c>
      <c r="O2" s="42">
        <v>157.25</v>
      </c>
    </row>
    <row r="5" spans="1:17" x14ac:dyDescent="0.3">
      <c r="K5" s="17">
        <f>SUM(K2:K4)</f>
        <v>4</v>
      </c>
      <c r="L5" s="17">
        <f>SUM(L2:L4)</f>
        <v>617</v>
      </c>
      <c r="M5" s="23">
        <f>SUM(L5/K5)</f>
        <v>154.25</v>
      </c>
      <c r="N5" s="17">
        <f>SUM(N2:N4)</f>
        <v>3</v>
      </c>
      <c r="O5" s="23">
        <f>SUM(M5+N5)</f>
        <v>157.25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57" t="s">
        <v>97</v>
      </c>
      <c r="B14" s="58" t="s">
        <v>66</v>
      </c>
      <c r="C14" s="59">
        <v>43904</v>
      </c>
      <c r="D14" s="60" t="s">
        <v>57</v>
      </c>
      <c r="E14" s="61">
        <v>170</v>
      </c>
      <c r="F14" s="61">
        <v>176</v>
      </c>
      <c r="G14" s="61">
        <v>175</v>
      </c>
      <c r="H14" s="61">
        <v>186</v>
      </c>
      <c r="I14" s="61"/>
      <c r="J14" s="61"/>
      <c r="K14" s="62">
        <v>4</v>
      </c>
      <c r="L14" s="62">
        <v>707</v>
      </c>
      <c r="M14" s="63">
        <v>176.75</v>
      </c>
      <c r="N14" s="64">
        <v>2</v>
      </c>
      <c r="O14" s="65">
        <v>178.75</v>
      </c>
    </row>
    <row r="17" spans="11:15" x14ac:dyDescent="0.3">
      <c r="K17" s="17">
        <f>SUM(K14:K16)</f>
        <v>4</v>
      </c>
      <c r="L17" s="17">
        <f>SUM(L14:L16)</f>
        <v>707</v>
      </c>
      <c r="M17" s="23">
        <f>SUM(L17/K17)</f>
        <v>176.75</v>
      </c>
      <c r="N17" s="17">
        <f>SUM(N14:N16)</f>
        <v>2</v>
      </c>
      <c r="O17" s="23">
        <f>SUM(M17+N17)</f>
        <v>178.75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_1"/>
    <protectedRange algorithmName="SHA-512" hashValue="ON39YdpmFHfN9f47KpiRvqrKx0V9+erV1CNkpWzYhW/Qyc6aT8rEyCrvauWSYGZK2ia3o7vd3akF07acHAFpOA==" saltValue="yVW9XmDwTqEnmpSGai0KYg==" spinCount="100000" sqref="E2:J2 B2:C2" name="Range1_6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14:J14 B14:C14" name="Range1_2"/>
    <protectedRange algorithmName="SHA-512" hashValue="ON39YdpmFHfN9f47KpiRvqrKx0V9+erV1CNkpWzYhW/Qyc6aT8rEyCrvauWSYGZK2ia3o7vd3akF07acHAFpOA==" saltValue="yVW9XmDwTqEnmpSGai0KYg==" spinCount="100000" sqref="D14" name="Range1_1_1"/>
  </protectedRanges>
  <conditionalFormatting sqref="E2">
    <cfRule type="top10" dxfId="275" priority="18" rank="1"/>
  </conditionalFormatting>
  <conditionalFormatting sqref="F2">
    <cfRule type="top10" dxfId="274" priority="17" rank="1"/>
  </conditionalFormatting>
  <conditionalFormatting sqref="G2">
    <cfRule type="top10" dxfId="273" priority="16" rank="1"/>
  </conditionalFormatting>
  <conditionalFormatting sqref="H2">
    <cfRule type="top10" dxfId="272" priority="15" rank="1"/>
  </conditionalFormatting>
  <conditionalFormatting sqref="I2">
    <cfRule type="top10" dxfId="271" priority="14" rank="1"/>
  </conditionalFormatting>
  <conditionalFormatting sqref="J2">
    <cfRule type="top10" dxfId="270" priority="13" rank="1"/>
  </conditionalFormatting>
  <conditionalFormatting sqref="E14">
    <cfRule type="top10" dxfId="269" priority="6" rank="1"/>
  </conditionalFormatting>
  <conditionalFormatting sqref="F14">
    <cfRule type="top10" dxfId="268" priority="5" rank="1"/>
  </conditionalFormatting>
  <conditionalFormatting sqref="G14">
    <cfRule type="top10" dxfId="267" priority="4" rank="1"/>
  </conditionalFormatting>
  <conditionalFormatting sqref="H14">
    <cfRule type="top10" dxfId="266" priority="3" rank="1"/>
  </conditionalFormatting>
  <conditionalFormatting sqref="I14">
    <cfRule type="top10" dxfId="265" priority="2" rank="1"/>
  </conditionalFormatting>
  <conditionalFormatting sqref="J14">
    <cfRule type="top10" dxfId="264" priority="1" rank="1"/>
  </conditionalFormatting>
  <hyperlinks>
    <hyperlink ref="Q1" location="'National Adult Rankings'!A1" display="Return to Rankings" xr:uid="{DEF9B3DD-E24B-4BC3-A2B0-AEC85DF2D1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9765355-4A98-49F4-ACE0-F9A94C8A50AD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  <x14:dataValidation type="list" allowBlank="1" showInputMessage="1" showErrorMessage="1" xr:uid="{1585D2B5-3F8F-4FF1-898C-C82BC6BF4648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432FE92B-8D85-44C9-83ED-83D5C5701A19}">
          <x14:formula1>
            <xm:f>[AngeloMasterABRA.xlsm]DATA!#REF!</xm:f>
          </x14:formula1>
          <xm:sqref>D14 B14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sheetPr codeName="Sheet19"/>
  <dimension ref="A1:Q6"/>
  <sheetViews>
    <sheetView workbookViewId="0">
      <selection activeCell="M6" sqref="M6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7" t="s">
        <v>16</v>
      </c>
      <c r="B2" s="8" t="s">
        <v>21</v>
      </c>
      <c r="C2" s="9">
        <v>43849</v>
      </c>
      <c r="D2" s="10" t="s">
        <v>36</v>
      </c>
      <c r="E2" s="11">
        <v>181</v>
      </c>
      <c r="F2" s="11">
        <v>195</v>
      </c>
      <c r="G2" s="11">
        <v>182</v>
      </c>
      <c r="H2" s="11">
        <v>183</v>
      </c>
      <c r="I2" s="11"/>
      <c r="J2" s="11"/>
      <c r="K2" s="12">
        <v>4</v>
      </c>
      <c r="L2" s="12">
        <v>741</v>
      </c>
      <c r="M2" s="13">
        <v>185.25</v>
      </c>
      <c r="N2" s="14">
        <v>2</v>
      </c>
      <c r="O2" s="15">
        <v>187.25</v>
      </c>
    </row>
    <row r="3" spans="1:17" x14ac:dyDescent="0.3">
      <c r="A3" s="30" t="s">
        <v>16</v>
      </c>
      <c r="B3" s="31" t="s">
        <v>21</v>
      </c>
      <c r="C3" s="32">
        <v>43897</v>
      </c>
      <c r="D3" s="54" t="s">
        <v>87</v>
      </c>
      <c r="E3" s="34">
        <v>178</v>
      </c>
      <c r="F3" s="34">
        <v>194</v>
      </c>
      <c r="G3" s="34">
        <v>184</v>
      </c>
      <c r="H3" s="34">
        <v>189</v>
      </c>
      <c r="I3" s="34"/>
      <c r="J3" s="34"/>
      <c r="K3" s="39">
        <f>COUNT(E3:J3)</f>
        <v>4</v>
      </c>
      <c r="L3" s="39">
        <f>SUM(E3:J3)</f>
        <v>745</v>
      </c>
      <c r="M3" s="40">
        <f>IFERROR(L3/K3,0)</f>
        <v>186.25</v>
      </c>
      <c r="N3" s="41">
        <v>3</v>
      </c>
      <c r="O3" s="42">
        <f>SUM(M3+N3)</f>
        <v>189.25</v>
      </c>
    </row>
    <row r="6" spans="1:17" x14ac:dyDescent="0.3">
      <c r="K6" s="17">
        <f>SUM(K2:K5)</f>
        <v>8</v>
      </c>
      <c r="L6" s="17">
        <f>SUM(L2:L5)</f>
        <v>1486</v>
      </c>
      <c r="M6" s="16">
        <f>SUM(L6/K6)</f>
        <v>185.75</v>
      </c>
      <c r="N6" s="17">
        <f>SUM(N2:N5)</f>
        <v>5</v>
      </c>
      <c r="O6" s="17">
        <f>SUM(M6+N6)</f>
        <v>190.75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F2">
    <cfRule type="top10" dxfId="263" priority="11" rank="1"/>
  </conditionalFormatting>
  <conditionalFormatting sqref="G2">
    <cfRule type="top10" dxfId="262" priority="10" rank="1"/>
  </conditionalFormatting>
  <conditionalFormatting sqref="H2">
    <cfRule type="top10" dxfId="261" priority="9" rank="1"/>
  </conditionalFormatting>
  <conditionalFormatting sqref="I2">
    <cfRule type="top10" dxfId="260" priority="7" rank="1"/>
  </conditionalFormatting>
  <conditionalFormatting sqref="J2">
    <cfRule type="top10" dxfId="259" priority="8" rank="1"/>
  </conditionalFormatting>
  <conditionalFormatting sqref="E2">
    <cfRule type="top10" dxfId="258" priority="12" rank="1"/>
  </conditionalFormatting>
  <conditionalFormatting sqref="F3">
    <cfRule type="top10" dxfId="257" priority="1" rank="1"/>
  </conditionalFormatting>
  <conditionalFormatting sqref="G3">
    <cfRule type="top10" dxfId="256" priority="2" rank="1"/>
  </conditionalFormatting>
  <conditionalFormatting sqref="H3">
    <cfRule type="top10" dxfId="255" priority="3" rank="1"/>
  </conditionalFormatting>
  <conditionalFormatting sqref="I3">
    <cfRule type="top10" dxfId="254" priority="4" rank="1"/>
  </conditionalFormatting>
  <conditionalFormatting sqref="J3">
    <cfRule type="top10" dxfId="253" priority="5" rank="1"/>
  </conditionalFormatting>
  <conditionalFormatting sqref="E3">
    <cfRule type="top10" dxfId="252" priority="6" rank="1"/>
  </conditionalFormatting>
  <hyperlinks>
    <hyperlink ref="Q1" location="'National Adult Rankings'!A1" display="Return to Rankings" xr:uid="{0E73B3CD-FE8D-46B6-AA93-D8AF840711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11ADAA-A26B-4295-A455-8220BC79FAEE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7FF3C3AA-13D8-4F0A-862A-3BD5DC8762F1}">
          <x14:formula1>
            <xm:f>'C:\Users\abra2\Desktop\[__ABRA Scoring Program  2-25-2020 MASTER (3).xlsm]DATA'!#REF!</xm:f>
          </x14:formula1>
          <xm:sqref>B3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5EFDC-0F1B-4306-81E5-996D4362F85D}">
  <sheetPr codeName="Sheet58"/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38</v>
      </c>
      <c r="B2" s="31" t="s">
        <v>109</v>
      </c>
      <c r="C2" s="32">
        <v>43907</v>
      </c>
      <c r="D2" s="33" t="s">
        <v>102</v>
      </c>
      <c r="E2" s="34">
        <v>195</v>
      </c>
      <c r="F2" s="34">
        <v>187</v>
      </c>
      <c r="G2" s="34">
        <v>196</v>
      </c>
      <c r="H2" s="34">
        <v>192</v>
      </c>
      <c r="I2" s="34"/>
      <c r="J2" s="34"/>
      <c r="K2" s="39">
        <v>4</v>
      </c>
      <c r="L2" s="39">
        <v>770</v>
      </c>
      <c r="M2" s="40">
        <v>192.5</v>
      </c>
      <c r="N2" s="41">
        <v>8</v>
      </c>
      <c r="O2" s="42">
        <v>200.5</v>
      </c>
    </row>
    <row r="5" spans="1:17" x14ac:dyDescent="0.3">
      <c r="K5" s="17">
        <f>SUM(K2:K4)</f>
        <v>4</v>
      </c>
      <c r="L5" s="17">
        <f>SUM(L2:L4)</f>
        <v>770</v>
      </c>
      <c r="M5" s="23">
        <f>SUM(L5/K5)</f>
        <v>192.5</v>
      </c>
      <c r="N5" s="17">
        <f>SUM(N2:N4)</f>
        <v>8</v>
      </c>
      <c r="O5" s="23">
        <f>SUM(M5+N5)</f>
        <v>200.5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251" priority="6" rank="1"/>
  </conditionalFormatting>
  <conditionalFormatting sqref="F2">
    <cfRule type="top10" dxfId="250" priority="5" rank="1"/>
  </conditionalFormatting>
  <conditionalFormatting sqref="G2">
    <cfRule type="top10" dxfId="249" priority="4" rank="1"/>
  </conditionalFormatting>
  <conditionalFormatting sqref="H2">
    <cfRule type="top10" dxfId="248" priority="3" rank="1"/>
  </conditionalFormatting>
  <conditionalFormatting sqref="I2">
    <cfRule type="top10" dxfId="247" priority="2" rank="1"/>
  </conditionalFormatting>
  <conditionalFormatting sqref="J2">
    <cfRule type="top10" dxfId="246" priority="1" rank="1"/>
  </conditionalFormatting>
  <hyperlinks>
    <hyperlink ref="Q1" location="'National Adult Rankings'!A1" display="Return to Rankings" xr:uid="{B99B0819-86A2-4049-B43B-47AE94AC2A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841D30B-3762-42C5-83FA-4FB61A9514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65B9D4D-2F05-4ED1-947B-B376ED837834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3CC8-12FF-42D6-96E9-011FC0A55F73}">
  <sheetPr codeName="Sheet48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77</v>
      </c>
      <c r="B2" s="31" t="s">
        <v>84</v>
      </c>
      <c r="C2" s="32">
        <f t="shared" ref="C2" si="0">$D$2</f>
        <v>187</v>
      </c>
      <c r="D2" s="33">
        <f t="shared" ref="D2" si="1">$E$2</f>
        <v>187</v>
      </c>
      <c r="E2" s="34">
        <v>187</v>
      </c>
      <c r="F2" s="34">
        <v>185</v>
      </c>
      <c r="G2" s="34">
        <v>176</v>
      </c>
      <c r="H2" s="34">
        <v>186</v>
      </c>
      <c r="I2" s="34"/>
      <c r="J2" s="34"/>
      <c r="K2" s="39">
        <v>4</v>
      </c>
      <c r="L2" s="39">
        <v>734</v>
      </c>
      <c r="M2" s="40">
        <v>183.5</v>
      </c>
      <c r="N2" s="41">
        <v>2</v>
      </c>
      <c r="O2" s="42">
        <v>185.5</v>
      </c>
    </row>
    <row r="5" spans="1:17" x14ac:dyDescent="0.3">
      <c r="K5" s="17">
        <f>SUM(K2:K4)</f>
        <v>4</v>
      </c>
      <c r="L5" s="17">
        <f>SUM(L2:L4)</f>
        <v>734</v>
      </c>
      <c r="M5" s="23">
        <f>SUM(L5/K5)</f>
        <v>183.5</v>
      </c>
      <c r="N5" s="17">
        <f>SUM(N2:N4)</f>
        <v>2</v>
      </c>
      <c r="O5" s="23">
        <f>SUM(M5+N5)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3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245" priority="1" rank="1"/>
  </conditionalFormatting>
  <conditionalFormatting sqref="G2">
    <cfRule type="top10" dxfId="244" priority="2" rank="1"/>
  </conditionalFormatting>
  <conditionalFormatting sqref="H2">
    <cfRule type="top10" dxfId="243" priority="3" rank="1"/>
  </conditionalFormatting>
  <conditionalFormatting sqref="I2">
    <cfRule type="top10" dxfId="242" priority="4" rank="1"/>
  </conditionalFormatting>
  <conditionalFormatting sqref="J2">
    <cfRule type="top10" dxfId="241" priority="5" rank="1"/>
  </conditionalFormatting>
  <conditionalFormatting sqref="E2">
    <cfRule type="top10" dxfId="240" priority="6" rank="1"/>
  </conditionalFormatting>
  <hyperlinks>
    <hyperlink ref="Q1" location="'National Adult Rankings'!A1" display="Return to Rankings" xr:uid="{B379B09A-FD28-4396-9B53-BB3499A347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62D9BA-1180-4760-B5C7-C040C40A5C0B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4931EF8F-9AB0-457C-9578-27A2EEBFDE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13883-28A2-4EA3-A901-4C9E02AA6954}">
  <sheetPr codeName="Sheet42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16</v>
      </c>
      <c r="B2" s="31" t="s">
        <v>88</v>
      </c>
      <c r="C2" s="32">
        <v>43897</v>
      </c>
      <c r="D2" s="54" t="s">
        <v>87</v>
      </c>
      <c r="E2" s="34">
        <v>179</v>
      </c>
      <c r="F2" s="34">
        <v>175</v>
      </c>
      <c r="G2" s="34">
        <v>178</v>
      </c>
      <c r="H2" s="34">
        <v>180</v>
      </c>
      <c r="I2" s="34"/>
      <c r="J2" s="34"/>
      <c r="K2" s="39">
        <f>COUNT(E2:J2)</f>
        <v>4</v>
      </c>
      <c r="L2" s="39">
        <f>SUM(E2:J2)</f>
        <v>712</v>
      </c>
      <c r="M2" s="40">
        <f>IFERROR(L2/K2,0)</f>
        <v>178</v>
      </c>
      <c r="N2" s="41">
        <v>2</v>
      </c>
      <c r="O2" s="42">
        <f>SUM(M2+N2)</f>
        <v>180</v>
      </c>
    </row>
    <row r="5" spans="1:17" x14ac:dyDescent="0.3">
      <c r="K5" s="17">
        <f>SUM(K2:K4)</f>
        <v>4</v>
      </c>
      <c r="L5" s="17">
        <f>SUM(L2:L4)</f>
        <v>712</v>
      </c>
      <c r="M5" s="23">
        <f>SUM(L5/K5)</f>
        <v>178</v>
      </c>
      <c r="N5" s="17">
        <f>SUM(N2:N4)</f>
        <v>2</v>
      </c>
      <c r="O5" s="23">
        <f>SUM(M5+N5)</f>
        <v>180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H2">
    <cfRule type="top10" dxfId="593" priority="3" rank="1"/>
  </conditionalFormatting>
  <conditionalFormatting sqref="E2">
    <cfRule type="top10" dxfId="592" priority="6" rank="1"/>
  </conditionalFormatting>
  <conditionalFormatting sqref="F2">
    <cfRule type="top10" dxfId="591" priority="1" rank="1"/>
  </conditionalFormatting>
  <conditionalFormatting sqref="G2">
    <cfRule type="top10" dxfId="590" priority="2" rank="1"/>
  </conditionalFormatting>
  <conditionalFormatting sqref="I2">
    <cfRule type="top10" dxfId="589" priority="4" rank="1"/>
  </conditionalFormatting>
  <conditionalFormatting sqref="J2">
    <cfRule type="top10" dxfId="588" priority="5" rank="1"/>
  </conditionalFormatting>
  <hyperlinks>
    <hyperlink ref="Q1" location="'National Adult Rankings'!A1" display="Return to Rankings" xr:uid="{59D446C3-F1F6-4D82-82DB-93A05C3FD9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127FCC-97C6-47FF-9DB3-CFEDB8EB73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12C7EE2-529F-4754-8312-C3786079A922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5382-5AEA-41B7-B5C0-C590082785AB}">
  <sheetPr codeName="Sheet15"/>
  <dimension ref="A1:Q6"/>
  <sheetViews>
    <sheetView workbookViewId="0">
      <selection activeCell="M6" sqref="M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16</v>
      </c>
      <c r="B2" s="31" t="s">
        <v>52</v>
      </c>
      <c r="C2" s="32">
        <v>43855</v>
      </c>
      <c r="D2" s="33" t="s">
        <v>53</v>
      </c>
      <c r="E2" s="34">
        <v>189.001</v>
      </c>
      <c r="F2" s="34">
        <v>187</v>
      </c>
      <c r="G2" s="34">
        <v>194</v>
      </c>
      <c r="H2" s="34">
        <v>190</v>
      </c>
      <c r="I2" s="34"/>
      <c r="J2" s="34"/>
      <c r="K2" s="35">
        <v>4</v>
      </c>
      <c r="L2" s="35">
        <v>760.1</v>
      </c>
      <c r="M2" s="36">
        <v>190.02500000000001</v>
      </c>
      <c r="N2" s="37">
        <v>9</v>
      </c>
      <c r="O2" s="38">
        <v>199.02500000000001</v>
      </c>
    </row>
    <row r="3" spans="1:17" x14ac:dyDescent="0.3">
      <c r="A3" s="30" t="s">
        <v>77</v>
      </c>
      <c r="B3" s="31" t="s">
        <v>52</v>
      </c>
      <c r="C3" s="32" t="str">
        <f t="shared" ref="C3" si="0">$D$2</f>
        <v>Edinburg, TX</v>
      </c>
      <c r="D3" s="33">
        <f t="shared" ref="D3" si="1">$E$2</f>
        <v>189.001</v>
      </c>
      <c r="E3" s="34">
        <v>188</v>
      </c>
      <c r="F3" s="34">
        <v>195</v>
      </c>
      <c r="G3" s="34">
        <v>193</v>
      </c>
      <c r="H3" s="34">
        <v>191</v>
      </c>
      <c r="I3" s="34"/>
      <c r="J3" s="34"/>
      <c r="K3" s="39">
        <v>4</v>
      </c>
      <c r="L3" s="39">
        <v>767</v>
      </c>
      <c r="M3" s="40">
        <v>191.75</v>
      </c>
      <c r="N3" s="41">
        <v>7</v>
      </c>
      <c r="O3" s="42">
        <v>198.75</v>
      </c>
    </row>
    <row r="6" spans="1:17" x14ac:dyDescent="0.3">
      <c r="K6" s="17">
        <f>SUM(K2:K5)</f>
        <v>8</v>
      </c>
      <c r="L6" s="17">
        <f>SUM(L2:L5)</f>
        <v>1527.1</v>
      </c>
      <c r="M6" s="23">
        <f>SUM(L6/K6)</f>
        <v>190.88749999999999</v>
      </c>
      <c r="N6" s="17">
        <f>SUM(N2:N5)</f>
        <v>16</v>
      </c>
      <c r="O6" s="23">
        <f>SUM(M6+N6)</f>
        <v>206.88749999999999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F2">
    <cfRule type="top10" dxfId="239" priority="11" rank="1"/>
  </conditionalFormatting>
  <conditionalFormatting sqref="G2">
    <cfRule type="top10" dxfId="238" priority="10" rank="1"/>
  </conditionalFormatting>
  <conditionalFormatting sqref="H2">
    <cfRule type="top10" dxfId="237" priority="9" rank="1"/>
  </conditionalFormatting>
  <conditionalFormatting sqref="I2">
    <cfRule type="top10" dxfId="236" priority="7" rank="1"/>
  </conditionalFormatting>
  <conditionalFormatting sqref="J2">
    <cfRule type="top10" dxfId="235" priority="8" rank="1"/>
  </conditionalFormatting>
  <conditionalFormatting sqref="E2">
    <cfRule type="top10" dxfId="234" priority="12" rank="1"/>
  </conditionalFormatting>
  <conditionalFormatting sqref="F3">
    <cfRule type="top10" dxfId="233" priority="1" rank="1"/>
  </conditionalFormatting>
  <conditionalFormatting sqref="G3">
    <cfRule type="top10" dxfId="232" priority="2" rank="1"/>
  </conditionalFormatting>
  <conditionalFormatting sqref="H3">
    <cfRule type="top10" dxfId="231" priority="3" rank="1"/>
  </conditionalFormatting>
  <conditionalFormatting sqref="I3">
    <cfRule type="top10" dxfId="230" priority="4" rank="1"/>
  </conditionalFormatting>
  <conditionalFormatting sqref="J3">
    <cfRule type="top10" dxfId="229" priority="5" rank="1"/>
  </conditionalFormatting>
  <conditionalFormatting sqref="E3">
    <cfRule type="top10" dxfId="228" priority="6" rank="1"/>
  </conditionalFormatting>
  <hyperlinks>
    <hyperlink ref="Q1" location="'National Adult Rankings'!A1" display="Return to Rankings" xr:uid="{653A545B-7D67-4AD5-9EA8-123AE65A4F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6BD036-A2A6-4B17-9541-0ECBBD6FA8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06EF6DD-7D11-48F2-8CF5-6E960E09D810}">
          <x14:formula1>
            <xm:f>'C:\Users\abra2\Desktop\ABRA 2020\Texas\[ABRA TX Scoring Program TEST1 1-20-20-LISA (1).xlsm]DATA SHEET'!#REF!</xm:f>
          </x14:formula1>
          <xm:sqref>B2 D2</xm:sqref>
        </x14:dataValidation>
        <x14:dataValidation type="list" allowBlank="1" showInputMessage="1" showErrorMessage="1" xr:uid="{675898ED-1332-4E70-B083-670B83DC5C28}">
          <x14:formula1>
            <xm:f>'C:\Users\abra2\AppData\Local\Packages\Microsoft.MicrosoftEdge_8wekyb3d8bbwe\TempState\Downloads\[ABRA Edinburg Tx  2-22-2020 (1).xlsm]DATA'!#REF!</xm:f>
          </x14:formula1>
          <xm:sqref>D3 B3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3FC1-57B7-450D-B4A9-697438A9869C}">
  <sheetPr codeName="Sheet49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39</v>
      </c>
      <c r="B2" s="31" t="s">
        <v>86</v>
      </c>
      <c r="C2" s="32">
        <f t="shared" ref="C2" si="0">$D$2</f>
        <v>150</v>
      </c>
      <c r="D2" s="33">
        <f t="shared" ref="D2" si="1">$E$2</f>
        <v>150</v>
      </c>
      <c r="E2" s="34">
        <v>150</v>
      </c>
      <c r="F2" s="34">
        <v>142</v>
      </c>
      <c r="G2" s="34">
        <v>155</v>
      </c>
      <c r="H2" s="34">
        <v>149</v>
      </c>
      <c r="I2" s="34"/>
      <c r="J2" s="34"/>
      <c r="K2" s="39">
        <v>4</v>
      </c>
      <c r="L2" s="39">
        <v>596</v>
      </c>
      <c r="M2" s="40">
        <v>149</v>
      </c>
      <c r="N2" s="41">
        <v>5</v>
      </c>
      <c r="O2" s="42">
        <v>154</v>
      </c>
    </row>
    <row r="5" spans="1:17" x14ac:dyDescent="0.3">
      <c r="K5" s="17">
        <f>SUM(K2:K4)</f>
        <v>4</v>
      </c>
      <c r="L5" s="17">
        <f>SUM(L2:L4)</f>
        <v>596</v>
      </c>
      <c r="M5" s="23">
        <f>SUM(L5/K5)</f>
        <v>149</v>
      </c>
      <c r="N5" s="17">
        <f>SUM(N2:N4)</f>
        <v>5</v>
      </c>
      <c r="O5" s="23">
        <f>SUM(M5+N5)</f>
        <v>154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1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I2">
    <cfRule type="top10" dxfId="227" priority="1" rank="1"/>
  </conditionalFormatting>
  <conditionalFormatting sqref="H2">
    <cfRule type="top10" dxfId="226" priority="2" rank="1"/>
  </conditionalFormatting>
  <conditionalFormatting sqref="J2">
    <cfRule type="top10" dxfId="225" priority="3" rank="1"/>
  </conditionalFormatting>
  <conditionalFormatting sqref="G2">
    <cfRule type="top10" dxfId="224" priority="4" rank="1"/>
  </conditionalFormatting>
  <conditionalFormatting sqref="F2">
    <cfRule type="top10" dxfId="223" priority="5" rank="1"/>
  </conditionalFormatting>
  <conditionalFormatting sqref="E2">
    <cfRule type="top10" dxfId="222" priority="6" rank="1"/>
  </conditionalFormatting>
  <hyperlinks>
    <hyperlink ref="Q1" location="'National Adult Rankings'!A1" display="Return to Rankings" xr:uid="{792C0BB7-706C-4E94-8F18-5E151A33C0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563C0AF-801E-4AB9-84AC-E7B571CBEFFA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26AA4751-9E39-4423-909A-5B65E35042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FCD8F-8287-4518-90BD-61AA73BABAA5}">
  <sheetPr codeName="Sheet31"/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23</v>
      </c>
      <c r="B2" s="31" t="s">
        <v>61</v>
      </c>
      <c r="C2" s="32">
        <v>43883</v>
      </c>
      <c r="D2" s="33" t="s">
        <v>57</v>
      </c>
      <c r="E2" s="34">
        <v>179</v>
      </c>
      <c r="F2" s="34">
        <v>180</v>
      </c>
      <c r="G2" s="34">
        <v>183</v>
      </c>
      <c r="H2" s="34">
        <v>185</v>
      </c>
      <c r="I2" s="34"/>
      <c r="J2" s="34"/>
      <c r="K2" s="39">
        <v>4</v>
      </c>
      <c r="L2" s="39">
        <v>727</v>
      </c>
      <c r="M2" s="40">
        <v>181.75</v>
      </c>
      <c r="N2" s="41">
        <v>11</v>
      </c>
      <c r="O2" s="42">
        <v>192.75</v>
      </c>
    </row>
    <row r="3" spans="1:17" x14ac:dyDescent="0.3">
      <c r="A3" s="30" t="s">
        <v>97</v>
      </c>
      <c r="B3" s="31" t="s">
        <v>61</v>
      </c>
      <c r="C3" s="32">
        <v>43904</v>
      </c>
      <c r="D3" s="33" t="s">
        <v>57</v>
      </c>
      <c r="E3" s="34">
        <v>195</v>
      </c>
      <c r="F3" s="34">
        <v>192</v>
      </c>
      <c r="G3" s="34">
        <v>189</v>
      </c>
      <c r="H3" s="34">
        <v>190</v>
      </c>
      <c r="I3" s="34"/>
      <c r="J3" s="34"/>
      <c r="K3" s="39">
        <v>4</v>
      </c>
      <c r="L3" s="39">
        <v>766</v>
      </c>
      <c r="M3" s="40">
        <v>191.5</v>
      </c>
      <c r="N3" s="41">
        <v>13</v>
      </c>
      <c r="O3" s="42">
        <v>204.5</v>
      </c>
    </row>
    <row r="6" spans="1:17" x14ac:dyDescent="0.3">
      <c r="K6" s="17">
        <f>SUM(K2:K5)</f>
        <v>8</v>
      </c>
      <c r="L6" s="17">
        <f>SUM(L2:L5)</f>
        <v>1493</v>
      </c>
      <c r="M6" s="23">
        <f>SUM(L6/K6)</f>
        <v>186.625</v>
      </c>
      <c r="N6" s="17">
        <f>SUM(N2:N5)</f>
        <v>24</v>
      </c>
      <c r="O6" s="23">
        <f>SUM(M6+N6)</f>
        <v>210.625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</protectedRanges>
  <conditionalFormatting sqref="F2">
    <cfRule type="top10" dxfId="221" priority="11" rank="1"/>
  </conditionalFormatting>
  <conditionalFormatting sqref="G2">
    <cfRule type="top10" dxfId="220" priority="10" rank="1"/>
  </conditionalFormatting>
  <conditionalFormatting sqref="H2">
    <cfRule type="top10" dxfId="219" priority="9" rank="1"/>
  </conditionalFormatting>
  <conditionalFormatting sqref="E2">
    <cfRule type="top10" dxfId="218" priority="12" rank="1"/>
  </conditionalFormatting>
  <conditionalFormatting sqref="J2">
    <cfRule type="top10" dxfId="217" priority="7" rank="1"/>
  </conditionalFormatting>
  <conditionalFormatting sqref="I2">
    <cfRule type="top10" dxfId="216" priority="8" rank="1"/>
  </conditionalFormatting>
  <conditionalFormatting sqref="J3">
    <cfRule type="top10" dxfId="215" priority="1" rank="1"/>
  </conditionalFormatting>
  <conditionalFormatting sqref="I3">
    <cfRule type="top10" dxfId="214" priority="2" rank="1"/>
  </conditionalFormatting>
  <conditionalFormatting sqref="H3">
    <cfRule type="top10" dxfId="213" priority="3" rank="1"/>
  </conditionalFormatting>
  <conditionalFormatting sqref="G3">
    <cfRule type="top10" dxfId="212" priority="4" rank="1"/>
  </conditionalFormatting>
  <conditionalFormatting sqref="F3">
    <cfRule type="top10" dxfId="211" priority="5" rank="1"/>
  </conditionalFormatting>
  <conditionalFormatting sqref="E3">
    <cfRule type="top10" dxfId="210" priority="6" rank="1"/>
  </conditionalFormatting>
  <hyperlinks>
    <hyperlink ref="Q1" location="'National Adult Rankings'!A1" display="Return to Rankings" xr:uid="{019BF62F-31EF-461F-9278-947D1F5E71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3122F-E21F-4A91-BCA1-F704D3C209D8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FCDD7C5C-C7D5-437F-8172-CDD69A1CC75C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64C7BCED-8C05-4430-8F0E-860587D1DE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B363CF8-6916-45B4-B1EB-038E789D41B7}">
          <x14:formula1>
            <xm:f>[AngeloMasterABRA.xlsm]DATA!#REF!</xm:f>
          </x14:formula1>
          <xm:sqref>D3 B3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D92D-701F-4B72-AE40-8E7C96EC9EB0}">
  <sheetPr codeName="Sheet50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77</v>
      </c>
      <c r="B2" s="31" t="s">
        <v>83</v>
      </c>
      <c r="C2" s="32">
        <f t="shared" ref="C2" si="0">$D$2</f>
        <v>188</v>
      </c>
      <c r="D2" s="33">
        <f t="shared" ref="D2" si="1">$E$2</f>
        <v>188</v>
      </c>
      <c r="E2" s="34">
        <v>188</v>
      </c>
      <c r="F2" s="34">
        <v>189</v>
      </c>
      <c r="G2" s="34">
        <v>185</v>
      </c>
      <c r="H2" s="34">
        <v>182</v>
      </c>
      <c r="I2" s="34"/>
      <c r="J2" s="34"/>
      <c r="K2" s="39">
        <v>4</v>
      </c>
      <c r="L2" s="39">
        <v>744</v>
      </c>
      <c r="M2" s="40">
        <v>186</v>
      </c>
      <c r="N2" s="41">
        <v>2</v>
      </c>
      <c r="O2" s="42">
        <v>188</v>
      </c>
    </row>
    <row r="5" spans="1:17" x14ac:dyDescent="0.3">
      <c r="K5" s="17">
        <f>SUM(K2:K4)</f>
        <v>4</v>
      </c>
      <c r="L5" s="17">
        <f>SUM(L2:L4)</f>
        <v>744</v>
      </c>
      <c r="M5" s="23">
        <f>SUM(L5/K5)</f>
        <v>186</v>
      </c>
      <c r="N5" s="17">
        <f>SUM(N2:N4)</f>
        <v>2</v>
      </c>
      <c r="O5" s="23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J2" name="Range1_3_1"/>
  </protectedRanges>
  <conditionalFormatting sqref="F2">
    <cfRule type="top10" dxfId="209" priority="1" rank="1"/>
  </conditionalFormatting>
  <conditionalFormatting sqref="G2">
    <cfRule type="top10" dxfId="208" priority="2" rank="1"/>
  </conditionalFormatting>
  <conditionalFormatting sqref="H2">
    <cfRule type="top10" dxfId="207" priority="3" rank="1"/>
  </conditionalFormatting>
  <conditionalFormatting sqref="I2">
    <cfRule type="top10" dxfId="206" priority="4" rank="1"/>
  </conditionalFormatting>
  <conditionalFormatting sqref="J2">
    <cfRule type="top10" dxfId="205" priority="5" rank="1"/>
  </conditionalFormatting>
  <conditionalFormatting sqref="E2">
    <cfRule type="top10" dxfId="204" priority="6" rank="1"/>
  </conditionalFormatting>
  <hyperlinks>
    <hyperlink ref="Q1" location="'National Adult Rankings'!A1" display="Return to Rankings" xr:uid="{7FC12290-4ED1-435D-BA81-A0AA219245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CEFDBD-7D5F-4897-B296-B11D0288B5FC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83482F31-5E2A-4E65-A09A-7E3EAAA039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530B-8C27-44EF-BA72-9D1E236D84A2}">
  <sheetPr codeName="Sheet59"/>
  <dimension ref="A1:Q5"/>
  <sheetViews>
    <sheetView workbookViewId="0">
      <selection activeCell="C15" sqref="C1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38</v>
      </c>
      <c r="B2" s="31" t="s">
        <v>108</v>
      </c>
      <c r="C2" s="32">
        <v>43907</v>
      </c>
      <c r="D2" s="33" t="s">
        <v>102</v>
      </c>
      <c r="E2" s="34">
        <v>172</v>
      </c>
      <c r="F2" s="34">
        <v>177</v>
      </c>
      <c r="G2" s="34">
        <v>173</v>
      </c>
      <c r="H2" s="34">
        <v>165</v>
      </c>
      <c r="I2" s="34"/>
      <c r="J2" s="34"/>
      <c r="K2" s="39">
        <v>4</v>
      </c>
      <c r="L2" s="39">
        <v>687</v>
      </c>
      <c r="M2" s="40">
        <v>171.75</v>
      </c>
      <c r="N2" s="41">
        <v>3</v>
      </c>
      <c r="O2" s="42">
        <v>174.75</v>
      </c>
    </row>
    <row r="5" spans="1:17" x14ac:dyDescent="0.3">
      <c r="K5" s="17">
        <f>SUM(K2:K4)</f>
        <v>4</v>
      </c>
      <c r="L5" s="17">
        <f>SUM(L2:L4)</f>
        <v>687</v>
      </c>
      <c r="M5" s="23">
        <f>SUM(L5/K5)</f>
        <v>171.75</v>
      </c>
      <c r="N5" s="17">
        <f>SUM(N2:N4)</f>
        <v>3</v>
      </c>
      <c r="O5" s="23">
        <f>SUM(M5+N5)</f>
        <v>174.75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203" priority="6" rank="1"/>
  </conditionalFormatting>
  <conditionalFormatting sqref="F2">
    <cfRule type="top10" dxfId="202" priority="5" rank="1"/>
  </conditionalFormatting>
  <conditionalFormatting sqref="G2">
    <cfRule type="top10" dxfId="201" priority="4" rank="1"/>
  </conditionalFormatting>
  <conditionalFormatting sqref="H2">
    <cfRule type="top10" dxfId="200" priority="3" rank="1"/>
  </conditionalFormatting>
  <conditionalFormatting sqref="I2">
    <cfRule type="top10" dxfId="199" priority="2" rank="1"/>
  </conditionalFormatting>
  <conditionalFormatting sqref="J2">
    <cfRule type="top10" dxfId="198" priority="1" rank="1"/>
  </conditionalFormatting>
  <hyperlinks>
    <hyperlink ref="Q1" location="'National Adult Rankings'!A1" display="Return to Rankings" xr:uid="{10428498-0075-4E9F-A304-2AF0853895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2084FB-CFC4-4025-9FE2-389467B6D5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8E2A0C5-0DA3-465F-A68D-39ABADB385DC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sheetPr codeName="Sheet8"/>
  <dimension ref="A1:Q28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7" t="s">
        <v>16</v>
      </c>
      <c r="B2" s="8" t="s">
        <v>17</v>
      </c>
      <c r="C2" s="9">
        <v>43849</v>
      </c>
      <c r="D2" s="10" t="s">
        <v>36</v>
      </c>
      <c r="E2" s="11">
        <v>196</v>
      </c>
      <c r="F2" s="11">
        <v>191</v>
      </c>
      <c r="G2" s="11">
        <v>195</v>
      </c>
      <c r="H2" s="11">
        <v>197</v>
      </c>
      <c r="I2" s="11"/>
      <c r="J2" s="11"/>
      <c r="K2" s="12">
        <v>4</v>
      </c>
      <c r="L2" s="12">
        <v>779</v>
      </c>
      <c r="M2" s="13">
        <v>194.75</v>
      </c>
      <c r="N2" s="14">
        <v>9</v>
      </c>
      <c r="O2" s="15">
        <v>203.75</v>
      </c>
    </row>
    <row r="3" spans="1:17" x14ac:dyDescent="0.3">
      <c r="A3" s="30" t="s">
        <v>16</v>
      </c>
      <c r="B3" s="31" t="s">
        <v>17</v>
      </c>
      <c r="C3" s="32">
        <v>43877</v>
      </c>
      <c r="D3" s="33" t="s">
        <v>36</v>
      </c>
      <c r="E3" s="34">
        <v>195</v>
      </c>
      <c r="F3" s="34">
        <v>195</v>
      </c>
      <c r="G3" s="34">
        <v>197</v>
      </c>
      <c r="H3" s="34">
        <v>195</v>
      </c>
      <c r="I3" s="34"/>
      <c r="J3" s="34"/>
      <c r="K3" s="39">
        <v>4</v>
      </c>
      <c r="L3" s="39">
        <v>782</v>
      </c>
      <c r="M3" s="40">
        <v>195.5</v>
      </c>
      <c r="N3" s="41">
        <v>3</v>
      </c>
      <c r="O3" s="42">
        <v>198.5</v>
      </c>
    </row>
    <row r="4" spans="1:17" x14ac:dyDescent="0.3">
      <c r="A4" s="30" t="s">
        <v>77</v>
      </c>
      <c r="B4" s="31" t="s">
        <v>17</v>
      </c>
      <c r="C4" s="32">
        <v>43905</v>
      </c>
      <c r="D4" s="56" t="s">
        <v>92</v>
      </c>
      <c r="E4" s="34">
        <v>199</v>
      </c>
      <c r="F4" s="34">
        <v>197</v>
      </c>
      <c r="G4" s="34">
        <v>197</v>
      </c>
      <c r="H4" s="34">
        <v>198</v>
      </c>
      <c r="I4" s="34"/>
      <c r="J4" s="34"/>
      <c r="K4" s="39">
        <v>4</v>
      </c>
      <c r="L4" s="39">
        <v>791</v>
      </c>
      <c r="M4" s="40">
        <v>197.75</v>
      </c>
      <c r="N4" s="41">
        <v>6</v>
      </c>
      <c r="O4" s="42">
        <v>203.75</v>
      </c>
    </row>
    <row r="7" spans="1:17" x14ac:dyDescent="0.3">
      <c r="K7" s="17">
        <f>SUM(K2:K6)</f>
        <v>12</v>
      </c>
      <c r="L7" s="17">
        <f>SUM(L2:L6)</f>
        <v>2352</v>
      </c>
      <c r="M7" s="23">
        <f>SUM(L7/K7)</f>
        <v>196</v>
      </c>
      <c r="N7" s="17">
        <f>SUM(N2:N6)</f>
        <v>18</v>
      </c>
      <c r="O7" s="23">
        <f>SUM(M7+N7)</f>
        <v>214</v>
      </c>
    </row>
    <row r="22" spans="1:15" ht="28.8" x14ac:dyDescent="0.3">
      <c r="A22" s="1" t="s">
        <v>1</v>
      </c>
      <c r="B22" s="2" t="s">
        <v>2</v>
      </c>
      <c r="C22" s="2" t="s">
        <v>3</v>
      </c>
      <c r="D22" s="3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3" t="s">
        <v>12</v>
      </c>
      <c r="M22" s="5" t="s">
        <v>13</v>
      </c>
      <c r="N22" s="2" t="s">
        <v>14</v>
      </c>
      <c r="O22" s="6" t="s">
        <v>15</v>
      </c>
    </row>
    <row r="23" spans="1:15" ht="28.8" x14ac:dyDescent="0.3">
      <c r="A23" s="7" t="s">
        <v>25</v>
      </c>
      <c r="B23" s="8" t="s">
        <v>17</v>
      </c>
      <c r="C23" s="9">
        <v>43849</v>
      </c>
      <c r="D23" s="10" t="s">
        <v>36</v>
      </c>
      <c r="E23" s="11">
        <v>193</v>
      </c>
      <c r="F23" s="11">
        <v>190</v>
      </c>
      <c r="G23" s="11">
        <v>195</v>
      </c>
      <c r="H23" s="11">
        <v>199</v>
      </c>
      <c r="I23" s="11"/>
      <c r="J23" s="11"/>
      <c r="K23" s="12">
        <v>4</v>
      </c>
      <c r="L23" s="12">
        <v>777</v>
      </c>
      <c r="M23" s="13">
        <v>194.25</v>
      </c>
      <c r="N23" s="14">
        <v>13</v>
      </c>
      <c r="O23" s="15">
        <v>207.25</v>
      </c>
    </row>
    <row r="24" spans="1:15" ht="27" x14ac:dyDescent="0.3">
      <c r="A24" s="30" t="s">
        <v>25</v>
      </c>
      <c r="B24" s="31" t="s">
        <v>17</v>
      </c>
      <c r="C24" s="32">
        <v>43877</v>
      </c>
      <c r="D24" s="33" t="s">
        <v>36</v>
      </c>
      <c r="E24" s="34">
        <v>192</v>
      </c>
      <c r="F24" s="34">
        <v>192</v>
      </c>
      <c r="G24" s="34">
        <v>191</v>
      </c>
      <c r="H24" s="34">
        <v>187</v>
      </c>
      <c r="I24" s="34"/>
      <c r="J24" s="34"/>
      <c r="K24" s="39">
        <v>4</v>
      </c>
      <c r="L24" s="39">
        <v>762</v>
      </c>
      <c r="M24" s="40">
        <v>190.5</v>
      </c>
      <c r="N24" s="41">
        <v>6</v>
      </c>
      <c r="O24" s="42">
        <v>196.5</v>
      </c>
    </row>
    <row r="25" spans="1:15" x14ac:dyDescent="0.3">
      <c r="A25" s="30" t="s">
        <v>38</v>
      </c>
      <c r="B25" s="31" t="s">
        <v>17</v>
      </c>
      <c r="C25" s="32">
        <v>43905</v>
      </c>
      <c r="D25" s="56" t="s">
        <v>92</v>
      </c>
      <c r="E25" s="34">
        <v>195</v>
      </c>
      <c r="F25" s="34">
        <v>199</v>
      </c>
      <c r="G25" s="34">
        <v>193</v>
      </c>
      <c r="H25" s="34">
        <v>198</v>
      </c>
      <c r="I25" s="34"/>
      <c r="J25" s="34"/>
      <c r="K25" s="39">
        <v>4</v>
      </c>
      <c r="L25" s="39">
        <v>785</v>
      </c>
      <c r="M25" s="40">
        <v>196.25</v>
      </c>
      <c r="N25" s="41">
        <v>13</v>
      </c>
      <c r="O25" s="42">
        <v>209.25</v>
      </c>
    </row>
    <row r="28" spans="1:15" x14ac:dyDescent="0.3">
      <c r="K28" s="17">
        <f>SUM(K23:K27)</f>
        <v>12</v>
      </c>
      <c r="L28" s="17">
        <f>SUM(L23:L27)</f>
        <v>2324</v>
      </c>
      <c r="M28" s="23">
        <f>SUM(L28/K28)</f>
        <v>193.66666666666666</v>
      </c>
      <c r="N28" s="17">
        <f>SUM(N23:N27)</f>
        <v>32</v>
      </c>
      <c r="O28" s="23">
        <f>SUM(M28+N28)</f>
        <v>225.66666666666666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 B1 B2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23:C23 E23:J23" name="Range1_4_2"/>
    <protectedRange algorithmName="SHA-512" hashValue="ON39YdpmFHfN9f47KpiRvqrKx0V9+erV1CNkpWzYhW/Qyc6aT8rEyCrvauWSYGZK2ia3o7vd3akF07acHAFpOA==" saltValue="yVW9XmDwTqEnmpSGai0KYg==" spinCount="100000" sqref="D23" name="Range1_1_2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E24:J24 B24:C24" name="Range1_4"/>
    <protectedRange algorithmName="SHA-512" hashValue="ON39YdpmFHfN9f47KpiRvqrKx0V9+erV1CNkpWzYhW/Qyc6aT8rEyCrvauWSYGZK2ia3o7vd3akF07acHAFpOA==" saltValue="yVW9XmDwTqEnmpSGai0KYg==" spinCount="100000" sqref="D24" name="Range1_1_2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C25" name="Range1_1"/>
    <protectedRange algorithmName="SHA-512" hashValue="ON39YdpmFHfN9f47KpiRvqrKx0V9+erV1CNkpWzYhW/Qyc6aT8rEyCrvauWSYGZK2ia3o7vd3akF07acHAFpOA==" saltValue="yVW9XmDwTqEnmpSGai0KYg==" spinCount="100000" sqref="E25:J25 B25" name="Range1_4_1"/>
  </protectedRanges>
  <conditionalFormatting sqref="F2">
    <cfRule type="top10" dxfId="197" priority="41" rank="1"/>
  </conditionalFormatting>
  <conditionalFormatting sqref="G2">
    <cfRule type="top10" dxfId="196" priority="40" rank="1"/>
  </conditionalFormatting>
  <conditionalFormatting sqref="H2">
    <cfRule type="top10" dxfId="195" priority="39" rank="1"/>
  </conditionalFormatting>
  <conditionalFormatting sqref="I2">
    <cfRule type="top10" dxfId="194" priority="37" rank="1"/>
  </conditionalFormatting>
  <conditionalFormatting sqref="J2">
    <cfRule type="top10" dxfId="193" priority="38" rank="1"/>
  </conditionalFormatting>
  <conditionalFormatting sqref="E2">
    <cfRule type="top10" dxfId="192" priority="42" rank="1"/>
  </conditionalFormatting>
  <conditionalFormatting sqref="F23">
    <cfRule type="top10" dxfId="191" priority="29" rank="1"/>
  </conditionalFormatting>
  <conditionalFormatting sqref="G23">
    <cfRule type="top10" dxfId="190" priority="28" rank="1"/>
  </conditionalFormatting>
  <conditionalFormatting sqref="H23">
    <cfRule type="top10" dxfId="189" priority="27" rank="1"/>
  </conditionalFormatting>
  <conditionalFormatting sqref="E23">
    <cfRule type="top10" dxfId="188" priority="30" rank="1"/>
  </conditionalFormatting>
  <conditionalFormatting sqref="I23">
    <cfRule type="top10" dxfId="187" priority="26" rank="1"/>
  </conditionalFormatting>
  <conditionalFormatting sqref="J23">
    <cfRule type="top10" dxfId="186" priority="25" rank="1"/>
  </conditionalFormatting>
  <conditionalFormatting sqref="F3">
    <cfRule type="top10" dxfId="185" priority="23" rank="1"/>
  </conditionalFormatting>
  <conditionalFormatting sqref="G3">
    <cfRule type="top10" dxfId="184" priority="22" rank="1"/>
  </conditionalFormatting>
  <conditionalFormatting sqref="H3">
    <cfRule type="top10" dxfId="183" priority="21" rank="1"/>
  </conditionalFormatting>
  <conditionalFormatting sqref="I3">
    <cfRule type="top10" dxfId="182" priority="19" rank="1"/>
  </conditionalFormatting>
  <conditionalFormatting sqref="J3">
    <cfRule type="top10" dxfId="181" priority="20" rank="1"/>
  </conditionalFormatting>
  <conditionalFormatting sqref="E3">
    <cfRule type="top10" dxfId="180" priority="24" rank="1"/>
  </conditionalFormatting>
  <conditionalFormatting sqref="E24">
    <cfRule type="top10" dxfId="179" priority="18" rank="1"/>
  </conditionalFormatting>
  <conditionalFormatting sqref="F24">
    <cfRule type="top10" dxfId="178" priority="17" rank="1"/>
  </conditionalFormatting>
  <conditionalFormatting sqref="G24">
    <cfRule type="top10" dxfId="177" priority="16" rank="1"/>
  </conditionalFormatting>
  <conditionalFormatting sqref="H24">
    <cfRule type="top10" dxfId="176" priority="15" rank="1"/>
  </conditionalFormatting>
  <conditionalFormatting sqref="I24">
    <cfRule type="top10" dxfId="175" priority="14" rank="1"/>
  </conditionalFormatting>
  <conditionalFormatting sqref="J24">
    <cfRule type="top10" dxfId="174" priority="13" rank="1"/>
  </conditionalFormatting>
  <conditionalFormatting sqref="F4">
    <cfRule type="top10" dxfId="173" priority="11" rank="1"/>
  </conditionalFormatting>
  <conditionalFormatting sqref="G4">
    <cfRule type="top10" dxfId="172" priority="10" rank="1"/>
  </conditionalFormatting>
  <conditionalFormatting sqref="H4">
    <cfRule type="top10" dxfId="171" priority="9" rank="1"/>
  </conditionalFormatting>
  <conditionalFormatting sqref="I4">
    <cfRule type="top10" dxfId="170" priority="7" rank="1"/>
  </conditionalFormatting>
  <conditionalFormatting sqref="J4">
    <cfRule type="top10" dxfId="169" priority="8" rank="1"/>
  </conditionalFormatting>
  <conditionalFormatting sqref="E4">
    <cfRule type="top10" dxfId="168" priority="12" rank="1"/>
  </conditionalFormatting>
  <conditionalFormatting sqref="E25">
    <cfRule type="top10" dxfId="167" priority="6" rank="1"/>
  </conditionalFormatting>
  <conditionalFormatting sqref="F25">
    <cfRule type="top10" dxfId="166" priority="5" rank="1"/>
  </conditionalFormatting>
  <conditionalFormatting sqref="G25">
    <cfRule type="top10" dxfId="165" priority="4" rank="1"/>
  </conditionalFormatting>
  <conditionalFormatting sqref="H25">
    <cfRule type="top10" dxfId="164" priority="3" rank="1"/>
  </conditionalFormatting>
  <conditionalFormatting sqref="I25">
    <cfRule type="top10" dxfId="163" priority="2" rank="1"/>
  </conditionalFormatting>
  <conditionalFormatting sqref="J25">
    <cfRule type="top10" dxfId="162" priority="1" rank="1"/>
  </conditionalFormatting>
  <hyperlinks>
    <hyperlink ref="Q1" location="'National Adult Rankings'!A1" display="Return to Rankings" xr:uid="{4C7A7C46-5B3F-4DC2-B730-B2108269B7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11CD989-8D4F-448E-A3EE-1488A96CEFD0}">
          <x14:formula1>
            <xm:f>'C:\Users\abra2\Desktop\ABRA Files and More\AUTO BENCH REST ASSOCIATION FILE\ABRA 2019\Georgia\[Georgia Results 01 19 20.xlsm]DATA SHEET'!#REF!</xm:f>
          </x14:formula1>
          <xm:sqref>D2 D23</xm:sqref>
        </x14:dataValidation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B1:B2 B22:B23</xm:sqref>
        </x14:dataValidation>
        <x14:dataValidation type="list" allowBlank="1" showInputMessage="1" showErrorMessage="1" xr:uid="{66516738-7C29-4F75-A589-340B9656D0E8}">
          <x14:formula1>
            <xm:f>'C:\Users\abra2\AppData\Local\Packages\Microsoft.MicrosoftEdge_8wekyb3d8bbwe\TempState\Downloads\[ABRA GA CLUB MATCH 2162020 (3).xlsm]DATA'!#REF!</xm:f>
          </x14:formula1>
          <xm:sqref>D3 B3 D24 B24</xm:sqref>
        </x14:dataValidation>
        <x14:dataValidation type="list" allowBlank="1" showInputMessage="1" showErrorMessage="1" xr:uid="{B0DE72A6-6629-4FE5-893B-C0D7F700A05A}">
          <x14:formula1>
            <xm:f>'C:\Users\LChacon\AppData\Local\Packages\Microsoft.MicrosoftEdge_8wekyb3d8bbwe\TempState\Downloads\[ABRA GA CLUB MATCH 3152020 (1).xlsm]DATA'!#REF!</xm:f>
          </x14:formula1>
          <xm:sqref>B4 B25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sheetPr codeName="Sheet12"/>
  <dimension ref="A1:Q18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7" t="s">
        <v>23</v>
      </c>
      <c r="B2" s="8" t="s">
        <v>24</v>
      </c>
      <c r="C2" s="9">
        <v>43849</v>
      </c>
      <c r="D2" s="10" t="s">
        <v>36</v>
      </c>
      <c r="E2" s="11">
        <v>186</v>
      </c>
      <c r="F2" s="11">
        <v>176</v>
      </c>
      <c r="G2" s="11">
        <v>179</v>
      </c>
      <c r="H2" s="11">
        <v>170</v>
      </c>
      <c r="I2" s="11"/>
      <c r="J2" s="11"/>
      <c r="K2" s="12">
        <v>4</v>
      </c>
      <c r="L2" s="12">
        <v>711</v>
      </c>
      <c r="M2" s="13">
        <v>177.75</v>
      </c>
      <c r="N2" s="14">
        <v>13</v>
      </c>
      <c r="O2" s="15">
        <f>SUM(M2+N2)</f>
        <v>190.75</v>
      </c>
    </row>
    <row r="5" spans="1:17" x14ac:dyDescent="0.3">
      <c r="K5" s="17">
        <f>SUM(K2:K4)</f>
        <v>4</v>
      </c>
      <c r="L5" s="17">
        <f>SUM(L2:L4)</f>
        <v>711</v>
      </c>
      <c r="M5" s="16">
        <f>SUM(L5/K5)</f>
        <v>177.75</v>
      </c>
      <c r="N5" s="17">
        <f>SUM(N2:N4)</f>
        <v>13</v>
      </c>
      <c r="O5" s="17">
        <f>SUM(M5+N5)</f>
        <v>190.75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30" t="s">
        <v>28</v>
      </c>
      <c r="B14" s="31" t="s">
        <v>24</v>
      </c>
      <c r="C14" s="32">
        <v>43877</v>
      </c>
      <c r="D14" s="33" t="s">
        <v>36</v>
      </c>
      <c r="E14" s="34">
        <v>182.001</v>
      </c>
      <c r="F14" s="34">
        <v>175</v>
      </c>
      <c r="G14" s="34">
        <v>184</v>
      </c>
      <c r="H14" s="34">
        <v>186</v>
      </c>
      <c r="I14" s="34"/>
      <c r="J14" s="34"/>
      <c r="K14" s="39">
        <v>4</v>
      </c>
      <c r="L14" s="39">
        <v>727.00099999999998</v>
      </c>
      <c r="M14" s="40">
        <v>181.75024999999999</v>
      </c>
      <c r="N14" s="41">
        <v>8</v>
      </c>
      <c r="O14" s="42">
        <v>189.75024999999999</v>
      </c>
    </row>
    <row r="15" spans="1:17" x14ac:dyDescent="0.3">
      <c r="A15" s="30" t="s">
        <v>39</v>
      </c>
      <c r="B15" s="31" t="s">
        <v>24</v>
      </c>
      <c r="C15" s="32">
        <v>43905</v>
      </c>
      <c r="D15" s="56" t="s">
        <v>92</v>
      </c>
      <c r="E15" s="34">
        <v>181</v>
      </c>
      <c r="F15" s="34">
        <v>183</v>
      </c>
      <c r="G15" s="34">
        <v>167</v>
      </c>
      <c r="H15" s="34">
        <v>184</v>
      </c>
      <c r="I15" s="34"/>
      <c r="J15" s="34"/>
      <c r="K15" s="39">
        <v>4</v>
      </c>
      <c r="L15" s="39">
        <v>715</v>
      </c>
      <c r="M15" s="40">
        <v>178.75</v>
      </c>
      <c r="N15" s="41">
        <v>6</v>
      </c>
      <c r="O15" s="42">
        <v>184.75</v>
      </c>
    </row>
    <row r="18" spans="11:15" x14ac:dyDescent="0.3">
      <c r="K18" s="17">
        <f>SUM(K14:K17)</f>
        <v>8</v>
      </c>
      <c r="L18" s="17">
        <f>SUM(L14:L17)</f>
        <v>1442.001</v>
      </c>
      <c r="M18" s="16">
        <f>SUM(L18/K18)</f>
        <v>180.250125</v>
      </c>
      <c r="N18" s="17">
        <f>SUM(N14:N17)</f>
        <v>14</v>
      </c>
      <c r="O18" s="17">
        <f>SUM(M18+N18)</f>
        <v>194.250125</v>
      </c>
    </row>
  </sheetData>
  <protectedRanges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14:J14 B14:C14" name="Range1_5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C15" name="Range1_1"/>
    <protectedRange algorithmName="SHA-512" hashValue="ON39YdpmFHfN9f47KpiRvqrKx0V9+erV1CNkpWzYhW/Qyc6aT8rEyCrvauWSYGZK2ia3o7vd3akF07acHAFpOA==" saltValue="yVW9XmDwTqEnmpSGai0KYg==" spinCount="100000" sqref="E15:J15 B15" name="Range1_5_2"/>
  </protectedRanges>
  <conditionalFormatting sqref="J2">
    <cfRule type="top10" dxfId="161" priority="19" rank="1"/>
  </conditionalFormatting>
  <conditionalFormatting sqref="I2">
    <cfRule type="top10" dxfId="160" priority="20" rank="1"/>
  </conditionalFormatting>
  <conditionalFormatting sqref="H2">
    <cfRule type="top10" dxfId="159" priority="21" rank="1"/>
  </conditionalFormatting>
  <conditionalFormatting sqref="G2">
    <cfRule type="top10" dxfId="158" priority="22" rank="1"/>
  </conditionalFormatting>
  <conditionalFormatting sqref="F2">
    <cfRule type="top10" dxfId="157" priority="23" rank="1"/>
  </conditionalFormatting>
  <conditionalFormatting sqref="E2">
    <cfRule type="top10" dxfId="156" priority="24" rank="1"/>
  </conditionalFormatting>
  <conditionalFormatting sqref="I14">
    <cfRule type="top10" dxfId="155" priority="12" rank="1"/>
  </conditionalFormatting>
  <conditionalFormatting sqref="H14">
    <cfRule type="top10" dxfId="154" priority="8" rank="1"/>
  </conditionalFormatting>
  <conditionalFormatting sqref="J14">
    <cfRule type="top10" dxfId="153" priority="9" rank="1"/>
  </conditionalFormatting>
  <conditionalFormatting sqref="G14">
    <cfRule type="top10" dxfId="152" priority="11" rank="1"/>
  </conditionalFormatting>
  <conditionalFormatting sqref="F14">
    <cfRule type="top10" dxfId="151" priority="10" rank="1"/>
  </conditionalFormatting>
  <conditionalFormatting sqref="E14">
    <cfRule type="top10" dxfId="150" priority="7" rank="1"/>
  </conditionalFormatting>
  <conditionalFormatting sqref="I15">
    <cfRule type="top10" dxfId="149" priority="6" rank="1"/>
  </conditionalFormatting>
  <conditionalFormatting sqref="H15">
    <cfRule type="top10" dxfId="148" priority="2" rank="1"/>
  </conditionalFormatting>
  <conditionalFormatting sqref="J15">
    <cfRule type="top10" dxfId="147" priority="3" rank="1"/>
  </conditionalFormatting>
  <conditionalFormatting sqref="G15">
    <cfRule type="top10" dxfId="146" priority="5" rank="1"/>
  </conditionalFormatting>
  <conditionalFormatting sqref="F15">
    <cfRule type="top10" dxfId="145" priority="4" rank="1"/>
  </conditionalFormatting>
  <conditionalFormatting sqref="E15">
    <cfRule type="top10" dxfId="144" priority="1" rank="1"/>
  </conditionalFormatting>
  <hyperlinks>
    <hyperlink ref="Q1" location="'National Adult Rankings'!A1" display="Return to Rankings" xr:uid="{CB9F0E91-A519-4FC1-BB3A-D37B36A26D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B1:B2 D2 B13</xm:sqref>
        </x14:dataValidation>
        <x14:dataValidation type="list" allowBlank="1" showInputMessage="1" showErrorMessage="1" xr:uid="{2DB783FC-244D-479C-871B-F16B63DB8E0F}">
          <x14:formula1>
            <xm:f>'C:\Users\abra2\AppData\Local\Packages\Microsoft.MicrosoftEdge_8wekyb3d8bbwe\TempState\Downloads\[ABRA GA CLUB MATCH 2162020 (3).xlsm]DATA'!#REF!</xm:f>
          </x14:formula1>
          <xm:sqref>D14 B14</xm:sqref>
        </x14:dataValidation>
        <x14:dataValidation type="list" allowBlank="1" showInputMessage="1" showErrorMessage="1" xr:uid="{ACADD124-D7CF-4DA1-9DA8-6A7E91B1EDBD}">
          <x14:formula1>
            <xm:f>'C:\Users\LChacon\AppData\Local\Packages\Microsoft.MicrosoftEdge_8wekyb3d8bbwe\TempState\Downloads\[ABRA GA CLUB MATCH 3152020 (1).xlsm]DATA'!#REF!</xm:f>
          </x14:formula1>
          <xm:sqref>B15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9BF9-D55C-4599-BDDB-698613EF7056}">
  <sheetPr codeName="Sheet34"/>
  <dimension ref="A1:Q6"/>
  <sheetViews>
    <sheetView workbookViewId="0">
      <selection activeCell="M6" sqref="M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16</v>
      </c>
      <c r="B2" s="31" t="s">
        <v>56</v>
      </c>
      <c r="C2" s="32">
        <v>43883</v>
      </c>
      <c r="D2" s="33" t="s">
        <v>57</v>
      </c>
      <c r="E2" s="34">
        <v>184</v>
      </c>
      <c r="F2" s="34">
        <v>185</v>
      </c>
      <c r="G2" s="34">
        <v>187</v>
      </c>
      <c r="H2" s="34">
        <v>187</v>
      </c>
      <c r="I2" s="34"/>
      <c r="J2" s="34"/>
      <c r="K2" s="39">
        <v>4</v>
      </c>
      <c r="L2" s="39">
        <v>743</v>
      </c>
      <c r="M2" s="40">
        <v>185.75</v>
      </c>
      <c r="N2" s="41">
        <v>13</v>
      </c>
      <c r="O2" s="42">
        <v>198.75</v>
      </c>
    </row>
    <row r="3" spans="1:17" x14ac:dyDescent="0.3">
      <c r="A3" s="57" t="s">
        <v>77</v>
      </c>
      <c r="B3" s="58" t="s">
        <v>95</v>
      </c>
      <c r="C3" s="59">
        <v>43904</v>
      </c>
      <c r="D3" s="60" t="s">
        <v>57</v>
      </c>
      <c r="E3" s="61">
        <v>196</v>
      </c>
      <c r="F3" s="61">
        <v>193</v>
      </c>
      <c r="G3" s="61">
        <v>196</v>
      </c>
      <c r="H3" s="61">
        <v>193</v>
      </c>
      <c r="I3" s="61"/>
      <c r="J3" s="61"/>
      <c r="K3" s="62">
        <v>4</v>
      </c>
      <c r="L3" s="62">
        <v>778</v>
      </c>
      <c r="M3" s="63">
        <v>194.5</v>
      </c>
      <c r="N3" s="64">
        <v>11</v>
      </c>
      <c r="O3" s="65">
        <v>205.5</v>
      </c>
    </row>
    <row r="6" spans="1:17" x14ac:dyDescent="0.3">
      <c r="K6" s="17">
        <f>SUM(K2:K5)</f>
        <v>8</v>
      </c>
      <c r="L6" s="17">
        <f>SUM(L2:L5)</f>
        <v>1521</v>
      </c>
      <c r="M6" s="23">
        <f>SUM(L6/K6)</f>
        <v>190.125</v>
      </c>
      <c r="N6" s="17">
        <f>SUM(N2:N5)</f>
        <v>24</v>
      </c>
      <c r="O6" s="23">
        <f>SUM(M6+N6)</f>
        <v>214.125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F2">
    <cfRule type="top10" dxfId="143" priority="11" rank="1"/>
  </conditionalFormatting>
  <conditionalFormatting sqref="G2">
    <cfRule type="top10" dxfId="142" priority="10" rank="1"/>
  </conditionalFormatting>
  <conditionalFormatting sqref="H2">
    <cfRule type="top10" dxfId="141" priority="9" rank="1"/>
  </conditionalFormatting>
  <conditionalFormatting sqref="I2">
    <cfRule type="top10" dxfId="140" priority="7" rank="1"/>
  </conditionalFormatting>
  <conditionalFormatting sqref="J2">
    <cfRule type="top10" dxfId="139" priority="8" rank="1"/>
  </conditionalFormatting>
  <conditionalFormatting sqref="E2">
    <cfRule type="top10" dxfId="138" priority="12" rank="1"/>
  </conditionalFormatting>
  <conditionalFormatting sqref="F3">
    <cfRule type="top10" dxfId="137" priority="5" rank="1"/>
  </conditionalFormatting>
  <conditionalFormatting sqref="G3">
    <cfRule type="top10" dxfId="136" priority="4" rank="1"/>
  </conditionalFormatting>
  <conditionalFormatting sqref="H3">
    <cfRule type="top10" dxfId="135" priority="3" rank="1"/>
  </conditionalFormatting>
  <conditionalFormatting sqref="I3">
    <cfRule type="top10" dxfId="134" priority="1" rank="1"/>
  </conditionalFormatting>
  <conditionalFormatting sqref="J3">
    <cfRule type="top10" dxfId="133" priority="2" rank="1"/>
  </conditionalFormatting>
  <conditionalFormatting sqref="E3">
    <cfRule type="top10" dxfId="132" priority="6" rank="1"/>
  </conditionalFormatting>
  <hyperlinks>
    <hyperlink ref="Q1" location="'National Adult Rankings'!A1" display="Return to Rankings" xr:uid="{DD872A3C-08B4-46D7-BE73-C7ACF4F692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7B0E635-F380-4144-B42E-30CC66C12D42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67B60384-19AB-4D5D-97A2-59B0BBA9E388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9E9A3446-13C6-46AC-A37D-15170A3ABC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B5612EC-04AB-46EC-BFF2-3169D77184FF}">
          <x14:formula1>
            <xm:f>[AngeloMasterABRA.xlsm]DATA!#REF!</xm:f>
          </x14:formula1>
          <xm:sqref>D3 B3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4D47A-C68A-453E-A5F2-2951B6FB1734}">
  <sheetPr codeName="Sheet51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77</v>
      </c>
      <c r="B2" s="31" t="s">
        <v>94</v>
      </c>
      <c r="C2" s="32">
        <v>43905</v>
      </c>
      <c r="D2" s="56" t="s">
        <v>92</v>
      </c>
      <c r="E2" s="34">
        <v>183</v>
      </c>
      <c r="F2" s="34">
        <v>184</v>
      </c>
      <c r="G2" s="34">
        <v>181</v>
      </c>
      <c r="H2" s="34">
        <v>182</v>
      </c>
      <c r="I2" s="34"/>
      <c r="J2" s="34"/>
      <c r="K2" s="39">
        <v>4</v>
      </c>
      <c r="L2" s="39">
        <v>730</v>
      </c>
      <c r="M2" s="40">
        <v>182.5</v>
      </c>
      <c r="N2" s="41">
        <v>2</v>
      </c>
      <c r="O2" s="42">
        <v>184.5</v>
      </c>
    </row>
    <row r="5" spans="1:17" x14ac:dyDescent="0.3">
      <c r="K5" s="17">
        <f>SUM(K2:K4)</f>
        <v>4</v>
      </c>
      <c r="L5" s="17">
        <f>SUM(L2:L4)</f>
        <v>730</v>
      </c>
      <c r="M5" s="23">
        <f>SUM(L5/K5)</f>
        <v>182.5</v>
      </c>
      <c r="N5" s="17">
        <f>SUM(N2:N4)</f>
        <v>2</v>
      </c>
      <c r="O5" s="23">
        <f>SUM(M5+N5)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131" priority="5" rank="1"/>
  </conditionalFormatting>
  <conditionalFormatting sqref="G2">
    <cfRule type="top10" dxfId="130" priority="4" rank="1"/>
  </conditionalFormatting>
  <conditionalFormatting sqref="H2">
    <cfRule type="top10" dxfId="129" priority="3" rank="1"/>
  </conditionalFormatting>
  <conditionalFormatting sqref="I2">
    <cfRule type="top10" dxfId="128" priority="1" rank="1"/>
  </conditionalFormatting>
  <conditionalFormatting sqref="J2">
    <cfRule type="top10" dxfId="127" priority="2" rank="1"/>
  </conditionalFormatting>
  <conditionalFormatting sqref="E2">
    <cfRule type="top10" dxfId="126" priority="6" rank="1"/>
  </conditionalFormatting>
  <hyperlinks>
    <hyperlink ref="Q1" location="'National Adult Rankings'!A1" display="Return to Rankings" xr:uid="{5404729F-1DF7-4CD5-98F2-C273046AA7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63191C-7EA3-484A-AD05-5A7438AFD6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35E5203-392B-436B-888C-9920F004B83A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119A-76A9-442B-A72A-C603CC1F668D}">
  <sheetPr codeName="Sheet13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16</v>
      </c>
      <c r="B2" s="31" t="s">
        <v>46</v>
      </c>
      <c r="C2" s="32">
        <v>43855</v>
      </c>
      <c r="D2" s="33" t="s">
        <v>53</v>
      </c>
      <c r="E2" s="34">
        <v>189</v>
      </c>
      <c r="F2" s="34">
        <v>184</v>
      </c>
      <c r="G2" s="34">
        <v>191</v>
      </c>
      <c r="H2" s="34">
        <v>188</v>
      </c>
      <c r="I2" s="34"/>
      <c r="J2" s="34"/>
      <c r="K2" s="35">
        <v>4</v>
      </c>
      <c r="L2" s="35">
        <v>752</v>
      </c>
      <c r="M2" s="36">
        <v>188</v>
      </c>
      <c r="N2" s="37">
        <v>3</v>
      </c>
      <c r="O2" s="38">
        <v>191</v>
      </c>
    </row>
    <row r="5" spans="1:17" x14ac:dyDescent="0.3">
      <c r="K5" s="17">
        <f>SUM(K2:K4)</f>
        <v>4</v>
      </c>
      <c r="L5" s="17">
        <f>SUM(L2:L4)</f>
        <v>752</v>
      </c>
      <c r="M5" s="23">
        <f>SUM(L5/K5)</f>
        <v>188</v>
      </c>
      <c r="N5" s="17">
        <f>SUM(N2:N4)</f>
        <v>3</v>
      </c>
      <c r="O5" s="23">
        <f>SUM(M5+N5)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25" priority="5" rank="1"/>
  </conditionalFormatting>
  <conditionalFormatting sqref="G2">
    <cfRule type="top10" dxfId="124" priority="4" rank="1"/>
  </conditionalFormatting>
  <conditionalFormatting sqref="H2">
    <cfRule type="top10" dxfId="123" priority="3" rank="1"/>
  </conditionalFormatting>
  <conditionalFormatting sqref="I2">
    <cfRule type="top10" dxfId="122" priority="1" rank="1"/>
  </conditionalFormatting>
  <conditionalFormatting sqref="J2">
    <cfRule type="top10" dxfId="121" priority="2" rank="1"/>
  </conditionalFormatting>
  <conditionalFormatting sqref="E2">
    <cfRule type="top10" dxfId="120" priority="6" rank="1"/>
  </conditionalFormatting>
  <hyperlinks>
    <hyperlink ref="Q1" location="'National Adult Rankings'!A1" display="Return to Rankings" xr:uid="{904DEEB1-01CF-4ACE-86D5-BD172F0A04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BC7AA9-AE70-462D-9F7E-F38FF68F10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A9D6931-D249-4843-8C4E-C301D9F0F478}">
          <x14:formula1>
            <xm:f>'C:\Users\abra2\Desktop\ABRA 2020\Texas\[ABRA TX Scoring Program TEST1 1-20-20-LISA (1).xlsm]DATA SHEET'!#REF!</xm:f>
          </x14:formula1>
          <xm:sqref>D2 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C56D0-B2A0-4DEC-9B0D-60C06BD1CB72}">
  <sheetPr codeName="Sheet43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77</v>
      </c>
      <c r="B2" s="31" t="s">
        <v>78</v>
      </c>
      <c r="C2" s="32">
        <f t="shared" ref="C2" si="0">$D$2</f>
        <v>192</v>
      </c>
      <c r="D2" s="33">
        <f t="shared" ref="D2" si="1">$E$2</f>
        <v>192</v>
      </c>
      <c r="E2" s="34">
        <v>192</v>
      </c>
      <c r="F2" s="34">
        <v>195.001</v>
      </c>
      <c r="G2" s="34">
        <v>194</v>
      </c>
      <c r="H2" s="34">
        <v>185</v>
      </c>
      <c r="I2" s="34"/>
      <c r="J2" s="34"/>
      <c r="K2" s="39">
        <v>4</v>
      </c>
      <c r="L2" s="39">
        <v>766.00099999999998</v>
      </c>
      <c r="M2" s="40">
        <v>191.50024999999999</v>
      </c>
      <c r="N2" s="41">
        <v>6</v>
      </c>
      <c r="O2" s="42">
        <v>197.50024999999999</v>
      </c>
    </row>
    <row r="5" spans="1:17" x14ac:dyDescent="0.3">
      <c r="K5" s="17">
        <f>SUM(K2:K4)</f>
        <v>4</v>
      </c>
      <c r="L5" s="17">
        <f>SUM(L2:L4)</f>
        <v>766.00099999999998</v>
      </c>
      <c r="M5" s="23">
        <f>SUM(L5/K5)</f>
        <v>191.50024999999999</v>
      </c>
      <c r="N5" s="17">
        <f>SUM(N2:N4)</f>
        <v>6</v>
      </c>
      <c r="O5" s="23">
        <f>SUM(M5+N5)</f>
        <v>197.50024999999999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587" priority="1" rank="1"/>
  </conditionalFormatting>
  <conditionalFormatting sqref="G2">
    <cfRule type="top10" dxfId="586" priority="2" rank="1"/>
  </conditionalFormatting>
  <conditionalFormatting sqref="H2">
    <cfRule type="top10" dxfId="585" priority="3" rank="1"/>
  </conditionalFormatting>
  <conditionalFormatting sqref="I2">
    <cfRule type="top10" dxfId="584" priority="4" rank="1"/>
  </conditionalFormatting>
  <conditionalFormatting sqref="J2">
    <cfRule type="top10" dxfId="583" priority="5" rank="1"/>
  </conditionalFormatting>
  <conditionalFormatting sqref="E2">
    <cfRule type="top10" dxfId="582" priority="6" rank="1"/>
  </conditionalFormatting>
  <hyperlinks>
    <hyperlink ref="Q1" location="'National Adult Rankings'!A1" display="Return to Rankings" xr:uid="{39F22772-49A4-4C6F-95BE-633EB7C3BB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E5CE0D-5C14-4D42-8595-D466CEBB24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B867A67-D61E-4805-99FC-66D61EC79601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E9E1-03DD-4FB1-A108-67D38CFE6698}">
  <sheetPr codeName="Sheet18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23</v>
      </c>
      <c r="B2" s="31" t="s">
        <v>51</v>
      </c>
      <c r="C2" s="32">
        <v>43855</v>
      </c>
      <c r="D2" s="33" t="s">
        <v>53</v>
      </c>
      <c r="E2" s="34">
        <v>163</v>
      </c>
      <c r="F2" s="34">
        <v>155</v>
      </c>
      <c r="G2" s="34">
        <v>151</v>
      </c>
      <c r="H2" s="34">
        <v>157</v>
      </c>
      <c r="I2" s="34"/>
      <c r="J2" s="34"/>
      <c r="K2" s="35">
        <v>4</v>
      </c>
      <c r="L2" s="35">
        <v>626</v>
      </c>
      <c r="M2" s="36">
        <v>156.5</v>
      </c>
      <c r="N2" s="37">
        <v>3</v>
      </c>
      <c r="O2" s="38">
        <v>159.5</v>
      </c>
    </row>
    <row r="5" spans="1:17" x14ac:dyDescent="0.3">
      <c r="K5" s="17">
        <f>SUM(K2:K4)</f>
        <v>4</v>
      </c>
      <c r="L5" s="17">
        <f>SUM(L2:L4)</f>
        <v>626</v>
      </c>
      <c r="M5" s="23">
        <f>SUM(L5/K5)</f>
        <v>156.5</v>
      </c>
      <c r="N5" s="17">
        <f>SUM(N2:N4)</f>
        <v>3</v>
      </c>
      <c r="O5" s="23">
        <f>SUM(M5+N5)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E2:J2 C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119" priority="1" rank="1"/>
  </conditionalFormatting>
  <conditionalFormatting sqref="I2">
    <cfRule type="top10" dxfId="118" priority="2" rank="1"/>
  </conditionalFormatting>
  <conditionalFormatting sqref="H2">
    <cfRule type="top10" dxfId="117" priority="3" rank="1"/>
  </conditionalFormatting>
  <conditionalFormatting sqref="G2">
    <cfRule type="top10" dxfId="116" priority="4" rank="1"/>
  </conditionalFormatting>
  <conditionalFormatting sqref="F2">
    <cfRule type="top10" dxfId="115" priority="5" rank="1"/>
  </conditionalFormatting>
  <conditionalFormatting sqref="E2">
    <cfRule type="top10" dxfId="114" priority="6" rank="1"/>
  </conditionalFormatting>
  <hyperlinks>
    <hyperlink ref="Q1" location="'National Adult Rankings'!A1" display="Return to Rankings" xr:uid="{358B59A4-82E0-437A-ADCA-66B095F062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977CC3-B91A-49A9-A9B4-B655B5372D2B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DD78E777-E01D-4410-8C78-C3312FC8E3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5FAC-68E2-44DD-B9D5-836B489A3E29}">
  <sheetPr codeName="Sheet36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16</v>
      </c>
      <c r="B2" s="31" t="s">
        <v>58</v>
      </c>
      <c r="C2" s="32">
        <v>43883</v>
      </c>
      <c r="D2" s="33" t="s">
        <v>57</v>
      </c>
      <c r="E2" s="34">
        <v>181</v>
      </c>
      <c r="F2" s="34">
        <v>183</v>
      </c>
      <c r="G2" s="34">
        <v>178</v>
      </c>
      <c r="H2" s="34">
        <v>183</v>
      </c>
      <c r="I2" s="34"/>
      <c r="J2" s="34"/>
      <c r="K2" s="39">
        <v>4</v>
      </c>
      <c r="L2" s="39">
        <v>725</v>
      </c>
      <c r="M2" s="40">
        <v>181.25</v>
      </c>
      <c r="N2" s="41">
        <v>4</v>
      </c>
      <c r="O2" s="42">
        <v>185.25</v>
      </c>
    </row>
    <row r="5" spans="1:17" x14ac:dyDescent="0.3">
      <c r="K5" s="17">
        <f>SUM(K2:K4)</f>
        <v>4</v>
      </c>
      <c r="L5" s="17">
        <f>SUM(L2:L4)</f>
        <v>725</v>
      </c>
      <c r="M5" s="23">
        <f>SUM(L5/K5)</f>
        <v>181.25</v>
      </c>
      <c r="N5" s="17">
        <f>SUM(N2:N4)</f>
        <v>4</v>
      </c>
      <c r="O5" s="23">
        <f>SUM(M5+N5)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_1_1"/>
    <protectedRange algorithmName="SHA-512" hashValue="ON39YdpmFHfN9f47KpiRvqrKx0V9+erV1CNkpWzYhW/Qyc6aT8rEyCrvauWSYGZK2ia3o7vd3akF07acHAFpOA==" saltValue="yVW9XmDwTqEnmpSGai0KYg==" spinCount="100000" sqref="D2" name="Range1_1_2_1_1"/>
    <protectedRange algorithmName="SHA-512" hashValue="ON39YdpmFHfN9f47KpiRvqrKx0V9+erV1CNkpWzYhW/Qyc6aT8rEyCrvauWSYGZK2ia3o7vd3akF07acHAFpOA==" saltValue="yVW9XmDwTqEnmpSGai0KYg==" spinCount="100000" sqref="E2:H2" name="Range1_3_1_1_1"/>
  </protectedRanges>
  <conditionalFormatting sqref="F2">
    <cfRule type="top10" dxfId="113" priority="5" rank="1"/>
  </conditionalFormatting>
  <conditionalFormatting sqref="G2">
    <cfRule type="top10" dxfId="112" priority="4" rank="1"/>
  </conditionalFormatting>
  <conditionalFormatting sqref="H2">
    <cfRule type="top10" dxfId="111" priority="3" rank="1"/>
  </conditionalFormatting>
  <conditionalFormatting sqref="I2">
    <cfRule type="top10" dxfId="110" priority="1" rank="1"/>
  </conditionalFormatting>
  <conditionalFormatting sqref="J2">
    <cfRule type="top10" dxfId="109" priority="2" rank="1"/>
  </conditionalFormatting>
  <conditionalFormatting sqref="E2">
    <cfRule type="top10" dxfId="108" priority="6" rank="1"/>
  </conditionalFormatting>
  <hyperlinks>
    <hyperlink ref="Q1" location="'National Adult Rankings'!A1" display="Return to Rankings" xr:uid="{E8B60916-1426-4CEB-9F4C-4FE29AD0CC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7507F1-D57F-4192-9B9F-DB529D3E4C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772F9A4-E441-4930-BF23-3FAADC82D0D8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336C3-A047-4913-A5C1-6FA486373A77}">
  <sheetPr codeName="Sheet32"/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28</v>
      </c>
      <c r="B2" s="31" t="s">
        <v>67</v>
      </c>
      <c r="C2" s="32">
        <v>43883</v>
      </c>
      <c r="D2" s="33" t="s">
        <v>57</v>
      </c>
      <c r="E2" s="34">
        <v>174</v>
      </c>
      <c r="F2" s="34">
        <v>170</v>
      </c>
      <c r="G2" s="34">
        <v>178</v>
      </c>
      <c r="H2" s="34">
        <v>186</v>
      </c>
      <c r="I2" s="34"/>
      <c r="J2" s="34"/>
      <c r="K2" s="39">
        <v>4</v>
      </c>
      <c r="L2" s="39">
        <v>708</v>
      </c>
      <c r="M2" s="40">
        <v>177</v>
      </c>
      <c r="N2" s="41">
        <v>11</v>
      </c>
      <c r="O2" s="42">
        <v>188</v>
      </c>
    </row>
    <row r="3" spans="1:17" x14ac:dyDescent="0.3">
      <c r="A3" s="30" t="s">
        <v>39</v>
      </c>
      <c r="B3" s="31" t="s">
        <v>67</v>
      </c>
      <c r="C3" s="32">
        <v>43904</v>
      </c>
      <c r="D3" s="33" t="s">
        <v>57</v>
      </c>
      <c r="E3" s="34">
        <v>178</v>
      </c>
      <c r="F3" s="34">
        <v>179</v>
      </c>
      <c r="G3" s="34">
        <v>179</v>
      </c>
      <c r="H3" s="34">
        <v>180</v>
      </c>
      <c r="I3" s="34"/>
      <c r="J3" s="34"/>
      <c r="K3" s="39">
        <v>4</v>
      </c>
      <c r="L3" s="39">
        <v>716</v>
      </c>
      <c r="M3" s="40">
        <v>179</v>
      </c>
      <c r="N3" s="41">
        <v>9</v>
      </c>
      <c r="O3" s="42">
        <v>188</v>
      </c>
    </row>
    <row r="6" spans="1:17" x14ac:dyDescent="0.3">
      <c r="K6" s="17">
        <f>SUM(K2:K5)</f>
        <v>8</v>
      </c>
      <c r="L6" s="17">
        <f>SUM(L2:L5)</f>
        <v>1424</v>
      </c>
      <c r="M6" s="23">
        <f>SUM(L6/K6)</f>
        <v>178</v>
      </c>
      <c r="N6" s="17">
        <f>SUM(N2:N5)</f>
        <v>20</v>
      </c>
      <c r="O6" s="23">
        <f>SUM(M6+N6)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I2">
    <cfRule type="top10" dxfId="107" priority="12" rank="1"/>
  </conditionalFormatting>
  <conditionalFormatting sqref="H2">
    <cfRule type="top10" dxfId="106" priority="8" rank="1"/>
  </conditionalFormatting>
  <conditionalFormatting sqref="J2">
    <cfRule type="top10" dxfId="105" priority="9" rank="1"/>
  </conditionalFormatting>
  <conditionalFormatting sqref="G2">
    <cfRule type="top10" dxfId="104" priority="11" rank="1"/>
  </conditionalFormatting>
  <conditionalFormatting sqref="F2">
    <cfRule type="top10" dxfId="103" priority="10" rank="1"/>
  </conditionalFormatting>
  <conditionalFormatting sqref="E2">
    <cfRule type="top10" dxfId="102" priority="7" rank="1"/>
  </conditionalFormatting>
  <conditionalFormatting sqref="I3">
    <cfRule type="top10" dxfId="101" priority="6" rank="1"/>
  </conditionalFormatting>
  <conditionalFormatting sqref="H3">
    <cfRule type="top10" dxfId="100" priority="2" rank="1"/>
  </conditionalFormatting>
  <conditionalFormatting sqref="J3">
    <cfRule type="top10" dxfId="99" priority="3" rank="1"/>
  </conditionalFormatting>
  <conditionalFormatting sqref="G3">
    <cfRule type="top10" dxfId="98" priority="5" rank="1"/>
  </conditionalFormatting>
  <conditionalFormatting sqref="F3">
    <cfRule type="top10" dxfId="97" priority="4" rank="1"/>
  </conditionalFormatting>
  <conditionalFormatting sqref="E3">
    <cfRule type="top10" dxfId="96" priority="1" rank="1"/>
  </conditionalFormatting>
  <hyperlinks>
    <hyperlink ref="Q1" location="'National Adult Rankings'!A1" display="Return to Rankings" xr:uid="{F0178A24-DE5B-458C-B41C-BC022AA9BCA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8E49379-495B-4858-89CE-DB857F4702E7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0202B407-5CA5-47D2-95C3-3D9B9411F55C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EF164BAE-AFD0-4CFC-BBC3-8FD9358E4A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C2E4E72-ADF7-49DA-B09F-8793B6AC71B6}">
          <x14:formula1>
            <xm:f>[AngeloMasterABRA.xlsm]DATA!#REF!</xm:f>
          </x14:formula1>
          <xm:sqref>D3 B3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sheetPr codeName="Sheet7"/>
  <dimension ref="A1:Q8"/>
  <sheetViews>
    <sheetView workbookViewId="0">
      <selection activeCell="Q1" sqref="Q1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ht="28.8" x14ac:dyDescent="0.3">
      <c r="A2" s="7" t="s">
        <v>25</v>
      </c>
      <c r="B2" s="8" t="s">
        <v>26</v>
      </c>
      <c r="C2" s="9">
        <v>43849</v>
      </c>
      <c r="D2" s="10" t="s">
        <v>36</v>
      </c>
      <c r="E2" s="11">
        <v>184</v>
      </c>
      <c r="F2" s="11">
        <v>179</v>
      </c>
      <c r="G2" s="11">
        <v>187</v>
      </c>
      <c r="H2" s="11">
        <v>192</v>
      </c>
      <c r="I2" s="11"/>
      <c r="J2" s="11"/>
      <c r="K2" s="12">
        <v>4</v>
      </c>
      <c r="L2" s="12">
        <v>742</v>
      </c>
      <c r="M2" s="13">
        <v>185.5</v>
      </c>
      <c r="N2" s="14">
        <v>4</v>
      </c>
      <c r="O2" s="15">
        <v>189.5</v>
      </c>
    </row>
    <row r="3" spans="1:17" ht="27" x14ac:dyDescent="0.3">
      <c r="A3" s="30" t="s">
        <v>25</v>
      </c>
      <c r="B3" s="31" t="s">
        <v>26</v>
      </c>
      <c r="C3" s="32">
        <v>43877</v>
      </c>
      <c r="D3" s="33" t="s">
        <v>36</v>
      </c>
      <c r="E3" s="34">
        <v>184</v>
      </c>
      <c r="F3" s="34">
        <v>194</v>
      </c>
      <c r="G3" s="34">
        <v>194</v>
      </c>
      <c r="H3" s="34">
        <v>195</v>
      </c>
      <c r="I3" s="34"/>
      <c r="J3" s="34"/>
      <c r="K3" s="39">
        <v>4</v>
      </c>
      <c r="L3" s="39">
        <v>767</v>
      </c>
      <c r="M3" s="40">
        <v>191.75</v>
      </c>
      <c r="N3" s="41">
        <v>11</v>
      </c>
      <c r="O3" s="42">
        <v>202.75</v>
      </c>
    </row>
    <row r="4" spans="1:17" ht="27" x14ac:dyDescent="0.3">
      <c r="A4" s="30" t="s">
        <v>25</v>
      </c>
      <c r="B4" s="31" t="s">
        <v>26</v>
      </c>
      <c r="C4" s="32">
        <v>43897</v>
      </c>
      <c r="D4" s="54" t="s">
        <v>87</v>
      </c>
      <c r="E4" s="34">
        <v>187</v>
      </c>
      <c r="F4" s="34">
        <v>186</v>
      </c>
      <c r="G4" s="34">
        <v>186</v>
      </c>
      <c r="H4" s="34">
        <v>192</v>
      </c>
      <c r="I4" s="34"/>
      <c r="J4" s="34"/>
      <c r="K4" s="39">
        <f>COUNT(E4:J4)</f>
        <v>4</v>
      </c>
      <c r="L4" s="39">
        <f>SUM(E4:J4)</f>
        <v>751</v>
      </c>
      <c r="M4" s="40">
        <f>IFERROR(L4/K4,0)</f>
        <v>187.75</v>
      </c>
      <c r="N4" s="41">
        <v>13</v>
      </c>
      <c r="O4" s="42">
        <f>SUM(M4+N4)</f>
        <v>200.75</v>
      </c>
    </row>
    <row r="5" spans="1:17" x14ac:dyDescent="0.3">
      <c r="A5" s="30" t="s">
        <v>38</v>
      </c>
      <c r="B5" s="31" t="s">
        <v>26</v>
      </c>
      <c r="C5" s="32">
        <v>43905</v>
      </c>
      <c r="D5" s="56" t="s">
        <v>92</v>
      </c>
      <c r="E5" s="34">
        <v>190</v>
      </c>
      <c r="F5" s="34">
        <v>190</v>
      </c>
      <c r="G5" s="34">
        <v>192</v>
      </c>
      <c r="H5" s="34">
        <v>190</v>
      </c>
      <c r="I5" s="34"/>
      <c r="J5" s="34"/>
      <c r="K5" s="39">
        <v>4</v>
      </c>
      <c r="L5" s="39">
        <v>762</v>
      </c>
      <c r="M5" s="40">
        <v>190.5</v>
      </c>
      <c r="N5" s="41">
        <v>4</v>
      </c>
      <c r="O5" s="42">
        <v>194.5</v>
      </c>
    </row>
    <row r="8" spans="1:17" x14ac:dyDescent="0.3">
      <c r="K8" s="17">
        <f>SUM(K2:K7)</f>
        <v>16</v>
      </c>
      <c r="L8" s="17">
        <f>SUM(L2:L7)</f>
        <v>3022</v>
      </c>
      <c r="M8" s="23">
        <f>SUM(L8/K8)</f>
        <v>188.875</v>
      </c>
      <c r="N8" s="17">
        <f>SUM(N2:N7)</f>
        <v>32</v>
      </c>
      <c r="O8" s="17">
        <f>SUM(M8+N8)</f>
        <v>220.875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C5" name="Range1"/>
    <protectedRange algorithmName="SHA-512" hashValue="ON39YdpmFHfN9f47KpiRvqrKx0V9+erV1CNkpWzYhW/Qyc6aT8rEyCrvauWSYGZK2ia3o7vd3akF07acHAFpOA==" saltValue="yVW9XmDwTqEnmpSGai0KYg==" spinCount="100000" sqref="E5:J5 B5" name="Range1_4_2"/>
  </protectedRanges>
  <conditionalFormatting sqref="F2">
    <cfRule type="top10" dxfId="95" priority="23" rank="1"/>
  </conditionalFormatting>
  <conditionalFormatting sqref="G2">
    <cfRule type="top10" dxfId="94" priority="22" rank="1"/>
  </conditionalFormatting>
  <conditionalFormatting sqref="H2">
    <cfRule type="top10" dxfId="93" priority="21" rank="1"/>
  </conditionalFormatting>
  <conditionalFormatting sqref="E2">
    <cfRule type="top10" dxfId="92" priority="24" rank="1"/>
  </conditionalFormatting>
  <conditionalFormatting sqref="I2">
    <cfRule type="top10" dxfId="91" priority="20" rank="1"/>
  </conditionalFormatting>
  <conditionalFormatting sqref="J2">
    <cfRule type="top10" dxfId="90" priority="19" rank="1"/>
  </conditionalFormatting>
  <conditionalFormatting sqref="E3">
    <cfRule type="top10" dxfId="89" priority="18" rank="1"/>
  </conditionalFormatting>
  <conditionalFormatting sqref="F3">
    <cfRule type="top10" dxfId="88" priority="17" rank="1"/>
  </conditionalFormatting>
  <conditionalFormatting sqref="G3">
    <cfRule type="top10" dxfId="87" priority="16" rank="1"/>
  </conditionalFormatting>
  <conditionalFormatting sqref="H3">
    <cfRule type="top10" dxfId="86" priority="15" rank="1"/>
  </conditionalFormatting>
  <conditionalFormatting sqref="I3">
    <cfRule type="top10" dxfId="85" priority="14" rank="1"/>
  </conditionalFormatting>
  <conditionalFormatting sqref="J3">
    <cfRule type="top10" dxfId="84" priority="13" rank="1"/>
  </conditionalFormatting>
  <conditionalFormatting sqref="E4">
    <cfRule type="top10" dxfId="83" priority="7" rank="1"/>
  </conditionalFormatting>
  <conditionalFormatting sqref="F4">
    <cfRule type="top10" dxfId="82" priority="8" rank="1"/>
  </conditionalFormatting>
  <conditionalFormatting sqref="G4">
    <cfRule type="top10" dxfId="81" priority="9" rank="1"/>
  </conditionalFormatting>
  <conditionalFormatting sqref="H4">
    <cfRule type="top10" dxfId="80" priority="10" rank="1"/>
  </conditionalFormatting>
  <conditionalFormatting sqref="I4">
    <cfRule type="top10" dxfId="79" priority="11" rank="1"/>
  </conditionalFormatting>
  <conditionalFormatting sqref="J4">
    <cfRule type="top10" dxfId="78" priority="12" rank="1"/>
  </conditionalFormatting>
  <conditionalFormatting sqref="E5">
    <cfRule type="top10" dxfId="77" priority="6" rank="1"/>
  </conditionalFormatting>
  <conditionalFormatting sqref="F5">
    <cfRule type="top10" dxfId="76" priority="5" rank="1"/>
  </conditionalFormatting>
  <conditionalFormatting sqref="G5">
    <cfRule type="top10" dxfId="75" priority="4" rank="1"/>
  </conditionalFormatting>
  <conditionalFormatting sqref="H5">
    <cfRule type="top10" dxfId="74" priority="3" rank="1"/>
  </conditionalFormatting>
  <conditionalFormatting sqref="I5">
    <cfRule type="top10" dxfId="73" priority="2" rank="1"/>
  </conditionalFormatting>
  <conditionalFormatting sqref="J5">
    <cfRule type="top10" dxfId="72" priority="1" rank="1"/>
  </conditionalFormatting>
  <hyperlinks>
    <hyperlink ref="Q1" location="'National Adult Rankings'!A1" display="Return to Rankings" xr:uid="{F285E323-FE61-4ABE-B4F6-C9A69FDF94E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6184D3B-C540-49AE-AF26-0C62BB8D0BA3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CE076BD4-E425-4BAD-B88F-FAB4F66224D1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228F0001-4FD7-4550-8324-A36DA362DEBA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FAB355D6-53B2-4F5D-8EA9-C1CE0C423F16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3034-7BB5-43BD-8D6E-014EB010CAF5}">
  <sheetPr codeName="Sheet16"/>
  <dimension ref="A1:Q6"/>
  <sheetViews>
    <sheetView workbookViewId="0">
      <selection activeCell="M6" sqref="M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16</v>
      </c>
      <c r="B2" s="31" t="s">
        <v>54</v>
      </c>
      <c r="C2" s="32">
        <v>43855</v>
      </c>
      <c r="D2" s="33" t="s">
        <v>53</v>
      </c>
      <c r="E2" s="34">
        <v>188</v>
      </c>
      <c r="F2" s="34">
        <v>191</v>
      </c>
      <c r="G2" s="34">
        <v>186</v>
      </c>
      <c r="H2" s="34">
        <v>195</v>
      </c>
      <c r="I2" s="34"/>
      <c r="J2" s="34"/>
      <c r="K2" s="35">
        <v>4</v>
      </c>
      <c r="L2" s="35">
        <v>760</v>
      </c>
      <c r="M2" s="36">
        <v>190</v>
      </c>
      <c r="N2" s="37">
        <v>8</v>
      </c>
      <c r="O2" s="38">
        <v>198</v>
      </c>
    </row>
    <row r="3" spans="1:17" x14ac:dyDescent="0.3">
      <c r="A3" s="30" t="s">
        <v>77</v>
      </c>
      <c r="B3" s="31" t="s">
        <v>54</v>
      </c>
      <c r="C3" s="32" t="str">
        <f t="shared" ref="C3" si="0">$D$2</f>
        <v>Edinburg, TX</v>
      </c>
      <c r="D3" s="33">
        <f t="shared" ref="D3" si="1">$E$2</f>
        <v>188</v>
      </c>
      <c r="E3" s="34">
        <v>194.001</v>
      </c>
      <c r="F3" s="34">
        <v>191</v>
      </c>
      <c r="G3" s="34">
        <v>187</v>
      </c>
      <c r="H3" s="34">
        <v>188</v>
      </c>
      <c r="I3" s="34"/>
      <c r="J3" s="34"/>
      <c r="K3" s="39">
        <v>4</v>
      </c>
      <c r="L3" s="39">
        <v>760.00099999999998</v>
      </c>
      <c r="M3" s="40">
        <v>190.00024999999999</v>
      </c>
      <c r="N3" s="41">
        <v>4</v>
      </c>
      <c r="O3" s="42">
        <v>194.00024999999999</v>
      </c>
    </row>
    <row r="6" spans="1:17" x14ac:dyDescent="0.3">
      <c r="K6" s="17">
        <f>SUM(K2:K5)</f>
        <v>8</v>
      </c>
      <c r="L6" s="17">
        <f>SUM(L2:L5)</f>
        <v>1520.001</v>
      </c>
      <c r="M6" s="23">
        <f>SUM(L6/K6)</f>
        <v>190.000125</v>
      </c>
      <c r="N6" s="17">
        <f>SUM(N2:N5)</f>
        <v>12</v>
      </c>
      <c r="O6" s="23">
        <f>SUM(M6+N6)</f>
        <v>202.000125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F2">
    <cfRule type="top10" dxfId="71" priority="11" rank="1"/>
  </conditionalFormatting>
  <conditionalFormatting sqref="G2">
    <cfRule type="top10" dxfId="70" priority="10" rank="1"/>
  </conditionalFormatting>
  <conditionalFormatting sqref="H2">
    <cfRule type="top10" dxfId="69" priority="9" rank="1"/>
  </conditionalFormatting>
  <conditionalFormatting sqref="I2">
    <cfRule type="top10" dxfId="68" priority="7" rank="1"/>
  </conditionalFormatting>
  <conditionalFormatting sqref="J2">
    <cfRule type="top10" dxfId="67" priority="8" rank="1"/>
  </conditionalFormatting>
  <conditionalFormatting sqref="E2">
    <cfRule type="top10" dxfId="66" priority="12" rank="1"/>
  </conditionalFormatting>
  <conditionalFormatting sqref="F3">
    <cfRule type="top10" dxfId="65" priority="1" rank="1"/>
  </conditionalFormatting>
  <conditionalFormatting sqref="G3">
    <cfRule type="top10" dxfId="64" priority="2" rank="1"/>
  </conditionalFormatting>
  <conditionalFormatting sqref="H3">
    <cfRule type="top10" dxfId="63" priority="3" rank="1"/>
  </conditionalFormatting>
  <conditionalFormatting sqref="I3">
    <cfRule type="top10" dxfId="62" priority="4" rank="1"/>
  </conditionalFormatting>
  <conditionalFormatting sqref="J3">
    <cfRule type="top10" dxfId="61" priority="5" rank="1"/>
  </conditionalFormatting>
  <conditionalFormatting sqref="E3">
    <cfRule type="top10" dxfId="60" priority="6" rank="1"/>
  </conditionalFormatting>
  <hyperlinks>
    <hyperlink ref="Q1" location="'National Adult Rankings'!A1" display="Return to Rankings" xr:uid="{2017139D-7581-4977-9DAC-03C9689373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892F80D-48ED-4688-A46D-6A4E1FA20B41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F28ABC6C-13F9-4C71-B21C-FC6DE63C2EB7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943F8C5D-E60F-4D96-8C34-B9776222C7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D2736BC-3FCD-4DE9-9E5C-5BE38BDF1767}">
          <x14:formula1>
            <xm:f>'C:\Users\abra2\AppData\Local\Packages\Microsoft.MicrosoftEdge_8wekyb3d8bbwe\TempState\Downloads\[ABRA Edinburg Tx  2-22-2020 (1).xlsm]DATA'!#REF!</xm:f>
          </x14:formula1>
          <xm:sqref>D3 B3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3129-5B9C-4236-83DE-DB2384ADB735}">
  <sheetPr codeName="Sheet52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38</v>
      </c>
      <c r="B2" s="31" t="s">
        <v>99</v>
      </c>
      <c r="C2" s="32">
        <v>43905</v>
      </c>
      <c r="D2" s="56" t="s">
        <v>92</v>
      </c>
      <c r="E2" s="34">
        <v>185</v>
      </c>
      <c r="F2" s="34">
        <v>192</v>
      </c>
      <c r="G2" s="34">
        <v>191</v>
      </c>
      <c r="H2" s="34">
        <v>193</v>
      </c>
      <c r="I2" s="34"/>
      <c r="J2" s="34"/>
      <c r="K2" s="39">
        <v>4</v>
      </c>
      <c r="L2" s="39">
        <v>761</v>
      </c>
      <c r="M2" s="40">
        <v>190.25</v>
      </c>
      <c r="N2" s="41">
        <v>3</v>
      </c>
      <c r="O2" s="42">
        <v>193.25</v>
      </c>
    </row>
    <row r="5" spans="1:17" x14ac:dyDescent="0.3">
      <c r="K5" s="17">
        <f>SUM(K2:K4)</f>
        <v>4</v>
      </c>
      <c r="L5" s="17">
        <f>SUM(L2:L4)</f>
        <v>761</v>
      </c>
      <c r="M5" s="23">
        <f>SUM(L5/K5)</f>
        <v>190.25</v>
      </c>
      <c r="N5" s="17">
        <f>SUM(N2:N4)</f>
        <v>3</v>
      </c>
      <c r="O5" s="23">
        <f>SUM(M5+N5)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E2:J2 B2" name="Range1_4_1"/>
  </protectedRanges>
  <conditionalFormatting sqref="E2">
    <cfRule type="top10" dxfId="59" priority="6" rank="1"/>
  </conditionalFormatting>
  <conditionalFormatting sqref="F2">
    <cfRule type="top10" dxfId="58" priority="5" rank="1"/>
  </conditionalFormatting>
  <conditionalFormatting sqref="G2">
    <cfRule type="top10" dxfId="57" priority="4" rank="1"/>
  </conditionalFormatting>
  <conditionalFormatting sqref="H2">
    <cfRule type="top10" dxfId="56" priority="3" rank="1"/>
  </conditionalFormatting>
  <conditionalFormatting sqref="I2">
    <cfRule type="top10" dxfId="55" priority="2" rank="1"/>
  </conditionalFormatting>
  <conditionalFormatting sqref="J2">
    <cfRule type="top10" dxfId="54" priority="1" rank="1"/>
  </conditionalFormatting>
  <hyperlinks>
    <hyperlink ref="Q1" location="'National Adult Rankings'!A1" display="Return to Rankings" xr:uid="{2F56599A-AEE5-4B04-B119-29BFACA8EF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134FAA-6C21-477A-9838-CF4193488E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D2488F5-1160-4B47-9C46-C9023391A3D7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61A5-BA50-4D7D-A226-B6156C467BE8}">
  <sheetPr codeName="Sheet37"/>
  <dimension ref="A1:Q5"/>
  <sheetViews>
    <sheetView workbookViewId="0">
      <selection activeCell="M5" sqref="M5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23</v>
      </c>
      <c r="B2" s="31" t="s">
        <v>73</v>
      </c>
      <c r="C2" s="32">
        <v>43877</v>
      </c>
      <c r="D2" s="33" t="s">
        <v>36</v>
      </c>
      <c r="E2" s="34">
        <v>195</v>
      </c>
      <c r="F2" s="34">
        <v>190</v>
      </c>
      <c r="G2" s="34">
        <v>190</v>
      </c>
      <c r="H2" s="34">
        <v>187</v>
      </c>
      <c r="I2" s="34"/>
      <c r="J2" s="34"/>
      <c r="K2" s="39">
        <v>4</v>
      </c>
      <c r="L2" s="39">
        <v>762</v>
      </c>
      <c r="M2" s="40">
        <v>190.5</v>
      </c>
      <c r="N2" s="41">
        <v>13</v>
      </c>
      <c r="O2" s="42">
        <v>203.5</v>
      </c>
    </row>
    <row r="5" spans="1:17" x14ac:dyDescent="0.3">
      <c r="K5" s="17">
        <f>SUM(K2:K4)</f>
        <v>4</v>
      </c>
      <c r="L5" s="17">
        <f>SUM(L2:L4)</f>
        <v>762</v>
      </c>
      <c r="M5" s="23">
        <f>SUM(L5/K5)</f>
        <v>190.5</v>
      </c>
      <c r="N5" s="17">
        <f>SUM(N2:N4)</f>
        <v>13</v>
      </c>
      <c r="O5" s="23">
        <f>SUM(M5+N5)</f>
        <v>203.5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53" priority="1" rank="1"/>
  </conditionalFormatting>
  <conditionalFormatting sqref="I2">
    <cfRule type="top10" dxfId="52" priority="2" rank="1"/>
  </conditionalFormatting>
  <conditionalFormatting sqref="H2">
    <cfRule type="top10" dxfId="51" priority="3" rank="1"/>
  </conditionalFormatting>
  <conditionalFormatting sqref="G2">
    <cfRule type="top10" dxfId="50" priority="4" rank="1"/>
  </conditionalFormatting>
  <conditionalFormatting sqref="F2">
    <cfRule type="top10" dxfId="49" priority="5" rank="1"/>
  </conditionalFormatting>
  <conditionalFormatting sqref="E2">
    <cfRule type="top10" dxfId="48" priority="6" rank="1"/>
  </conditionalFormatting>
  <hyperlinks>
    <hyperlink ref="Q1" location="'National Adult Rankings'!A1" display="Return to Rankings" xr:uid="{CA403DD8-EDE7-4349-8F68-22EE5D3E20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7D0E35-AB3D-49D5-8D7E-14F73C9F53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96D614A-BF36-43E0-8FD3-EE424A79EA53}">
          <x14:formula1>
            <xm:f>'C:\Users\abra2\AppData\Local\Packages\Microsoft.MicrosoftEdge_8wekyb3d8bbwe\TempState\Downloads\[ABRA GA CLUB MATCH 2162020 (3).xlsm]DATA'!#REF!</xm:f>
          </x14:formula1>
          <xm:sqref>B2 D2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73B69-2ED1-47D0-BFAD-82F866A3F541}">
  <sheetPr codeName="Sheet53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23</v>
      </c>
      <c r="B2" s="31" t="s">
        <v>89</v>
      </c>
      <c r="C2" s="32">
        <v>43897</v>
      </c>
      <c r="D2" s="54" t="s">
        <v>87</v>
      </c>
      <c r="E2" s="34">
        <v>184</v>
      </c>
      <c r="F2" s="34">
        <v>169</v>
      </c>
      <c r="G2" s="34">
        <v>168</v>
      </c>
      <c r="H2" s="34">
        <v>166</v>
      </c>
      <c r="I2" s="34"/>
      <c r="J2" s="34"/>
      <c r="K2" s="39">
        <f>COUNT(E2:J2)</f>
        <v>4</v>
      </c>
      <c r="L2" s="39">
        <f>SUM(E2:J2)</f>
        <v>687</v>
      </c>
      <c r="M2" s="40">
        <f>IFERROR(L2/K2,0)</f>
        <v>171.75</v>
      </c>
      <c r="N2" s="41">
        <v>2</v>
      </c>
      <c r="O2" s="42">
        <v>163.5</v>
      </c>
    </row>
    <row r="5" spans="1:17" x14ac:dyDescent="0.3">
      <c r="K5" s="17">
        <f>SUM(K2:K4)</f>
        <v>4</v>
      </c>
      <c r="L5" s="17">
        <f>SUM(L2:L4)</f>
        <v>687</v>
      </c>
      <c r="M5" s="23">
        <f>SUM(L5/K5)</f>
        <v>171.75</v>
      </c>
      <c r="N5" s="17">
        <f>SUM(N2:N4)</f>
        <v>2</v>
      </c>
      <c r="O5" s="23">
        <f>SUM(M5+N5)</f>
        <v>173.75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</protectedRanges>
  <conditionalFormatting sqref="J2">
    <cfRule type="top10" dxfId="47" priority="1" rank="1"/>
  </conditionalFormatting>
  <conditionalFormatting sqref="I2">
    <cfRule type="top10" dxfId="46" priority="2" rank="1"/>
  </conditionalFormatting>
  <conditionalFormatting sqref="H2">
    <cfRule type="top10" dxfId="45" priority="3" rank="1"/>
  </conditionalFormatting>
  <conditionalFormatting sqref="G2">
    <cfRule type="top10" dxfId="44" priority="4" rank="1"/>
  </conditionalFormatting>
  <conditionalFormatting sqref="F2">
    <cfRule type="top10" dxfId="43" priority="5" rank="1"/>
  </conditionalFormatting>
  <conditionalFormatting sqref="E2">
    <cfRule type="top10" dxfId="42" priority="6" rank="1"/>
  </conditionalFormatting>
  <hyperlinks>
    <hyperlink ref="Q1" location="'National Adult Rankings'!A1" display="Return to Rankings" xr:uid="{7091957B-97CF-4859-B8FE-F3DC9BAC62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8732A5-81CA-4F5F-8283-6BA662976B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7E37BFC-D53A-43A5-8B23-96CB7474FA4A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0E098-33BC-4A15-B48E-4417C1CDCB47}">
  <sheetPr codeName="Sheet54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38</v>
      </c>
      <c r="B2" s="31" t="s">
        <v>85</v>
      </c>
      <c r="C2" s="32">
        <f t="shared" ref="C2" si="0">$D$2</f>
        <v>176</v>
      </c>
      <c r="D2" s="33">
        <f t="shared" ref="D2" si="1">$E$2</f>
        <v>176</v>
      </c>
      <c r="E2" s="34">
        <v>176</v>
      </c>
      <c r="F2" s="34">
        <v>178</v>
      </c>
      <c r="G2" s="34">
        <v>181</v>
      </c>
      <c r="H2" s="34">
        <v>180</v>
      </c>
      <c r="I2" s="34"/>
      <c r="J2" s="34"/>
      <c r="K2" s="39">
        <v>4</v>
      </c>
      <c r="L2" s="39">
        <v>715</v>
      </c>
      <c r="M2" s="40">
        <v>178.75</v>
      </c>
      <c r="N2" s="41">
        <v>5</v>
      </c>
      <c r="O2" s="42">
        <v>183.75</v>
      </c>
    </row>
    <row r="5" spans="1:17" x14ac:dyDescent="0.3">
      <c r="K5" s="17">
        <f>SUM(K2:K4)</f>
        <v>4</v>
      </c>
      <c r="L5" s="17">
        <f>SUM(L2:L4)</f>
        <v>715</v>
      </c>
      <c r="M5" s="23">
        <f>SUM(L5/K5)</f>
        <v>178.75</v>
      </c>
      <c r="N5" s="17">
        <f>SUM(N2:N4)</f>
        <v>5</v>
      </c>
      <c r="O5" s="23">
        <f>SUM(M5+N5)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E2">
    <cfRule type="top10" dxfId="41" priority="1" rank="1"/>
  </conditionalFormatting>
  <conditionalFormatting sqref="F2">
    <cfRule type="top10" dxfId="40" priority="2" rank="1"/>
  </conditionalFormatting>
  <conditionalFormatting sqref="G2">
    <cfRule type="top10" dxfId="39" priority="3" rank="1"/>
  </conditionalFormatting>
  <conditionalFormatting sqref="H2">
    <cfRule type="top10" dxfId="38" priority="4" rank="1"/>
  </conditionalFormatting>
  <conditionalFormatting sqref="I2">
    <cfRule type="top10" dxfId="37" priority="5" rank="1"/>
  </conditionalFormatting>
  <conditionalFormatting sqref="J2">
    <cfRule type="top10" dxfId="36" priority="6" rank="1"/>
  </conditionalFormatting>
  <hyperlinks>
    <hyperlink ref="Q1" location="'National Adult Rankings'!A1" display="Return to Rankings" xr:uid="{29D300A7-EB44-45AA-A250-254A56C91F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3DA95C-7295-4A5D-AC30-4A714A230FC5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38B1DE69-C49D-4A0B-A9D1-ECE80B85E5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717C-92FB-45FF-B10E-4D226ACDB77C}">
  <sheetPr codeName="Sheet57"/>
  <dimension ref="A1:Q5"/>
  <sheetViews>
    <sheetView workbookViewId="0">
      <selection activeCell="E20" sqref="E2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38</v>
      </c>
      <c r="B2" s="31" t="s">
        <v>105</v>
      </c>
      <c r="C2" s="32">
        <v>43907</v>
      </c>
      <c r="D2" s="33" t="s">
        <v>102</v>
      </c>
      <c r="E2" s="34">
        <v>192</v>
      </c>
      <c r="F2" s="34">
        <v>194</v>
      </c>
      <c r="G2" s="34">
        <v>193</v>
      </c>
      <c r="H2" s="34">
        <v>193</v>
      </c>
      <c r="I2" s="34"/>
      <c r="J2" s="34"/>
      <c r="K2" s="39">
        <v>4</v>
      </c>
      <c r="L2" s="39">
        <v>772</v>
      </c>
      <c r="M2" s="40">
        <v>193</v>
      </c>
      <c r="N2" s="41">
        <v>9</v>
      </c>
      <c r="O2" s="42">
        <v>202</v>
      </c>
    </row>
    <row r="5" spans="1:17" x14ac:dyDescent="0.3">
      <c r="K5" s="17">
        <f>SUM(K2:K4)</f>
        <v>4</v>
      </c>
      <c r="L5" s="17">
        <f>SUM(L2:L4)</f>
        <v>772</v>
      </c>
      <c r="M5" s="23">
        <f>SUM(L5/K5)</f>
        <v>193</v>
      </c>
      <c r="N5" s="17">
        <f>SUM(N2:N4)</f>
        <v>9</v>
      </c>
      <c r="O5" s="23">
        <f>SUM(M5+N5)</f>
        <v>202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35" priority="6" rank="1"/>
  </conditionalFormatting>
  <conditionalFormatting sqref="F2">
    <cfRule type="top10" dxfId="34" priority="5" rank="1"/>
  </conditionalFormatting>
  <conditionalFormatting sqref="G2">
    <cfRule type="top10" dxfId="33" priority="4" rank="1"/>
  </conditionalFormatting>
  <conditionalFormatting sqref="H2">
    <cfRule type="top10" dxfId="32" priority="3" rank="1"/>
  </conditionalFormatting>
  <conditionalFormatting sqref="I2">
    <cfRule type="top10" dxfId="31" priority="2" rank="1"/>
  </conditionalFormatting>
  <conditionalFormatting sqref="J2">
    <cfRule type="top10" dxfId="30" priority="1" rank="1"/>
  </conditionalFormatting>
  <hyperlinks>
    <hyperlink ref="Q1" location="'National Adult Rankings'!A1" display="Return to Rankings" xr:uid="{81953C81-27ED-4DF3-8C49-871D4BC7B8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394188-BE71-45EA-85CF-D04D1CF4D5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CF0818A-852A-4822-B6BB-7FDFCC70F9DB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C370-A664-4068-BEAD-40BE0100A7E2}">
  <sheetPr codeName="Sheet4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23</v>
      </c>
      <c r="B2" s="31" t="s">
        <v>49</v>
      </c>
      <c r="C2" s="32">
        <v>43855</v>
      </c>
      <c r="D2" s="33" t="s">
        <v>53</v>
      </c>
      <c r="E2" s="34">
        <v>180</v>
      </c>
      <c r="F2" s="34">
        <v>178</v>
      </c>
      <c r="G2" s="34">
        <v>181</v>
      </c>
      <c r="H2" s="34">
        <v>181</v>
      </c>
      <c r="I2" s="34"/>
      <c r="J2" s="34"/>
      <c r="K2" s="35">
        <v>4</v>
      </c>
      <c r="L2" s="35">
        <v>720</v>
      </c>
      <c r="M2" s="36">
        <v>180</v>
      </c>
      <c r="N2" s="37">
        <v>9</v>
      </c>
      <c r="O2" s="38">
        <v>189</v>
      </c>
    </row>
    <row r="5" spans="1:17" x14ac:dyDescent="0.3">
      <c r="K5" s="17">
        <f>SUM(K2:K4)</f>
        <v>4</v>
      </c>
      <c r="L5" s="17">
        <f>SUM(L2:L4)</f>
        <v>720</v>
      </c>
      <c r="M5" s="23">
        <f>SUM(L5/K5)</f>
        <v>180</v>
      </c>
      <c r="N5" s="17">
        <f>SUM(N2:N4)</f>
        <v>9</v>
      </c>
      <c r="O5" s="23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581" priority="1" rank="1"/>
  </conditionalFormatting>
  <conditionalFormatting sqref="I2">
    <cfRule type="top10" dxfId="580" priority="2" rank="1"/>
  </conditionalFormatting>
  <conditionalFormatting sqref="H2">
    <cfRule type="top10" dxfId="579" priority="3" rank="1"/>
  </conditionalFormatting>
  <conditionalFormatting sqref="G2">
    <cfRule type="top10" dxfId="578" priority="4" rank="1"/>
  </conditionalFormatting>
  <conditionalFormatting sqref="F2">
    <cfRule type="top10" dxfId="577" priority="5" rank="1"/>
  </conditionalFormatting>
  <conditionalFormatting sqref="E2">
    <cfRule type="top10" dxfId="576" priority="6" rank="1"/>
  </conditionalFormatting>
  <hyperlinks>
    <hyperlink ref="Q1" location="'National Adult Rankings'!A1" display="Return to Rankings" xr:uid="{4F42A8B1-4093-4E97-8F47-8F9B0E7691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2C02ADF-2308-4FD2-AC53-73FA401B6CBD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9BEFFE3D-927C-4D69-8AAF-129F002F3147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AD1F915E-0F90-40B5-8DC1-A40DE86224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sheetPr codeName="Sheet17"/>
  <dimension ref="A1:Q7"/>
  <sheetViews>
    <sheetView workbookViewId="0">
      <selection activeCell="M7" sqref="M7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7" t="s">
        <v>16</v>
      </c>
      <c r="B2" s="8" t="s">
        <v>20</v>
      </c>
      <c r="C2" s="9">
        <v>43849</v>
      </c>
      <c r="D2" s="10" t="s">
        <v>36</v>
      </c>
      <c r="E2" s="11">
        <v>186</v>
      </c>
      <c r="F2" s="11">
        <v>188</v>
      </c>
      <c r="G2" s="11">
        <v>186</v>
      </c>
      <c r="H2" s="11">
        <v>190</v>
      </c>
      <c r="I2" s="11"/>
      <c r="J2" s="11"/>
      <c r="K2" s="12">
        <v>4</v>
      </c>
      <c r="L2" s="12">
        <v>750</v>
      </c>
      <c r="M2" s="13">
        <v>187.5</v>
      </c>
      <c r="N2" s="14">
        <v>2</v>
      </c>
      <c r="O2" s="15">
        <v>189.5</v>
      </c>
    </row>
    <row r="3" spans="1:17" x14ac:dyDescent="0.3">
      <c r="A3" s="30" t="s">
        <v>16</v>
      </c>
      <c r="B3" s="31" t="s">
        <v>20</v>
      </c>
      <c r="C3" s="32">
        <v>43897</v>
      </c>
      <c r="D3" s="54" t="s">
        <v>87</v>
      </c>
      <c r="E3" s="34">
        <v>194</v>
      </c>
      <c r="F3" s="34">
        <v>194</v>
      </c>
      <c r="G3" s="34">
        <v>188</v>
      </c>
      <c r="H3" s="34">
        <v>188</v>
      </c>
      <c r="I3" s="34"/>
      <c r="J3" s="34"/>
      <c r="K3" s="39">
        <f>COUNT(E3:J3)</f>
        <v>4</v>
      </c>
      <c r="L3" s="39">
        <f>SUM(E3:J3)</f>
        <v>764</v>
      </c>
      <c r="M3" s="40">
        <f>IFERROR(L3/K3,0)</f>
        <v>191</v>
      </c>
      <c r="N3" s="41">
        <v>4</v>
      </c>
      <c r="O3" s="42">
        <f>SUM(M3+N3)</f>
        <v>195</v>
      </c>
    </row>
    <row r="4" spans="1:17" x14ac:dyDescent="0.3">
      <c r="A4" s="30" t="s">
        <v>77</v>
      </c>
      <c r="B4" s="31" t="s">
        <v>20</v>
      </c>
      <c r="C4" s="32">
        <v>43905</v>
      </c>
      <c r="D4" s="56" t="s">
        <v>92</v>
      </c>
      <c r="E4" s="34">
        <v>188</v>
      </c>
      <c r="F4" s="34">
        <v>195</v>
      </c>
      <c r="G4" s="34">
        <v>192</v>
      </c>
      <c r="H4" s="34">
        <v>192</v>
      </c>
      <c r="I4" s="34"/>
      <c r="J4" s="34"/>
      <c r="K4" s="39">
        <v>4</v>
      </c>
      <c r="L4" s="39">
        <v>767</v>
      </c>
      <c r="M4" s="40">
        <v>191.75</v>
      </c>
      <c r="N4" s="41">
        <v>2</v>
      </c>
      <c r="O4" s="42">
        <v>193.75</v>
      </c>
    </row>
    <row r="7" spans="1:17" x14ac:dyDescent="0.3">
      <c r="K7" s="17">
        <f>SUM(K2:K6)</f>
        <v>12</v>
      </c>
      <c r="L7" s="17">
        <f>SUM(L2:L6)</f>
        <v>2281</v>
      </c>
      <c r="M7" s="23">
        <f>SUM(L7/K7)</f>
        <v>190.08333333333334</v>
      </c>
      <c r="N7" s="17">
        <f>SUM(N2:N6)</f>
        <v>8</v>
      </c>
      <c r="O7" s="17">
        <f>SUM(M7+N7)</f>
        <v>198.08333333333334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F2">
    <cfRule type="top10" dxfId="29" priority="17" rank="1"/>
  </conditionalFormatting>
  <conditionalFormatting sqref="G2">
    <cfRule type="top10" dxfId="28" priority="16" rank="1"/>
  </conditionalFormatting>
  <conditionalFormatting sqref="H2">
    <cfRule type="top10" dxfId="27" priority="15" rank="1"/>
  </conditionalFormatting>
  <conditionalFormatting sqref="I2">
    <cfRule type="top10" dxfId="26" priority="13" rank="1"/>
  </conditionalFormatting>
  <conditionalFormatting sqref="J2">
    <cfRule type="top10" dxfId="25" priority="14" rank="1"/>
  </conditionalFormatting>
  <conditionalFormatting sqref="E2">
    <cfRule type="top10" dxfId="24" priority="18" rank="1"/>
  </conditionalFormatting>
  <conditionalFormatting sqref="F3">
    <cfRule type="top10" dxfId="23" priority="7" rank="1"/>
  </conditionalFormatting>
  <conditionalFormatting sqref="G3">
    <cfRule type="top10" dxfId="22" priority="8" rank="1"/>
  </conditionalFormatting>
  <conditionalFormatting sqref="H3">
    <cfRule type="top10" dxfId="21" priority="9" rank="1"/>
  </conditionalFormatting>
  <conditionalFormatting sqref="I3">
    <cfRule type="top10" dxfId="20" priority="10" rank="1"/>
  </conditionalFormatting>
  <conditionalFormatting sqref="J3">
    <cfRule type="top10" dxfId="19" priority="11" rank="1"/>
  </conditionalFormatting>
  <conditionalFormatting sqref="E3">
    <cfRule type="top10" dxfId="18" priority="12" rank="1"/>
  </conditionalFormatting>
  <conditionalFormatting sqref="F4">
    <cfRule type="top10" dxfId="17" priority="5" rank="1"/>
  </conditionalFormatting>
  <conditionalFormatting sqref="G4">
    <cfRule type="top10" dxfId="16" priority="4" rank="1"/>
  </conditionalFormatting>
  <conditionalFormatting sqref="H4">
    <cfRule type="top10" dxfId="15" priority="3" rank="1"/>
  </conditionalFormatting>
  <conditionalFormatting sqref="I4">
    <cfRule type="top10" dxfId="14" priority="1" rank="1"/>
  </conditionalFormatting>
  <conditionalFormatting sqref="J4">
    <cfRule type="top10" dxfId="13" priority="2" rank="1"/>
  </conditionalFormatting>
  <conditionalFormatting sqref="E4">
    <cfRule type="top10" dxfId="12" priority="6" rank="1"/>
  </conditionalFormatting>
  <hyperlinks>
    <hyperlink ref="Q1" location="'National Adult Rankings'!A1" display="Return to Rankings" xr:uid="{851B19D5-EB6A-457C-AE62-3718097832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A24BBDF-788A-45DB-8276-D70210FA61B4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1FECE729-12B1-4D2D-A94F-D923F549E282}">
          <x14:formula1>
            <xm:f>'C:\Users\abra2\Desktop\[__ABRA Scoring Program  2-25-2020 MASTER (3).xlsm]DATA'!#REF!</xm:f>
          </x14:formula1>
          <xm:sqref>B3</xm:sqref>
        </x14:dataValidation>
        <x14:dataValidation type="list" allowBlank="1" showInputMessage="1" showErrorMessage="1" xr:uid="{A157E251-90CE-40FB-8402-354FB480F17C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E891B-1E53-4BF9-A65B-2A14466C380A}">
  <sheetPr codeName="Sheet55"/>
  <dimension ref="A1:Q5"/>
  <sheetViews>
    <sheetView workbookViewId="0">
      <selection activeCell="M5" sqref="M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77</v>
      </c>
      <c r="B2" s="31" t="s">
        <v>82</v>
      </c>
      <c r="C2" s="32">
        <f t="shared" ref="C2" si="0">$D$2</f>
        <v>187</v>
      </c>
      <c r="D2" s="33">
        <f t="shared" ref="D2" si="1">$E$2</f>
        <v>187</v>
      </c>
      <c r="E2" s="34">
        <v>187</v>
      </c>
      <c r="F2" s="34">
        <v>184</v>
      </c>
      <c r="G2" s="34">
        <v>186</v>
      </c>
      <c r="H2" s="34">
        <v>189</v>
      </c>
      <c r="I2" s="34"/>
      <c r="J2" s="34"/>
      <c r="K2" s="39">
        <v>4</v>
      </c>
      <c r="L2" s="39">
        <v>746</v>
      </c>
      <c r="M2" s="40">
        <v>186.5</v>
      </c>
      <c r="N2" s="41">
        <v>2</v>
      </c>
      <c r="O2" s="42">
        <v>188.5</v>
      </c>
    </row>
    <row r="5" spans="1:17" x14ac:dyDescent="0.3">
      <c r="K5" s="17">
        <f>SUM(K2:K4)</f>
        <v>4</v>
      </c>
      <c r="L5" s="17">
        <f>SUM(L2:L4)</f>
        <v>746</v>
      </c>
      <c r="M5" s="23">
        <f>SUM(L5/K5)</f>
        <v>186.5</v>
      </c>
      <c r="N5" s="17">
        <f>SUM(N2:N4)</f>
        <v>2</v>
      </c>
      <c r="O5" s="23">
        <f>SUM(M5+N5)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3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1" priority="1" rank="1"/>
  </conditionalFormatting>
  <conditionalFormatting sqref="G2">
    <cfRule type="top10" dxfId="10" priority="2" rank="1"/>
  </conditionalFormatting>
  <conditionalFormatting sqref="H2">
    <cfRule type="top10" dxfId="9" priority="3" rank="1"/>
  </conditionalFormatting>
  <conditionalFormatting sqref="I2">
    <cfRule type="top10" dxfId="8" priority="4" rank="1"/>
  </conditionalFormatting>
  <conditionalFormatting sqref="J2">
    <cfRule type="top10" dxfId="7" priority="5" rank="1"/>
  </conditionalFormatting>
  <conditionalFormatting sqref="E2">
    <cfRule type="top10" dxfId="6" priority="6" rank="1"/>
  </conditionalFormatting>
  <hyperlinks>
    <hyperlink ref="Q1" location="'National Adult Rankings'!A1" display="Return to Rankings" xr:uid="{745FEE58-094C-4C84-B5FF-E1982B7835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0CCAF2-D52A-4540-B287-095CC8815147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BCDAF996-DC81-4D30-9DFD-E62925D12D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3D0B-E10B-4D6D-BD51-DBAC2A12B0FD}">
  <sheetPr codeName="Sheet33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16</v>
      </c>
      <c r="B2" s="31" t="s">
        <v>59</v>
      </c>
      <c r="C2" s="32">
        <v>43883</v>
      </c>
      <c r="D2" s="33" t="s">
        <v>57</v>
      </c>
      <c r="E2" s="34">
        <v>183</v>
      </c>
      <c r="F2" s="34">
        <v>180</v>
      </c>
      <c r="G2" s="34">
        <v>182</v>
      </c>
      <c r="H2" s="34">
        <v>179</v>
      </c>
      <c r="I2" s="34"/>
      <c r="J2" s="34"/>
      <c r="K2" s="39">
        <v>4</v>
      </c>
      <c r="L2" s="39">
        <v>724</v>
      </c>
      <c r="M2" s="40">
        <v>181</v>
      </c>
      <c r="N2" s="41">
        <v>3</v>
      </c>
      <c r="O2" s="42">
        <v>184</v>
      </c>
    </row>
    <row r="5" spans="1:17" x14ac:dyDescent="0.3">
      <c r="K5" s="17">
        <f>SUM(K2:K4)</f>
        <v>4</v>
      </c>
      <c r="L5" s="17">
        <f>SUM(L2:L4)</f>
        <v>724</v>
      </c>
      <c r="M5" s="23">
        <f>SUM(L5/K5)</f>
        <v>181</v>
      </c>
      <c r="N5" s="17">
        <f>SUM(N2:N4)</f>
        <v>3</v>
      </c>
      <c r="O5" s="23">
        <f>SUM(M5+N5)</f>
        <v>184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5" priority="5" rank="1"/>
  </conditionalFormatting>
  <conditionalFormatting sqref="G2">
    <cfRule type="top10" dxfId="4" priority="4" rank="1"/>
  </conditionalFormatting>
  <conditionalFormatting sqref="H2">
    <cfRule type="top10" dxfId="3" priority="3" rank="1"/>
  </conditionalFormatting>
  <conditionalFormatting sqref="I2">
    <cfRule type="top10" dxfId="2" priority="1" rank="1"/>
  </conditionalFormatting>
  <conditionalFormatting sqref="J2">
    <cfRule type="top10" dxfId="1" priority="2" rank="1"/>
  </conditionalFormatting>
  <conditionalFormatting sqref="E2">
    <cfRule type="top10" dxfId="0" priority="6" rank="1"/>
  </conditionalFormatting>
  <hyperlinks>
    <hyperlink ref="Q1" location="'National Adult Rankings'!A1" display="Return to Rankings" xr:uid="{F0828C07-BB07-474F-B7E3-990D8137B4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7916183-82F6-4D5B-BB1A-1F2134D639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1488737-579F-49AA-95FB-91EEF4B65244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sheetPr codeName="Sheet10"/>
  <dimension ref="A1:Q8"/>
  <sheetViews>
    <sheetView workbookViewId="0">
      <selection activeCell="M8" sqref="M8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7" t="s">
        <v>16</v>
      </c>
      <c r="B2" s="8" t="s">
        <v>18</v>
      </c>
      <c r="C2" s="9">
        <v>43849</v>
      </c>
      <c r="D2" s="10" t="s">
        <v>36</v>
      </c>
      <c r="E2" s="11">
        <v>192</v>
      </c>
      <c r="F2" s="11">
        <v>198</v>
      </c>
      <c r="G2" s="11">
        <v>196</v>
      </c>
      <c r="H2" s="11">
        <v>189</v>
      </c>
      <c r="I2" s="11"/>
      <c r="J2" s="11"/>
      <c r="K2" s="12">
        <v>4</v>
      </c>
      <c r="L2" s="12">
        <v>775</v>
      </c>
      <c r="M2" s="13">
        <v>193.75</v>
      </c>
      <c r="N2" s="14">
        <v>8</v>
      </c>
      <c r="O2" s="15">
        <v>201.75</v>
      </c>
    </row>
    <row r="3" spans="1:17" x14ac:dyDescent="0.3">
      <c r="A3" s="30" t="s">
        <v>16</v>
      </c>
      <c r="B3" s="31" t="s">
        <v>18</v>
      </c>
      <c r="C3" s="32">
        <v>43877</v>
      </c>
      <c r="D3" s="33" t="s">
        <v>36</v>
      </c>
      <c r="E3" s="34">
        <v>195</v>
      </c>
      <c r="F3" s="34">
        <v>200</v>
      </c>
      <c r="G3" s="34">
        <v>198</v>
      </c>
      <c r="H3" s="34">
        <v>196</v>
      </c>
      <c r="I3" s="34"/>
      <c r="J3" s="34"/>
      <c r="K3" s="39">
        <v>4</v>
      </c>
      <c r="L3" s="39">
        <v>789</v>
      </c>
      <c r="M3" s="40">
        <v>197.25</v>
      </c>
      <c r="N3" s="41">
        <v>9</v>
      </c>
      <c r="O3" s="42">
        <v>206.25</v>
      </c>
    </row>
    <row r="4" spans="1:17" x14ac:dyDescent="0.3">
      <c r="A4" s="30" t="s">
        <v>16</v>
      </c>
      <c r="B4" s="31" t="s">
        <v>18</v>
      </c>
      <c r="C4" s="32">
        <v>43897</v>
      </c>
      <c r="D4" s="54" t="s">
        <v>87</v>
      </c>
      <c r="E4" s="34">
        <v>195</v>
      </c>
      <c r="F4" s="34">
        <v>195</v>
      </c>
      <c r="G4" s="34">
        <v>194</v>
      </c>
      <c r="H4" s="34">
        <v>195</v>
      </c>
      <c r="I4" s="34"/>
      <c r="J4" s="34"/>
      <c r="K4" s="39">
        <f>COUNT(E4:J4)</f>
        <v>4</v>
      </c>
      <c r="L4" s="39">
        <f>SUM(E4:J4)</f>
        <v>779</v>
      </c>
      <c r="M4" s="40">
        <f>IFERROR(L4/K4,0)</f>
        <v>194.75</v>
      </c>
      <c r="N4" s="41">
        <v>13</v>
      </c>
      <c r="O4" s="42">
        <f>SUM(M4+N4)</f>
        <v>207.75</v>
      </c>
    </row>
    <row r="5" spans="1:17" x14ac:dyDescent="0.3">
      <c r="A5" s="30" t="s">
        <v>77</v>
      </c>
      <c r="B5" s="31" t="s">
        <v>18</v>
      </c>
      <c r="C5" s="32">
        <v>43905</v>
      </c>
      <c r="D5" s="56" t="s">
        <v>92</v>
      </c>
      <c r="E5" s="34">
        <v>196</v>
      </c>
      <c r="F5" s="34">
        <v>198</v>
      </c>
      <c r="G5" s="34">
        <v>195</v>
      </c>
      <c r="H5" s="34">
        <v>197</v>
      </c>
      <c r="I5" s="34"/>
      <c r="J5" s="34"/>
      <c r="K5" s="39">
        <v>4</v>
      </c>
      <c r="L5" s="39">
        <v>786</v>
      </c>
      <c r="M5" s="40">
        <v>196.5</v>
      </c>
      <c r="N5" s="41">
        <v>3</v>
      </c>
      <c r="O5" s="42">
        <v>199.5</v>
      </c>
    </row>
    <row r="8" spans="1:17" x14ac:dyDescent="0.3">
      <c r="K8" s="17">
        <f>SUM(K2:K7)</f>
        <v>16</v>
      </c>
      <c r="L8" s="17">
        <f>SUM(L2:L7)</f>
        <v>3129</v>
      </c>
      <c r="M8" s="23">
        <f>SUM(L8/K8)</f>
        <v>195.5625</v>
      </c>
      <c r="N8" s="17">
        <f>SUM(N2:N7)</f>
        <v>33</v>
      </c>
      <c r="O8" s="17">
        <f>SUM(M8+N8)</f>
        <v>228.5625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E5:H5" name="Range1_3"/>
  </protectedRanges>
  <conditionalFormatting sqref="F2">
    <cfRule type="top10" dxfId="575" priority="23" rank="1"/>
  </conditionalFormatting>
  <conditionalFormatting sqref="G2">
    <cfRule type="top10" dxfId="574" priority="22" rank="1"/>
  </conditionalFormatting>
  <conditionalFormatting sqref="H2">
    <cfRule type="top10" dxfId="573" priority="21" rank="1"/>
  </conditionalFormatting>
  <conditionalFormatting sqref="I2">
    <cfRule type="top10" dxfId="572" priority="19" rank="1"/>
  </conditionalFormatting>
  <conditionalFormatting sqref="J2">
    <cfRule type="top10" dxfId="571" priority="20" rank="1"/>
  </conditionalFormatting>
  <conditionalFormatting sqref="E2">
    <cfRule type="top10" dxfId="570" priority="24" rank="1"/>
  </conditionalFormatting>
  <conditionalFormatting sqref="F3">
    <cfRule type="top10" dxfId="569" priority="17" rank="1"/>
  </conditionalFormatting>
  <conditionalFormatting sqref="G3">
    <cfRule type="top10" dxfId="568" priority="16" rank="1"/>
  </conditionalFormatting>
  <conditionalFormatting sqref="H3">
    <cfRule type="top10" dxfId="567" priority="15" rank="1"/>
  </conditionalFormatting>
  <conditionalFormatting sqref="I3">
    <cfRule type="top10" dxfId="566" priority="13" rank="1"/>
  </conditionalFormatting>
  <conditionalFormatting sqref="J3">
    <cfRule type="top10" dxfId="565" priority="14" rank="1"/>
  </conditionalFormatting>
  <conditionalFormatting sqref="E3">
    <cfRule type="top10" dxfId="564" priority="18" rank="1"/>
  </conditionalFormatting>
  <conditionalFormatting sqref="F4">
    <cfRule type="top10" dxfId="563" priority="7" rank="1"/>
  </conditionalFormatting>
  <conditionalFormatting sqref="G4">
    <cfRule type="top10" dxfId="562" priority="8" rank="1"/>
  </conditionalFormatting>
  <conditionalFormatting sqref="H4">
    <cfRule type="top10" dxfId="561" priority="9" rank="1"/>
  </conditionalFormatting>
  <conditionalFormatting sqref="I4">
    <cfRule type="top10" dxfId="560" priority="10" rank="1"/>
  </conditionalFormatting>
  <conditionalFormatting sqref="J4">
    <cfRule type="top10" dxfId="559" priority="11" rank="1"/>
  </conditionalFormatting>
  <conditionalFormatting sqref="E4">
    <cfRule type="top10" dxfId="558" priority="12" rank="1"/>
  </conditionalFormatting>
  <conditionalFormatting sqref="F5">
    <cfRule type="top10" dxfId="557" priority="5" rank="1"/>
  </conditionalFormatting>
  <conditionalFormatting sqref="G5">
    <cfRule type="top10" dxfId="556" priority="4" rank="1"/>
  </conditionalFormatting>
  <conditionalFormatting sqref="H5">
    <cfRule type="top10" dxfId="555" priority="3" rank="1"/>
  </conditionalFormatting>
  <conditionalFormatting sqref="I5">
    <cfRule type="top10" dxfId="554" priority="1" rank="1"/>
  </conditionalFormatting>
  <conditionalFormatting sqref="J5">
    <cfRule type="top10" dxfId="553" priority="2" rank="1"/>
  </conditionalFormatting>
  <conditionalFormatting sqref="E5">
    <cfRule type="top10" dxfId="552" priority="6" rank="1"/>
  </conditionalFormatting>
  <hyperlinks>
    <hyperlink ref="Q1" location="'National Adult Rankings'!A1" display="Return to Rankings" xr:uid="{EE96FA97-2E6E-43B8-95F2-E217509987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477B41A-D863-4B4B-8D22-DF4BA6AE3F34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F5853D4E-5F59-40BD-99F8-9861B942D969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E751BDCD-41A8-4306-8EC7-9E8DC1BFDA3C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30DA0643-3BB4-4AED-A543-483E0A26D818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A5F9-28C6-44B7-A905-7E468D0FE525}">
  <sheetPr codeName="Sheet61"/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39</v>
      </c>
      <c r="B2" s="31" t="s">
        <v>110</v>
      </c>
      <c r="C2" s="32">
        <v>43907</v>
      </c>
      <c r="D2" s="33" t="s">
        <v>102</v>
      </c>
      <c r="E2" s="34">
        <v>184</v>
      </c>
      <c r="F2" s="34">
        <v>185</v>
      </c>
      <c r="G2" s="34">
        <v>188</v>
      </c>
      <c r="H2" s="34">
        <v>194</v>
      </c>
      <c r="I2" s="34"/>
      <c r="J2" s="34"/>
      <c r="K2" s="39">
        <v>4</v>
      </c>
      <c r="L2" s="39">
        <v>751</v>
      </c>
      <c r="M2" s="40">
        <v>187.75</v>
      </c>
      <c r="N2" s="41">
        <v>13</v>
      </c>
      <c r="O2" s="42">
        <v>200.75</v>
      </c>
    </row>
    <row r="5" spans="1:17" x14ac:dyDescent="0.3">
      <c r="K5" s="17">
        <f>SUM(K2:K4)</f>
        <v>4</v>
      </c>
      <c r="L5" s="17">
        <f>SUM(L2:L4)</f>
        <v>751</v>
      </c>
      <c r="M5" s="23">
        <f>SUM(L5/K5)</f>
        <v>187.75</v>
      </c>
      <c r="N5" s="17">
        <f>SUM(N2:N4)</f>
        <v>13</v>
      </c>
      <c r="O5" s="23">
        <f>SUM(M5+N5)</f>
        <v>200.75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I2">
    <cfRule type="top10" dxfId="551" priority="6" rank="1"/>
  </conditionalFormatting>
  <conditionalFormatting sqref="H2">
    <cfRule type="top10" dxfId="550" priority="2" rank="1"/>
  </conditionalFormatting>
  <conditionalFormatting sqref="J2">
    <cfRule type="top10" dxfId="549" priority="3" rank="1"/>
  </conditionalFormatting>
  <conditionalFormatting sqref="G2">
    <cfRule type="top10" dxfId="548" priority="5" rank="1"/>
  </conditionalFormatting>
  <conditionalFormatting sqref="F2">
    <cfRule type="top10" dxfId="547" priority="4" rank="1"/>
  </conditionalFormatting>
  <conditionalFormatting sqref="E2">
    <cfRule type="top10" dxfId="546" priority="1" rank="1"/>
  </conditionalFormatting>
  <hyperlinks>
    <hyperlink ref="Q1" location="'National Adult Rankings'!A1" display="Return to Rankings" xr:uid="{967A7933-BE42-4609-832F-6F0CF4A339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38D41C-D7A5-4D0B-BD7B-74D0AA35BF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5F89648-24FF-46B9-A0EC-C459A8A9A11F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00EE6-A629-4660-AF8E-0A7785A7595A}">
  <sheetPr codeName="Sheet39"/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3" t="s">
        <v>72</v>
      </c>
    </row>
    <row r="2" spans="1:17" x14ac:dyDescent="0.3">
      <c r="A2" s="30" t="s">
        <v>97</v>
      </c>
      <c r="B2" s="31" t="s">
        <v>104</v>
      </c>
      <c r="C2" s="32">
        <v>43907</v>
      </c>
      <c r="D2" s="33" t="s">
        <v>102</v>
      </c>
      <c r="E2" s="34">
        <v>164</v>
      </c>
      <c r="F2" s="34">
        <v>182</v>
      </c>
      <c r="G2" s="34">
        <v>187</v>
      </c>
      <c r="H2" s="34">
        <v>182</v>
      </c>
      <c r="I2" s="34"/>
      <c r="J2" s="34"/>
      <c r="K2" s="39">
        <v>4</v>
      </c>
      <c r="L2" s="39">
        <v>715</v>
      </c>
      <c r="M2" s="40">
        <v>178.75</v>
      </c>
      <c r="N2" s="41">
        <v>4</v>
      </c>
      <c r="O2" s="42">
        <v>182.75</v>
      </c>
    </row>
    <row r="5" spans="1:17" x14ac:dyDescent="0.3">
      <c r="K5" s="17">
        <f>SUM(K2:K4)</f>
        <v>4</v>
      </c>
      <c r="L5" s="17">
        <f>SUM(L2:L4)</f>
        <v>715</v>
      </c>
      <c r="M5" s="23">
        <f>SUM(L5/K5)</f>
        <v>178.75</v>
      </c>
      <c r="N5" s="17">
        <f>SUM(N2:N4)</f>
        <v>4</v>
      </c>
      <c r="O5" s="23">
        <f>SUM(M5+N5)</f>
        <v>182.75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545" priority="1" rank="1"/>
  </conditionalFormatting>
  <conditionalFormatting sqref="I2">
    <cfRule type="top10" dxfId="544" priority="2" rank="1"/>
  </conditionalFormatting>
  <conditionalFormatting sqref="H2">
    <cfRule type="top10" dxfId="543" priority="3" rank="1"/>
  </conditionalFormatting>
  <conditionalFormatting sqref="G2">
    <cfRule type="top10" dxfId="542" priority="4" rank="1"/>
  </conditionalFormatting>
  <conditionalFormatting sqref="F2">
    <cfRule type="top10" dxfId="541" priority="5" rank="1"/>
  </conditionalFormatting>
  <conditionalFormatting sqref="E2">
    <cfRule type="top10" dxfId="540" priority="6" rank="1"/>
  </conditionalFormatting>
  <hyperlinks>
    <hyperlink ref="Q1" location="'National Adult Rankings'!A1" display="Return to Rankings" xr:uid="{36692955-EE9F-461B-8801-10E31C61DD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BBA0A4-988F-4139-997A-44FD4C0318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98C0146-1D98-4D7C-AC45-9D40A7FBB1EE}">
          <x14:formula1>
            <xm:f>'D:\[031720.xlsm]DATA'!#REF!</xm:f>
          </x14:formula1>
          <xm:sqref>D2 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62</vt:i4>
      </vt:variant>
    </vt:vector>
  </HeadingPairs>
  <TitlesOfParts>
    <vt:vector size="62" baseType="lpstr">
      <vt:lpstr>National Adult Rankings</vt:lpstr>
      <vt:lpstr>Audrey Holland</vt:lpstr>
      <vt:lpstr>Bill Middlebrook</vt:lpstr>
      <vt:lpstr>Bob Cvammen</vt:lpstr>
      <vt:lpstr>Bonnie Fogg</vt:lpstr>
      <vt:lpstr>Bert Farias</vt:lpstr>
      <vt:lpstr>Billy Hudson</vt:lpstr>
      <vt:lpstr>Brian Vincent</vt:lpstr>
      <vt:lpstr>Claudia Escoto</vt:lpstr>
      <vt:lpstr>Cody King</vt:lpstr>
      <vt:lpstr>Dave Eisenschmied</vt:lpstr>
      <vt:lpstr>David Strother</vt:lpstr>
      <vt:lpstr>Darren Krumweide</vt:lpstr>
      <vt:lpstr>Dina Tunberg</vt:lpstr>
      <vt:lpstr>Eric Petzoldt</vt:lpstr>
      <vt:lpstr>Fred Jamison</vt:lpstr>
      <vt:lpstr>Gerry Rodriguez</vt:lpstr>
      <vt:lpstr>Harold Reynolds</vt:lpstr>
      <vt:lpstr>Harry Trainer</vt:lpstr>
      <vt:lpstr>Howard Wilson</vt:lpstr>
      <vt:lpstr>Ian Holland</vt:lpstr>
      <vt:lpstr>James Braddy</vt:lpstr>
      <vt:lpstr>James Clarke</vt:lpstr>
      <vt:lpstr>Jerry Willeford</vt:lpstr>
      <vt:lpstr>Jerry Thompson</vt:lpstr>
      <vt:lpstr>Jim Davis</vt:lpstr>
      <vt:lpstr>Jim Haley</vt:lpstr>
      <vt:lpstr>Jim Swaringin</vt:lpstr>
      <vt:lpstr>JJ Griffin</vt:lpstr>
      <vt:lpstr>Joe David</vt:lpstr>
      <vt:lpstr>Joe Chacon</vt:lpstr>
      <vt:lpstr>John Hovan</vt:lpstr>
      <vt:lpstr>Josie Hensler</vt:lpstr>
      <vt:lpstr>Justin Fortson</vt:lpstr>
      <vt:lpstr>Ken Danals</vt:lpstr>
      <vt:lpstr>Kenneth Sledge</vt:lpstr>
      <vt:lpstr>Kevin Sullivan</vt:lpstr>
      <vt:lpstr>Lisa Chacon</vt:lpstr>
      <vt:lpstr>Marc Young</vt:lpstr>
      <vt:lpstr>Mark Self</vt:lpstr>
      <vt:lpstr>Pat Stewart</vt:lpstr>
      <vt:lpstr>Paul Dyer</vt:lpstr>
      <vt:lpstr>Randy Lantrip</vt:lpstr>
      <vt:lpstr>Rene Melendez</vt:lpstr>
      <vt:lpstr>Ricky Haley</vt:lpstr>
      <vt:lpstr>Robby King</vt:lpstr>
      <vt:lpstr>Ron Herring</vt:lpstr>
      <vt:lpstr>Tim Brown</vt:lpstr>
      <vt:lpstr>Simon Milov</vt:lpstr>
      <vt:lpstr>Steven Shimotsu</vt:lpstr>
      <vt:lpstr>Tom Cunningham</vt:lpstr>
      <vt:lpstr>Tony Carruth</vt:lpstr>
      <vt:lpstr>Tony Greenway</vt:lpstr>
      <vt:lpstr>Tracy Self</vt:lpstr>
      <vt:lpstr>Travis Davis</vt:lpstr>
      <vt:lpstr>Wade Haley</vt:lpstr>
      <vt:lpstr>Walter Smith</vt:lpstr>
      <vt:lpstr>Wanda Lantrip</vt:lpstr>
      <vt:lpstr>Wayne Argence</vt:lpstr>
      <vt:lpstr>Woody Smith</vt:lpstr>
      <vt:lpstr>Zach Scurlock</vt:lpstr>
      <vt:lpstr>Zachary Turner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2020-02-02T17:23:33Z</cp:lastPrinted>
  <dcterms:created xsi:type="dcterms:W3CDTF">2020-01-30T01:18:37Z</dcterms:created>
  <dcterms:modified xsi:type="dcterms:W3CDTF">2020-03-18T21:22:12Z</dcterms:modified>
</cp:coreProperties>
</file>