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Nationals\"/>
    </mc:Choice>
  </mc:AlternateContent>
  <xr:revisionPtr revIDLastSave="0" documentId="13_ncr:1_{4BA5927C-C24A-42AA-8F49-40A65E494F09}" xr6:coauthVersionLast="45" xr6:coauthVersionMax="45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New Competitor Copy" sheetId="196" r:id="rId1"/>
    <sheet name="National Adult Rankings" sheetId="1" r:id="rId2"/>
    <sheet name="Adam Plummer" sheetId="186" r:id="rId3"/>
    <sheet name="Allen Stigall" sheetId="84" r:id="rId4"/>
    <sheet name="Allen Taylor" sheetId="151" r:id="rId5"/>
    <sheet name="Ann Tucker" sheetId="150" r:id="rId6"/>
    <sheet name="Anthony Wright" sheetId="105" r:id="rId7"/>
    <sheet name="Art Shaffer" sheetId="149" r:id="rId8"/>
    <sheet name="Audrey Holland" sheetId="36" r:id="rId9"/>
    <sheet name="Benji Matoy" sheetId="110" r:id="rId10"/>
    <sheet name="Bert Farias" sheetId="20" r:id="rId11"/>
    <sheet name="Bill Kelly" sheetId="208" r:id="rId12"/>
    <sheet name="Bill Middlebrook" sheetId="52" r:id="rId13"/>
    <sheet name="Bill Poor" sheetId="103" r:id="rId14"/>
    <sheet name="Bob Bass" sheetId="162" r:id="rId15"/>
    <sheet name="Bob Cvammen" sheetId="47" r:id="rId16"/>
    <sheet name="Bonnie Fogg" sheetId="40" r:id="rId17"/>
    <sheet name="Bill Meyer" sheetId="178" r:id="rId18"/>
    <sheet name="Billy Hudson" sheetId="5" r:id="rId19"/>
    <sheet name="Bob Leier" sheetId="179" r:id="rId20"/>
    <sheet name="Bradley Harp" sheetId="72" r:id="rId21"/>
    <sheet name="Brian Collins" sheetId="65" r:id="rId22"/>
    <sheet name="Brian Edmonds" sheetId="129" r:id="rId23"/>
    <sheet name="Brian Vincent" sheetId="62" r:id="rId24"/>
    <sheet name="Bruce Doster" sheetId="69" r:id="rId25"/>
    <sheet name="Charles Knight" sheetId="157" r:id="rId26"/>
    <sheet name="Charles Umsted" sheetId="100" r:id="rId27"/>
    <sheet name="Chase Robinson" sheetId="175" r:id="rId28"/>
    <sheet name="Chris Carter" sheetId="156" r:id="rId29"/>
    <sheet name="Chuck Morrell" sheetId="125" r:id="rId30"/>
    <sheet name="Claudia Escoto" sheetId="56" r:id="rId31"/>
    <sheet name="Clint Rudolph" sheetId="75" r:id="rId32"/>
    <sheet name="Cody Dunegan" sheetId="74" r:id="rId33"/>
    <sheet name="Cody McBroon" sheetId="112" r:id="rId34"/>
    <sheet name="Cody King" sheetId="14" r:id="rId35"/>
    <sheet name="Claude Pennington" sheetId="174" r:id="rId36"/>
    <sheet name="Craig Bowlby" sheetId="104" r:id="rId37"/>
    <sheet name="Dale Lofton" sheetId="114" r:id="rId38"/>
    <sheet name="Dan Koot" sheetId="139" r:id="rId39"/>
    <sheet name="Dan Persful" sheetId="183" r:id="rId40"/>
    <sheet name="Dana Waxler" sheetId="187" r:id="rId41"/>
    <sheet name="Danny Payne" sheetId="155" r:id="rId42"/>
    <sheet name="Danny Sissom" sheetId="126" r:id="rId43"/>
    <sheet name="Dave Eisenschmied" sheetId="11" r:id="rId44"/>
    <sheet name="Dave Jennings" sheetId="88" r:id="rId45"/>
    <sheet name="Dave Tomlinson" sheetId="189" r:id="rId46"/>
    <sheet name="David Buckley" sheetId="119" r:id="rId47"/>
    <sheet name="David Huff" sheetId="90" r:id="rId48"/>
    <sheet name="David Russell" sheetId="83" r:id="rId49"/>
    <sheet name="David Strother" sheetId="29" r:id="rId50"/>
    <sheet name="Darren Krumweide" sheetId="30" r:id="rId51"/>
    <sheet name="Del Dillon" sheetId="70" r:id="rId52"/>
    <sheet name="Devon Tomlinson" sheetId="131" r:id="rId53"/>
    <sheet name="Dina Tunberg" sheetId="21" r:id="rId54"/>
    <sheet name="Doc Gilliam" sheetId="89" r:id="rId55"/>
    <sheet name="Don Wilson" sheetId="117" r:id="rId56"/>
    <sheet name="Doug Depweg" sheetId="99" r:id="rId57"/>
    <sheet name="Doug Gabbard" sheetId="200" r:id="rId58"/>
    <sheet name="Doug Gates" sheetId="137" r:id="rId59"/>
    <sheet name="Doug Lingle" sheetId="160" r:id="rId60"/>
    <sheet name="Dustin Wilson" sheetId="213" r:id="rId61"/>
    <sheet name="Eddie Robertson" sheetId="113" r:id="rId62"/>
    <sheet name="Elizabeth Bogart" sheetId="206" r:id="rId63"/>
    <sheet name="Eric Petzoldt" sheetId="39" r:id="rId64"/>
    <sheet name="Ernie Converse" sheetId="172" r:id="rId65"/>
    <sheet name="Evelio McDonald" sheetId="81" r:id="rId66"/>
    <sheet name="Foster Arvin" sheetId="147" r:id="rId67"/>
    <sheet name="Frank Baird" sheetId="102" r:id="rId68"/>
    <sheet name="Fred Jamison" sheetId="63" r:id="rId69"/>
    <sheet name="Fred Sears" sheetId="71" r:id="rId70"/>
    <sheet name="Freddy Taylor" sheetId="203" r:id="rId71"/>
    <sheet name="George Toney" sheetId="64" r:id="rId72"/>
    <sheet name="Gerry Rodriguez" sheetId="19" r:id="rId73"/>
    <sheet name="Harold Reynolds" sheetId="50" r:id="rId74"/>
    <sheet name="Harry Trainer" sheetId="37" r:id="rId75"/>
    <sheet name="Herman Matoy" sheetId="210" r:id="rId76"/>
    <sheet name="Howard Wilson" sheetId="34" r:id="rId77"/>
    <sheet name="Ian Holland" sheetId="31" r:id="rId78"/>
    <sheet name="Jake Radwanski" sheetId="136" r:id="rId79"/>
    <sheet name="James Braddy" sheetId="57" r:id="rId80"/>
    <sheet name="James Carroll" sheetId="152" r:id="rId81"/>
    <sheet name="James Clarke" sheetId="61" r:id="rId82"/>
    <sheet name="James Helmuth" sheetId="193" r:id="rId83"/>
    <sheet name="James Marsh" sheetId="138" r:id="rId84"/>
    <sheet name="Jamie Compton" sheetId="197" r:id="rId85"/>
    <sheet name="Jay Boyd" sheetId="85" r:id="rId86"/>
    <sheet name="Jay Griffin" sheetId="143" r:id="rId87"/>
    <sheet name="Jeff Riester" sheetId="164" r:id="rId88"/>
    <sheet name="Jerry Hensler" sheetId="80" r:id="rId89"/>
    <sheet name="Jerry Kendall" sheetId="95" r:id="rId90"/>
    <sheet name="Jerry Willeford" sheetId="35" r:id="rId91"/>
    <sheet name="Jerry Thompson" sheetId="8" r:id="rId92"/>
    <sheet name="Jill Ashlock" sheetId="94" r:id="rId93"/>
    <sheet name="Jim Davis" sheetId="41" r:id="rId94"/>
    <sheet name="Jim Haley" sheetId="4" r:id="rId95"/>
    <sheet name="Jim Bob Hartlage" sheetId="145" r:id="rId96"/>
    <sheet name="Jim Parnell" sheetId="154" r:id="rId97"/>
    <sheet name="Jim Peek" sheetId="194" r:id="rId98"/>
    <sheet name="Jim Pierce" sheetId="198" r:id="rId99"/>
    <sheet name="Jim Peightal" sheetId="132" r:id="rId100"/>
    <sheet name="Jim Starr" sheetId="177" r:id="rId101"/>
    <sheet name="Jim Stewart" sheetId="122" r:id="rId102"/>
    <sheet name="Jim Sullivan" sheetId="66" r:id="rId103"/>
    <sheet name="Jim Swaringin" sheetId="25" r:id="rId104"/>
    <sheet name="JJ Griffin" sheetId="28" r:id="rId105"/>
    <sheet name="Joe David" sheetId="18" r:id="rId106"/>
    <sheet name="Joe Chacon" sheetId="55" r:id="rId107"/>
    <sheet name="Joe Jarrell" sheetId="166" r:id="rId108"/>
    <sheet name="Joey Kimbrell" sheetId="97" r:id="rId109"/>
    <sheet name="Joe Shahan" sheetId="181" r:id="rId110"/>
    <sheet name="John Gardner" sheetId="165" r:id="rId111"/>
    <sheet name="John Goodin" sheetId="204" r:id="rId112"/>
    <sheet name="John Hovan" sheetId="49" r:id="rId113"/>
    <sheet name="John Joseph" sheetId="101" r:id="rId114"/>
    <sheet name="John Laseter" sheetId="161" r:id="rId115"/>
    <sheet name="John Pormann" sheetId="180" r:id="rId116"/>
    <sheet name="John Plummer" sheetId="93" r:id="rId117"/>
    <sheet name="Johnny Mathews" sheetId="201" r:id="rId118"/>
    <sheet name="Jose Yanez" sheetId="92" r:id="rId119"/>
    <sheet name="Josie Hensler" sheetId="54" r:id="rId120"/>
    <sheet name="Julian Morrison" sheetId="209" r:id="rId121"/>
    <sheet name="Justin Fortson" sheetId="12" r:id="rId122"/>
    <sheet name="Kandace Matoy" sheetId="191" r:id="rId123"/>
    <sheet name="Katherine Blackard" sheetId="121" r:id="rId124"/>
    <sheet name="Kasi Davis" sheetId="190" r:id="rId125"/>
    <sheet name="Keith Northcutt" sheetId="202" r:id="rId126"/>
    <sheet name="Keith Williquette" sheetId="169" r:id="rId127"/>
    <sheet name="Ken Danals" sheetId="13" r:id="rId128"/>
    <sheet name="Kenneth Sledge" sheetId="32" r:id="rId129"/>
    <sheet name="Kevin Sullivan" sheetId="7" r:id="rId130"/>
    <sheet name="Kirby Dahl" sheetId="212" r:id="rId131"/>
    <sheet name="Kyle Ashlock" sheetId="96" r:id="rId132"/>
    <sheet name="Larry Arnold" sheetId="163" r:id="rId133"/>
    <sheet name="Larry McGill" sheetId="158" r:id="rId134"/>
    <sheet name="Les Williams" sheetId="82" r:id="rId135"/>
    <sheet name="Lisa Chacon" sheetId="59" r:id="rId136"/>
    <sheet name="Logon Howell" sheetId="79" r:id="rId137"/>
    <sheet name="Lucas Brooks" sheetId="111" r:id="rId138"/>
    <sheet name="Luke Carroll" sheetId="148" r:id="rId139"/>
    <sheet name="Mackenzie Johns" sheetId="78" r:id="rId140"/>
    <sheet name="Marc Young" sheetId="44" r:id="rId141"/>
    <sheet name="Mark Demarest" sheetId="144" r:id="rId142"/>
    <sheet name="Mark Self" sheetId="15" r:id="rId143"/>
    <sheet name="Matthew Koot" sheetId="141" r:id="rId144"/>
    <sheet name="Matthew Tignor" sheetId="86" r:id="rId145"/>
    <sheet name="Max Dixon" sheetId="207" r:id="rId146"/>
    <sheet name="Michael Blackard" sheetId="120" r:id="rId147"/>
    <sheet name="Michael Howell" sheetId="76" r:id="rId148"/>
    <sheet name="Michael Wilson" sheetId="192" r:id="rId149"/>
    <sheet name="Mike Rorer" sheetId="128" r:id="rId150"/>
    <sheet name="Noah Johns" sheetId="68" r:id="rId151"/>
    <sheet name="Pam Gates" sheetId="142" r:id="rId152"/>
    <sheet name="Pat Stewart" sheetId="46" r:id="rId153"/>
    <sheet name="Paul Dyer" sheetId="27" r:id="rId154"/>
    <sheet name="Paul East" sheetId="73" r:id="rId155"/>
    <sheet name="Randy Herrmann" sheetId="127" r:id="rId156"/>
    <sheet name="Randy Kimbrell" sheetId="98" r:id="rId157"/>
    <sheet name="Randy Lantrip" sheetId="43" r:id="rId158"/>
    <sheet name="Randy Robinson" sheetId="176" r:id="rId159"/>
    <sheet name="Rebecca Carroll" sheetId="153" r:id="rId160"/>
    <sheet name="Rene Melendez" sheetId="60" r:id="rId161"/>
    <sheet name="Rick Blasic" sheetId="140" r:id="rId162"/>
    <sheet name="Rick Gray" sheetId="185" r:id="rId163"/>
    <sheet name="Rick Hahn" sheetId="130" r:id="rId164"/>
    <sheet name="Ricky Haley" sheetId="2" r:id="rId165"/>
    <sheet name="Robert Koot" sheetId="133" r:id="rId166"/>
    <sheet name="Robert Eaton" sheetId="116" r:id="rId167"/>
    <sheet name="Robby King" sheetId="9" r:id="rId168"/>
    <sheet name="Rodney Eaton" sheetId="115" r:id="rId169"/>
    <sheet name="Ronald Blasko" sheetId="135" r:id="rId170"/>
    <sheet name="Ron Kunath" sheetId="195" r:id="rId171"/>
    <sheet name="Ronald McCollum" sheetId="182" r:id="rId172"/>
    <sheet name="Ron Herring" sheetId="23" r:id="rId173"/>
    <sheet name="Ryan Gray" sheetId="184" r:id="rId174"/>
    <sheet name="Tim Brown" sheetId="51" r:id="rId175"/>
    <sheet name="Tony Brazil" sheetId="67" r:id="rId176"/>
    <sheet name="Tyler Dreaden" sheetId="168" r:id="rId177"/>
    <sheet name="Shelly Moormon" sheetId="188" r:id="rId178"/>
    <sheet name="Simon Milov" sheetId="17" r:id="rId179"/>
    <sheet name="Stanley Canter" sheetId="173" r:id="rId180"/>
    <sheet name="Steve Bogart" sheetId="205" r:id="rId181"/>
    <sheet name="Steve DuVall" sheetId="118" r:id="rId182"/>
    <sheet name="Stephen Howell" sheetId="108" r:id="rId183"/>
    <sheet name="Steve Nicholas" sheetId="170" r:id="rId184"/>
    <sheet name="Steve Pennington" sheetId="87" r:id="rId185"/>
    <sheet name="Steven Shimotsu" sheetId="22" r:id="rId186"/>
    <sheet name="Theodore Farkas" sheetId="134" r:id="rId187"/>
    <sheet name="Thomas Murrell" sheetId="167" r:id="rId188"/>
    <sheet name="Tim Riddell" sheetId="77" r:id="rId189"/>
    <sheet name="Tim Thomas" sheetId="109" r:id="rId190"/>
    <sheet name="Tom Cunningham" sheetId="24" r:id="rId191"/>
    <sheet name="Tom Tignor" sheetId="91" r:id="rId192"/>
    <sheet name="Tommy Cole" sheetId="159" r:id="rId193"/>
    <sheet name="Tommy Mills" sheetId="106" r:id="rId194"/>
    <sheet name="Tony Carruth" sheetId="33" r:id="rId195"/>
    <sheet name="Todd Wilson" sheetId="146" r:id="rId196"/>
    <sheet name="Tony Greenway" sheetId="10" r:id="rId197"/>
    <sheet name="Tracy Self" sheetId="16" r:id="rId198"/>
    <sheet name="Travis Davis" sheetId="53" r:id="rId199"/>
    <sheet name="Wade Haley" sheetId="38" r:id="rId200"/>
    <sheet name="Walley Smallwood" sheetId="199" r:id="rId201"/>
    <sheet name="Walter Smith" sheetId="48" r:id="rId202"/>
    <sheet name="Wanda Lantrip" sheetId="45" r:id="rId203"/>
    <sheet name="Wayne Argence" sheetId="58" r:id="rId204"/>
    <sheet name="Wayne Yates" sheetId="171" r:id="rId205"/>
    <sheet name="Wayne Wills" sheetId="124" r:id="rId206"/>
    <sheet name="Woody Smith" sheetId="6" r:id="rId207"/>
    <sheet name="Zach Scurlock" sheetId="42" r:id="rId208"/>
    <sheet name="Zachary Turner" sheetId="26" r:id="rId209"/>
  </sheets>
  <externalReferences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</externalReferences>
  <definedNames>
    <definedName name="_xlnm._FilterDatabase" localSheetId="1" hidden="1">'National Adult Rankings'!$C$5:$H$46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8" i="1" l="1"/>
  <c r="E148" i="1"/>
  <c r="N147" i="1"/>
  <c r="M147" i="1"/>
  <c r="N5" i="213"/>
  <c r="L5" i="213"/>
  <c r="K5" i="213"/>
  <c r="D148" i="1" s="1"/>
  <c r="M5" i="213" l="1"/>
  <c r="N5" i="212"/>
  <c r="G97" i="1" s="1"/>
  <c r="L5" i="212"/>
  <c r="E97" i="1" s="1"/>
  <c r="K5" i="212"/>
  <c r="D97" i="1" s="1"/>
  <c r="N5" i="210"/>
  <c r="G260" i="1" s="1"/>
  <c r="L5" i="210"/>
  <c r="E260" i="1" s="1"/>
  <c r="K5" i="210"/>
  <c r="M260" i="1" s="1"/>
  <c r="N5" i="209"/>
  <c r="G83" i="1" s="1"/>
  <c r="L5" i="209"/>
  <c r="E83" i="1" s="1"/>
  <c r="K5" i="209"/>
  <c r="M74" i="1" s="1"/>
  <c r="N5" i="208"/>
  <c r="G46" i="1" s="1"/>
  <c r="L5" i="208"/>
  <c r="K5" i="208"/>
  <c r="M40" i="1" s="1"/>
  <c r="O5" i="213" l="1"/>
  <c r="H148" i="1" s="1"/>
  <c r="O147" i="1"/>
  <c r="F148" i="1"/>
  <c r="M95" i="1"/>
  <c r="N95" i="1"/>
  <c r="M5" i="212"/>
  <c r="D260" i="1"/>
  <c r="D83" i="1"/>
  <c r="M5" i="210"/>
  <c r="N260" i="1"/>
  <c r="M5" i="208"/>
  <c r="O5" i="208" s="1"/>
  <c r="H46" i="1" s="1"/>
  <c r="M5" i="209"/>
  <c r="N74" i="1"/>
  <c r="D46" i="1"/>
  <c r="N40" i="1"/>
  <c r="E46" i="1"/>
  <c r="N19" i="149"/>
  <c r="G172" i="1" s="1"/>
  <c r="L19" i="149"/>
  <c r="K19" i="149"/>
  <c r="M167" i="1" s="1"/>
  <c r="N5" i="207"/>
  <c r="G133" i="1" s="1"/>
  <c r="L5" i="207"/>
  <c r="K5" i="207"/>
  <c r="M124" i="1" s="1"/>
  <c r="F46" i="1" l="1"/>
  <c r="O5" i="212"/>
  <c r="H97" i="1" s="1"/>
  <c r="O95" i="1"/>
  <c r="F97" i="1"/>
  <c r="O40" i="1"/>
  <c r="O5" i="210"/>
  <c r="H260" i="1" s="1"/>
  <c r="O260" i="1"/>
  <c r="F260" i="1"/>
  <c r="O5" i="209"/>
  <c r="H83" i="1" s="1"/>
  <c r="O74" i="1"/>
  <c r="F83" i="1"/>
  <c r="D172" i="1"/>
  <c r="D133" i="1"/>
  <c r="M5" i="207"/>
  <c r="O5" i="207" s="1"/>
  <c r="H133" i="1" s="1"/>
  <c r="M19" i="149"/>
  <c r="O19" i="149" s="1"/>
  <c r="H172" i="1" s="1"/>
  <c r="E172" i="1"/>
  <c r="N167" i="1"/>
  <c r="E133" i="1"/>
  <c r="N124" i="1"/>
  <c r="N5" i="206"/>
  <c r="G267" i="1" s="1"/>
  <c r="L5" i="206"/>
  <c r="K5" i="206"/>
  <c r="M267" i="1" s="1"/>
  <c r="N5" i="205"/>
  <c r="G266" i="1" s="1"/>
  <c r="L5" i="205"/>
  <c r="N266" i="1" s="1"/>
  <c r="K5" i="205"/>
  <c r="M266" i="1" s="1"/>
  <c r="N5" i="204"/>
  <c r="G264" i="1" s="1"/>
  <c r="L5" i="204"/>
  <c r="K5" i="204"/>
  <c r="M263" i="1" s="1"/>
  <c r="N5" i="203"/>
  <c r="G239" i="1" s="1"/>
  <c r="L5" i="203"/>
  <c r="N232" i="1" s="1"/>
  <c r="K5" i="203"/>
  <c r="M232" i="1" s="1"/>
  <c r="N5" i="202"/>
  <c r="G176" i="1" s="1"/>
  <c r="L5" i="202"/>
  <c r="K5" i="202"/>
  <c r="M170" i="1" s="1"/>
  <c r="N5" i="201"/>
  <c r="G144" i="1" s="1"/>
  <c r="L5" i="201"/>
  <c r="K5" i="201"/>
  <c r="M145" i="1" s="1"/>
  <c r="N5" i="200"/>
  <c r="G141" i="1" s="1"/>
  <c r="L5" i="200"/>
  <c r="E141" i="1" s="1"/>
  <c r="K5" i="200"/>
  <c r="D141" i="1" s="1"/>
  <c r="N5" i="199"/>
  <c r="G93" i="1" s="1"/>
  <c r="L5" i="199"/>
  <c r="N89" i="1" s="1"/>
  <c r="K5" i="199"/>
  <c r="M89" i="1" s="1"/>
  <c r="O167" i="1" l="1"/>
  <c r="O124" i="1"/>
  <c r="F133" i="1"/>
  <c r="F172" i="1"/>
  <c r="M5" i="202"/>
  <c r="F176" i="1" s="1"/>
  <c r="M5" i="206"/>
  <c r="O267" i="1" s="1"/>
  <c r="M5" i="204"/>
  <c r="O263" i="1" s="1"/>
  <c r="D264" i="1"/>
  <c r="D266" i="1"/>
  <c r="O5" i="206"/>
  <c r="H267" i="1" s="1"/>
  <c r="D267" i="1"/>
  <c r="D239" i="1"/>
  <c r="E239" i="1"/>
  <c r="E264" i="1"/>
  <c r="E266" i="1"/>
  <c r="E267" i="1"/>
  <c r="N263" i="1"/>
  <c r="F267" i="1"/>
  <c r="N267" i="1"/>
  <c r="M5" i="201"/>
  <c r="O5" i="201" s="1"/>
  <c r="H144" i="1" s="1"/>
  <c r="O170" i="1"/>
  <c r="M5" i="205"/>
  <c r="D93" i="1"/>
  <c r="E93" i="1"/>
  <c r="M5" i="203"/>
  <c r="N145" i="1"/>
  <c r="M5" i="200"/>
  <c r="N142" i="1"/>
  <c r="D176" i="1"/>
  <c r="D144" i="1"/>
  <c r="E176" i="1"/>
  <c r="M142" i="1"/>
  <c r="E144" i="1"/>
  <c r="N170" i="1"/>
  <c r="M5" i="199"/>
  <c r="N5" i="198"/>
  <c r="G77" i="1" s="1"/>
  <c r="L5" i="198"/>
  <c r="K5" i="198"/>
  <c r="N6" i="197"/>
  <c r="G59" i="1" s="1"/>
  <c r="L6" i="197"/>
  <c r="E59" i="1" s="1"/>
  <c r="K6" i="197"/>
  <c r="M44" i="1" s="1"/>
  <c r="N5" i="196"/>
  <c r="L5" i="196"/>
  <c r="K5" i="196"/>
  <c r="O5" i="202" l="1"/>
  <c r="H176" i="1" s="1"/>
  <c r="O5" i="204"/>
  <c r="H264" i="1" s="1"/>
  <c r="F264" i="1"/>
  <c r="F144" i="1"/>
  <c r="O145" i="1"/>
  <c r="O5" i="203"/>
  <c r="H239" i="1" s="1"/>
  <c r="O232" i="1"/>
  <c r="F239" i="1"/>
  <c r="O5" i="205"/>
  <c r="H266" i="1" s="1"/>
  <c r="O266" i="1"/>
  <c r="F266" i="1"/>
  <c r="D59" i="1"/>
  <c r="M5" i="198"/>
  <c r="N65" i="1"/>
  <c r="E77" i="1"/>
  <c r="M65" i="1"/>
  <c r="D77" i="1"/>
  <c r="M6" i="197"/>
  <c r="N44" i="1"/>
  <c r="O5" i="200"/>
  <c r="H141" i="1" s="1"/>
  <c r="O142" i="1"/>
  <c r="F141" i="1"/>
  <c r="M5" i="196"/>
  <c r="O5" i="196" s="1"/>
  <c r="O5" i="199"/>
  <c r="H93" i="1" s="1"/>
  <c r="O89" i="1"/>
  <c r="F93" i="1"/>
  <c r="O6" i="197" l="1"/>
  <c r="H59" i="1" s="1"/>
  <c r="O44" i="1"/>
  <c r="F59" i="1"/>
  <c r="O5" i="198"/>
  <c r="H77" i="1" s="1"/>
  <c r="F77" i="1"/>
  <c r="O65" i="1"/>
  <c r="N15" i="60" l="1"/>
  <c r="G69" i="1" s="1"/>
  <c r="L15" i="60"/>
  <c r="E69" i="1" s="1"/>
  <c r="K15" i="60"/>
  <c r="M57" i="1" s="1"/>
  <c r="D69" i="1" l="1"/>
  <c r="N57" i="1"/>
  <c r="M15" i="60"/>
  <c r="O15" i="60" l="1"/>
  <c r="H69" i="1" s="1"/>
  <c r="O57" i="1"/>
  <c r="F69" i="1"/>
  <c r="N5" i="195"/>
  <c r="G187" i="1" s="1"/>
  <c r="L5" i="195"/>
  <c r="N176" i="1" s="1"/>
  <c r="K5" i="195"/>
  <c r="M176" i="1" s="1"/>
  <c r="D187" i="1" l="1"/>
  <c r="E187" i="1"/>
  <c r="M5" i="195"/>
  <c r="N5" i="194"/>
  <c r="G64" i="1" s="1"/>
  <c r="L5" i="194"/>
  <c r="K5" i="194"/>
  <c r="M31" i="1" s="1"/>
  <c r="E4" i="75"/>
  <c r="D64" i="1" l="1"/>
  <c r="M5" i="194"/>
  <c r="O5" i="194" s="1"/>
  <c r="H64" i="1" s="1"/>
  <c r="N31" i="1"/>
  <c r="O5" i="195"/>
  <c r="H187" i="1" s="1"/>
  <c r="F187" i="1"/>
  <c r="O176" i="1"/>
  <c r="E64" i="1"/>
  <c r="N5" i="193"/>
  <c r="G102" i="1" s="1"/>
  <c r="L5" i="193"/>
  <c r="E102" i="1" s="1"/>
  <c r="K5" i="193"/>
  <c r="M102" i="1" s="1"/>
  <c r="N5" i="192"/>
  <c r="G41" i="1" s="1"/>
  <c r="L5" i="192"/>
  <c r="E41" i="1" s="1"/>
  <c r="K5" i="192"/>
  <c r="M63" i="1" s="1"/>
  <c r="F64" i="1" l="1"/>
  <c r="D102" i="1"/>
  <c r="O31" i="1"/>
  <c r="N63" i="1"/>
  <c r="D41" i="1"/>
  <c r="M5" i="193"/>
  <c r="N102" i="1"/>
  <c r="M5" i="192"/>
  <c r="L6" i="191"/>
  <c r="N256" i="1" s="1"/>
  <c r="K6" i="191"/>
  <c r="M256" i="1" s="1"/>
  <c r="N6" i="191"/>
  <c r="G256" i="1" s="1"/>
  <c r="L5" i="190"/>
  <c r="N188" i="1" s="1"/>
  <c r="K5" i="190"/>
  <c r="D195" i="1" s="1"/>
  <c r="N5" i="190"/>
  <c r="G195" i="1" s="1"/>
  <c r="L5" i="189"/>
  <c r="E54" i="1" s="1"/>
  <c r="K5" i="189"/>
  <c r="N5" i="189"/>
  <c r="G54" i="1" s="1"/>
  <c r="L2" i="188"/>
  <c r="K2" i="188"/>
  <c r="K5" i="188" s="1"/>
  <c r="M262" i="1" s="1"/>
  <c r="N5" i="188"/>
  <c r="G263" i="1" s="1"/>
  <c r="K15" i="187"/>
  <c r="K18" i="187" s="1"/>
  <c r="M243" i="1" s="1"/>
  <c r="L15" i="187"/>
  <c r="N18" i="187"/>
  <c r="G248" i="1" s="1"/>
  <c r="L2" i="187"/>
  <c r="K2" i="187"/>
  <c r="K5" i="187" s="1"/>
  <c r="N5" i="187"/>
  <c r="G208" i="1" s="1"/>
  <c r="L3" i="101"/>
  <c r="K3" i="101"/>
  <c r="L4" i="103"/>
  <c r="K4" i="103"/>
  <c r="K16" i="103"/>
  <c r="K19" i="103" s="1"/>
  <c r="L16" i="103"/>
  <c r="K18" i="99"/>
  <c r="K21" i="99" s="1"/>
  <c r="L18" i="99"/>
  <c r="L4" i="99"/>
  <c r="K4" i="99"/>
  <c r="K17" i="178"/>
  <c r="L17" i="178"/>
  <c r="L3" i="178"/>
  <c r="L6" i="178" s="1"/>
  <c r="N138" i="1" s="1"/>
  <c r="K3" i="178"/>
  <c r="K6" i="178" s="1"/>
  <c r="M138" i="1" s="1"/>
  <c r="L3" i="102"/>
  <c r="K3" i="102"/>
  <c r="L12" i="102"/>
  <c r="L15" i="102" s="1"/>
  <c r="E128" i="1" s="1"/>
  <c r="K12" i="102"/>
  <c r="K15" i="102" s="1"/>
  <c r="N15" i="102"/>
  <c r="G128" i="1" s="1"/>
  <c r="L21" i="177"/>
  <c r="K21" i="177"/>
  <c r="K24" i="177" s="1"/>
  <c r="L3" i="177"/>
  <c r="K3" i="177"/>
  <c r="L6" i="186"/>
  <c r="K6" i="186"/>
  <c r="M191" i="1" s="1"/>
  <c r="N6" i="186"/>
  <c r="G184" i="1" s="1"/>
  <c r="L5" i="185"/>
  <c r="N125" i="1" s="1"/>
  <c r="K5" i="185"/>
  <c r="M125" i="1" s="1"/>
  <c r="N5" i="185"/>
  <c r="G135" i="1" s="1"/>
  <c r="L5" i="184"/>
  <c r="N122" i="1" s="1"/>
  <c r="K5" i="184"/>
  <c r="M122" i="1" s="1"/>
  <c r="N5" i="184"/>
  <c r="G123" i="1" s="1"/>
  <c r="L5" i="183"/>
  <c r="N84" i="1" s="1"/>
  <c r="K5" i="183"/>
  <c r="N5" i="183"/>
  <c r="G80" i="1" s="1"/>
  <c r="L2" i="182"/>
  <c r="K2" i="182"/>
  <c r="K5" i="182" s="1"/>
  <c r="M79" i="1" s="1"/>
  <c r="N5" i="182"/>
  <c r="G87" i="1" s="1"/>
  <c r="L16" i="161"/>
  <c r="L19" i="161" s="1"/>
  <c r="N50" i="1" s="1"/>
  <c r="K16" i="161"/>
  <c r="K19" i="161" s="1"/>
  <c r="M50" i="1" s="1"/>
  <c r="N19" i="161"/>
  <c r="G61" i="1" s="1"/>
  <c r="L3" i="162"/>
  <c r="L6" i="162" s="1"/>
  <c r="N200" i="1" s="1"/>
  <c r="K3" i="162"/>
  <c r="L3" i="159"/>
  <c r="L6" i="159" s="1"/>
  <c r="N53" i="1" s="1"/>
  <c r="K3" i="159"/>
  <c r="K6" i="159" s="1"/>
  <c r="L3" i="160"/>
  <c r="K3" i="160"/>
  <c r="K6" i="160" s="1"/>
  <c r="L3" i="157"/>
  <c r="K3" i="157"/>
  <c r="K6" i="157" s="1"/>
  <c r="L3" i="158"/>
  <c r="L6" i="158" s="1"/>
  <c r="K3" i="158"/>
  <c r="K6" i="158" s="1"/>
  <c r="L6" i="181"/>
  <c r="N90" i="1" s="1"/>
  <c r="K6" i="181"/>
  <c r="D76" i="1" s="1"/>
  <c r="N6" i="181"/>
  <c r="G76" i="1" s="1"/>
  <c r="L5" i="180"/>
  <c r="N253" i="1" s="1"/>
  <c r="K5" i="180"/>
  <c r="N5" i="180"/>
  <c r="G255" i="1" s="1"/>
  <c r="N19" i="103"/>
  <c r="G189" i="1" s="1"/>
  <c r="L16" i="179"/>
  <c r="N202" i="1" s="1"/>
  <c r="K16" i="179"/>
  <c r="M202" i="1" s="1"/>
  <c r="N16" i="179"/>
  <c r="G204" i="1" s="1"/>
  <c r="L5" i="179"/>
  <c r="N136" i="1" s="1"/>
  <c r="K5" i="179"/>
  <c r="M136" i="1" s="1"/>
  <c r="N5" i="179"/>
  <c r="G125" i="1" s="1"/>
  <c r="K20" i="178"/>
  <c r="N20" i="178"/>
  <c r="G237" i="1" s="1"/>
  <c r="N6" i="178"/>
  <c r="G126" i="1" s="1"/>
  <c r="N21" i="99"/>
  <c r="G230" i="1" s="1"/>
  <c r="N24" i="177"/>
  <c r="G171" i="1" s="1"/>
  <c r="K7" i="177"/>
  <c r="D29" i="1" s="1"/>
  <c r="N7" i="177"/>
  <c r="G29" i="1" s="1"/>
  <c r="L5" i="176"/>
  <c r="K5" i="176"/>
  <c r="M174" i="1" s="1"/>
  <c r="N5" i="176"/>
  <c r="G186" i="1" s="1"/>
  <c r="L5" i="175"/>
  <c r="N56" i="1" s="1"/>
  <c r="K5" i="175"/>
  <c r="M56" i="1" s="1"/>
  <c r="N5" i="175"/>
  <c r="G75" i="1" s="1"/>
  <c r="L5" i="174"/>
  <c r="N54" i="1" s="1"/>
  <c r="K5" i="174"/>
  <c r="D73" i="1" s="1"/>
  <c r="N5" i="174"/>
  <c r="G73" i="1" s="1"/>
  <c r="L5" i="173"/>
  <c r="N36" i="1" s="1"/>
  <c r="K5" i="173"/>
  <c r="N5" i="173"/>
  <c r="G67" i="1" s="1"/>
  <c r="L5" i="172"/>
  <c r="K5" i="172"/>
  <c r="M234" i="1" s="1"/>
  <c r="N5" i="172"/>
  <c r="G234" i="1" s="1"/>
  <c r="L5" i="171"/>
  <c r="N148" i="1" s="1"/>
  <c r="K5" i="171"/>
  <c r="M148" i="1" s="1"/>
  <c r="N5" i="171"/>
  <c r="G146" i="1" s="1"/>
  <c r="L5" i="170"/>
  <c r="K5" i="170"/>
  <c r="D74" i="1" s="1"/>
  <c r="N5" i="170"/>
  <c r="G74" i="1" s="1"/>
  <c r="L5" i="169"/>
  <c r="N192" i="1" s="1"/>
  <c r="K5" i="169"/>
  <c r="M192" i="1" s="1"/>
  <c r="N5" i="169"/>
  <c r="G193" i="1" s="1"/>
  <c r="L20" i="18"/>
  <c r="N186" i="1" s="1"/>
  <c r="K20" i="18"/>
  <c r="D185" i="1" s="1"/>
  <c r="N20" i="18"/>
  <c r="G185" i="1" s="1"/>
  <c r="L5" i="168"/>
  <c r="N209" i="1" s="1"/>
  <c r="K5" i="168"/>
  <c r="N5" i="168"/>
  <c r="G209" i="1" s="1"/>
  <c r="L5" i="167"/>
  <c r="K5" i="167"/>
  <c r="M144" i="1" s="1"/>
  <c r="N5" i="167"/>
  <c r="G145" i="1" s="1"/>
  <c r="L6" i="166"/>
  <c r="N117" i="1" s="1"/>
  <c r="K6" i="166"/>
  <c r="M117" i="1" s="1"/>
  <c r="N6" i="166"/>
  <c r="G118" i="1" s="1"/>
  <c r="L5" i="165"/>
  <c r="N78" i="1" s="1"/>
  <c r="K5" i="165"/>
  <c r="D86" i="1" s="1"/>
  <c r="N5" i="165"/>
  <c r="G86" i="1" s="1"/>
  <c r="L6" i="164"/>
  <c r="E28" i="1" s="1"/>
  <c r="K6" i="164"/>
  <c r="N6" i="164"/>
  <c r="G28" i="1" s="1"/>
  <c r="K6" i="162"/>
  <c r="D190" i="1" s="1"/>
  <c r="N6" i="162"/>
  <c r="G190" i="1" s="1"/>
  <c r="N5" i="163"/>
  <c r="G207" i="1" s="1"/>
  <c r="L5" i="163"/>
  <c r="N208" i="1" s="1"/>
  <c r="K5" i="163"/>
  <c r="M208" i="1" s="1"/>
  <c r="N5" i="161"/>
  <c r="L5" i="161"/>
  <c r="N118" i="1" s="1"/>
  <c r="K5" i="161"/>
  <c r="M118" i="1" s="1"/>
  <c r="M49" i="1"/>
  <c r="N6" i="160"/>
  <c r="G53" i="1" s="1"/>
  <c r="N6" i="159"/>
  <c r="G56" i="1" s="1"/>
  <c r="N6" i="158"/>
  <c r="G37" i="1" s="1"/>
  <c r="N6" i="157"/>
  <c r="G35" i="1" s="1"/>
  <c r="L2" i="91"/>
  <c r="K2" i="91"/>
  <c r="K10" i="91" s="1"/>
  <c r="D157" i="1" s="1"/>
  <c r="N10" i="91"/>
  <c r="G157" i="1" s="1"/>
  <c r="N16" i="155"/>
  <c r="G42" i="1" s="1"/>
  <c r="L16" i="155"/>
  <c r="N64" i="1" s="1"/>
  <c r="K16" i="155"/>
  <c r="N21" i="38"/>
  <c r="G253" i="1" s="1"/>
  <c r="L21" i="38"/>
  <c r="N254" i="1" s="1"/>
  <c r="K21" i="38"/>
  <c r="M254" i="1" s="1"/>
  <c r="N7" i="156"/>
  <c r="G242" i="1" s="1"/>
  <c r="L7" i="156"/>
  <c r="N250" i="1" s="1"/>
  <c r="K7" i="156"/>
  <c r="N5" i="155"/>
  <c r="G213" i="1" s="1"/>
  <c r="L5" i="155"/>
  <c r="N213" i="1" s="1"/>
  <c r="K5" i="155"/>
  <c r="D213" i="1" s="1"/>
  <c r="N8" i="154"/>
  <c r="G48" i="1" s="1"/>
  <c r="L8" i="154"/>
  <c r="K8" i="154"/>
  <c r="M87" i="1" s="1"/>
  <c r="L6" i="153"/>
  <c r="K6" i="153"/>
  <c r="M61" i="1" s="1"/>
  <c r="N6" i="153"/>
  <c r="G62" i="1" s="1"/>
  <c r="L6" i="152"/>
  <c r="N37" i="1" s="1"/>
  <c r="K6" i="152"/>
  <c r="M37" i="1" s="1"/>
  <c r="N6" i="152"/>
  <c r="G40" i="1" s="1"/>
  <c r="N6" i="151"/>
  <c r="G179" i="1" s="1"/>
  <c r="L6" i="151"/>
  <c r="N184" i="1" s="1"/>
  <c r="K6" i="151"/>
  <c r="M184" i="1" s="1"/>
  <c r="L8" i="150"/>
  <c r="N189" i="1" s="1"/>
  <c r="K8" i="150"/>
  <c r="M189" i="1" s="1"/>
  <c r="N8" i="150"/>
  <c r="G178" i="1" s="1"/>
  <c r="N5" i="149"/>
  <c r="G129" i="1" s="1"/>
  <c r="L5" i="149"/>
  <c r="N121" i="1" s="1"/>
  <c r="K5" i="149"/>
  <c r="M121" i="1" s="1"/>
  <c r="N5" i="148"/>
  <c r="G120" i="1" s="1"/>
  <c r="L5" i="148"/>
  <c r="N116" i="1" s="1"/>
  <c r="K5" i="148"/>
  <c r="D120" i="1" s="1"/>
  <c r="N7" i="147"/>
  <c r="G43" i="1" s="1"/>
  <c r="L7" i="147"/>
  <c r="N33" i="1" s="1"/>
  <c r="K7" i="147"/>
  <c r="M33" i="1" s="1"/>
  <c r="L6" i="146"/>
  <c r="K6" i="146"/>
  <c r="D34" i="1" s="1"/>
  <c r="N6" i="146"/>
  <c r="G34" i="1" s="1"/>
  <c r="N5" i="145"/>
  <c r="G196" i="1" s="1"/>
  <c r="L5" i="145"/>
  <c r="K5" i="145"/>
  <c r="M183" i="1" s="1"/>
  <c r="N7" i="144"/>
  <c r="G173" i="1" s="1"/>
  <c r="L7" i="144"/>
  <c r="K7" i="144"/>
  <c r="D173" i="1" s="1"/>
  <c r="N21" i="55"/>
  <c r="G182" i="1" s="1"/>
  <c r="L21" i="55"/>
  <c r="N173" i="1" s="1"/>
  <c r="K21" i="55"/>
  <c r="D182" i="1" s="1"/>
  <c r="N5" i="143"/>
  <c r="G259" i="1" s="1"/>
  <c r="L5" i="143"/>
  <c r="E259" i="1" s="1"/>
  <c r="K5" i="143"/>
  <c r="M257" i="1" s="1"/>
  <c r="N27" i="134"/>
  <c r="G251" i="1" s="1"/>
  <c r="L27" i="134"/>
  <c r="E251" i="1" s="1"/>
  <c r="K27" i="134"/>
  <c r="D251" i="1" s="1"/>
  <c r="K15" i="138"/>
  <c r="D249" i="1" s="1"/>
  <c r="N15" i="138"/>
  <c r="G249" i="1" s="1"/>
  <c r="L15" i="138"/>
  <c r="N240" i="1" s="1"/>
  <c r="N20" i="137"/>
  <c r="G229" i="1" s="1"/>
  <c r="L20" i="137"/>
  <c r="E229" i="1" s="1"/>
  <c r="K20" i="137"/>
  <c r="M228" i="1" s="1"/>
  <c r="N7" i="142"/>
  <c r="G231" i="1" s="1"/>
  <c r="L7" i="142"/>
  <c r="K7" i="142"/>
  <c r="N16" i="135"/>
  <c r="G233" i="1" s="1"/>
  <c r="L16" i="135"/>
  <c r="E233" i="1" s="1"/>
  <c r="K16" i="135"/>
  <c r="D233" i="1" s="1"/>
  <c r="N5" i="141"/>
  <c r="G206" i="1" s="1"/>
  <c r="L5" i="141"/>
  <c r="E206" i="1" s="1"/>
  <c r="K5" i="141"/>
  <c r="D206" i="1" s="1"/>
  <c r="N6" i="140"/>
  <c r="G199" i="1" s="1"/>
  <c r="L6" i="140"/>
  <c r="N198" i="1" s="1"/>
  <c r="K6" i="140"/>
  <c r="N16" i="134"/>
  <c r="G200" i="1" s="1"/>
  <c r="L16" i="134"/>
  <c r="K16" i="134"/>
  <c r="M197" i="1" s="1"/>
  <c r="N5" i="139"/>
  <c r="G194" i="1" s="1"/>
  <c r="L5" i="139"/>
  <c r="E194" i="1" s="1"/>
  <c r="K5" i="139"/>
  <c r="N7" i="138"/>
  <c r="G183" i="1" s="1"/>
  <c r="L7" i="138"/>
  <c r="K7" i="138"/>
  <c r="M180" i="1" s="1"/>
  <c r="N7" i="137"/>
  <c r="G175" i="1" s="1"/>
  <c r="L7" i="137"/>
  <c r="E175" i="1" s="1"/>
  <c r="K7" i="137"/>
  <c r="L7" i="136"/>
  <c r="E167" i="1" s="1"/>
  <c r="N7" i="136"/>
  <c r="G167" i="1" s="1"/>
  <c r="K7" i="136"/>
  <c r="D167" i="1" s="1"/>
  <c r="N5" i="135"/>
  <c r="G72" i="1" s="1"/>
  <c r="L5" i="135"/>
  <c r="N62" i="1" s="1"/>
  <c r="K5" i="135"/>
  <c r="N5" i="134"/>
  <c r="G55" i="1" s="1"/>
  <c r="L5" i="134"/>
  <c r="N51" i="1" s="1"/>
  <c r="K5" i="134"/>
  <c r="D55" i="1" s="1"/>
  <c r="N6" i="133"/>
  <c r="G81" i="1" s="1"/>
  <c r="L6" i="133"/>
  <c r="N85" i="1" s="1"/>
  <c r="K6" i="133"/>
  <c r="D81" i="1" s="1"/>
  <c r="N5" i="132"/>
  <c r="L5" i="132"/>
  <c r="E39" i="1" s="1"/>
  <c r="K5" i="132"/>
  <c r="M22" i="1" s="1"/>
  <c r="N6" i="131"/>
  <c r="G31" i="1" s="1"/>
  <c r="L6" i="131"/>
  <c r="K6" i="131"/>
  <c r="D31" i="1" s="1"/>
  <c r="M2" i="130"/>
  <c r="O2" i="130" s="1"/>
  <c r="N7" i="130"/>
  <c r="G127" i="1" s="1"/>
  <c r="L7" i="130"/>
  <c r="K7" i="130"/>
  <c r="D127" i="1" s="1"/>
  <c r="M3" i="97"/>
  <c r="O3" i="97" s="1"/>
  <c r="M3" i="95"/>
  <c r="O3" i="95" s="1"/>
  <c r="M3" i="96"/>
  <c r="O3" i="96" s="1"/>
  <c r="M3" i="94"/>
  <c r="O3" i="94" s="1"/>
  <c r="N257" i="1"/>
  <c r="E55" i="1"/>
  <c r="E249" i="1"/>
  <c r="M244" i="1"/>
  <c r="N6" i="129"/>
  <c r="G238" i="1" s="1"/>
  <c r="L6" i="129"/>
  <c r="K6" i="129"/>
  <c r="M233" i="1" s="1"/>
  <c r="N5" i="128"/>
  <c r="G203" i="1" s="1"/>
  <c r="L5" i="128"/>
  <c r="N201" i="1" s="1"/>
  <c r="K5" i="128"/>
  <c r="M201" i="1" s="1"/>
  <c r="N5" i="127"/>
  <c r="G65" i="1" s="1"/>
  <c r="L5" i="127"/>
  <c r="E65" i="1" s="1"/>
  <c r="K5" i="127"/>
  <c r="N9" i="126"/>
  <c r="G17" i="1" s="1"/>
  <c r="L9" i="126"/>
  <c r="E17" i="1" s="1"/>
  <c r="K9" i="126"/>
  <c r="M13" i="1" s="1"/>
  <c r="N26" i="90"/>
  <c r="G50" i="1" s="1"/>
  <c r="L26" i="90"/>
  <c r="K26" i="90"/>
  <c r="D50" i="1" s="1"/>
  <c r="N7" i="125"/>
  <c r="G22" i="1" s="1"/>
  <c r="L7" i="125"/>
  <c r="N21" i="1" s="1"/>
  <c r="K7" i="125"/>
  <c r="D22" i="1" s="1"/>
  <c r="N7" i="124"/>
  <c r="G21" i="1" s="1"/>
  <c r="L7" i="124"/>
  <c r="N24" i="1" s="1"/>
  <c r="K7" i="124"/>
  <c r="M21" i="1"/>
  <c r="D203" i="1"/>
  <c r="O18" i="61"/>
  <c r="N24" i="61"/>
  <c r="G245" i="1" s="1"/>
  <c r="K24" i="61"/>
  <c r="O4" i="59"/>
  <c r="O5" i="56"/>
  <c r="O2" i="122"/>
  <c r="N8" i="122"/>
  <c r="G121" i="1" s="1"/>
  <c r="L8" i="122"/>
  <c r="K8" i="122"/>
  <c r="D121" i="1" s="1"/>
  <c r="O14" i="57"/>
  <c r="O5" i="54"/>
  <c r="O4" i="80"/>
  <c r="O5" i="55"/>
  <c r="L24" i="61"/>
  <c r="E245" i="1" s="1"/>
  <c r="L2" i="121"/>
  <c r="L9" i="121" s="1"/>
  <c r="K2" i="121"/>
  <c r="N9" i="121"/>
  <c r="G225" i="1" s="1"/>
  <c r="N9" i="120"/>
  <c r="G163" i="1" s="1"/>
  <c r="L2" i="120"/>
  <c r="L9" i="120" s="1"/>
  <c r="E163" i="1" s="1"/>
  <c r="K2" i="120"/>
  <c r="K9" i="120" s="1"/>
  <c r="L2" i="117"/>
  <c r="L9" i="117" s="1"/>
  <c r="E18" i="1" s="1"/>
  <c r="K2" i="117"/>
  <c r="K2" i="118"/>
  <c r="K10" i="118" s="1"/>
  <c r="D8" i="1" s="1"/>
  <c r="L2" i="118"/>
  <c r="L10" i="118" s="1"/>
  <c r="N9" i="119"/>
  <c r="L2" i="119"/>
  <c r="L9" i="119" s="1"/>
  <c r="K2" i="119"/>
  <c r="K9" i="119" s="1"/>
  <c r="M11" i="1" s="1"/>
  <c r="N10" i="118"/>
  <c r="G8" i="1" s="1"/>
  <c r="N9" i="117"/>
  <c r="G18" i="1" s="1"/>
  <c r="N5" i="116"/>
  <c r="G180" i="1" s="1"/>
  <c r="L5" i="116"/>
  <c r="K5" i="116"/>
  <c r="N5" i="115"/>
  <c r="G191" i="1" s="1"/>
  <c r="L5" i="115"/>
  <c r="K5" i="115"/>
  <c r="M185" i="1" s="1"/>
  <c r="N5" i="114"/>
  <c r="G91" i="1" s="1"/>
  <c r="L5" i="114"/>
  <c r="K5" i="114"/>
  <c r="D91" i="1" s="1"/>
  <c r="N5" i="113"/>
  <c r="G47" i="1" s="1"/>
  <c r="L5" i="113"/>
  <c r="E47" i="1" s="1"/>
  <c r="K5" i="113"/>
  <c r="D47" i="1" s="1"/>
  <c r="M98" i="1"/>
  <c r="D191" i="1"/>
  <c r="K10" i="112"/>
  <c r="D221" i="1" s="1"/>
  <c r="N10" i="112"/>
  <c r="L10" i="112"/>
  <c r="N9" i="111"/>
  <c r="G164" i="1" s="1"/>
  <c r="L9" i="111"/>
  <c r="N162" i="1" s="1"/>
  <c r="K9" i="111"/>
  <c r="D164" i="1" s="1"/>
  <c r="K9" i="110"/>
  <c r="M159" i="1" s="1"/>
  <c r="N9" i="110"/>
  <c r="G159" i="1" s="1"/>
  <c r="L9" i="110"/>
  <c r="N5" i="109"/>
  <c r="G131" i="1" s="1"/>
  <c r="L5" i="109"/>
  <c r="E131" i="1" s="1"/>
  <c r="K5" i="109"/>
  <c r="M127" i="1" s="1"/>
  <c r="N5" i="108"/>
  <c r="G258" i="1" s="1"/>
  <c r="L5" i="108"/>
  <c r="N259" i="1" s="1"/>
  <c r="K5" i="108"/>
  <c r="D258" i="1" s="1"/>
  <c r="N16" i="76"/>
  <c r="G138" i="1" s="1"/>
  <c r="K16" i="76"/>
  <c r="M131" i="1" s="1"/>
  <c r="N5" i="106"/>
  <c r="G84" i="1" s="1"/>
  <c r="L5" i="106"/>
  <c r="K5" i="106"/>
  <c r="D84" i="1" s="1"/>
  <c r="N6" i="105"/>
  <c r="G58" i="1" s="1"/>
  <c r="L6" i="105"/>
  <c r="N58" i="1" s="1"/>
  <c r="K6" i="105"/>
  <c r="D58" i="1" s="1"/>
  <c r="N5" i="104"/>
  <c r="G38" i="1" s="1"/>
  <c r="L5" i="104"/>
  <c r="E38" i="1" s="1"/>
  <c r="K5" i="104"/>
  <c r="M34" i="1" s="1"/>
  <c r="L16" i="76"/>
  <c r="E138" i="1" s="1"/>
  <c r="K2" i="103"/>
  <c r="K2" i="102"/>
  <c r="K6" i="102" s="1"/>
  <c r="D246" i="1" s="1"/>
  <c r="K2" i="101"/>
  <c r="L2" i="101"/>
  <c r="L2" i="103"/>
  <c r="M2" i="103" s="1"/>
  <c r="O2" i="103" s="1"/>
  <c r="L2" i="102"/>
  <c r="M2" i="102" s="1"/>
  <c r="O2" i="102" s="1"/>
  <c r="N7" i="103"/>
  <c r="G240" i="1" s="1"/>
  <c r="N6" i="102"/>
  <c r="G246" i="1" s="1"/>
  <c r="N6" i="101"/>
  <c r="G243" i="1" s="1"/>
  <c r="L2" i="100"/>
  <c r="L5" i="100" s="1"/>
  <c r="K2" i="100"/>
  <c r="L2" i="99"/>
  <c r="K2" i="99"/>
  <c r="N5" i="100"/>
  <c r="G211" i="1" s="1"/>
  <c r="N7" i="99"/>
  <c r="G168" i="1" s="1"/>
  <c r="N5" i="98"/>
  <c r="G265" i="1" s="1"/>
  <c r="L5" i="98"/>
  <c r="K5" i="98"/>
  <c r="D265" i="1" s="1"/>
  <c r="N8" i="97"/>
  <c r="G262" i="1" s="1"/>
  <c r="L8" i="97"/>
  <c r="K8" i="97"/>
  <c r="M264" i="1" s="1"/>
  <c r="N7" i="96"/>
  <c r="G235" i="1" s="1"/>
  <c r="L7" i="96"/>
  <c r="E235" i="1" s="1"/>
  <c r="K7" i="96"/>
  <c r="M236" i="1" s="1"/>
  <c r="N7" i="95"/>
  <c r="G232" i="1" s="1"/>
  <c r="L7" i="95"/>
  <c r="N237" i="1" s="1"/>
  <c r="K7" i="95"/>
  <c r="M237" i="1" s="1"/>
  <c r="L8" i="94"/>
  <c r="E181" i="1" s="1"/>
  <c r="N8" i="94"/>
  <c r="G181" i="1" s="1"/>
  <c r="K8" i="94"/>
  <c r="M195" i="1" s="1"/>
  <c r="L6" i="93"/>
  <c r="N193" i="1" s="1"/>
  <c r="K6" i="93"/>
  <c r="D188" i="1" s="1"/>
  <c r="N6" i="93"/>
  <c r="G188" i="1" s="1"/>
  <c r="N5" i="92"/>
  <c r="G139" i="1" s="1"/>
  <c r="K5" i="92"/>
  <c r="L2" i="90"/>
  <c r="K2" i="90"/>
  <c r="K10" i="90" s="1"/>
  <c r="M163" i="1" s="1"/>
  <c r="N10" i="90"/>
  <c r="G161" i="1" s="1"/>
  <c r="L2" i="89"/>
  <c r="L6" i="89" s="1"/>
  <c r="K2" i="89"/>
  <c r="L2" i="88"/>
  <c r="K2" i="88"/>
  <c r="K8" i="88" s="1"/>
  <c r="L2" i="87"/>
  <c r="K2" i="87"/>
  <c r="K8" i="87" s="1"/>
  <c r="M109" i="1" s="1"/>
  <c r="N6" i="89"/>
  <c r="G119" i="1" s="1"/>
  <c r="N8" i="88"/>
  <c r="G111" i="1" s="1"/>
  <c r="N8" i="87"/>
  <c r="G109" i="1" s="1"/>
  <c r="L2" i="86"/>
  <c r="L9" i="86" s="1"/>
  <c r="K2" i="86"/>
  <c r="K9" i="86" s="1"/>
  <c r="D14" i="1" s="1"/>
  <c r="N9" i="86"/>
  <c r="G14" i="1" s="1"/>
  <c r="L2" i="85"/>
  <c r="L8" i="85" s="1"/>
  <c r="E13" i="1" s="1"/>
  <c r="K2" i="85"/>
  <c r="N8" i="85"/>
  <c r="G13" i="1" s="1"/>
  <c r="L2" i="84"/>
  <c r="L6" i="84" s="1"/>
  <c r="E23" i="1" s="1"/>
  <c r="K2" i="84"/>
  <c r="K6" i="84" s="1"/>
  <c r="N6" i="84"/>
  <c r="G23" i="1" s="1"/>
  <c r="L5" i="92"/>
  <c r="M158" i="1"/>
  <c r="N5" i="83"/>
  <c r="G250" i="1" s="1"/>
  <c r="L5" i="83"/>
  <c r="K5" i="83"/>
  <c r="N7" i="82"/>
  <c r="K7" i="82"/>
  <c r="M168" i="1" s="1"/>
  <c r="N18" i="81"/>
  <c r="G177" i="1" s="1"/>
  <c r="K18" i="81"/>
  <c r="D177" i="1" s="1"/>
  <c r="L3" i="61"/>
  <c r="L6" i="61" s="1"/>
  <c r="N205" i="1" s="1"/>
  <c r="K3" i="61"/>
  <c r="K6" i="61" s="1"/>
  <c r="L3" i="56"/>
  <c r="L10" i="56" s="1"/>
  <c r="K3" i="56"/>
  <c r="L13" i="57"/>
  <c r="L17" i="57" s="1"/>
  <c r="K13" i="57"/>
  <c r="K17" i="57" s="1"/>
  <c r="N17" i="57"/>
  <c r="G44" i="1" s="1"/>
  <c r="L3" i="55"/>
  <c r="L10" i="55" s="1"/>
  <c r="E12" i="1" s="1"/>
  <c r="K3" i="55"/>
  <c r="K10" i="55" s="1"/>
  <c r="L2" i="81"/>
  <c r="K2" i="81"/>
  <c r="K7" i="81" s="1"/>
  <c r="M29" i="1" s="1"/>
  <c r="N7" i="81"/>
  <c r="G27" i="1" s="1"/>
  <c r="L3" i="54"/>
  <c r="L10" i="54" s="1"/>
  <c r="K3" i="54"/>
  <c r="L2" i="80"/>
  <c r="L7" i="80" s="1"/>
  <c r="E24" i="1" s="1"/>
  <c r="K2" i="80"/>
  <c r="N7" i="80"/>
  <c r="G24" i="1" s="1"/>
  <c r="L7" i="82"/>
  <c r="L18" i="81"/>
  <c r="N5" i="79"/>
  <c r="G101" i="1" s="1"/>
  <c r="L2" i="79"/>
  <c r="K2" i="79"/>
  <c r="K5" i="79" s="1"/>
  <c r="N5" i="78"/>
  <c r="G99" i="1" s="1"/>
  <c r="L2" i="78"/>
  <c r="L5" i="78" s="1"/>
  <c r="K2" i="78"/>
  <c r="K5" i="78" s="1"/>
  <c r="N5" i="77"/>
  <c r="G98" i="1" s="1"/>
  <c r="L2" i="77"/>
  <c r="K2" i="77"/>
  <c r="K5" i="77" s="1"/>
  <c r="D98" i="1" s="1"/>
  <c r="N6" i="76"/>
  <c r="G96" i="1" s="1"/>
  <c r="L3" i="76"/>
  <c r="K3" i="76"/>
  <c r="L2" i="76"/>
  <c r="K2" i="76"/>
  <c r="N7" i="75"/>
  <c r="G60" i="1" s="1"/>
  <c r="L2" i="75"/>
  <c r="L7" i="75" s="1"/>
  <c r="K2" i="75"/>
  <c r="K7" i="75" s="1"/>
  <c r="N6" i="74"/>
  <c r="G85" i="1" s="1"/>
  <c r="L3" i="74"/>
  <c r="K3" i="74"/>
  <c r="L2" i="74"/>
  <c r="K2" i="74"/>
  <c r="N5" i="73"/>
  <c r="G82" i="1" s="1"/>
  <c r="L2" i="73"/>
  <c r="L5" i="73" s="1"/>
  <c r="K2" i="73"/>
  <c r="K5" i="73" s="1"/>
  <c r="N6" i="72"/>
  <c r="G79" i="1" s="1"/>
  <c r="L3" i="72"/>
  <c r="K3" i="72"/>
  <c r="L2" i="72"/>
  <c r="K2" i="72"/>
  <c r="N7" i="71"/>
  <c r="G33" i="1" s="1"/>
  <c r="L2" i="71"/>
  <c r="K2" i="71"/>
  <c r="K7" i="71" s="1"/>
  <c r="N5" i="70"/>
  <c r="G70" i="1" s="1"/>
  <c r="L2" i="70"/>
  <c r="L5" i="70" s="1"/>
  <c r="N52" i="1" s="1"/>
  <c r="K2" i="70"/>
  <c r="N7" i="69"/>
  <c r="G36" i="1" s="1"/>
  <c r="L3" i="69"/>
  <c r="K3" i="69"/>
  <c r="L2" i="69"/>
  <c r="K2" i="69"/>
  <c r="N5" i="68"/>
  <c r="G49" i="1" s="1"/>
  <c r="L2" i="68"/>
  <c r="L5" i="68" s="1"/>
  <c r="N41" i="1" s="1"/>
  <c r="K2" i="68"/>
  <c r="N7" i="67"/>
  <c r="G32" i="1" s="1"/>
  <c r="L2" i="67"/>
  <c r="L7" i="67" s="1"/>
  <c r="K2" i="67"/>
  <c r="K7" i="67" s="1"/>
  <c r="N6" i="66"/>
  <c r="G30" i="1" s="1"/>
  <c r="L3" i="66"/>
  <c r="K3" i="66"/>
  <c r="L2" i="66"/>
  <c r="K2" i="66"/>
  <c r="N18" i="65"/>
  <c r="L15" i="65"/>
  <c r="L18" i="65" s="1"/>
  <c r="E212" i="1" s="1"/>
  <c r="K15" i="65"/>
  <c r="K18" i="65" s="1"/>
  <c r="D212" i="1" s="1"/>
  <c r="N6" i="65"/>
  <c r="G71" i="1" s="1"/>
  <c r="L2" i="65"/>
  <c r="L6" i="65" s="1"/>
  <c r="N68" i="1" s="1"/>
  <c r="K2" i="65"/>
  <c r="K6" i="65" s="1"/>
  <c r="L2" i="64"/>
  <c r="K2" i="64"/>
  <c r="K6" i="64" s="1"/>
  <c r="D174" i="1" s="1"/>
  <c r="N6" i="64"/>
  <c r="G174" i="1" s="1"/>
  <c r="N6" i="63"/>
  <c r="G247" i="1" s="1"/>
  <c r="L6" i="63"/>
  <c r="N241" i="1" s="1"/>
  <c r="K6" i="63"/>
  <c r="N7" i="62"/>
  <c r="G227" i="1" s="1"/>
  <c r="L7" i="62"/>
  <c r="E227" i="1" s="1"/>
  <c r="K7" i="62"/>
  <c r="N6" i="61"/>
  <c r="G201" i="1" s="1"/>
  <c r="N5" i="60"/>
  <c r="G205" i="1" s="1"/>
  <c r="L5" i="60"/>
  <c r="K5" i="60"/>
  <c r="M204" i="1" s="1"/>
  <c r="N9" i="59"/>
  <c r="G162" i="1" s="1"/>
  <c r="L9" i="59"/>
  <c r="N160" i="1" s="1"/>
  <c r="K9" i="59"/>
  <c r="D162" i="1" s="1"/>
  <c r="N7" i="58"/>
  <c r="G170" i="1" s="1"/>
  <c r="L7" i="58"/>
  <c r="K7" i="58"/>
  <c r="D170" i="1" s="1"/>
  <c r="N5" i="57"/>
  <c r="G122" i="1" s="1"/>
  <c r="L5" i="57"/>
  <c r="E122" i="1" s="1"/>
  <c r="K5" i="57"/>
  <c r="N10" i="56"/>
  <c r="G112" i="1" s="1"/>
  <c r="N10" i="55"/>
  <c r="G12" i="1" s="1"/>
  <c r="N10" i="54"/>
  <c r="G9" i="1" s="1"/>
  <c r="N11" i="53"/>
  <c r="G158" i="1" s="1"/>
  <c r="L11" i="53"/>
  <c r="E158" i="1" s="1"/>
  <c r="K11" i="53"/>
  <c r="M157" i="1" s="1"/>
  <c r="N20" i="32"/>
  <c r="L20" i="32"/>
  <c r="N135" i="1" s="1"/>
  <c r="K20" i="32"/>
  <c r="M135" i="1" s="1"/>
  <c r="N9" i="52"/>
  <c r="G11" i="1" s="1"/>
  <c r="L9" i="52"/>
  <c r="N17" i="1" s="1"/>
  <c r="K9" i="52"/>
  <c r="N5" i="51"/>
  <c r="L5" i="51"/>
  <c r="N91" i="1" s="1"/>
  <c r="K5" i="51"/>
  <c r="M91" i="1" s="1"/>
  <c r="N7" i="50"/>
  <c r="G57" i="1" s="1"/>
  <c r="L7" i="50"/>
  <c r="N66" i="1" s="1"/>
  <c r="K7" i="50"/>
  <c r="M66" i="1" s="1"/>
  <c r="L17" i="11"/>
  <c r="L22" i="11" s="1"/>
  <c r="N251" i="1" s="1"/>
  <c r="K17" i="11"/>
  <c r="L4" i="12"/>
  <c r="K4" i="12"/>
  <c r="K11" i="12" s="1"/>
  <c r="L2" i="49"/>
  <c r="L7" i="49" s="1"/>
  <c r="K2" i="49"/>
  <c r="K7" i="49" s="1"/>
  <c r="N7" i="49"/>
  <c r="G192" i="1" s="1"/>
  <c r="L4" i="10"/>
  <c r="K4" i="10"/>
  <c r="K10" i="10" s="1"/>
  <c r="M161" i="1" s="1"/>
  <c r="L28" i="11"/>
  <c r="L34" i="11" s="1"/>
  <c r="K28" i="11"/>
  <c r="K34" i="11" s="1"/>
  <c r="N34" i="11"/>
  <c r="G117" i="1" s="1"/>
  <c r="L2" i="48"/>
  <c r="L5" i="48" s="1"/>
  <c r="N137" i="1" s="1"/>
  <c r="K2" i="48"/>
  <c r="N5" i="48"/>
  <c r="G143" i="1" s="1"/>
  <c r="L2" i="47"/>
  <c r="L5" i="47" s="1"/>
  <c r="E100" i="1" s="1"/>
  <c r="K2" i="47"/>
  <c r="K5" i="47" s="1"/>
  <c r="N5" i="47"/>
  <c r="G100" i="1" s="1"/>
  <c r="L3" i="7"/>
  <c r="K3" i="7"/>
  <c r="K7" i="7" s="1"/>
  <c r="M77" i="1" s="1"/>
  <c r="L3" i="6"/>
  <c r="L9" i="6" s="1"/>
  <c r="K3" i="6"/>
  <c r="L4" i="5"/>
  <c r="K4" i="5"/>
  <c r="K14" i="5" s="1"/>
  <c r="D2" i="46"/>
  <c r="C2" i="46" s="1"/>
  <c r="N6" i="46"/>
  <c r="G261" i="1" s="1"/>
  <c r="L6" i="46"/>
  <c r="K6" i="46"/>
  <c r="M261" i="1" s="1"/>
  <c r="D2" i="45"/>
  <c r="C2" i="45" s="1"/>
  <c r="N5" i="45"/>
  <c r="G197" i="1" s="1"/>
  <c r="L5" i="45"/>
  <c r="N196" i="1" s="1"/>
  <c r="K5" i="45"/>
  <c r="D2" i="44"/>
  <c r="C2" i="44" s="1"/>
  <c r="N5" i="44"/>
  <c r="G92" i="1" s="1"/>
  <c r="L5" i="44"/>
  <c r="N88" i="1" s="1"/>
  <c r="K5" i="44"/>
  <c r="M88" i="1" s="1"/>
  <c r="D2" i="43"/>
  <c r="C2" i="43" s="1"/>
  <c r="N5" i="43"/>
  <c r="G90" i="1" s="1"/>
  <c r="L5" i="43"/>
  <c r="N83" i="1" s="1"/>
  <c r="K5" i="43"/>
  <c r="M83" i="1" s="1"/>
  <c r="D2" i="42"/>
  <c r="C2" i="42" s="1"/>
  <c r="N5" i="42"/>
  <c r="G88" i="1" s="1"/>
  <c r="L5" i="42"/>
  <c r="N82" i="1" s="1"/>
  <c r="K5" i="42"/>
  <c r="D88" i="1" s="1"/>
  <c r="D3" i="16"/>
  <c r="C3" i="16"/>
  <c r="D3" i="18"/>
  <c r="C3" i="18"/>
  <c r="D2" i="41"/>
  <c r="C2" i="41" s="1"/>
  <c r="N5" i="41"/>
  <c r="G66" i="1" s="1"/>
  <c r="L5" i="41"/>
  <c r="N55" i="1" s="1"/>
  <c r="K5" i="41"/>
  <c r="D66" i="1" s="1"/>
  <c r="D2" i="40"/>
  <c r="C2" i="40" s="1"/>
  <c r="D3" i="15"/>
  <c r="C3" i="15"/>
  <c r="N6" i="40"/>
  <c r="G63" i="1" s="1"/>
  <c r="L6" i="40"/>
  <c r="N75" i="1" s="1"/>
  <c r="K6" i="40"/>
  <c r="M75" i="1" s="1"/>
  <c r="E92" i="1"/>
  <c r="N19" i="9"/>
  <c r="G236" i="1" s="1"/>
  <c r="L19" i="9"/>
  <c r="K19" i="9"/>
  <c r="M238" i="1" s="1"/>
  <c r="N6" i="39"/>
  <c r="G140" i="1" s="1"/>
  <c r="L6" i="39"/>
  <c r="N143" i="1" s="1"/>
  <c r="K6" i="39"/>
  <c r="M143" i="1" s="1"/>
  <c r="N17" i="14"/>
  <c r="G136" i="1" s="1"/>
  <c r="L17" i="14"/>
  <c r="N126" i="1" s="1"/>
  <c r="K17" i="14"/>
  <c r="N6" i="38"/>
  <c r="G116" i="1" s="1"/>
  <c r="L6" i="38"/>
  <c r="N119" i="1" s="1"/>
  <c r="K6" i="38"/>
  <c r="D116" i="1" s="1"/>
  <c r="N8" i="37"/>
  <c r="G254" i="1" s="1"/>
  <c r="L8" i="37"/>
  <c r="N258" i="1" s="1"/>
  <c r="K8" i="37"/>
  <c r="D254" i="1" s="1"/>
  <c r="N5" i="36"/>
  <c r="G257" i="1" s="1"/>
  <c r="L5" i="36"/>
  <c r="N255" i="1" s="1"/>
  <c r="K5" i="36"/>
  <c r="D257" i="1" s="1"/>
  <c r="N11" i="35"/>
  <c r="G223" i="1" s="1"/>
  <c r="L11" i="35"/>
  <c r="N223" i="1" s="1"/>
  <c r="K11" i="35"/>
  <c r="D223" i="1" s="1"/>
  <c r="N7" i="34"/>
  <c r="G244" i="1" s="1"/>
  <c r="L7" i="34"/>
  <c r="N249" i="1" s="1"/>
  <c r="K7" i="34"/>
  <c r="M249" i="1" s="1"/>
  <c r="N10" i="33"/>
  <c r="G224" i="1" s="1"/>
  <c r="L10" i="33"/>
  <c r="E224" i="1" s="1"/>
  <c r="K10" i="33"/>
  <c r="D224" i="1" s="1"/>
  <c r="N5" i="32"/>
  <c r="G210" i="1" s="1"/>
  <c r="L5" i="32"/>
  <c r="N210" i="1" s="1"/>
  <c r="K5" i="32"/>
  <c r="D210" i="1" s="1"/>
  <c r="N5" i="31"/>
  <c r="G202" i="1" s="1"/>
  <c r="L5" i="31"/>
  <c r="E202" i="1" s="1"/>
  <c r="K5" i="31"/>
  <c r="D202" i="1" s="1"/>
  <c r="N9" i="30"/>
  <c r="G165" i="1" s="1"/>
  <c r="L9" i="30"/>
  <c r="E165" i="1" s="1"/>
  <c r="K9" i="30"/>
  <c r="M165" i="1" s="1"/>
  <c r="N10" i="29"/>
  <c r="G113" i="1" s="1"/>
  <c r="L10" i="29"/>
  <c r="E113" i="1" s="1"/>
  <c r="K10" i="29"/>
  <c r="M114" i="1" s="1"/>
  <c r="N9" i="28"/>
  <c r="G114" i="1" s="1"/>
  <c r="L9" i="28"/>
  <c r="E114" i="1" s="1"/>
  <c r="K9" i="28"/>
  <c r="M112" i="1" s="1"/>
  <c r="N10" i="27"/>
  <c r="G110" i="1" s="1"/>
  <c r="L10" i="27"/>
  <c r="N111" i="1" s="1"/>
  <c r="K10" i="27"/>
  <c r="N5" i="26"/>
  <c r="G95" i="1" s="1"/>
  <c r="L5" i="26"/>
  <c r="N93" i="1" s="1"/>
  <c r="K5" i="26"/>
  <c r="D95" i="1" s="1"/>
  <c r="N7" i="25"/>
  <c r="G68" i="1" s="1"/>
  <c r="L7" i="25"/>
  <c r="E68" i="1" s="1"/>
  <c r="K7" i="25"/>
  <c r="D68" i="1" s="1"/>
  <c r="N9" i="24"/>
  <c r="G19" i="1" s="1"/>
  <c r="L9" i="24"/>
  <c r="E19" i="1" s="1"/>
  <c r="K9" i="24"/>
  <c r="M19" i="1" s="1"/>
  <c r="N9" i="23"/>
  <c r="G10" i="1" s="1"/>
  <c r="L9" i="23"/>
  <c r="N18" i="1" s="1"/>
  <c r="K9" i="23"/>
  <c r="D10" i="1" s="1"/>
  <c r="D19" i="1"/>
  <c r="M210" i="1"/>
  <c r="M255" i="1"/>
  <c r="N5" i="22"/>
  <c r="G147" i="1" s="1"/>
  <c r="L5" i="22"/>
  <c r="N146" i="1" s="1"/>
  <c r="K5" i="22"/>
  <c r="D147" i="1" s="1"/>
  <c r="N5" i="21"/>
  <c r="G137" i="1" s="1"/>
  <c r="L5" i="21"/>
  <c r="N133" i="1" s="1"/>
  <c r="K5" i="21"/>
  <c r="M133" i="1" s="1"/>
  <c r="N5" i="20"/>
  <c r="G134" i="1" s="1"/>
  <c r="L5" i="20"/>
  <c r="N130" i="1" s="1"/>
  <c r="K5" i="20"/>
  <c r="D134" i="1" s="1"/>
  <c r="N6" i="19"/>
  <c r="G89" i="1" s="1"/>
  <c r="L6" i="19"/>
  <c r="N92" i="1" s="1"/>
  <c r="K6" i="19"/>
  <c r="D89" i="1" s="1"/>
  <c r="N7" i="18"/>
  <c r="G52" i="1" s="1"/>
  <c r="L7" i="18"/>
  <c r="K7" i="18"/>
  <c r="M71" i="1" s="1"/>
  <c r="N5" i="17"/>
  <c r="G78" i="1" s="1"/>
  <c r="L5" i="17"/>
  <c r="N73" i="1" s="1"/>
  <c r="K5" i="17"/>
  <c r="N7" i="16"/>
  <c r="G45" i="1" s="1"/>
  <c r="L7" i="16"/>
  <c r="E45" i="1" s="1"/>
  <c r="K7" i="16"/>
  <c r="M81" i="1" s="1"/>
  <c r="N7" i="15"/>
  <c r="G26" i="1" s="1"/>
  <c r="L7" i="15"/>
  <c r="N60" i="1" s="1"/>
  <c r="K7" i="15"/>
  <c r="D26" i="1" s="1"/>
  <c r="O2" i="8"/>
  <c r="O2" i="9"/>
  <c r="N10" i="10"/>
  <c r="G160" i="1" s="1"/>
  <c r="N5" i="9"/>
  <c r="G132" i="1" s="1"/>
  <c r="L5" i="9"/>
  <c r="N132" i="1" s="1"/>
  <c r="K5" i="9"/>
  <c r="M132" i="1" s="1"/>
  <c r="N5" i="8"/>
  <c r="G142" i="1" s="1"/>
  <c r="L5" i="8"/>
  <c r="N139" i="1" s="1"/>
  <c r="K5" i="8"/>
  <c r="D142" i="1" s="1"/>
  <c r="N7" i="7"/>
  <c r="G51" i="1" s="1"/>
  <c r="N9" i="6"/>
  <c r="G16" i="1" s="1"/>
  <c r="N13" i="4"/>
  <c r="G6" i="1" s="1"/>
  <c r="L13" i="4"/>
  <c r="N7" i="1" s="1"/>
  <c r="K13" i="4"/>
  <c r="M7" i="1" s="1"/>
  <c r="N14" i="5"/>
  <c r="G7" i="1" s="1"/>
  <c r="N35" i="2"/>
  <c r="G156" i="1" s="1"/>
  <c r="L35" i="2"/>
  <c r="E156" i="1" s="1"/>
  <c r="K35" i="2"/>
  <c r="M156" i="1" s="1"/>
  <c r="N8" i="2"/>
  <c r="G25" i="1" s="1"/>
  <c r="L8" i="2"/>
  <c r="N26" i="1" s="1"/>
  <c r="K8" i="2"/>
  <c r="M26" i="1" s="1"/>
  <c r="N5" i="14"/>
  <c r="G252" i="1" s="1"/>
  <c r="L5" i="14"/>
  <c r="E252" i="1" s="1"/>
  <c r="K5" i="14"/>
  <c r="M247" i="1" s="1"/>
  <c r="N8" i="13"/>
  <c r="G228" i="1" s="1"/>
  <c r="L8" i="13"/>
  <c r="E228" i="1" s="1"/>
  <c r="K8" i="13"/>
  <c r="M231" i="1" s="1"/>
  <c r="N11" i="12"/>
  <c r="G222" i="1" s="1"/>
  <c r="N22" i="11"/>
  <c r="G241" i="1" s="1"/>
  <c r="N5" i="11"/>
  <c r="G198" i="1" s="1"/>
  <c r="L5" i="11"/>
  <c r="E198" i="1" s="1"/>
  <c r="K5" i="11"/>
  <c r="M194" i="1" s="1"/>
  <c r="M139" i="1"/>
  <c r="K7" i="103" l="1"/>
  <c r="D240" i="1" s="1"/>
  <c r="E162" i="1"/>
  <c r="M5" i="45"/>
  <c r="F197" i="1" s="1"/>
  <c r="E63" i="1"/>
  <c r="L7" i="99"/>
  <c r="E168" i="1" s="1"/>
  <c r="M172" i="1"/>
  <c r="M2" i="77"/>
  <c r="O2" i="77" s="1"/>
  <c r="M18" i="81"/>
  <c r="O169" i="1" s="1"/>
  <c r="M146" i="1"/>
  <c r="N156" i="1"/>
  <c r="D52" i="1"/>
  <c r="M82" i="1"/>
  <c r="D17" i="1"/>
  <c r="D252" i="1"/>
  <c r="N81" i="1"/>
  <c r="E177" i="1"/>
  <c r="M92" i="1"/>
  <c r="M3" i="69"/>
  <c r="O3" i="69" s="1"/>
  <c r="M11" i="53"/>
  <c r="O157" i="1" s="1"/>
  <c r="M76" i="1"/>
  <c r="D57" i="1"/>
  <c r="D165" i="1"/>
  <c r="M7" i="25"/>
  <c r="F68" i="1" s="1"/>
  <c r="L5" i="77"/>
  <c r="N97" i="1" s="1"/>
  <c r="M5" i="83"/>
  <c r="F250" i="1" s="1"/>
  <c r="M60" i="1"/>
  <c r="N100" i="1"/>
  <c r="E11" i="1"/>
  <c r="M4" i="5"/>
  <c r="O4" i="5" s="1"/>
  <c r="M4" i="10"/>
  <c r="O4" i="10" s="1"/>
  <c r="M3" i="74"/>
  <c r="O3" i="74" s="1"/>
  <c r="N169" i="1"/>
  <c r="E134" i="1"/>
  <c r="N112" i="1"/>
  <c r="D140" i="1"/>
  <c r="D130" i="1"/>
  <c r="N131" i="1"/>
  <c r="E58" i="1"/>
  <c r="D229" i="1"/>
  <c r="N206" i="1"/>
  <c r="M7" i="18"/>
  <c r="F52" i="1" s="1"/>
  <c r="E95" i="1"/>
  <c r="E197" i="1"/>
  <c r="M2" i="70"/>
  <c r="O2" i="70" s="1"/>
  <c r="D262" i="1"/>
  <c r="E182" i="1"/>
  <c r="D94" i="1"/>
  <c r="M7" i="15"/>
  <c r="O7" i="15" s="1"/>
  <c r="H26" i="1" s="1"/>
  <c r="D235" i="1"/>
  <c r="D40" i="1"/>
  <c r="N231" i="1"/>
  <c r="E26" i="1"/>
  <c r="M9" i="30"/>
  <c r="O165" i="1" s="1"/>
  <c r="M5" i="42"/>
  <c r="O5" i="42" s="1"/>
  <c r="H88" i="1" s="1"/>
  <c r="M3" i="6"/>
  <c r="O3" i="6" s="1"/>
  <c r="M10" i="27"/>
  <c r="F110" i="1" s="1"/>
  <c r="M3" i="7"/>
  <c r="O3" i="7" s="1"/>
  <c r="N194" i="1"/>
  <c r="L7" i="69"/>
  <c r="N39" i="1" s="1"/>
  <c r="M17" i="11"/>
  <c r="O17" i="11" s="1"/>
  <c r="N47" i="1"/>
  <c r="E32" i="1"/>
  <c r="D51" i="1"/>
  <c r="E78" i="1"/>
  <c r="D45" i="1"/>
  <c r="M18" i="1"/>
  <c r="M4" i="12"/>
  <c r="O4" i="12" s="1"/>
  <c r="N229" i="1"/>
  <c r="M2" i="88"/>
  <c r="O2" i="88" s="1"/>
  <c r="K6" i="101"/>
  <c r="M242" i="1" s="1"/>
  <c r="M59" i="1"/>
  <c r="M30" i="1"/>
  <c r="E70" i="1"/>
  <c r="E142" i="1"/>
  <c r="D156" i="1"/>
  <c r="L7" i="7"/>
  <c r="E51" i="1" s="1"/>
  <c r="L10" i="10"/>
  <c r="E160" i="1" s="1"/>
  <c r="M199" i="1"/>
  <c r="M5" i="31"/>
  <c r="O199" i="1" s="1"/>
  <c r="N23" i="1"/>
  <c r="M193" i="1"/>
  <c r="D39" i="1"/>
  <c r="M5" i="17"/>
  <c r="F78" i="1" s="1"/>
  <c r="E210" i="1"/>
  <c r="N179" i="1"/>
  <c r="E40" i="1"/>
  <c r="M3" i="162"/>
  <c r="O3" i="162" s="1"/>
  <c r="M16" i="103"/>
  <c r="O16" i="103" s="1"/>
  <c r="M11" i="35"/>
  <c r="F223" i="1" s="1"/>
  <c r="M2" i="69"/>
  <c r="O2" i="69" s="1"/>
  <c r="N59" i="1"/>
  <c r="M223" i="1"/>
  <c r="L8" i="88"/>
  <c r="M8" i="88" s="1"/>
  <c r="E132" i="1"/>
  <c r="E137" i="1"/>
  <c r="M7" i="16"/>
  <c r="O7" i="16" s="1"/>
  <c r="H45" i="1" s="1"/>
  <c r="M73" i="1"/>
  <c r="E110" i="1"/>
  <c r="E223" i="1"/>
  <c r="M93" i="1"/>
  <c r="M2" i="47"/>
  <c r="O2" i="47" s="1"/>
  <c r="E247" i="1"/>
  <c r="M2" i="73"/>
  <c r="O2" i="73" s="1"/>
  <c r="L6" i="66"/>
  <c r="E30" i="1" s="1"/>
  <c r="K7" i="99"/>
  <c r="M182" i="1" s="1"/>
  <c r="M58" i="1"/>
  <c r="M162" i="1"/>
  <c r="M5" i="132"/>
  <c r="O22" i="1" s="1"/>
  <c r="M32" i="1"/>
  <c r="M21" i="38"/>
  <c r="O254" i="1" s="1"/>
  <c r="N34" i="1"/>
  <c r="M21" i="55"/>
  <c r="O173" i="1" s="1"/>
  <c r="E241" i="1"/>
  <c r="K9" i="6"/>
  <c r="M16" i="1" s="1"/>
  <c r="M130" i="1"/>
  <c r="N94" i="1"/>
  <c r="N19" i="1"/>
  <c r="D236" i="1"/>
  <c r="F158" i="1"/>
  <c r="N157" i="1"/>
  <c r="K6" i="72"/>
  <c r="M80" i="1" s="1"/>
  <c r="D169" i="1"/>
  <c r="M8" i="1"/>
  <c r="M16" i="135"/>
  <c r="F233" i="1" s="1"/>
  <c r="N22" i="1"/>
  <c r="E81" i="1"/>
  <c r="M128" i="1"/>
  <c r="E72" i="1"/>
  <c r="M51" i="1"/>
  <c r="M45" i="1"/>
  <c r="L19" i="103"/>
  <c r="N190" i="1" s="1"/>
  <c r="M173" i="1"/>
  <c r="D48" i="1"/>
  <c r="M6" i="39"/>
  <c r="F140" i="1" s="1"/>
  <c r="K5" i="70"/>
  <c r="D70" i="1" s="1"/>
  <c r="K6" i="76"/>
  <c r="D96" i="1" s="1"/>
  <c r="N27" i="1"/>
  <c r="M85" i="1"/>
  <c r="E76" i="1"/>
  <c r="M3" i="157"/>
  <c r="O3" i="157" s="1"/>
  <c r="D131" i="1"/>
  <c r="M177" i="1"/>
  <c r="M6" i="19"/>
  <c r="O92" i="1" s="1"/>
  <c r="M119" i="1"/>
  <c r="M206" i="1"/>
  <c r="M53" i="1"/>
  <c r="D56" i="1"/>
  <c r="M221" i="1"/>
  <c r="D222" i="1"/>
  <c r="M196" i="1"/>
  <c r="D197" i="1"/>
  <c r="E14" i="1"/>
  <c r="N15" i="1"/>
  <c r="N222" i="1"/>
  <c r="M10" i="112"/>
  <c r="O222" i="1" s="1"/>
  <c r="M5" i="9"/>
  <c r="O132" i="1" s="1"/>
  <c r="M5" i="22"/>
  <c r="D78" i="1"/>
  <c r="O5" i="45"/>
  <c r="H197" i="1" s="1"/>
  <c r="E88" i="1"/>
  <c r="E143" i="1"/>
  <c r="M2" i="72"/>
  <c r="O2" i="72" s="1"/>
  <c r="E232" i="1"/>
  <c r="L7" i="103"/>
  <c r="N11" i="1"/>
  <c r="E15" i="1"/>
  <c r="M24" i="1"/>
  <c r="D21" i="1"/>
  <c r="M48" i="1"/>
  <c r="D65" i="1"/>
  <c r="M230" i="1"/>
  <c r="D231" i="1"/>
  <c r="N228" i="1"/>
  <c r="M20" i="137"/>
  <c r="O228" i="1" s="1"/>
  <c r="D189" i="1"/>
  <c r="M190" i="1"/>
  <c r="M3" i="159"/>
  <c r="O3" i="159" s="1"/>
  <c r="D171" i="1"/>
  <c r="M181" i="1"/>
  <c r="M241" i="1"/>
  <c r="M6" i="63"/>
  <c r="E84" i="1"/>
  <c r="N76" i="1"/>
  <c r="M46" i="1"/>
  <c r="D35" i="1"/>
  <c r="D237" i="1"/>
  <c r="M239" i="1"/>
  <c r="M235" i="1"/>
  <c r="D230" i="1"/>
  <c r="D198" i="1"/>
  <c r="M5" i="44"/>
  <c r="F92" i="1" s="1"/>
  <c r="N123" i="1"/>
  <c r="D247" i="1"/>
  <c r="M2" i="64"/>
  <c r="O2" i="64" s="1"/>
  <c r="D181" i="1"/>
  <c r="D160" i="1"/>
  <c r="L11" i="12"/>
  <c r="M5" i="8"/>
  <c r="O139" i="1" s="1"/>
  <c r="E147" i="1"/>
  <c r="E89" i="1"/>
  <c r="N71" i="1"/>
  <c r="M94" i="1"/>
  <c r="M9" i="24"/>
  <c r="N165" i="1"/>
  <c r="M5" i="26"/>
  <c r="N114" i="1"/>
  <c r="M10" i="29"/>
  <c r="E140" i="1"/>
  <c r="M6" i="38"/>
  <c r="O6" i="38" s="1"/>
  <c r="H116" i="1" s="1"/>
  <c r="O196" i="1"/>
  <c r="D90" i="1"/>
  <c r="E66" i="1"/>
  <c r="E90" i="1"/>
  <c r="K5" i="48"/>
  <c r="D143" i="1" s="1"/>
  <c r="M2" i="48"/>
  <c r="E94" i="1"/>
  <c r="E49" i="1"/>
  <c r="N38" i="1"/>
  <c r="M2" i="74"/>
  <c r="O2" i="74" s="1"/>
  <c r="D27" i="1"/>
  <c r="E250" i="1"/>
  <c r="N9" i="1"/>
  <c r="N120" i="1"/>
  <c r="E119" i="1"/>
  <c r="D232" i="1"/>
  <c r="E262" i="1"/>
  <c r="N264" i="1"/>
  <c r="M5" i="106"/>
  <c r="F84" i="1" s="1"/>
  <c r="M175" i="1"/>
  <c r="D180" i="1"/>
  <c r="G39" i="1"/>
  <c r="M179" i="1"/>
  <c r="D175" i="1"/>
  <c r="E196" i="1"/>
  <c r="M5" i="145"/>
  <c r="N183" i="1" s="1"/>
  <c r="E48" i="1"/>
  <c r="N87" i="1"/>
  <c r="N43" i="1"/>
  <c r="E37" i="1"/>
  <c r="D132" i="1"/>
  <c r="D228" i="1"/>
  <c r="E52" i="1"/>
  <c r="D113" i="1"/>
  <c r="M258" i="1"/>
  <c r="E244" i="1"/>
  <c r="M224" i="1"/>
  <c r="D110" i="1"/>
  <c r="M111" i="1"/>
  <c r="M5" i="36"/>
  <c r="E257" i="1"/>
  <c r="E136" i="1"/>
  <c r="D136" i="1"/>
  <c r="M126" i="1"/>
  <c r="N238" i="1"/>
  <c r="M19" i="9"/>
  <c r="D92" i="1"/>
  <c r="M5" i="43"/>
  <c r="D158" i="1"/>
  <c r="D11" i="1"/>
  <c r="M17" i="1"/>
  <c r="E130" i="1"/>
  <c r="M20" i="32"/>
  <c r="L6" i="74"/>
  <c r="M2" i="67"/>
  <c r="O2" i="67" s="1"/>
  <c r="N246" i="1"/>
  <c r="M246" i="1"/>
  <c r="D250" i="1"/>
  <c r="M265" i="1"/>
  <c r="N177" i="1"/>
  <c r="E173" i="1"/>
  <c r="M7" i="144"/>
  <c r="M7" i="142"/>
  <c r="F231" i="1" s="1"/>
  <c r="M2" i="187"/>
  <c r="O2" i="187" s="1"/>
  <c r="M9" i="110"/>
  <c r="F159" i="1" s="1"/>
  <c r="N230" i="1"/>
  <c r="M5" i="141"/>
  <c r="F206" i="1" s="1"/>
  <c r="M240" i="1"/>
  <c r="D126" i="1"/>
  <c r="M3" i="158"/>
  <c r="O3" i="158" s="1"/>
  <c r="M3" i="160"/>
  <c r="O3" i="160" s="1"/>
  <c r="M2" i="182"/>
  <c r="O2" i="182" s="1"/>
  <c r="M9" i="23"/>
  <c r="F10" i="1" s="1"/>
  <c r="M3" i="66"/>
  <c r="O3" i="66" s="1"/>
  <c r="M3" i="76"/>
  <c r="O3" i="76" s="1"/>
  <c r="M5" i="92"/>
  <c r="O5" i="92" s="1"/>
  <c r="H139" i="1" s="1"/>
  <c r="M2" i="84"/>
  <c r="O2" i="84" s="1"/>
  <c r="M6" i="105"/>
  <c r="M2" i="119"/>
  <c r="O2" i="119" s="1"/>
  <c r="M2" i="117"/>
  <c r="O2" i="117" s="1"/>
  <c r="E21" i="1"/>
  <c r="M5" i="134"/>
  <c r="O5" i="134" s="1"/>
  <c r="H55" i="1" s="1"/>
  <c r="M15" i="138"/>
  <c r="O15" i="138" s="1"/>
  <c r="H249" i="1" s="1"/>
  <c r="E231" i="1"/>
  <c r="D259" i="1"/>
  <c r="M227" i="1"/>
  <c r="E242" i="1"/>
  <c r="D62" i="1"/>
  <c r="L6" i="160"/>
  <c r="M6" i="160" s="1"/>
  <c r="M2" i="188"/>
  <c r="O2" i="188" s="1"/>
  <c r="E192" i="1"/>
  <c r="N203" i="1"/>
  <c r="E82" i="1"/>
  <c r="N70" i="1"/>
  <c r="N14" i="1"/>
  <c r="M25" i="1"/>
  <c r="D178" i="1"/>
  <c r="M78" i="1"/>
  <c r="D118" i="1"/>
  <c r="E209" i="1"/>
  <c r="D193" i="1"/>
  <c r="D146" i="1"/>
  <c r="M5" i="174"/>
  <c r="O5" i="174" s="1"/>
  <c r="H73" i="1" s="1"/>
  <c r="D204" i="1"/>
  <c r="M6" i="181"/>
  <c r="O90" i="1" s="1"/>
  <c r="M16" i="161"/>
  <c r="O16" i="161" s="1"/>
  <c r="M15" i="187"/>
  <c r="O15" i="187" s="1"/>
  <c r="E116" i="1"/>
  <c r="M17" i="14"/>
  <c r="F136" i="1" s="1"/>
  <c r="M178" i="1"/>
  <c r="M8" i="122"/>
  <c r="F121" i="1" s="1"/>
  <c r="D196" i="1"/>
  <c r="M5" i="165"/>
  <c r="F86" i="1" s="1"/>
  <c r="M6" i="40"/>
  <c r="O75" i="1" s="1"/>
  <c r="M9" i="52"/>
  <c r="O17" i="1" s="1"/>
  <c r="M2" i="118"/>
  <c r="O2" i="118" s="1"/>
  <c r="N252" i="1"/>
  <c r="N187" i="1"/>
  <c r="N227" i="1"/>
  <c r="M6" i="152"/>
  <c r="F40" i="1" s="1"/>
  <c r="M6" i="153"/>
  <c r="F62" i="1" s="1"/>
  <c r="M213" i="1"/>
  <c r="D253" i="1"/>
  <c r="L5" i="187"/>
  <c r="N207" i="1" s="1"/>
  <c r="K6" i="74"/>
  <c r="N195" i="1"/>
  <c r="M7" i="130"/>
  <c r="F127" i="1" s="1"/>
  <c r="M5" i="155"/>
  <c r="O213" i="1" s="1"/>
  <c r="E73" i="1"/>
  <c r="E80" i="1"/>
  <c r="M3" i="101"/>
  <c r="O3" i="101" s="1"/>
  <c r="L18" i="187"/>
  <c r="N243" i="1" s="1"/>
  <c r="F142" i="1"/>
  <c r="M2" i="81"/>
  <c r="O2" i="81" s="1"/>
  <c r="L7" i="81"/>
  <c r="M7" i="81" s="1"/>
  <c r="D37" i="1"/>
  <c r="M43" i="1"/>
  <c r="M6" i="158"/>
  <c r="M207" i="1"/>
  <c r="D208" i="1"/>
  <c r="M5" i="47"/>
  <c r="N12" i="1"/>
  <c r="M18" i="65"/>
  <c r="F212" i="1" s="1"/>
  <c r="N212" i="1"/>
  <c r="K7" i="80"/>
  <c r="M23" i="1" s="1"/>
  <c r="M2" i="80"/>
  <c r="O2" i="80" s="1"/>
  <c r="K6" i="89"/>
  <c r="M120" i="1" s="1"/>
  <c r="M2" i="89"/>
  <c r="O2" i="89" s="1"/>
  <c r="E225" i="1"/>
  <c r="N225" i="1"/>
  <c r="M35" i="2"/>
  <c r="O156" i="1" s="1"/>
  <c r="M7" i="50"/>
  <c r="E201" i="1"/>
  <c r="L6" i="64"/>
  <c r="E174" i="1" s="1"/>
  <c r="E99" i="1"/>
  <c r="N99" i="1"/>
  <c r="F177" i="1"/>
  <c r="L8" i="87"/>
  <c r="M8" i="87" s="1"/>
  <c r="M2" i="87"/>
  <c r="O2" i="87" s="1"/>
  <c r="O7" i="25"/>
  <c r="H68" i="1" s="1"/>
  <c r="M5" i="32"/>
  <c r="O5" i="32" s="1"/>
  <c r="H210" i="1" s="1"/>
  <c r="D261" i="1"/>
  <c r="E57" i="1"/>
  <c r="M5" i="51"/>
  <c r="O5" i="51" s="1"/>
  <c r="H94" i="1" s="1"/>
  <c r="N67" i="1"/>
  <c r="E60" i="1"/>
  <c r="L6" i="76"/>
  <c r="E96" i="1" s="1"/>
  <c r="M2" i="76"/>
  <c r="O2" i="76" s="1"/>
  <c r="M7" i="82"/>
  <c r="F169" i="1" s="1"/>
  <c r="E169" i="1"/>
  <c r="N211" i="1"/>
  <c r="E211" i="1"/>
  <c r="M186" i="1"/>
  <c r="M2" i="78"/>
  <c r="O2" i="78" s="1"/>
  <c r="M3" i="55"/>
  <c r="O3" i="55" s="1"/>
  <c r="M13" i="57"/>
  <c r="O13" i="57" s="1"/>
  <c r="L6" i="102"/>
  <c r="D138" i="1"/>
  <c r="E164" i="1"/>
  <c r="M5" i="113"/>
  <c r="F47" i="1" s="1"/>
  <c r="M9" i="119"/>
  <c r="O9" i="119" s="1"/>
  <c r="H15" i="1" s="1"/>
  <c r="M24" i="61"/>
  <c r="O252" i="1" s="1"/>
  <c r="D238" i="1"/>
  <c r="M7" i="136"/>
  <c r="M7" i="137"/>
  <c r="D183" i="1"/>
  <c r="E199" i="1"/>
  <c r="M171" i="1"/>
  <c r="N171" i="1"/>
  <c r="M5" i="143"/>
  <c r="M8" i="154"/>
  <c r="E62" i="1"/>
  <c r="M5" i="163"/>
  <c r="M69" i="1"/>
  <c r="E67" i="1"/>
  <c r="M54" i="1"/>
  <c r="D75" i="1"/>
  <c r="M5" i="179"/>
  <c r="F125" i="1" s="1"/>
  <c r="M90" i="1"/>
  <c r="D123" i="1"/>
  <c r="N129" i="1"/>
  <c r="N72" i="1"/>
  <c r="O5" i="193"/>
  <c r="H102" i="1" s="1"/>
  <c r="F102" i="1"/>
  <c r="O102" i="1"/>
  <c r="M169" i="1"/>
  <c r="M2" i="99"/>
  <c r="O2" i="99" s="1"/>
  <c r="M245" i="1"/>
  <c r="M5" i="104"/>
  <c r="F38" i="1" s="1"/>
  <c r="D38" i="1"/>
  <c r="E258" i="1"/>
  <c r="N127" i="1"/>
  <c r="M222" i="1"/>
  <c r="D200" i="1"/>
  <c r="N244" i="1"/>
  <c r="E120" i="1"/>
  <c r="N61" i="1"/>
  <c r="L6" i="157"/>
  <c r="M200" i="1"/>
  <c r="E255" i="1"/>
  <c r="D135" i="1"/>
  <c r="E195" i="1"/>
  <c r="M7" i="95"/>
  <c r="M16" i="76"/>
  <c r="F138" i="1" s="1"/>
  <c r="M9" i="111"/>
  <c r="M5" i="109"/>
  <c r="F131" i="1" s="1"/>
  <c r="E159" i="1"/>
  <c r="D159" i="1"/>
  <c r="M5" i="114"/>
  <c r="O98" i="1" s="1"/>
  <c r="K9" i="117"/>
  <c r="M14" i="1" s="1"/>
  <c r="M6" i="133"/>
  <c r="M7" i="138"/>
  <c r="O7" i="138" s="1"/>
  <c r="H183" i="1" s="1"/>
  <c r="M27" i="134"/>
  <c r="F251" i="1" s="1"/>
  <c r="M5" i="148"/>
  <c r="F120" i="1" s="1"/>
  <c r="M116" i="1"/>
  <c r="D129" i="1"/>
  <c r="E213" i="1"/>
  <c r="M5" i="161"/>
  <c r="E86" i="1"/>
  <c r="M20" i="18"/>
  <c r="F185" i="1" s="1"/>
  <c r="E185" i="1"/>
  <c r="D125" i="1"/>
  <c r="D61" i="1"/>
  <c r="M5" i="184"/>
  <c r="F123" i="1" s="1"/>
  <c r="M5" i="190"/>
  <c r="O188" i="1" s="1"/>
  <c r="M188" i="1"/>
  <c r="O5" i="192"/>
  <c r="H41" i="1" s="1"/>
  <c r="O63" i="1"/>
  <c r="F41" i="1"/>
  <c r="M2" i="120"/>
  <c r="O2" i="120" s="1"/>
  <c r="D15" i="1"/>
  <c r="N8" i="1"/>
  <c r="E8" i="1"/>
  <c r="M10" i="118"/>
  <c r="F8" i="1" s="1"/>
  <c r="N28" i="1"/>
  <c r="D256" i="1"/>
  <c r="E221" i="1"/>
  <c r="N159" i="1"/>
  <c r="D161" i="1"/>
  <c r="O11" i="53"/>
  <c r="H158" i="1" s="1"/>
  <c r="M110" i="1"/>
  <c r="D111" i="1"/>
  <c r="M2" i="86"/>
  <c r="O2" i="86" s="1"/>
  <c r="D201" i="1"/>
  <c r="M205" i="1"/>
  <c r="M6" i="61"/>
  <c r="F201" i="1" s="1"/>
  <c r="M3" i="61"/>
  <c r="O3" i="61" s="1"/>
  <c r="N168" i="1"/>
  <c r="E121" i="1"/>
  <c r="N140" i="1"/>
  <c r="M140" i="1"/>
  <c r="M2" i="65"/>
  <c r="O2" i="65" s="1"/>
  <c r="M15" i="65"/>
  <c r="O15" i="65" s="1"/>
  <c r="M47" i="1"/>
  <c r="D32" i="1"/>
  <c r="M7" i="67"/>
  <c r="M2" i="75"/>
  <c r="O2" i="75" s="1"/>
  <c r="K7" i="69"/>
  <c r="D36" i="1" s="1"/>
  <c r="D33" i="1"/>
  <c r="M42" i="1"/>
  <c r="M8" i="97"/>
  <c r="M8" i="94"/>
  <c r="M8" i="13"/>
  <c r="D117" i="1"/>
  <c r="M141" i="1"/>
  <c r="K22" i="11"/>
  <c r="M28" i="11"/>
  <c r="O28" i="11" s="1"/>
  <c r="N16" i="1"/>
  <c r="E16" i="1"/>
  <c r="M10" i="1"/>
  <c r="D7" i="1"/>
  <c r="L14" i="5"/>
  <c r="E6" i="1"/>
  <c r="D6" i="1"/>
  <c r="E25" i="1"/>
  <c r="F139" i="1"/>
  <c r="E112" i="1"/>
  <c r="N113" i="1"/>
  <c r="M70" i="1"/>
  <c r="D82" i="1"/>
  <c r="D60" i="1"/>
  <c r="M7" i="75"/>
  <c r="M67" i="1"/>
  <c r="M62" i="1"/>
  <c r="D72" i="1"/>
  <c r="M5" i="135"/>
  <c r="M8" i="2"/>
  <c r="M5" i="14"/>
  <c r="E254" i="1"/>
  <c r="N199" i="1"/>
  <c r="O5" i="31"/>
  <c r="H202" i="1" s="1"/>
  <c r="M8" i="37"/>
  <c r="D114" i="1"/>
  <c r="E236" i="1"/>
  <c r="D63" i="1"/>
  <c r="M5" i="41"/>
  <c r="M2" i="49"/>
  <c r="O2" i="49" s="1"/>
  <c r="M100" i="1"/>
  <c r="D100" i="1"/>
  <c r="O9" i="52"/>
  <c r="H11" i="1" s="1"/>
  <c r="D12" i="1"/>
  <c r="M10" i="55"/>
  <c r="M12" i="1"/>
  <c r="D227" i="1"/>
  <c r="M229" i="1"/>
  <c r="M7" i="62"/>
  <c r="M2" i="71"/>
  <c r="O2" i="71" s="1"/>
  <c r="L7" i="71"/>
  <c r="M3" i="72"/>
  <c r="O3" i="72" s="1"/>
  <c r="L6" i="72"/>
  <c r="D99" i="1"/>
  <c r="M5" i="78"/>
  <c r="M99" i="1"/>
  <c r="M101" i="1"/>
  <c r="D101" i="1"/>
  <c r="M3" i="56"/>
  <c r="O3" i="56" s="1"/>
  <c r="K10" i="56"/>
  <c r="M10" i="56" s="1"/>
  <c r="M15" i="1"/>
  <c r="E188" i="1"/>
  <c r="M6" i="93"/>
  <c r="L6" i="101"/>
  <c r="M2" i="101"/>
  <c r="O2" i="101" s="1"/>
  <c r="M209" i="1"/>
  <c r="M5" i="168"/>
  <c r="D209" i="1"/>
  <c r="N77" i="1"/>
  <c r="E261" i="1"/>
  <c r="N261" i="1"/>
  <c r="M5" i="48"/>
  <c r="N141" i="1"/>
  <c r="M34" i="11"/>
  <c r="M160" i="1"/>
  <c r="M9" i="59"/>
  <c r="E139" i="1"/>
  <c r="N134" i="1"/>
  <c r="K8" i="85"/>
  <c r="M2" i="85"/>
  <c r="O2" i="85" s="1"/>
  <c r="N236" i="1"/>
  <c r="M7" i="96"/>
  <c r="N185" i="1"/>
  <c r="M5" i="115"/>
  <c r="E191" i="1"/>
  <c r="D194" i="1"/>
  <c r="M187" i="1"/>
  <c r="M5" i="139"/>
  <c r="N247" i="1"/>
  <c r="D137" i="1"/>
  <c r="M5" i="21"/>
  <c r="M5" i="20"/>
  <c r="F202" i="1"/>
  <c r="M9" i="28"/>
  <c r="M10" i="33"/>
  <c r="M6" i="46"/>
  <c r="N6" i="1"/>
  <c r="E9" i="1"/>
  <c r="M123" i="1"/>
  <c r="D122" i="1"/>
  <c r="M5" i="57"/>
  <c r="N172" i="1"/>
  <c r="E170" i="1"/>
  <c r="M7" i="58"/>
  <c r="M5" i="73"/>
  <c r="M6" i="65"/>
  <c r="D71" i="1"/>
  <c r="M68" i="1"/>
  <c r="G212" i="1"/>
  <c r="M97" i="1"/>
  <c r="M5" i="77"/>
  <c r="M2" i="79"/>
  <c r="O2" i="79" s="1"/>
  <c r="L5" i="79"/>
  <c r="M17" i="57"/>
  <c r="N35" i="1"/>
  <c r="E44" i="1"/>
  <c r="D44" i="1"/>
  <c r="M35" i="1"/>
  <c r="M9" i="86"/>
  <c r="M6" i="84"/>
  <c r="D23" i="1"/>
  <c r="M27" i="1"/>
  <c r="E265" i="1"/>
  <c r="M5" i="98"/>
  <c r="N265" i="1"/>
  <c r="M248" i="1"/>
  <c r="M7" i="103"/>
  <c r="G221" i="1"/>
  <c r="F55" i="1"/>
  <c r="N204" i="1"/>
  <c r="M5" i="60"/>
  <c r="E205" i="1"/>
  <c r="M2" i="100"/>
  <c r="O2" i="100" s="1"/>
  <c r="K5" i="100"/>
  <c r="O5" i="9"/>
  <c r="H132" i="1" s="1"/>
  <c r="D25" i="1"/>
  <c r="M13" i="4"/>
  <c r="M5" i="11"/>
  <c r="E10" i="1"/>
  <c r="N224" i="1"/>
  <c r="D244" i="1"/>
  <c r="M7" i="34"/>
  <c r="E117" i="1"/>
  <c r="D192" i="1"/>
  <c r="M7" i="49"/>
  <c r="M203" i="1"/>
  <c r="G94" i="1"/>
  <c r="E71" i="1"/>
  <c r="K6" i="66"/>
  <c r="M2" i="66"/>
  <c r="O2" i="66" s="1"/>
  <c r="K5" i="68"/>
  <c r="M2" i="68"/>
  <c r="O2" i="68" s="1"/>
  <c r="M39" i="1"/>
  <c r="M52" i="1"/>
  <c r="M5" i="70"/>
  <c r="M3" i="54"/>
  <c r="O3" i="54" s="1"/>
  <c r="K10" i="54"/>
  <c r="G169" i="1"/>
  <c r="D109" i="1"/>
  <c r="M2" i="90"/>
  <c r="O2" i="90" s="1"/>
  <c r="L10" i="90"/>
  <c r="E50" i="1"/>
  <c r="M26" i="90"/>
  <c r="N30" i="1"/>
  <c r="N233" i="1"/>
  <c r="E238" i="1"/>
  <c r="M6" i="129"/>
  <c r="M55" i="1"/>
  <c r="D205" i="1"/>
  <c r="M212" i="1"/>
  <c r="E91" i="1"/>
  <c r="G15" i="1"/>
  <c r="M164" i="1"/>
  <c r="D163" i="1"/>
  <c r="M252" i="1"/>
  <c r="D245" i="1"/>
  <c r="E22" i="1"/>
  <c r="M7" i="125"/>
  <c r="E203" i="1"/>
  <c r="M5" i="128"/>
  <c r="N180" i="1"/>
  <c r="E183" i="1"/>
  <c r="E200" i="1"/>
  <c r="M16" i="134"/>
  <c r="N197" i="1"/>
  <c r="N144" i="1"/>
  <c r="E145" i="1"/>
  <c r="M5" i="167"/>
  <c r="M21" i="177"/>
  <c r="O21" i="177" s="1"/>
  <c r="L24" i="177"/>
  <c r="M134" i="1"/>
  <c r="D139" i="1"/>
  <c r="M9" i="120"/>
  <c r="N164" i="1"/>
  <c r="M5" i="127"/>
  <c r="N48" i="1"/>
  <c r="N128" i="1"/>
  <c r="E127" i="1"/>
  <c r="E31" i="1"/>
  <c r="N32" i="1"/>
  <c r="M6" i="131"/>
  <c r="M5" i="108"/>
  <c r="N98" i="1"/>
  <c r="E180" i="1"/>
  <c r="M5" i="116"/>
  <c r="N175" i="1"/>
  <c r="K9" i="121"/>
  <c r="M2" i="121"/>
  <c r="O2" i="121" s="1"/>
  <c r="M7" i="124"/>
  <c r="N13" i="1"/>
  <c r="M9" i="126"/>
  <c r="O16" i="135"/>
  <c r="H233" i="1" s="1"/>
  <c r="M198" i="1"/>
  <c r="M6" i="140"/>
  <c r="D199" i="1"/>
  <c r="M6" i="146"/>
  <c r="E34" i="1"/>
  <c r="E179" i="1"/>
  <c r="M6" i="151"/>
  <c r="O5" i="155"/>
  <c r="H213" i="1" s="1"/>
  <c r="D53" i="1"/>
  <c r="D255" i="1"/>
  <c r="M5" i="180"/>
  <c r="M253" i="1"/>
  <c r="M259" i="1"/>
  <c r="M8" i="150"/>
  <c r="E178" i="1"/>
  <c r="M250" i="1"/>
  <c r="M7" i="156"/>
  <c r="D242" i="1"/>
  <c r="G124" i="1"/>
  <c r="M6" i="162"/>
  <c r="E190" i="1"/>
  <c r="M28" i="1"/>
  <c r="D28" i="1"/>
  <c r="N69" i="1"/>
  <c r="E74" i="1"/>
  <c r="M5" i="170"/>
  <c r="N25" i="1"/>
  <c r="E43" i="1"/>
  <c r="M7" i="147"/>
  <c r="M64" i="1"/>
  <c r="D42" i="1"/>
  <c r="L10" i="91"/>
  <c r="M2" i="91"/>
  <c r="O2" i="91" s="1"/>
  <c r="M6" i="159"/>
  <c r="E56" i="1"/>
  <c r="M129" i="1"/>
  <c r="M15" i="102"/>
  <c r="D128" i="1"/>
  <c r="M17" i="178"/>
  <c r="O17" i="178" s="1"/>
  <c r="L20" i="178"/>
  <c r="M18" i="99"/>
  <c r="O18" i="99" s="1"/>
  <c r="L21" i="99"/>
  <c r="M5" i="149"/>
  <c r="E129" i="1"/>
  <c r="E253" i="1"/>
  <c r="D124" i="1"/>
  <c r="D207" i="1"/>
  <c r="M6" i="166"/>
  <c r="E118" i="1"/>
  <c r="D145" i="1"/>
  <c r="M5" i="169"/>
  <c r="E193" i="1"/>
  <c r="N234" i="1"/>
  <c r="E234" i="1"/>
  <c r="M5" i="172"/>
  <c r="M36" i="1"/>
  <c r="M5" i="173"/>
  <c r="D67" i="1"/>
  <c r="N174" i="1"/>
  <c r="E186" i="1"/>
  <c r="M5" i="176"/>
  <c r="L5" i="182"/>
  <c r="M12" i="102"/>
  <c r="O12" i="102" s="1"/>
  <c r="M4" i="103"/>
  <c r="O4" i="103" s="1"/>
  <c r="M72" i="1"/>
  <c r="D54" i="1"/>
  <c r="D43" i="1"/>
  <c r="D179" i="1"/>
  <c r="F253" i="1"/>
  <c r="M16" i="155"/>
  <c r="E42" i="1"/>
  <c r="E124" i="1"/>
  <c r="E207" i="1"/>
  <c r="E189" i="1"/>
  <c r="N191" i="1"/>
  <c r="E184" i="1"/>
  <c r="M6" i="186"/>
  <c r="M3" i="177"/>
  <c r="O3" i="177" s="1"/>
  <c r="L7" i="177"/>
  <c r="D248" i="1"/>
  <c r="M6" i="164"/>
  <c r="O54" i="1"/>
  <c r="M6" i="178"/>
  <c r="E126" i="1"/>
  <c r="M84" i="1"/>
  <c r="M5" i="183"/>
  <c r="D80" i="1"/>
  <c r="M3" i="102"/>
  <c r="O3" i="102" s="1"/>
  <c r="M3" i="178"/>
  <c r="O3" i="178" s="1"/>
  <c r="M4" i="99"/>
  <c r="O4" i="99" s="1"/>
  <c r="L5" i="188"/>
  <c r="M5" i="171"/>
  <c r="E146" i="1"/>
  <c r="D234" i="1"/>
  <c r="M5" i="175"/>
  <c r="E75" i="1"/>
  <c r="D186" i="1"/>
  <c r="M16" i="179"/>
  <c r="E125" i="1"/>
  <c r="E204" i="1"/>
  <c r="M19" i="161"/>
  <c r="E61" i="1"/>
  <c r="D87" i="1"/>
  <c r="M5" i="185"/>
  <c r="E123" i="1"/>
  <c r="E135" i="1"/>
  <c r="D184" i="1"/>
  <c r="D263" i="1"/>
  <c r="M6" i="191"/>
  <c r="E256" i="1"/>
  <c r="M5" i="189"/>
  <c r="M137" i="1" l="1"/>
  <c r="F91" i="1"/>
  <c r="F132" i="1"/>
  <c r="M96" i="1"/>
  <c r="M7" i="7"/>
  <c r="O81" i="1"/>
  <c r="E98" i="1"/>
  <c r="O6" i="181"/>
  <c r="H76" i="1" s="1"/>
  <c r="O5" i="165"/>
  <c r="H86" i="1" s="1"/>
  <c r="O227" i="1"/>
  <c r="F45" i="1"/>
  <c r="O18" i="81"/>
  <c r="H177" i="1" s="1"/>
  <c r="O111" i="1"/>
  <c r="O10" i="27"/>
  <c r="H110" i="1" s="1"/>
  <c r="O20" i="18"/>
  <c r="H185" i="1" s="1"/>
  <c r="N182" i="1"/>
  <c r="O5" i="145"/>
  <c r="D119" i="1"/>
  <c r="O134" i="1"/>
  <c r="O136" i="1"/>
  <c r="F156" i="1"/>
  <c r="M19" i="103"/>
  <c r="F189" i="1" s="1"/>
  <c r="E36" i="1"/>
  <c r="O122" i="1"/>
  <c r="O76" i="1"/>
  <c r="O59" i="1"/>
  <c r="O73" i="1"/>
  <c r="O5" i="106"/>
  <c r="H84" i="1" s="1"/>
  <c r="O5" i="17"/>
  <c r="H78" i="1" s="1"/>
  <c r="E248" i="1"/>
  <c r="O6" i="152"/>
  <c r="H40" i="1" s="1"/>
  <c r="F195" i="1"/>
  <c r="O78" i="1"/>
  <c r="O5" i="190"/>
  <c r="H195" i="1" s="1"/>
  <c r="O5" i="179"/>
  <c r="H125" i="1" s="1"/>
  <c r="F213" i="1"/>
  <c r="O37" i="1"/>
  <c r="O27" i="134"/>
  <c r="H251" i="1" s="1"/>
  <c r="O9" i="110"/>
  <c r="H159" i="1" s="1"/>
  <c r="F196" i="1"/>
  <c r="O9" i="23"/>
  <c r="H10" i="1" s="1"/>
  <c r="O17" i="14"/>
  <c r="H136" i="1" s="1"/>
  <c r="D16" i="1"/>
  <c r="O21" i="38"/>
  <c r="H253" i="1" s="1"/>
  <c r="E208" i="1"/>
  <c r="M18" i="187"/>
  <c r="O18" i="187" s="1"/>
  <c r="H248" i="1" s="1"/>
  <c r="F76" i="1"/>
  <c r="O5" i="184"/>
  <c r="H123" i="1" s="1"/>
  <c r="M6" i="76"/>
  <c r="F96" i="1" s="1"/>
  <c r="O128" i="1"/>
  <c r="O143" i="1"/>
  <c r="O71" i="1"/>
  <c r="O126" i="1"/>
  <c r="O5" i="83"/>
  <c r="H250" i="1" s="1"/>
  <c r="O20" i="137"/>
  <c r="H229" i="1" s="1"/>
  <c r="O246" i="1"/>
  <c r="F11" i="1"/>
  <c r="O206" i="1"/>
  <c r="F210" i="1"/>
  <c r="O8" i="122"/>
  <c r="H121" i="1" s="1"/>
  <c r="O5" i="148"/>
  <c r="H120" i="1" s="1"/>
  <c r="D79" i="1"/>
  <c r="M6" i="64"/>
  <c r="O5" i="141"/>
  <c r="H206" i="1" s="1"/>
  <c r="O9" i="30"/>
  <c r="H165" i="1" s="1"/>
  <c r="F165" i="1"/>
  <c r="O7" i="18"/>
  <c r="H52" i="1" s="1"/>
  <c r="F73" i="1"/>
  <c r="O60" i="1"/>
  <c r="O24" i="61"/>
  <c r="H245" i="1" s="1"/>
  <c r="O10" i="112"/>
  <c r="H221" i="1" s="1"/>
  <c r="F221" i="1"/>
  <c r="D243" i="1"/>
  <c r="F245" i="1"/>
  <c r="O127" i="1"/>
  <c r="O51" i="1"/>
  <c r="D168" i="1"/>
  <c r="F229" i="1"/>
  <c r="O5" i="109"/>
  <c r="H131" i="1" s="1"/>
  <c r="O116" i="1"/>
  <c r="M7" i="80"/>
  <c r="F24" i="1" s="1"/>
  <c r="M7" i="99"/>
  <c r="O5" i="113"/>
  <c r="H47" i="1" s="1"/>
  <c r="O35" i="2"/>
  <c r="H156" i="1" s="1"/>
  <c r="O212" i="1"/>
  <c r="O140" i="1"/>
  <c r="N109" i="1"/>
  <c r="E109" i="1"/>
  <c r="F26" i="1"/>
  <c r="F88" i="1"/>
  <c r="O82" i="1"/>
  <c r="O61" i="1"/>
  <c r="O180" i="1"/>
  <c r="O10" i="118"/>
  <c r="H8" i="1" s="1"/>
  <c r="O205" i="1"/>
  <c r="O18" i="65"/>
  <c r="H212" i="1" s="1"/>
  <c r="O7" i="142"/>
  <c r="H231" i="1" s="1"/>
  <c r="D24" i="1"/>
  <c r="F63" i="1"/>
  <c r="O18" i="1"/>
  <c r="M9" i="6"/>
  <c r="O16" i="1" s="1"/>
  <c r="O6" i="153"/>
  <c r="H62" i="1" s="1"/>
  <c r="O6" i="39"/>
  <c r="H140" i="1" s="1"/>
  <c r="O8" i="1"/>
  <c r="F39" i="1"/>
  <c r="O5" i="132"/>
  <c r="H39" i="1" s="1"/>
  <c r="N161" i="1"/>
  <c r="M10" i="10"/>
  <c r="F89" i="1"/>
  <c r="N110" i="1"/>
  <c r="E111" i="1"/>
  <c r="O11" i="35"/>
  <c r="H223" i="1" s="1"/>
  <c r="O223" i="1"/>
  <c r="O168" i="1"/>
  <c r="O21" i="55"/>
  <c r="H182" i="1" s="1"/>
  <c r="F182" i="1"/>
  <c r="D18" i="1"/>
  <c r="O6" i="19"/>
  <c r="H89" i="1" s="1"/>
  <c r="E53" i="1"/>
  <c r="N49" i="1"/>
  <c r="O135" i="1"/>
  <c r="F130" i="1"/>
  <c r="O114" i="1"/>
  <c r="F113" i="1"/>
  <c r="O94" i="1"/>
  <c r="O19" i="1"/>
  <c r="O9" i="24"/>
  <c r="H19" i="1" s="1"/>
  <c r="F19" i="1"/>
  <c r="F183" i="1"/>
  <c r="O5" i="114"/>
  <c r="H91" i="1" s="1"/>
  <c r="O186" i="1"/>
  <c r="O159" i="1"/>
  <c r="O7" i="82"/>
  <c r="H169" i="1" s="1"/>
  <c r="O6" i="40"/>
  <c r="H63" i="1" s="1"/>
  <c r="O7" i="130"/>
  <c r="H127" i="1" s="1"/>
  <c r="O230" i="1"/>
  <c r="M6" i="89"/>
  <c r="F119" i="1" s="1"/>
  <c r="O210" i="1"/>
  <c r="O5" i="8"/>
  <c r="H142" i="1" s="1"/>
  <c r="O5" i="43"/>
  <c r="H90" i="1" s="1"/>
  <c r="O83" i="1"/>
  <c r="F90" i="1"/>
  <c r="O5" i="36"/>
  <c r="H257" i="1" s="1"/>
  <c r="F257" i="1"/>
  <c r="O255" i="1"/>
  <c r="E222" i="1"/>
  <c r="M11" i="12"/>
  <c r="N221" i="1"/>
  <c r="F247" i="1"/>
  <c r="O6" i="63"/>
  <c r="H247" i="1" s="1"/>
  <c r="O241" i="1"/>
  <c r="O146" i="1"/>
  <c r="F147" i="1"/>
  <c r="O5" i="22"/>
  <c r="H147" i="1" s="1"/>
  <c r="O20" i="32"/>
  <c r="H130" i="1" s="1"/>
  <c r="F249" i="1"/>
  <c r="O240" i="1"/>
  <c r="F116" i="1"/>
  <c r="O119" i="1"/>
  <c r="O93" i="1"/>
  <c r="F95" i="1"/>
  <c r="O5" i="26"/>
  <c r="H95" i="1" s="1"/>
  <c r="O88" i="1"/>
  <c r="O5" i="44"/>
  <c r="H92" i="1" s="1"/>
  <c r="E240" i="1"/>
  <c r="N248" i="1"/>
  <c r="O244" i="1"/>
  <c r="N96" i="1"/>
  <c r="N178" i="1"/>
  <c r="O10" i="29"/>
  <c r="H113" i="1" s="1"/>
  <c r="F58" i="1"/>
  <c r="O58" i="1"/>
  <c r="O6" i="105"/>
  <c r="H58" i="1" s="1"/>
  <c r="O7" i="144"/>
  <c r="H173" i="1" s="1"/>
  <c r="O177" i="1"/>
  <c r="F173" i="1"/>
  <c r="N86" i="1"/>
  <c r="E85" i="1"/>
  <c r="O238" i="1"/>
  <c r="O19" i="9"/>
  <c r="H236" i="1" s="1"/>
  <c r="F236" i="1"/>
  <c r="M9" i="117"/>
  <c r="F18" i="1" s="1"/>
  <c r="M5" i="187"/>
  <c r="D85" i="1"/>
  <c r="M86" i="1"/>
  <c r="M6" i="74"/>
  <c r="O16" i="76"/>
  <c r="H138" i="1" s="1"/>
  <c r="O131" i="1"/>
  <c r="N46" i="1"/>
  <c r="E35" i="1"/>
  <c r="M6" i="157"/>
  <c r="F167" i="1"/>
  <c r="O7" i="136"/>
  <c r="H167" i="1" s="1"/>
  <c r="O171" i="1"/>
  <c r="O11" i="1"/>
  <c r="F15" i="1"/>
  <c r="M6" i="102"/>
  <c r="E246" i="1"/>
  <c r="N245" i="1"/>
  <c r="F124" i="1"/>
  <c r="O118" i="1"/>
  <c r="F81" i="1"/>
  <c r="O85" i="1"/>
  <c r="O6" i="133"/>
  <c r="H81" i="1" s="1"/>
  <c r="O237" i="1"/>
  <c r="F232" i="1"/>
  <c r="O7" i="95"/>
  <c r="H232" i="1" s="1"/>
  <c r="O87" i="1"/>
  <c r="F48" i="1"/>
  <c r="O8" i="154"/>
  <c r="H48" i="1" s="1"/>
  <c r="O66" i="1"/>
  <c r="F57" i="1"/>
  <c r="O7" i="50"/>
  <c r="H57" i="1" s="1"/>
  <c r="O5" i="104"/>
  <c r="H38" i="1" s="1"/>
  <c r="O34" i="1"/>
  <c r="O5" i="143"/>
  <c r="H259" i="1" s="1"/>
  <c r="F259" i="1"/>
  <c r="O257" i="1"/>
  <c r="F100" i="1"/>
  <c r="O5" i="47"/>
  <c r="H100" i="1" s="1"/>
  <c r="O100" i="1"/>
  <c r="E27" i="1"/>
  <c r="N29" i="1"/>
  <c r="O162" i="1"/>
  <c r="F164" i="1"/>
  <c r="O9" i="111"/>
  <c r="H164" i="1" s="1"/>
  <c r="O5" i="161"/>
  <c r="H124" i="1" s="1"/>
  <c r="F207" i="1"/>
  <c r="O208" i="1"/>
  <c r="O5" i="163"/>
  <c r="H207" i="1" s="1"/>
  <c r="F175" i="1"/>
  <c r="O7" i="137"/>
  <c r="H175" i="1" s="1"/>
  <c r="O179" i="1"/>
  <c r="O91" i="1"/>
  <c r="F94" i="1"/>
  <c r="O43" i="1"/>
  <c r="O6" i="158"/>
  <c r="H37" i="1" s="1"/>
  <c r="F37" i="1"/>
  <c r="O8" i="88"/>
  <c r="H111" i="1" s="1"/>
  <c r="O110" i="1"/>
  <c r="F111" i="1"/>
  <c r="O6" i="61"/>
  <c r="H201" i="1" s="1"/>
  <c r="O47" i="1"/>
  <c r="O7" i="67"/>
  <c r="H32" i="1" s="1"/>
  <c r="F32" i="1"/>
  <c r="M7" i="69"/>
  <c r="F36" i="1" s="1"/>
  <c r="O264" i="1"/>
  <c r="O8" i="97"/>
  <c r="H262" i="1" s="1"/>
  <c r="F262" i="1"/>
  <c r="O195" i="1"/>
  <c r="F181" i="1"/>
  <c r="O8" i="94"/>
  <c r="H181" i="1" s="1"/>
  <c r="F228" i="1"/>
  <c r="O8" i="13"/>
  <c r="H228" i="1" s="1"/>
  <c r="O231" i="1"/>
  <c r="D241" i="1"/>
  <c r="M251" i="1"/>
  <c r="M22" i="11"/>
  <c r="M14" i="5"/>
  <c r="E7" i="1"/>
  <c r="N10" i="1"/>
  <c r="F184" i="1"/>
  <c r="O6" i="186"/>
  <c r="H184" i="1" s="1"/>
  <c r="O191" i="1"/>
  <c r="O192" i="1"/>
  <c r="O5" i="169"/>
  <c r="H193" i="1" s="1"/>
  <c r="F193" i="1"/>
  <c r="O121" i="1"/>
  <c r="F129" i="1"/>
  <c r="O5" i="149"/>
  <c r="H129" i="1" s="1"/>
  <c r="O9" i="126"/>
  <c r="H17" i="1" s="1"/>
  <c r="F17" i="1"/>
  <c r="O13" i="1"/>
  <c r="O5" i="108"/>
  <c r="H258" i="1" s="1"/>
  <c r="F258" i="1"/>
  <c r="O259" i="1"/>
  <c r="O10" i="33"/>
  <c r="H224" i="1" s="1"/>
  <c r="O224" i="1"/>
  <c r="F224" i="1"/>
  <c r="O236" i="1"/>
  <c r="O7" i="96"/>
  <c r="H235" i="1" s="1"/>
  <c r="F235" i="1"/>
  <c r="F27" i="1"/>
  <c r="O7" i="81"/>
  <c r="H27" i="1" s="1"/>
  <c r="O29" i="1"/>
  <c r="O125" i="1"/>
  <c r="O5" i="185"/>
  <c r="H135" i="1" s="1"/>
  <c r="F135" i="1"/>
  <c r="O148" i="1"/>
  <c r="O5" i="171"/>
  <c r="H146" i="1" s="1"/>
  <c r="F146" i="1"/>
  <c r="O28" i="1"/>
  <c r="O6" i="164"/>
  <c r="H28" i="1" s="1"/>
  <c r="F28" i="1"/>
  <c r="N235" i="1"/>
  <c r="M21" i="99"/>
  <c r="E230" i="1"/>
  <c r="O69" i="1"/>
  <c r="F74" i="1"/>
  <c r="O5" i="170"/>
  <c r="H74" i="1" s="1"/>
  <c r="F178" i="1"/>
  <c r="O189" i="1"/>
  <c r="O8" i="150"/>
  <c r="H178" i="1" s="1"/>
  <c r="F180" i="1"/>
  <c r="O175" i="1"/>
  <c r="O5" i="116"/>
  <c r="H180" i="1" s="1"/>
  <c r="O6" i="131"/>
  <c r="H31" i="1" s="1"/>
  <c r="O32" i="1"/>
  <c r="F31" i="1"/>
  <c r="O5" i="127"/>
  <c r="H65" i="1" s="1"/>
  <c r="F65" i="1"/>
  <c r="O48" i="1"/>
  <c r="F145" i="1"/>
  <c r="O144" i="1"/>
  <c r="O5" i="167"/>
  <c r="H145" i="1" s="1"/>
  <c r="O16" i="134"/>
  <c r="H200" i="1" s="1"/>
  <c r="F200" i="1"/>
  <c r="O197" i="1"/>
  <c r="O5" i="128"/>
  <c r="H203" i="1" s="1"/>
  <c r="F203" i="1"/>
  <c r="O201" i="1"/>
  <c r="O109" i="1"/>
  <c r="F109" i="1"/>
  <c r="O8" i="87"/>
  <c r="H109" i="1" s="1"/>
  <c r="F70" i="1"/>
  <c r="O5" i="70"/>
  <c r="H70" i="1" s="1"/>
  <c r="O52" i="1"/>
  <c r="O13" i="4"/>
  <c r="H6" i="1" s="1"/>
  <c r="O7" i="1"/>
  <c r="F6" i="1"/>
  <c r="O248" i="1"/>
  <c r="F240" i="1"/>
  <c r="O7" i="103"/>
  <c r="H240" i="1" s="1"/>
  <c r="O27" i="1"/>
  <c r="F23" i="1"/>
  <c r="O6" i="84"/>
  <c r="H23" i="1" s="1"/>
  <c r="F82" i="1"/>
  <c r="O5" i="73"/>
  <c r="H82" i="1" s="1"/>
  <c r="O70" i="1"/>
  <c r="O112" i="1"/>
  <c r="O9" i="28"/>
  <c r="H114" i="1" s="1"/>
  <c r="F114" i="1"/>
  <c r="M6" i="101"/>
  <c r="E243" i="1"/>
  <c r="N242" i="1"/>
  <c r="O5" i="14"/>
  <c r="H252" i="1" s="1"/>
  <c r="F252" i="1"/>
  <c r="O247" i="1"/>
  <c r="F72" i="1"/>
  <c r="O5" i="135"/>
  <c r="H72" i="1" s="1"/>
  <c r="O62" i="1"/>
  <c r="O50" i="1"/>
  <c r="O19" i="161"/>
  <c r="H61" i="1" s="1"/>
  <c r="F61" i="1"/>
  <c r="F234" i="1"/>
  <c r="O234" i="1"/>
  <c r="O5" i="172"/>
  <c r="H234" i="1" s="1"/>
  <c r="O253" i="1"/>
  <c r="F255" i="1"/>
  <c r="O5" i="180"/>
  <c r="H255" i="1" s="1"/>
  <c r="O6" i="140"/>
  <c r="H199" i="1" s="1"/>
  <c r="F199" i="1"/>
  <c r="O198" i="1"/>
  <c r="E171" i="1"/>
  <c r="N181" i="1"/>
  <c r="M24" i="177"/>
  <c r="O194" i="1"/>
  <c r="F198" i="1"/>
  <c r="O5" i="11"/>
  <c r="H198" i="1" s="1"/>
  <c r="O265" i="1"/>
  <c r="F265" i="1"/>
  <c r="O5" i="98"/>
  <c r="H265" i="1" s="1"/>
  <c r="F170" i="1"/>
  <c r="O7" i="58"/>
  <c r="H170" i="1" s="1"/>
  <c r="O172" i="1"/>
  <c r="O34" i="11"/>
  <c r="H117" i="1" s="1"/>
  <c r="O141" i="1"/>
  <c r="F117" i="1"/>
  <c r="M113" i="1"/>
  <c r="D112" i="1"/>
  <c r="E33" i="1"/>
  <c r="N42" i="1"/>
  <c r="M7" i="71"/>
  <c r="O256" i="1"/>
  <c r="O6" i="191"/>
  <c r="H256" i="1" s="1"/>
  <c r="F256" i="1"/>
  <c r="F126" i="1"/>
  <c r="O138" i="1"/>
  <c r="O6" i="178"/>
  <c r="H126" i="1" s="1"/>
  <c r="O56" i="1"/>
  <c r="O5" i="175"/>
  <c r="H75" i="1" s="1"/>
  <c r="F75" i="1"/>
  <c r="N262" i="1"/>
  <c r="E263" i="1"/>
  <c r="M5" i="188"/>
  <c r="M7" i="177"/>
  <c r="E29" i="1"/>
  <c r="N45" i="1"/>
  <c r="N79" i="1"/>
  <c r="E87" i="1"/>
  <c r="M5" i="182"/>
  <c r="F186" i="1"/>
  <c r="O174" i="1"/>
  <c r="O5" i="176"/>
  <c r="H186" i="1" s="1"/>
  <c r="O36" i="1"/>
  <c r="O5" i="173"/>
  <c r="H67" i="1" s="1"/>
  <c r="F67" i="1"/>
  <c r="O129" i="1"/>
  <c r="O15" i="102"/>
  <c r="H128" i="1" s="1"/>
  <c r="F128" i="1"/>
  <c r="M10" i="91"/>
  <c r="E157" i="1"/>
  <c r="N158" i="1"/>
  <c r="O7" i="147"/>
  <c r="H43" i="1" s="1"/>
  <c r="O33" i="1"/>
  <c r="F43" i="1"/>
  <c r="O250" i="1"/>
  <c r="O7" i="156"/>
  <c r="H242" i="1" s="1"/>
  <c r="F242" i="1"/>
  <c r="F34" i="1"/>
  <c r="O25" i="1"/>
  <c r="O6" i="146"/>
  <c r="H34" i="1" s="1"/>
  <c r="O7" i="124"/>
  <c r="H21" i="1" s="1"/>
  <c r="F21" i="1"/>
  <c r="O24" i="1"/>
  <c r="O6" i="129"/>
  <c r="H238" i="1" s="1"/>
  <c r="F238" i="1"/>
  <c r="O233" i="1"/>
  <c r="O26" i="90"/>
  <c r="H50" i="1" s="1"/>
  <c r="F50" i="1"/>
  <c r="O30" i="1"/>
  <c r="M5" i="68"/>
  <c r="D49" i="1"/>
  <c r="M41" i="1"/>
  <c r="O77" i="1"/>
  <c r="F51" i="1"/>
  <c r="O7" i="7"/>
  <c r="H51" i="1" s="1"/>
  <c r="M5" i="100"/>
  <c r="D211" i="1"/>
  <c r="M211" i="1"/>
  <c r="O15" i="1"/>
  <c r="F14" i="1"/>
  <c r="O9" i="86"/>
  <c r="H14" i="1" s="1"/>
  <c r="F98" i="1"/>
  <c r="O5" i="77"/>
  <c r="H98" i="1" s="1"/>
  <c r="O97" i="1"/>
  <c r="F261" i="1"/>
  <c r="O6" i="46"/>
  <c r="H261" i="1" s="1"/>
  <c r="O261" i="1"/>
  <c r="O5" i="139"/>
  <c r="H194" i="1" s="1"/>
  <c r="O187" i="1"/>
  <c r="F194" i="1"/>
  <c r="O5" i="115"/>
  <c r="H191" i="1" s="1"/>
  <c r="F191" i="1"/>
  <c r="O185" i="1"/>
  <c r="O9" i="59"/>
  <c r="H162" i="1" s="1"/>
  <c r="O160" i="1"/>
  <c r="F162" i="1"/>
  <c r="O5" i="48"/>
  <c r="H143" i="1" s="1"/>
  <c r="F143" i="1"/>
  <c r="O137" i="1"/>
  <c r="F188" i="1"/>
  <c r="O193" i="1"/>
  <c r="O6" i="93"/>
  <c r="H188" i="1" s="1"/>
  <c r="O23" i="1"/>
  <c r="N80" i="1"/>
  <c r="E79" i="1"/>
  <c r="M6" i="72"/>
  <c r="F227" i="1"/>
  <c r="O7" i="62"/>
  <c r="H227" i="1" s="1"/>
  <c r="O229" i="1"/>
  <c r="O12" i="1"/>
  <c r="O10" i="55"/>
  <c r="H12" i="1" s="1"/>
  <c r="F12" i="1"/>
  <c r="F66" i="1"/>
  <c r="O55" i="1"/>
  <c r="O5" i="41"/>
  <c r="H66" i="1" s="1"/>
  <c r="O8" i="2"/>
  <c r="H25" i="1" s="1"/>
  <c r="O26" i="1"/>
  <c r="F25" i="1"/>
  <c r="F42" i="1"/>
  <c r="O16" i="155"/>
  <c r="H42" i="1" s="1"/>
  <c r="O64" i="1"/>
  <c r="F56" i="1"/>
  <c r="O53" i="1"/>
  <c r="O6" i="159"/>
  <c r="H56" i="1" s="1"/>
  <c r="M38" i="1"/>
  <c r="M6" i="66"/>
  <c r="D30" i="1"/>
  <c r="N101" i="1"/>
  <c r="E101" i="1"/>
  <c r="M5" i="79"/>
  <c r="O68" i="1"/>
  <c r="F71" i="1"/>
  <c r="O6" i="65"/>
  <c r="H71" i="1" s="1"/>
  <c r="O10" i="56"/>
  <c r="H112" i="1" s="1"/>
  <c r="O113" i="1"/>
  <c r="F112" i="1"/>
  <c r="O133" i="1"/>
  <c r="O5" i="21"/>
  <c r="H137" i="1" s="1"/>
  <c r="F137" i="1"/>
  <c r="O120" i="1"/>
  <c r="F99" i="1"/>
  <c r="O5" i="78"/>
  <c r="H99" i="1" s="1"/>
  <c r="O99" i="1"/>
  <c r="O8" i="37"/>
  <c r="H254" i="1" s="1"/>
  <c r="F254" i="1"/>
  <c r="O258" i="1"/>
  <c r="O72" i="1"/>
  <c r="O5" i="189"/>
  <c r="H54" i="1" s="1"/>
  <c r="F54" i="1"/>
  <c r="O202" i="1"/>
  <c r="O16" i="179"/>
  <c r="H204" i="1" s="1"/>
  <c r="F204" i="1"/>
  <c r="O84" i="1"/>
  <c r="O5" i="183"/>
  <c r="H80" i="1" s="1"/>
  <c r="F80" i="1"/>
  <c r="O117" i="1"/>
  <c r="O6" i="166"/>
  <c r="H118" i="1" s="1"/>
  <c r="F118" i="1"/>
  <c r="M20" i="178"/>
  <c r="E237" i="1"/>
  <c r="N239" i="1"/>
  <c r="F190" i="1"/>
  <c r="O200" i="1"/>
  <c r="O6" i="162"/>
  <c r="H190" i="1" s="1"/>
  <c r="F53" i="1"/>
  <c r="O49" i="1"/>
  <c r="O6" i="160"/>
  <c r="H53" i="1" s="1"/>
  <c r="O184" i="1"/>
  <c r="O6" i="151"/>
  <c r="H179" i="1" s="1"/>
  <c r="F179" i="1"/>
  <c r="M9" i="121"/>
  <c r="M225" i="1"/>
  <c r="D225" i="1"/>
  <c r="F163" i="1"/>
  <c r="O164" i="1"/>
  <c r="O9" i="120"/>
  <c r="H163" i="1" s="1"/>
  <c r="O7" i="125"/>
  <c r="H22" i="1" s="1"/>
  <c r="F22" i="1"/>
  <c r="O21" i="1"/>
  <c r="M10" i="90"/>
  <c r="N163" i="1"/>
  <c r="E161" i="1"/>
  <c r="D9" i="1"/>
  <c r="M6" i="1"/>
  <c r="M10" i="54"/>
  <c r="O7" i="49"/>
  <c r="H192" i="1" s="1"/>
  <c r="O203" i="1"/>
  <c r="F192" i="1"/>
  <c r="O7" i="34"/>
  <c r="H244" i="1" s="1"/>
  <c r="F244" i="1"/>
  <c r="O249" i="1"/>
  <c r="O5" i="60"/>
  <c r="H205" i="1" s="1"/>
  <c r="O204" i="1"/>
  <c r="F205" i="1"/>
  <c r="O35" i="1"/>
  <c r="O17" i="57"/>
  <c r="H44" i="1" s="1"/>
  <c r="F44" i="1"/>
  <c r="O178" i="1"/>
  <c r="F174" i="1"/>
  <c r="O6" i="64"/>
  <c r="H174" i="1" s="1"/>
  <c r="O5" i="57"/>
  <c r="H122" i="1" s="1"/>
  <c r="F122" i="1"/>
  <c r="O123" i="1"/>
  <c r="F134" i="1"/>
  <c r="O5" i="20"/>
  <c r="H134" i="1" s="1"/>
  <c r="O130" i="1"/>
  <c r="O183" i="1"/>
  <c r="H196" i="1"/>
  <c r="D13" i="1"/>
  <c r="M8" i="85"/>
  <c r="M9" i="1"/>
  <c r="O209" i="1"/>
  <c r="O5" i="168"/>
  <c r="H209" i="1" s="1"/>
  <c r="F209" i="1"/>
  <c r="F60" i="1"/>
  <c r="O7" i="75"/>
  <c r="H60" i="1" s="1"/>
  <c r="O67" i="1"/>
  <c r="O243" i="1" l="1"/>
  <c r="O39" i="1"/>
  <c r="O19" i="103"/>
  <c r="H189" i="1" s="1"/>
  <c r="F248" i="1"/>
  <c r="O190" i="1"/>
  <c r="O96" i="1"/>
  <c r="O9" i="6"/>
  <c r="H16" i="1" s="1"/>
  <c r="O6" i="76"/>
  <c r="H96" i="1" s="1"/>
  <c r="F16" i="1"/>
  <c r="O7" i="80"/>
  <c r="H24" i="1" s="1"/>
  <c r="O6" i="89"/>
  <c r="H119" i="1" s="1"/>
  <c r="O182" i="1"/>
  <c r="O7" i="99"/>
  <c r="H168" i="1" s="1"/>
  <c r="F168" i="1"/>
  <c r="O9" i="117"/>
  <c r="H18" i="1" s="1"/>
  <c r="O14" i="1"/>
  <c r="O7" i="69"/>
  <c r="H36" i="1" s="1"/>
  <c r="O161" i="1"/>
  <c r="F160" i="1"/>
  <c r="O10" i="10"/>
  <c r="H160" i="1" s="1"/>
  <c r="F222" i="1"/>
  <c r="O11" i="12"/>
  <c r="H222" i="1" s="1"/>
  <c r="O221" i="1"/>
  <c r="O207" i="1"/>
  <c r="F208" i="1"/>
  <c r="O5" i="187"/>
  <c r="H208" i="1" s="1"/>
  <c r="F85" i="1"/>
  <c r="O86" i="1"/>
  <c r="O6" i="74"/>
  <c r="H85" i="1" s="1"/>
  <c r="O6" i="102"/>
  <c r="H246" i="1" s="1"/>
  <c r="O245" i="1"/>
  <c r="F246" i="1"/>
  <c r="F35" i="1"/>
  <c r="O46" i="1"/>
  <c r="O6" i="157"/>
  <c r="H35" i="1" s="1"/>
  <c r="O251" i="1"/>
  <c r="F241" i="1"/>
  <c r="O22" i="11"/>
  <c r="H241" i="1" s="1"/>
  <c r="O10" i="1"/>
  <c r="O14" i="5"/>
  <c r="H7" i="1" s="1"/>
  <c r="F7" i="1"/>
  <c r="F225" i="1"/>
  <c r="O225" i="1"/>
  <c r="O9" i="121"/>
  <c r="H225" i="1" s="1"/>
  <c r="F263" i="1"/>
  <c r="O262" i="1"/>
  <c r="O5" i="188"/>
  <c r="H263" i="1" s="1"/>
  <c r="O181" i="1"/>
  <c r="O24" i="177"/>
  <c r="H171" i="1" s="1"/>
  <c r="F171" i="1"/>
  <c r="F13" i="1"/>
  <c r="O9" i="1"/>
  <c r="O8" i="85"/>
  <c r="H13" i="1" s="1"/>
  <c r="O211" i="1"/>
  <c r="F211" i="1"/>
  <c r="O5" i="100"/>
  <c r="H211" i="1" s="1"/>
  <c r="F230" i="1"/>
  <c r="O21" i="99"/>
  <c r="H230" i="1" s="1"/>
  <c r="O235" i="1"/>
  <c r="O10" i="54"/>
  <c r="H9" i="1" s="1"/>
  <c r="F9" i="1"/>
  <c r="O6" i="1"/>
  <c r="O38" i="1"/>
  <c r="O6" i="66"/>
  <c r="H30" i="1" s="1"/>
  <c r="F30" i="1"/>
  <c r="F79" i="1"/>
  <c r="O6" i="72"/>
  <c r="H79" i="1" s="1"/>
  <c r="O80" i="1"/>
  <c r="F87" i="1"/>
  <c r="O5" i="182"/>
  <c r="H87" i="1" s="1"/>
  <c r="O79" i="1"/>
  <c r="F243" i="1"/>
  <c r="O6" i="101"/>
  <c r="H243" i="1" s="1"/>
  <c r="O242" i="1"/>
  <c r="F237" i="1"/>
  <c r="O239" i="1"/>
  <c r="O20" i="178"/>
  <c r="H237" i="1" s="1"/>
  <c r="O158" i="1"/>
  <c r="F157" i="1"/>
  <c r="O10" i="91"/>
  <c r="H157" i="1" s="1"/>
  <c r="O163" i="1"/>
  <c r="F161" i="1"/>
  <c r="O10" i="90"/>
  <c r="H161" i="1" s="1"/>
  <c r="O101" i="1"/>
  <c r="O5" i="79"/>
  <c r="H101" i="1" s="1"/>
  <c r="F101" i="1"/>
  <c r="F49" i="1"/>
  <c r="O5" i="68"/>
  <c r="H49" i="1" s="1"/>
  <c r="O41" i="1"/>
  <c r="F29" i="1"/>
  <c r="O45" i="1"/>
  <c r="O7" i="177"/>
  <c r="H29" i="1" s="1"/>
  <c r="F33" i="1"/>
  <c r="O7" i="71"/>
  <c r="H33" i="1" s="1"/>
  <c r="O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F29257C-C9FE-4073-9CC4-499CE5717DB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1180A578-EA35-45BB-BA8D-6278B93B14E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6" authorId="0" shapeId="0" xr:uid="{7F8A2A8E-B3A2-40AD-A171-254EB94F4F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9E8803BE-BA24-4EA4-899D-DB96D6F3DA6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7F104BE-20C0-4EC1-AC24-96F3C069C70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<sst xmlns="http://schemas.openxmlformats.org/spreadsheetml/2006/main" count="6484" uniqueCount="301">
  <si>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</si>
  <si>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</si>
  <si>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</si>
  <si>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</si>
  <si>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</si>
  <si>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</si>
  <si>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</si>
  <si>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</si>
  <si>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</si>
  <si>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</si>
  <si>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</si>
  <si>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</si>
  <si>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</si>
  <si>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</si>
  <si>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</si>
  <si>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</si>
  <si>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</si>
  <si>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Ricky Haley</t>
  </si>
  <si>
    <t>Billy Hudson</t>
  </si>
  <si>
    <t>Jim Haley</t>
  </si>
  <si>
    <t>Woody Smith</t>
  </si>
  <si>
    <t>Kevin Sullivan</t>
  </si>
  <si>
    <t>Jerry Thompson</t>
  </si>
  <si>
    <t>Lite Barrel Bolt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</si>
  <si>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</si>
  <si>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</si>
  <si>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</si>
  <si>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</si>
  <si>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</si>
  <si>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</si>
  <si>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</si>
  <si>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</si>
  <si>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Target Total</t>
  </si>
  <si>
    <t>Agg</t>
  </si>
  <si>
    <t>Agg + Points</t>
  </si>
  <si>
    <t>Outlaw Heavy</t>
  </si>
  <si>
    <t>Elberton, GA</t>
  </si>
  <si>
    <t>Unlimited</t>
  </si>
  <si>
    <t>Factory</t>
  </si>
  <si>
    <t>ABRA OUTLAW HEAVY RANKING 2020</t>
  </si>
  <si>
    <t>ABRA OUTLAW LITE RANKING 2020</t>
  </si>
  <si>
    <t>ABRA UNLIMITED RANKING 2020</t>
  </si>
  <si>
    <t>ABRA FACTORY RANKING 2020</t>
  </si>
  <si>
    <t>National Agg + Points</t>
  </si>
  <si>
    <t xml:space="preserve">National Aggregate </t>
  </si>
  <si>
    <t>Simon Milov</t>
  </si>
  <si>
    <t>Joe David</t>
  </si>
  <si>
    <t>Gerry Rodriguez</t>
  </si>
  <si>
    <t>Bert Farias</t>
  </si>
  <si>
    <t>Dina Turnberg</t>
  </si>
  <si>
    <t>Steven Shimotsu</t>
  </si>
  <si>
    <t>Mark Self</t>
  </si>
  <si>
    <t>Edinburg, TX</t>
  </si>
  <si>
    <t>Tracy Self</t>
  </si>
  <si>
    <t>Dina Tunberg</t>
  </si>
  <si>
    <t>Ron Herring</t>
  </si>
  <si>
    <t>San Angelo, TX</t>
  </si>
  <si>
    <t>Tom Cunningham</t>
  </si>
  <si>
    <t>Jim Swaringin</t>
  </si>
  <si>
    <t>Zachary Turner</t>
  </si>
  <si>
    <t>Paul Dyer</t>
  </si>
  <si>
    <t>JJ Griffin</t>
  </si>
  <si>
    <t>David Strother</t>
  </si>
  <si>
    <t>Darren Krumweide</t>
  </si>
  <si>
    <t>Ian Holland</t>
  </si>
  <si>
    <t>Kenneth Sledge</t>
  </si>
  <si>
    <t>Tony Carruth</t>
  </si>
  <si>
    <t>Howard Wilson</t>
  </si>
  <si>
    <t>Jerry Willeford</t>
  </si>
  <si>
    <t>Audrey Holland</t>
  </si>
  <si>
    <t>Harry Trainer</t>
  </si>
  <si>
    <t>Return to Rankings</t>
  </si>
  <si>
    <t>Wade Haley</t>
  </si>
  <si>
    <t>Eric Petzoldt</t>
  </si>
  <si>
    <t>Justin Fortson</t>
  </si>
  <si>
    <t>Tony  Greenway</t>
  </si>
  <si>
    <t>Outlaw Hvy</t>
  </si>
  <si>
    <t>Bonnie Fogg</t>
  </si>
  <si>
    <t>Jim Davis</t>
  </si>
  <si>
    <t>David Joe</t>
  </si>
  <si>
    <t>Zack Scurlock</t>
  </si>
  <si>
    <t>Zach Scurlock</t>
  </si>
  <si>
    <t>Randy Lantrip</t>
  </si>
  <si>
    <t>Marc Young</t>
  </si>
  <si>
    <t>Wanda Lantrip</t>
  </si>
  <si>
    <t>Pat Stewart</t>
  </si>
  <si>
    <t>Belton, SC</t>
  </si>
  <si>
    <t>Bob Cvammen</t>
  </si>
  <si>
    <t>Walter Smith</t>
  </si>
  <si>
    <t>Outlaw Lite</t>
  </si>
  <si>
    <t>John Hovan</t>
  </si>
  <si>
    <t>Elberton GA</t>
  </si>
  <si>
    <t>Harold Reynolds</t>
  </si>
  <si>
    <t>Tim Brown</t>
  </si>
  <si>
    <t>Ronald Herring</t>
  </si>
  <si>
    <t>Bill Middlebrook</t>
  </si>
  <si>
    <t>Outlaw Lt</t>
  </si>
  <si>
    <t>J.J. Griffin</t>
  </si>
  <si>
    <t>Travis Davis</t>
  </si>
  <si>
    <t>Joe Chacon</t>
  </si>
  <si>
    <t>Josie Hensler</t>
  </si>
  <si>
    <t>Boerne, TX</t>
  </si>
  <si>
    <t>James Braddy</t>
  </si>
  <si>
    <t>Claudia Escoto</t>
  </si>
  <si>
    <t>Wayne Argence</t>
  </si>
  <si>
    <t>Lisa Chacon</t>
  </si>
  <si>
    <t>James Clarke</t>
  </si>
  <si>
    <t>Rene Melendez</t>
  </si>
  <si>
    <t xml:space="preserve">Lisa Chacon </t>
  </si>
  <si>
    <t>Brian Vincent</t>
  </si>
  <si>
    <t>Fred Jamison</t>
  </si>
  <si>
    <t>George Toney</t>
  </si>
  <si>
    <t>Brian Collins</t>
  </si>
  <si>
    <t>Lonsdale, AR</t>
  </si>
  <si>
    <t>Jim Sullivan</t>
  </si>
  <si>
    <t>Lonsdale AR</t>
  </si>
  <si>
    <t>Tony Brazil</t>
  </si>
  <si>
    <t>Noah Johns</t>
  </si>
  <si>
    <t>Bruce Doster</t>
  </si>
  <si>
    <t>Del Dillon</t>
  </si>
  <si>
    <t>Fred Sears</t>
  </si>
  <si>
    <t>Bradley Harp</t>
  </si>
  <si>
    <t>Lonsdale,AR</t>
  </si>
  <si>
    <t>Paul East</t>
  </si>
  <si>
    <t>Cody Dunegan</t>
  </si>
  <si>
    <t>Clint Rudolph</t>
  </si>
  <si>
    <t>Michael Howell</t>
  </si>
  <si>
    <t>Tim Riddell</t>
  </si>
  <si>
    <t>Mackenzie Johns</t>
  </si>
  <si>
    <t>Logon Howell</t>
  </si>
  <si>
    <t>Jerry Hensler</t>
  </si>
  <si>
    <t xml:space="preserve">Boerne </t>
  </si>
  <si>
    <t>Evelio McDonald</t>
  </si>
  <si>
    <t>Boerne</t>
  </si>
  <si>
    <t>Les Williams</t>
  </si>
  <si>
    <t>David Russell</t>
  </si>
  <si>
    <t>Allen Stigall</t>
  </si>
  <si>
    <t>Jay Boyd</t>
  </si>
  <si>
    <t>Matthew Tignor</t>
  </si>
  <si>
    <t>Bristol VA</t>
  </si>
  <si>
    <t>Steve Pennington</t>
  </si>
  <si>
    <t>Dave Jennings</t>
  </si>
  <si>
    <t>Doc Gilliam</t>
  </si>
  <si>
    <t>David Huff</t>
  </si>
  <si>
    <t>Tom Tignor</t>
  </si>
  <si>
    <t>Adam Plummer</t>
  </si>
  <si>
    <t>John Plummer</t>
  </si>
  <si>
    <t>Jill Ashlock</t>
  </si>
  <si>
    <t xml:space="preserve">Unlimited </t>
  </si>
  <si>
    <t>New Haven, KY</t>
  </si>
  <si>
    <t>Jerry Kendall</t>
  </si>
  <si>
    <t>Kyle Ashlock</t>
  </si>
  <si>
    <t>Joey Kimbrell</t>
  </si>
  <si>
    <t>Randy Kimbrell</t>
  </si>
  <si>
    <t xml:space="preserve">Factory </t>
  </si>
  <si>
    <t>Doug Depweg</t>
  </si>
  <si>
    <t>Charles Umsted</t>
  </si>
  <si>
    <t>Black Swamp</t>
  </si>
  <si>
    <t xml:space="preserve">Charles Umsted </t>
  </si>
  <si>
    <t>John Joseph</t>
  </si>
  <si>
    <t>Frank Baird</t>
  </si>
  <si>
    <t>Bill Poor</t>
  </si>
  <si>
    <t xml:space="preserve">John Joseph </t>
  </si>
  <si>
    <t>Craig Bowlby</t>
  </si>
  <si>
    <t>Anthony Wright</t>
  </si>
  <si>
    <t>Tommy Mills</t>
  </si>
  <si>
    <t xml:space="preserve">Outlaw Hvy </t>
  </si>
  <si>
    <t>Stephen Howell</t>
  </si>
  <si>
    <t>Adult Outlaw Heavy</t>
  </si>
  <si>
    <t>Adult Outlaw Lite</t>
  </si>
  <si>
    <t>Tim Thomas</t>
  </si>
  <si>
    <t>Adult Unlimited</t>
  </si>
  <si>
    <t>Benji Matoy</t>
  </si>
  <si>
    <t>Benjamin Matoy</t>
  </si>
  <si>
    <t>Lucas Brooks</t>
  </si>
  <si>
    <t>Lukas Brooks</t>
  </si>
  <si>
    <t>Adult Factory</t>
  </si>
  <si>
    <t>Cody McBroon</t>
  </si>
  <si>
    <t>Eddie Robertson</t>
  </si>
  <si>
    <t>Dale Lofton</t>
  </si>
  <si>
    <t>Princeton, LA</t>
  </si>
  <si>
    <t>Robert Eaton</t>
  </si>
  <si>
    <t>Rodney Eaton</t>
  </si>
  <si>
    <t>David Buckley</t>
  </si>
  <si>
    <t>Steve DuVall</t>
  </si>
  <si>
    <t>Don Wilson</t>
  </si>
  <si>
    <t>Wilmore, KY</t>
  </si>
  <si>
    <t>Michael Blackard</t>
  </si>
  <si>
    <t>Katherine Blackard</t>
  </si>
  <si>
    <t>Jim Stewart</t>
  </si>
  <si>
    <t xml:space="preserve"> ABRA OUTLAW HEAVY RANKING 2020</t>
  </si>
  <si>
    <t>Wayne Wills</t>
  </si>
  <si>
    <t>Bristol,VA</t>
  </si>
  <si>
    <t>Chuck Morrell</t>
  </si>
  <si>
    <t>Danny Sissom</t>
  </si>
  <si>
    <t>Randy Herrmann</t>
  </si>
  <si>
    <t>David Gilliam</t>
  </si>
  <si>
    <t>Mike Rorer</t>
  </si>
  <si>
    <t>Brian Edmonds</t>
  </si>
  <si>
    <t>Rick Hahn</t>
  </si>
  <si>
    <t>Devon Tomlinson</t>
  </si>
  <si>
    <t>Windber, PA</t>
  </si>
  <si>
    <t>Windber,PA</t>
  </si>
  <si>
    <t>Jim Peightal</t>
  </si>
  <si>
    <t>Robert Koot</t>
  </si>
  <si>
    <t>Theodore Farkas</t>
  </si>
  <si>
    <t>Ronald Blasko</t>
  </si>
  <si>
    <t>Ronlad Blasko</t>
  </si>
  <si>
    <t>Jake Radwanski</t>
  </si>
  <si>
    <t>Doug Gates</t>
  </si>
  <si>
    <t>James Marsh</t>
  </si>
  <si>
    <t>Dan Koot</t>
  </si>
  <si>
    <t>Rick Blasic</t>
  </si>
  <si>
    <t>Matthew Koot</t>
  </si>
  <si>
    <t>Ronald Blasco</t>
  </si>
  <si>
    <t>Pam Gates</t>
  </si>
  <si>
    <t>Darren Krumwiede</t>
  </si>
  <si>
    <t>Jay Griffin</t>
  </si>
  <si>
    <t>Mark Demarest</t>
  </si>
  <si>
    <t>Jim Bob Hartlage</t>
  </si>
  <si>
    <t>Todd Wilson</t>
  </si>
  <si>
    <t>Foster Arvin</t>
  </si>
  <si>
    <t>Wilmore,KY</t>
  </si>
  <si>
    <t>Luke Carroll</t>
  </si>
  <si>
    <t>Art Shaffer</t>
  </si>
  <si>
    <t>Ann Tucker</t>
  </si>
  <si>
    <t>Allen Taylor</t>
  </si>
  <si>
    <t>Madisonville, TN</t>
  </si>
  <si>
    <t>James Carroll</t>
  </si>
  <si>
    <t>Rebecca Carroll</t>
  </si>
  <si>
    <t>Jim Parnell</t>
  </si>
  <si>
    <t>Danny Payne</t>
  </si>
  <si>
    <t>Chris Carter</t>
  </si>
  <si>
    <t>Charles Knight</t>
  </si>
  <si>
    <t>Larry McGill</t>
  </si>
  <si>
    <t>Tommy Cole</t>
  </si>
  <si>
    <t>Doug Lingle</t>
  </si>
  <si>
    <t>MS RIMFIRE</t>
  </si>
  <si>
    <t>John Laseter</t>
  </si>
  <si>
    <t>John Lasester</t>
  </si>
  <si>
    <t>Bob Bass</t>
  </si>
  <si>
    <t>Larry Arnold</t>
  </si>
  <si>
    <t>Jeff Riester</t>
  </si>
  <si>
    <t>John Gardner</t>
  </si>
  <si>
    <t>Joe Jarrell</t>
  </si>
  <si>
    <t>Thomas Murrell</t>
  </si>
  <si>
    <t>Tyler Dreaden</t>
  </si>
  <si>
    <t>Jose Yanez</t>
  </si>
  <si>
    <t>Keith Williquette</t>
  </si>
  <si>
    <t>Steve Nicholas</t>
  </si>
  <si>
    <t>Wayne Yates</t>
  </si>
  <si>
    <t>Ernie Converse</t>
  </si>
  <si>
    <t>Stanley Canter</t>
  </si>
  <si>
    <t>Claude Pennington</t>
  </si>
  <si>
    <t>Chase Robinson</t>
  </si>
  <si>
    <t>David Jennings</t>
  </si>
  <si>
    <t>Randy Robinson</t>
  </si>
  <si>
    <t>Jim Starr</t>
  </si>
  <si>
    <t>Osseo, MI</t>
  </si>
  <si>
    <t>Bill Meyer</t>
  </si>
  <si>
    <t>Bob Leier</t>
  </si>
  <si>
    <t>Joe Shahan</t>
  </si>
  <si>
    <t>John Pormann</t>
  </si>
  <si>
    <t>Ronald McCollum</t>
  </si>
  <si>
    <t>Dan Persful</t>
  </si>
  <si>
    <t>Ryan Gray</t>
  </si>
  <si>
    <t>Rick Gray</t>
  </si>
  <si>
    <t>Jerry Kendal</t>
  </si>
  <si>
    <t>Joey Kmbrell</t>
  </si>
  <si>
    <t xml:space="preserve">Black Swamp </t>
  </si>
  <si>
    <t>Black swamp</t>
  </si>
  <si>
    <t>Dana Waxler</t>
  </si>
  <si>
    <t>Dan Waxler</t>
  </si>
  <si>
    <t>Shelly Moormon</t>
  </si>
  <si>
    <t>Dave Tomlinson</t>
  </si>
  <si>
    <t>Windber PA</t>
  </si>
  <si>
    <t>Kasi Davis</t>
  </si>
  <si>
    <t>Kandace Matoy</t>
  </si>
  <si>
    <t>Michael Wilson</t>
  </si>
  <si>
    <t>James Helmuth</t>
  </si>
  <si>
    <t>Micheal Wilson</t>
  </si>
  <si>
    <t>Jim Peek</t>
  </si>
  <si>
    <t>Ron Kunath</t>
  </si>
  <si>
    <t>Mt. Sterling, KY</t>
  </si>
  <si>
    <t>Jamie Compton</t>
  </si>
  <si>
    <t>Jim Pierce</t>
  </si>
  <si>
    <t>Walley Smallwood</t>
  </si>
  <si>
    <t>Doug Gabbard</t>
  </si>
  <si>
    <t>Johnny Mathews</t>
  </si>
  <si>
    <t>Keith Northcutt</t>
  </si>
  <si>
    <t>Freddie Taylor</t>
  </si>
  <si>
    <t>John Goodin</t>
  </si>
  <si>
    <t>Steve Bogart</t>
  </si>
  <si>
    <t>Elizabeth Bogart</t>
  </si>
  <si>
    <t>Max Dixon</t>
  </si>
  <si>
    <t>Bill Kelly</t>
  </si>
  <si>
    <t>Julian Morrison</t>
  </si>
  <si>
    <t>Juliam Morrison</t>
  </si>
  <si>
    <t>Herman Matoy</t>
  </si>
  <si>
    <t>Kirby Dahl</t>
  </si>
  <si>
    <t>Dustin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</si>
</sst>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0" fillId="0" borderId="0" xfId="0" applyNumberFormat="1"/>
    <xf numFmtId="1" fontId="1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 applyProtection="1">
      <alignment horizontal="center"/>
      <protection locked="0"/>
    </xf>
    <xf numFmtId="1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6" fillId="0" borderId="2" xfId="0" applyFont="1" applyBorder="1" applyAlignment="1">
      <alignment horizontal="center" wrapText="1" shrinkToFit="1"/>
    </xf>
    <xf numFmtId="0" fontId="8" fillId="2" borderId="0" xfId="0" applyFont="1" applyFill="1" applyAlignment="1">
      <alignment horizontal="center"/>
    </xf>
    <xf numFmtId="0" fontId="9" fillId="0" borderId="1" xfId="0" applyFont="1" applyBorder="1" applyAlignment="1">
      <alignment horizontal="center" wrapText="1" shrinkToFit="1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4" fillId="0" borderId="1" xfId="0" applyFont="1" applyBorder="1" applyAlignment="1">
      <alignment horizontal="center" wrapText="1" shrinkToFit="1"/>
    </xf>
    <xf numFmtId="0" fontId="15" fillId="0" borderId="1" xfId="0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" fontId="17" fillId="2" borderId="0" xfId="0" applyNumberFormat="1" applyFont="1" applyFill="1" applyAlignment="1">
      <alignment horizontal="center"/>
    </xf>
    <xf numFmtId="0" fontId="0" fillId="0" borderId="1" xfId="0" applyBorder="1"/>
    <xf numFmtId="1" fontId="6" fillId="4" borderId="1" xfId="0" applyNumberFormat="1" applyFont="1" applyFill="1" applyBorder="1" applyAlignment="1" applyProtection="1">
      <alignment horizontal="center"/>
      <protection locked="0"/>
    </xf>
    <xf numFmtId="14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8" fillId="2" borderId="0" xfId="0" applyFont="1" applyFill="1" applyAlignment="1"/>
    <xf numFmtId="0" fontId="19" fillId="0" borderId="0" xfId="1" applyFont="1" applyFill="1" applyAlignment="1">
      <alignment horizontal="center"/>
    </xf>
    <xf numFmtId="0" fontId="19" fillId="0" borderId="0" xfId="1" applyFont="1" applyAlignment="1" applyProtection="1">
      <alignment horizontal="center"/>
      <protection locked="0"/>
    </xf>
    <xf numFmtId="0" fontId="19" fillId="3" borderId="0" xfId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9" fillId="0" borderId="0" xfId="1" applyFont="1" applyAlignment="1">
      <alignment horizontal="center"/>
    </xf>
    <xf numFmtId="0" fontId="18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3323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16" Type="http://schemas.openxmlformats.org/officeDocument/2006/relationships/externalLink" Target="externalLinks/externalLink7.xml"/><Relationship Id="rId211" Type="http://schemas.openxmlformats.org/officeDocument/2006/relationships/externalLink" Target="externalLinks/externalLink2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01" Type="http://schemas.openxmlformats.org/officeDocument/2006/relationships/worksheet" Target="worksheets/sheet201.xml"/><Relationship Id="rId222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externalLink" Target="externalLinks/externalLink3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externalLink" Target="externalLinks/externalLink4.xml"/><Relationship Id="rId218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theme" Target="theme/theme1.xml"/><Relationship Id="rId3" Type="http://schemas.openxmlformats.org/officeDocument/2006/relationships/worksheet" Target="worksheets/sheet3.xml"/><Relationship Id="rId214" Type="http://schemas.openxmlformats.org/officeDocument/2006/relationships/externalLink" Target="externalLinks/externalLink5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externalLink" Target="externalLinks/externalLink1.xml"/><Relationship Id="rId215" Type="http://schemas.openxmlformats.org/officeDocument/2006/relationships/externalLink" Target="externalLinks/externalLink6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221" Type="http://schemas.openxmlformats.org/officeDocument/2006/relationships/sharedStrings" Target="sharedStrings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203</xdr:row>
      <xdr:rowOff>0</xdr:rowOff>
    </xdr:from>
    <xdr:to>
      <xdr:col>4</xdr:col>
      <xdr:colOff>9525</xdr:colOff>
      <xdr:row>204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B3AA44-994E-4EEA-A193-55F213821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5871150"/>
          <a:ext cx="1057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7</xdr:col>
      <xdr:colOff>0</xdr:colOff>
      <xdr:row>203</xdr:row>
      <xdr:rowOff>0</xdr:rowOff>
    </xdr:from>
    <xdr:ext cx="1057275" cy="200025"/>
    <xdr:pic>
      <xdr:nvPicPr>
        <xdr:cNvPr id="12" name="Picture 11">
          <a:extLst>
            <a:ext uri="{FF2B5EF4-FFF2-40B4-BE49-F238E27FC236}">
              <a16:creationId xmlns:a16="http://schemas.microsoft.com/office/drawing/2014/main" id="{87D6029E-5A6A-491E-888F-B59D461AD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35871150"/>
          <a:ext cx="10572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2020/Texas/ABRA%20TX%20Scoring%20Program%20TEST1%201-20-20-LISA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284</v>
      </c>
      <c r="C2" s="27">
        <v>44002</v>
      </c>
      <c r="D2" s="28" t="s">
        <v>283</v>
      </c>
      <c r="E2" s="29">
        <v>193</v>
      </c>
      <c r="F2" s="29">
        <v>192</v>
      </c>
      <c r="G2" s="29">
        <v>189</v>
      </c>
      <c r="H2" s="29">
        <v>193</v>
      </c>
      <c r="I2" s="29"/>
      <c r="J2" s="29"/>
      <c r="K2" s="34">
        <v>4</v>
      </c>
      <c r="L2" s="34">
        <v>767</v>
      </c>
      <c r="M2" s="35">
        <v>191.75</v>
      </c>
      <c r="N2" s="36">
        <v>2</v>
      </c>
      <c r="O2" s="37">
        <v>193.75</v>
      </c>
    </row>
    <row r="5" spans="1:17" x14ac:dyDescent="0.25">
      <c r="K5" s="17">
        <f>SUM(K2:K4)</f>
        <v>4</v>
      </c>
      <c r="L5" s="17">
        <f>SUM(L2:L4)</f>
        <v>767</v>
      </c>
      <c r="M5" s="23">
        <f>SUM(L5/K5)</f>
        <v>191.75</v>
      </c>
      <c r="N5" s="17">
        <f>SUM(N2:N4)</f>
        <v>2</v>
      </c>
      <c r="O5" s="23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3322" priority="6" rank="1"/>
  </conditionalFormatting>
  <conditionalFormatting sqref="F2">
    <cfRule type="top10" dxfId="3321" priority="5" rank="1"/>
  </conditionalFormatting>
  <conditionalFormatting sqref="G2">
    <cfRule type="top10" dxfId="3320" priority="4" rank="1"/>
  </conditionalFormatting>
  <conditionalFormatting sqref="H2">
    <cfRule type="top10" dxfId="3319" priority="3" rank="1"/>
  </conditionalFormatting>
  <conditionalFormatting sqref="I2">
    <cfRule type="top10" dxfId="3318" priority="1" rank="1"/>
  </conditionalFormatting>
  <conditionalFormatting sqref="J2">
    <cfRule type="top10" dxfId="3317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5346-30B8-4BB0-BE1C-1B7522DB75B1}">
  <sheetPr codeName="Sheet100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171</v>
      </c>
      <c r="B2" s="26" t="s">
        <v>173</v>
      </c>
      <c r="C2" s="27">
        <v>43968</v>
      </c>
      <c r="D2" s="28" t="s">
        <v>36</v>
      </c>
      <c r="E2" s="29">
        <v>186</v>
      </c>
      <c r="F2" s="29">
        <v>192</v>
      </c>
      <c r="G2" s="29">
        <v>187</v>
      </c>
      <c r="H2" s="29">
        <v>193</v>
      </c>
      <c r="I2" s="29">
        <v>191</v>
      </c>
      <c r="J2" s="29">
        <v>197</v>
      </c>
      <c r="K2" s="34">
        <v>6</v>
      </c>
      <c r="L2" s="34">
        <v>1146</v>
      </c>
      <c r="M2" s="35">
        <v>191</v>
      </c>
      <c r="N2" s="36">
        <v>16</v>
      </c>
      <c r="O2" s="37">
        <v>207</v>
      </c>
    </row>
    <row r="3" spans="1:17" x14ac:dyDescent="0.25">
      <c r="A3" s="25" t="s">
        <v>37</v>
      </c>
      <c r="B3" s="26" t="s">
        <v>172</v>
      </c>
      <c r="C3" s="27">
        <v>43967</v>
      </c>
      <c r="D3" s="28" t="s">
        <v>192</v>
      </c>
      <c r="E3" s="29">
        <v>191</v>
      </c>
      <c r="F3" s="29">
        <v>195</v>
      </c>
      <c r="G3" s="29">
        <v>188</v>
      </c>
      <c r="H3" s="29">
        <v>195</v>
      </c>
      <c r="I3" s="29">
        <v>187</v>
      </c>
      <c r="J3" s="29">
        <v>187</v>
      </c>
      <c r="K3" s="34">
        <v>6</v>
      </c>
      <c r="L3" s="34">
        <v>1143</v>
      </c>
      <c r="M3" s="35">
        <v>190.5</v>
      </c>
      <c r="N3" s="36">
        <v>20</v>
      </c>
      <c r="O3" s="37">
        <v>210.5</v>
      </c>
    </row>
    <row r="4" spans="1:17" x14ac:dyDescent="0.25">
      <c r="A4" s="25" t="s">
        <v>148</v>
      </c>
      <c r="B4" s="26" t="s">
        <v>172</v>
      </c>
      <c r="C4" s="27">
        <v>43981</v>
      </c>
      <c r="D4" s="28" t="s">
        <v>227</v>
      </c>
      <c r="E4" s="29">
        <v>192</v>
      </c>
      <c r="F4" s="29">
        <v>191</v>
      </c>
      <c r="G4" s="29">
        <v>187</v>
      </c>
      <c r="H4" s="29">
        <v>192</v>
      </c>
      <c r="I4" s="29"/>
      <c r="J4" s="29"/>
      <c r="K4" s="34">
        <v>4</v>
      </c>
      <c r="L4" s="34">
        <v>762</v>
      </c>
      <c r="M4" s="35">
        <v>190.5</v>
      </c>
      <c r="N4" s="36">
        <v>2</v>
      </c>
      <c r="O4" s="37">
        <v>192.5</v>
      </c>
    </row>
    <row r="5" spans="1:17" x14ac:dyDescent="0.25">
      <c r="A5" s="25" t="s">
        <v>148</v>
      </c>
      <c r="B5" s="26" t="s">
        <v>172</v>
      </c>
      <c r="C5" s="27">
        <v>43995</v>
      </c>
      <c r="D5" s="28" t="s">
        <v>227</v>
      </c>
      <c r="E5" s="29">
        <v>188</v>
      </c>
      <c r="F5" s="29">
        <v>190</v>
      </c>
      <c r="G5" s="29">
        <v>192</v>
      </c>
      <c r="H5" s="29">
        <v>189</v>
      </c>
      <c r="I5" s="29"/>
      <c r="J5" s="29"/>
      <c r="K5" s="34">
        <v>4</v>
      </c>
      <c r="L5" s="34">
        <v>759</v>
      </c>
      <c r="M5" s="35">
        <v>189.75</v>
      </c>
      <c r="N5" s="36">
        <v>3</v>
      </c>
      <c r="O5" s="37">
        <v>192.75</v>
      </c>
    </row>
    <row r="6" spans="1:17" x14ac:dyDescent="0.25">
      <c r="A6" s="25" t="s">
        <v>37</v>
      </c>
      <c r="B6" s="26" t="s">
        <v>172</v>
      </c>
      <c r="C6" s="27">
        <v>43996</v>
      </c>
      <c r="D6" s="28" t="s">
        <v>192</v>
      </c>
      <c r="E6" s="29">
        <v>192</v>
      </c>
      <c r="F6" s="29">
        <v>189</v>
      </c>
      <c r="G6" s="29">
        <v>196</v>
      </c>
      <c r="H6" s="29">
        <v>184</v>
      </c>
      <c r="I6" s="29"/>
      <c r="J6" s="29"/>
      <c r="K6" s="34">
        <v>4</v>
      </c>
      <c r="L6" s="34">
        <v>761</v>
      </c>
      <c r="M6" s="35">
        <v>190.25</v>
      </c>
      <c r="N6" s="36">
        <v>4</v>
      </c>
      <c r="O6" s="37">
        <v>194.25</v>
      </c>
    </row>
    <row r="9" spans="1:17" x14ac:dyDescent="0.25">
      <c r="K9" s="17">
        <f>SUM(K2:K8)</f>
        <v>24</v>
      </c>
      <c r="L9" s="17">
        <f>SUM(L2:L8)</f>
        <v>4571</v>
      </c>
      <c r="M9" s="23">
        <f>SUM(L9/K9)</f>
        <v>190.45833333333334</v>
      </c>
      <c r="N9" s="17">
        <f>SUM(N2:N8)</f>
        <v>45</v>
      </c>
      <c r="O9" s="23">
        <f>SUM(M9+N9)</f>
        <v>235.45833333333334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5:J5 B5:C5" name="Range1_2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6:J6 B6:C6" name="Range1_22"/>
    <protectedRange algorithmName="SHA-512" hashValue="ON39YdpmFHfN9f47KpiRvqrKx0V9+erV1CNkpWzYhW/Qyc6aT8rEyCrvauWSYGZK2ia3o7vd3akF07acHAFpOA==" saltValue="yVW9XmDwTqEnmpSGai0KYg==" spinCount="100000" sqref="D6" name="Range1_1_10"/>
  </protectedRanges>
  <conditionalFormatting sqref="E2">
    <cfRule type="top10" dxfId="3226" priority="30" rank="1"/>
  </conditionalFormatting>
  <conditionalFormatting sqref="F2">
    <cfRule type="top10" dxfId="3225" priority="29" rank="1"/>
  </conditionalFormatting>
  <conditionalFormatting sqref="G2">
    <cfRule type="top10" dxfId="3224" priority="28" rank="1"/>
  </conditionalFormatting>
  <conditionalFormatting sqref="H2">
    <cfRule type="top10" dxfId="3223" priority="27" rank="1"/>
  </conditionalFormatting>
  <conditionalFormatting sqref="I2">
    <cfRule type="top10" dxfId="3222" priority="26" rank="1"/>
  </conditionalFormatting>
  <conditionalFormatting sqref="J2">
    <cfRule type="top10" dxfId="3221" priority="25" rank="1"/>
  </conditionalFormatting>
  <conditionalFormatting sqref="E3">
    <cfRule type="top10" dxfId="3220" priority="24" rank="1"/>
  </conditionalFormatting>
  <conditionalFormatting sqref="F3">
    <cfRule type="top10" dxfId="3219" priority="23" rank="1"/>
  </conditionalFormatting>
  <conditionalFormatting sqref="G3">
    <cfRule type="top10" dxfId="3218" priority="22" rank="1"/>
  </conditionalFormatting>
  <conditionalFormatting sqref="H3">
    <cfRule type="top10" dxfId="3217" priority="21" rank="1"/>
  </conditionalFormatting>
  <conditionalFormatting sqref="I3">
    <cfRule type="top10" dxfId="3216" priority="20" rank="1"/>
  </conditionalFormatting>
  <conditionalFormatting sqref="J3">
    <cfRule type="top10" dxfId="3215" priority="19" rank="1"/>
  </conditionalFormatting>
  <conditionalFormatting sqref="F4">
    <cfRule type="top10" dxfId="3214" priority="18" rank="1"/>
  </conditionalFormatting>
  <conditionalFormatting sqref="G4">
    <cfRule type="top10" dxfId="3213" priority="17" rank="1"/>
  </conditionalFormatting>
  <conditionalFormatting sqref="H4">
    <cfRule type="top10" dxfId="3212" priority="16" rank="1"/>
  </conditionalFormatting>
  <conditionalFormatting sqref="I4">
    <cfRule type="top10" dxfId="3211" priority="15" rank="1"/>
  </conditionalFormatting>
  <conditionalFormatting sqref="J4">
    <cfRule type="top10" dxfId="3210" priority="14" rank="1"/>
  </conditionalFormatting>
  <conditionalFormatting sqref="E4">
    <cfRule type="top10" dxfId="3209" priority="13" rank="1"/>
  </conditionalFormatting>
  <conditionalFormatting sqref="F5">
    <cfRule type="top10" dxfId="3208" priority="12" rank="1"/>
  </conditionalFormatting>
  <conditionalFormatting sqref="G5">
    <cfRule type="top10" dxfId="3207" priority="11" rank="1"/>
  </conditionalFormatting>
  <conditionalFormatting sqref="H5">
    <cfRule type="top10" dxfId="3206" priority="10" rank="1"/>
  </conditionalFormatting>
  <conditionalFormatting sqref="I5">
    <cfRule type="top10" dxfId="3205" priority="9" rank="1"/>
  </conditionalFormatting>
  <conditionalFormatting sqref="J5">
    <cfRule type="top10" dxfId="3204" priority="8" rank="1"/>
  </conditionalFormatting>
  <conditionalFormatting sqref="E5">
    <cfRule type="top10" dxfId="3203" priority="7" rank="1"/>
  </conditionalFormatting>
  <conditionalFormatting sqref="E6">
    <cfRule type="top10" dxfId="3202" priority="6" rank="1"/>
  </conditionalFormatting>
  <conditionalFormatting sqref="F6">
    <cfRule type="top10" dxfId="3201" priority="5" rank="1"/>
  </conditionalFormatting>
  <conditionalFormatting sqref="G6">
    <cfRule type="top10" dxfId="3200" priority="4" rank="1"/>
  </conditionalFormatting>
  <conditionalFormatting sqref="H6">
    <cfRule type="top10" dxfId="3199" priority="3" rank="1"/>
  </conditionalFormatting>
  <conditionalFormatting sqref="I6">
    <cfRule type="top10" dxfId="3198" priority="2" rank="1"/>
  </conditionalFormatting>
  <conditionalFormatting sqref="J6">
    <cfRule type="top10" dxfId="3197" priority="1" rank="1"/>
  </conditionalFormatting>
  <hyperlinks>
    <hyperlink ref="Q1" location="'National Adult Rankings'!A1" display="Return to Rankings" xr:uid="{051D59B9-F685-4122-926B-1B57BEA5E9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F9DB9-A2BA-42BF-9F01-B96B628597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E88D-B36E-46D9-AE23-AFA39683BC98}">
  <sheetPr codeName="Sheet119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203</v>
      </c>
      <c r="C2" s="27">
        <v>43973</v>
      </c>
      <c r="D2" s="28" t="s">
        <v>202</v>
      </c>
      <c r="E2" s="29">
        <v>196.001</v>
      </c>
      <c r="F2" s="29">
        <v>198</v>
      </c>
      <c r="G2" s="29"/>
      <c r="H2" s="29"/>
      <c r="I2" s="29"/>
      <c r="J2" s="29"/>
      <c r="K2" s="34">
        <v>2</v>
      </c>
      <c r="L2" s="34">
        <v>394.00099999999998</v>
      </c>
      <c r="M2" s="35">
        <v>197.00049999999999</v>
      </c>
      <c r="N2" s="36">
        <v>6</v>
      </c>
      <c r="O2" s="37">
        <v>203.00049999999999</v>
      </c>
    </row>
    <row r="5" spans="1:17" x14ac:dyDescent="0.25">
      <c r="K5" s="17">
        <f>SUM(K2:K4)</f>
        <v>2</v>
      </c>
      <c r="L5" s="17">
        <f>SUM(L2:L4)</f>
        <v>394.00099999999998</v>
      </c>
      <c r="M5" s="23">
        <f>SUM(L5/K5)</f>
        <v>197.00049999999999</v>
      </c>
      <c r="N5" s="17">
        <f>SUM(N2:N4)</f>
        <v>6</v>
      </c>
      <c r="O5" s="23">
        <f>SUM(M5+N5)</f>
        <v>203.00049999999999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1694" priority="6" rank="1"/>
  </conditionalFormatting>
  <conditionalFormatting sqref="F2">
    <cfRule type="top10" dxfId="1693" priority="5" rank="1"/>
  </conditionalFormatting>
  <conditionalFormatting sqref="G2">
    <cfRule type="top10" dxfId="1692" priority="4" rank="1"/>
  </conditionalFormatting>
  <conditionalFormatting sqref="H2">
    <cfRule type="top10" dxfId="1691" priority="3" rank="1"/>
  </conditionalFormatting>
  <conditionalFormatting sqref="I2">
    <cfRule type="top10" dxfId="1690" priority="1" rank="1"/>
  </conditionalFormatting>
  <conditionalFormatting sqref="J2">
    <cfRule type="top10" dxfId="1689" priority="2" rank="1"/>
  </conditionalFormatting>
  <hyperlinks>
    <hyperlink ref="Q1" location="'National Adult Rankings'!A1" display="Return to Rankings" xr:uid="{4A659624-66E4-4419-AF78-18DD474CA9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7E13D-EEC5-4BC5-85DC-C40C1E8640D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5D6A48AA-69BD-4F09-8347-ED68B2407E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E22-FE17-4B4C-A109-D3E793A3C654}">
  <dimension ref="A1:Q2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76</v>
      </c>
      <c r="B2" s="51" t="s">
        <v>257</v>
      </c>
      <c r="C2" s="52">
        <v>43988</v>
      </c>
      <c r="D2" s="53" t="s">
        <v>258</v>
      </c>
      <c r="E2" s="54">
        <v>196</v>
      </c>
      <c r="F2" s="54">
        <v>194</v>
      </c>
      <c r="G2" s="54">
        <v>191</v>
      </c>
      <c r="H2" s="54">
        <v>196</v>
      </c>
      <c r="I2" s="54">
        <v>192</v>
      </c>
      <c r="J2" s="54">
        <v>191</v>
      </c>
      <c r="K2" s="55">
        <v>6</v>
      </c>
      <c r="L2" s="55">
        <v>1160</v>
      </c>
      <c r="M2" s="56">
        <v>193.33333333333334</v>
      </c>
      <c r="N2" s="57">
        <v>10</v>
      </c>
      <c r="O2" s="58">
        <v>203.33333333333334</v>
      </c>
    </row>
    <row r="3" spans="1:17" ht="15.75" x14ac:dyDescent="0.3">
      <c r="A3" s="71" t="s">
        <v>35</v>
      </c>
      <c r="B3" s="72" t="s">
        <v>257</v>
      </c>
      <c r="C3" s="73">
        <v>43996</v>
      </c>
      <c r="D3" s="74" t="s">
        <v>269</v>
      </c>
      <c r="E3" s="75">
        <v>188</v>
      </c>
      <c r="F3" s="75">
        <v>189</v>
      </c>
      <c r="G3" s="75">
        <v>186</v>
      </c>
      <c r="H3" s="75">
        <v>187</v>
      </c>
      <c r="I3" s="75"/>
      <c r="J3" s="75"/>
      <c r="K3" s="76">
        <f>COUNT(E3:J3)</f>
        <v>4</v>
      </c>
      <c r="L3" s="76">
        <f>SUM(E3:J3)</f>
        <v>750</v>
      </c>
      <c r="M3" s="77">
        <f>SUM(L3/K3)</f>
        <v>187.5</v>
      </c>
      <c r="N3" s="72">
        <v>5</v>
      </c>
      <c r="O3" s="78">
        <f>SUM(M3+N3)</f>
        <v>192.5</v>
      </c>
    </row>
    <row r="4" spans="1:17" x14ac:dyDescent="0.25">
      <c r="A4" s="25" t="s">
        <v>166</v>
      </c>
      <c r="B4" s="26" t="s">
        <v>257</v>
      </c>
      <c r="C4" s="27">
        <v>44006</v>
      </c>
      <c r="D4" s="28" t="s">
        <v>222</v>
      </c>
      <c r="E4" s="29">
        <v>200</v>
      </c>
      <c r="F4" s="29">
        <v>198</v>
      </c>
      <c r="G4" s="29">
        <v>196</v>
      </c>
      <c r="H4" s="29">
        <v>195</v>
      </c>
      <c r="I4" s="29"/>
      <c r="J4" s="29"/>
      <c r="K4" s="34">
        <v>4</v>
      </c>
      <c r="L4" s="34">
        <v>789</v>
      </c>
      <c r="M4" s="35">
        <v>197.25</v>
      </c>
      <c r="N4" s="36">
        <v>5</v>
      </c>
      <c r="O4" s="37">
        <v>202.25</v>
      </c>
    </row>
    <row r="7" spans="1:17" x14ac:dyDescent="0.25">
      <c r="K7" s="17">
        <f>SUM(K2:K6)</f>
        <v>14</v>
      </c>
      <c r="L7" s="17">
        <f>SUM(L2:L6)</f>
        <v>2699</v>
      </c>
      <c r="M7" s="23">
        <f>SUM(L7/K7)</f>
        <v>192.78571428571428</v>
      </c>
      <c r="N7" s="17">
        <f>SUM(N2:N6)</f>
        <v>20</v>
      </c>
      <c r="O7" s="23">
        <f>SUM(M7+N7)</f>
        <v>212.78571428571428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50" t="s">
        <v>37</v>
      </c>
      <c r="B20" s="51" t="s">
        <v>257</v>
      </c>
      <c r="C20" s="52">
        <v>43988</v>
      </c>
      <c r="D20" s="53" t="s">
        <v>258</v>
      </c>
      <c r="E20" s="54">
        <v>184</v>
      </c>
      <c r="F20" s="54">
        <v>185</v>
      </c>
      <c r="G20" s="54">
        <v>191</v>
      </c>
      <c r="H20" s="54">
        <v>187.001</v>
      </c>
      <c r="I20" s="54">
        <v>186</v>
      </c>
      <c r="J20" s="54">
        <v>188</v>
      </c>
      <c r="K20" s="55">
        <v>6</v>
      </c>
      <c r="L20" s="55">
        <v>1121.001</v>
      </c>
      <c r="M20" s="56">
        <v>186.83349999999999</v>
      </c>
      <c r="N20" s="57">
        <v>20</v>
      </c>
      <c r="O20" s="58">
        <v>206.83349999999999</v>
      </c>
    </row>
    <row r="21" spans="1:15" ht="15.75" x14ac:dyDescent="0.3">
      <c r="A21" s="71" t="s">
        <v>37</v>
      </c>
      <c r="B21" s="72" t="s">
        <v>257</v>
      </c>
      <c r="C21" s="73">
        <v>43996</v>
      </c>
      <c r="D21" s="74" t="s">
        <v>157</v>
      </c>
      <c r="E21" s="75">
        <v>180</v>
      </c>
      <c r="F21" s="75">
        <v>185</v>
      </c>
      <c r="G21" s="75">
        <v>186</v>
      </c>
      <c r="H21" s="75">
        <v>183</v>
      </c>
      <c r="I21" s="75"/>
      <c r="J21" s="75"/>
      <c r="K21" s="76">
        <f>COUNT(E21:J21)</f>
        <v>4</v>
      </c>
      <c r="L21" s="76">
        <f>SUM(E21:J21)</f>
        <v>734</v>
      </c>
      <c r="M21" s="77">
        <f>SUM(L21/K21)</f>
        <v>183.5</v>
      </c>
      <c r="N21" s="72">
        <v>6</v>
      </c>
      <c r="O21" s="78">
        <f>SUM(M21+N21)</f>
        <v>189.5</v>
      </c>
    </row>
    <row r="24" spans="1:15" x14ac:dyDescent="0.25">
      <c r="K24" s="17">
        <f>SUM(K20:K23)</f>
        <v>10</v>
      </c>
      <c r="L24" s="17">
        <f>SUM(L20:L23)</f>
        <v>1855.001</v>
      </c>
      <c r="M24" s="23">
        <f>SUM(L24/K24)</f>
        <v>185.5001</v>
      </c>
      <c r="N24" s="17">
        <f>SUM(N20:N23)</f>
        <v>26</v>
      </c>
      <c r="O24" s="23">
        <f>SUM(M24+N24)</f>
        <v>211.5001</v>
      </c>
    </row>
  </sheetData>
  <protectedRanges>
    <protectedRange algorithmName="SHA-512" hashValue="ON39YdpmFHfN9f47KpiRvqrKx0V9+erV1CNkpWzYhW/Qyc6aT8rEyCrvauWSYGZK2ia3o7vd3akF07acHAFpOA==" saltValue="yVW9XmDwTqEnmpSGai0KYg==" spinCount="100000" sqref="B1 B19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E20:J20 B20:C20" name="Range1_21_1"/>
    <protectedRange algorithmName="SHA-512" hashValue="ON39YdpmFHfN9f47KpiRvqrKx0V9+erV1CNkpWzYhW/Qyc6aT8rEyCrvauWSYGZK2ia3o7vd3akF07acHAFpOA==" saltValue="yVW9XmDwTqEnmpSGai0KYg==" spinCount="100000" sqref="D20" name="Range1_1_9_1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O21 L21:M21" name="Range1_1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</protectedRanges>
  <conditionalFormatting sqref="F2">
    <cfRule type="top10" dxfId="1688" priority="35" rank="1"/>
  </conditionalFormatting>
  <conditionalFormatting sqref="G2">
    <cfRule type="top10" dxfId="1687" priority="34" rank="1"/>
  </conditionalFormatting>
  <conditionalFormatting sqref="H2">
    <cfRule type="top10" dxfId="1686" priority="33" rank="1"/>
  </conditionalFormatting>
  <conditionalFormatting sqref="I2">
    <cfRule type="top10" dxfId="1685" priority="31" rank="1"/>
  </conditionalFormatting>
  <conditionalFormatting sqref="J2">
    <cfRule type="top10" dxfId="1684" priority="32" rank="1"/>
  </conditionalFormatting>
  <conditionalFormatting sqref="E2">
    <cfRule type="top10" dxfId="1683" priority="36" rank="1"/>
  </conditionalFormatting>
  <conditionalFormatting sqref="F20">
    <cfRule type="top10" dxfId="1682" priority="23" rank="1"/>
  </conditionalFormatting>
  <conditionalFormatting sqref="G20">
    <cfRule type="top10" dxfId="1681" priority="22" rank="1"/>
  </conditionalFormatting>
  <conditionalFormatting sqref="H20">
    <cfRule type="top10" dxfId="1680" priority="21" rank="1"/>
  </conditionalFormatting>
  <conditionalFormatting sqref="E20">
    <cfRule type="top10" dxfId="1679" priority="24" rank="1"/>
  </conditionalFormatting>
  <conditionalFormatting sqref="I20">
    <cfRule type="top10" dxfId="1678" priority="20" rank="1"/>
  </conditionalFormatting>
  <conditionalFormatting sqref="J20">
    <cfRule type="top10" dxfId="1677" priority="19" rank="1"/>
  </conditionalFormatting>
  <conditionalFormatting sqref="E3">
    <cfRule type="top10" dxfId="1676" priority="13" rank="1"/>
  </conditionalFormatting>
  <conditionalFormatting sqref="F3">
    <cfRule type="top10" dxfId="1675" priority="14" rank="1"/>
  </conditionalFormatting>
  <conditionalFormatting sqref="G3">
    <cfRule type="top10" dxfId="1674" priority="15" rank="1"/>
  </conditionalFormatting>
  <conditionalFormatting sqref="H3">
    <cfRule type="top10" dxfId="1673" priority="16" rank="1"/>
  </conditionalFormatting>
  <conditionalFormatting sqref="J3">
    <cfRule type="top10" dxfId="1672" priority="17" rank="1"/>
  </conditionalFormatting>
  <conditionalFormatting sqref="I3">
    <cfRule type="top10" dxfId="1671" priority="18" rank="1"/>
  </conditionalFormatting>
  <conditionalFormatting sqref="E21">
    <cfRule type="top10" dxfId="1670" priority="7" rank="1"/>
  </conditionalFormatting>
  <conditionalFormatting sqref="F21">
    <cfRule type="top10" dxfId="1669" priority="8" rank="1"/>
  </conditionalFormatting>
  <conditionalFormatting sqref="G21">
    <cfRule type="top10" dxfId="1668" priority="9" rank="1"/>
  </conditionalFormatting>
  <conditionalFormatting sqref="H21">
    <cfRule type="top10" dxfId="1667" priority="10" rank="1"/>
  </conditionalFormatting>
  <conditionalFormatting sqref="I21">
    <cfRule type="top10" dxfId="1666" priority="11" rank="1"/>
  </conditionalFormatting>
  <conditionalFormatting sqref="J21">
    <cfRule type="top10" dxfId="1665" priority="12" rank="1"/>
  </conditionalFormatting>
  <conditionalFormatting sqref="F4">
    <cfRule type="top10" dxfId="1664" priority="5" rank="1"/>
  </conditionalFormatting>
  <conditionalFormatting sqref="G4">
    <cfRule type="top10" dxfId="1663" priority="4" rank="1"/>
  </conditionalFormatting>
  <conditionalFormatting sqref="H4">
    <cfRule type="top10" dxfId="1662" priority="3" rank="1"/>
  </conditionalFormatting>
  <conditionalFormatting sqref="I4">
    <cfRule type="top10" dxfId="1661" priority="1" rank="1"/>
  </conditionalFormatting>
  <conditionalFormatting sqref="J4">
    <cfRule type="top10" dxfId="1660" priority="2" rank="1"/>
  </conditionalFormatting>
  <conditionalFormatting sqref="E4">
    <cfRule type="top10" dxfId="1659" priority="6" rank="1"/>
  </conditionalFormatting>
  <hyperlinks>
    <hyperlink ref="Q1" location="'National Adult Rankings'!A1" display="Return to Rankings" xr:uid="{717D9644-66A3-4420-AEDC-3ED555820E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69C23-1011-4532-9493-773E65AE715B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8C-CD3E-4BB8-BB4B-5382A05A9B21}">
  <sheetPr codeName="Sheet120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189</v>
      </c>
      <c r="C2" s="27">
        <v>43970</v>
      </c>
      <c r="D2" s="28" t="s">
        <v>101</v>
      </c>
      <c r="E2" s="29">
        <v>179</v>
      </c>
      <c r="F2" s="29">
        <v>175</v>
      </c>
      <c r="G2" s="29">
        <v>173</v>
      </c>
      <c r="H2" s="29">
        <v>181</v>
      </c>
      <c r="I2" s="29"/>
      <c r="J2" s="29"/>
      <c r="K2" s="34">
        <v>4</v>
      </c>
      <c r="L2" s="34">
        <v>708</v>
      </c>
      <c r="M2" s="35">
        <v>177</v>
      </c>
      <c r="N2" s="36">
        <v>11</v>
      </c>
      <c r="O2" s="37">
        <f>SUM(M2+N2)</f>
        <v>188</v>
      </c>
    </row>
    <row r="3" spans="1:17" x14ac:dyDescent="0.25">
      <c r="A3" s="25" t="s">
        <v>96</v>
      </c>
      <c r="B3" s="26" t="s">
        <v>189</v>
      </c>
      <c r="C3" s="27">
        <v>43975</v>
      </c>
      <c r="D3" s="28" t="s">
        <v>101</v>
      </c>
      <c r="E3" s="29">
        <v>171</v>
      </c>
      <c r="F3" s="29">
        <v>171</v>
      </c>
      <c r="G3" s="29">
        <v>167</v>
      </c>
      <c r="H3" s="29">
        <v>165</v>
      </c>
      <c r="I3" s="29"/>
      <c r="J3" s="29"/>
      <c r="K3" s="34">
        <v>4</v>
      </c>
      <c r="L3" s="34">
        <v>674</v>
      </c>
      <c r="M3" s="35">
        <v>168.5</v>
      </c>
      <c r="N3" s="36">
        <v>4</v>
      </c>
      <c r="O3" s="37">
        <v>172.5</v>
      </c>
    </row>
    <row r="4" spans="1:17" x14ac:dyDescent="0.25">
      <c r="A4" s="25" t="s">
        <v>96</v>
      </c>
      <c r="B4" s="26" t="s">
        <v>189</v>
      </c>
      <c r="C4" s="27">
        <v>43998</v>
      </c>
      <c r="D4" s="28" t="s">
        <v>101</v>
      </c>
      <c r="E4" s="29">
        <v>172</v>
      </c>
      <c r="F4" s="29">
        <v>172</v>
      </c>
      <c r="G4" s="29">
        <v>171</v>
      </c>
      <c r="H4" s="29">
        <v>165</v>
      </c>
      <c r="I4" s="29"/>
      <c r="J4" s="29"/>
      <c r="K4" s="34">
        <v>4</v>
      </c>
      <c r="L4" s="34">
        <v>680</v>
      </c>
      <c r="M4" s="35">
        <v>170</v>
      </c>
      <c r="N4" s="36">
        <v>8</v>
      </c>
      <c r="O4" s="37">
        <v>178</v>
      </c>
    </row>
    <row r="5" spans="1:17" x14ac:dyDescent="0.25">
      <c r="A5" s="25" t="s">
        <v>96</v>
      </c>
      <c r="B5" s="26" t="s">
        <v>189</v>
      </c>
      <c r="C5" s="27">
        <v>44009</v>
      </c>
      <c r="D5" s="28" t="s">
        <v>101</v>
      </c>
      <c r="E5" s="29">
        <v>165</v>
      </c>
      <c r="F5" s="29">
        <v>171</v>
      </c>
      <c r="G5" s="29">
        <v>163</v>
      </c>
      <c r="H5" s="29">
        <v>174</v>
      </c>
      <c r="I5" s="29"/>
      <c r="J5" s="29"/>
      <c r="K5" s="34">
        <v>4</v>
      </c>
      <c r="L5" s="34">
        <v>673</v>
      </c>
      <c r="M5" s="35">
        <v>168.25</v>
      </c>
      <c r="N5" s="36">
        <v>13</v>
      </c>
      <c r="O5" s="37">
        <v>181.25</v>
      </c>
    </row>
    <row r="8" spans="1:17" x14ac:dyDescent="0.25">
      <c r="K8" s="17">
        <f>SUM(K2:K7)</f>
        <v>16</v>
      </c>
      <c r="L8" s="17">
        <f>SUM(L2:L7)</f>
        <v>2735</v>
      </c>
      <c r="M8" s="23">
        <f>SUM(L8/K8)</f>
        <v>170.9375</v>
      </c>
      <c r="N8" s="17">
        <f>SUM(N2:N7)</f>
        <v>36</v>
      </c>
      <c r="O8" s="23">
        <f>SUM(M8+N8)</f>
        <v>206.9375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2_5"/>
    <protectedRange algorithmName="SHA-512" hashValue="ON39YdpmFHfN9f47KpiRvqrKx0V9+erV1CNkpWzYhW/Qyc6aT8rEyCrvauWSYGZK2ia3o7vd3akF07acHAFpOA==" saltValue="yVW9XmDwTqEnmpSGai0KYg==" spinCount="100000" sqref="D3" name="Range1_1_1_6"/>
    <protectedRange algorithmName="SHA-512" hashValue="ON39YdpmFHfN9f47KpiRvqrKx0V9+erV1CNkpWzYhW/Qyc6aT8rEyCrvauWSYGZK2ia3o7vd3akF07acHAFpOA==" saltValue="yVW9XmDwTqEnmpSGai0KYg==" spinCount="100000" sqref="E4:J4 B4:C4" name="Range1_2_4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5:J5 B5:C5" name="Range1_7_3"/>
    <protectedRange algorithmName="SHA-512" hashValue="ON39YdpmFHfN9f47KpiRvqrKx0V9+erV1CNkpWzYhW/Qyc6aT8rEyCrvauWSYGZK2ia3o7vd3akF07acHAFpOA==" saltValue="yVW9XmDwTqEnmpSGai0KYg==" spinCount="100000" sqref="D5" name="Range1_1_5_3"/>
  </protectedRanges>
  <conditionalFormatting sqref="E2">
    <cfRule type="top10" dxfId="1658" priority="24" rank="1"/>
  </conditionalFormatting>
  <conditionalFormatting sqref="F2">
    <cfRule type="top10" dxfId="1657" priority="23" rank="1"/>
  </conditionalFormatting>
  <conditionalFormatting sqref="G2">
    <cfRule type="top10" dxfId="1656" priority="22" rank="1"/>
  </conditionalFormatting>
  <conditionalFormatting sqref="H2">
    <cfRule type="top10" dxfId="1655" priority="21" rank="1"/>
  </conditionalFormatting>
  <conditionalFormatting sqref="I2">
    <cfRule type="top10" dxfId="1654" priority="20" rank="1"/>
  </conditionalFormatting>
  <conditionalFormatting sqref="J2">
    <cfRule type="top10" dxfId="1653" priority="19" rank="1"/>
  </conditionalFormatting>
  <conditionalFormatting sqref="J3">
    <cfRule type="top10" dxfId="1652" priority="13" rank="1"/>
  </conditionalFormatting>
  <conditionalFormatting sqref="I3">
    <cfRule type="top10" dxfId="1651" priority="14" rank="1"/>
  </conditionalFormatting>
  <conditionalFormatting sqref="H3">
    <cfRule type="top10" dxfId="1650" priority="15" rank="1"/>
  </conditionalFormatting>
  <conditionalFormatting sqref="G3">
    <cfRule type="top10" dxfId="1649" priority="16" rank="1"/>
  </conditionalFormatting>
  <conditionalFormatting sqref="F3">
    <cfRule type="top10" dxfId="1648" priority="17" rank="1"/>
  </conditionalFormatting>
  <conditionalFormatting sqref="E3">
    <cfRule type="top10" dxfId="1647" priority="18" rank="1"/>
  </conditionalFormatting>
  <conditionalFormatting sqref="J4">
    <cfRule type="top10" dxfId="1646" priority="7" rank="1"/>
  </conditionalFormatting>
  <conditionalFormatting sqref="I4">
    <cfRule type="top10" dxfId="1645" priority="8" rank="1"/>
  </conditionalFormatting>
  <conditionalFormatting sqref="H4">
    <cfRule type="top10" dxfId="1644" priority="9" rank="1"/>
  </conditionalFormatting>
  <conditionalFormatting sqref="G4">
    <cfRule type="top10" dxfId="1643" priority="10" rank="1"/>
  </conditionalFormatting>
  <conditionalFormatting sqref="F4">
    <cfRule type="top10" dxfId="1642" priority="11" rank="1"/>
  </conditionalFormatting>
  <conditionalFormatting sqref="E4">
    <cfRule type="top10" dxfId="1641" priority="12" rank="1"/>
  </conditionalFormatting>
  <conditionalFormatting sqref="J5">
    <cfRule type="top10" dxfId="1640" priority="1" rank="1"/>
  </conditionalFormatting>
  <conditionalFormatting sqref="I5">
    <cfRule type="top10" dxfId="1639" priority="2" rank="1"/>
  </conditionalFormatting>
  <conditionalFormatting sqref="H5">
    <cfRule type="top10" dxfId="1638" priority="3" rank="1"/>
  </conditionalFormatting>
  <conditionalFormatting sqref="G5">
    <cfRule type="top10" dxfId="1637" priority="4" rank="1"/>
  </conditionalFormatting>
  <conditionalFormatting sqref="F5">
    <cfRule type="top10" dxfId="1636" priority="5" rank="1"/>
  </conditionalFormatting>
  <conditionalFormatting sqref="E5">
    <cfRule type="top10" dxfId="1635" priority="6" rank="1"/>
  </conditionalFormatting>
  <hyperlinks>
    <hyperlink ref="Q1" location="'National Adult Rankings'!A1" display="Return to Rankings" xr:uid="{DE708221-481C-4945-BC31-6B8C7524B9D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DCACD1-EA75-42B0-B08D-5DA24F56FE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B95FF-5485-4E5E-A374-28E91D37F4B2}">
  <sheetPr codeName="Sheet74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114</v>
      </c>
      <c r="C2" s="27">
        <v>43918</v>
      </c>
      <c r="D2" s="28" t="s">
        <v>115</v>
      </c>
      <c r="E2" s="29">
        <v>192</v>
      </c>
      <c r="F2" s="29">
        <v>194</v>
      </c>
      <c r="G2" s="29">
        <v>197</v>
      </c>
      <c r="H2" s="29">
        <v>194</v>
      </c>
      <c r="I2" s="29"/>
      <c r="J2" s="29"/>
      <c r="K2" s="34">
        <f>COUNT(E2:J2)</f>
        <v>4</v>
      </c>
      <c r="L2" s="34">
        <f>SUM(E2:J2)</f>
        <v>777</v>
      </c>
      <c r="M2" s="35">
        <f>IFERROR(L2/K2,0)</f>
        <v>194.25</v>
      </c>
      <c r="N2" s="36">
        <v>9</v>
      </c>
      <c r="O2" s="37">
        <f>SUM(M2+N2)</f>
        <v>203.25</v>
      </c>
    </row>
    <row r="3" spans="1:17" x14ac:dyDescent="0.25">
      <c r="A3" s="25" t="s">
        <v>76</v>
      </c>
      <c r="B3" s="26" t="s">
        <v>114</v>
      </c>
      <c r="C3" s="27">
        <v>43939</v>
      </c>
      <c r="D3" s="28" t="s">
        <v>115</v>
      </c>
      <c r="E3" s="29">
        <v>196</v>
      </c>
      <c r="F3" s="29">
        <v>189</v>
      </c>
      <c r="G3" s="29">
        <v>198</v>
      </c>
      <c r="H3" s="29">
        <v>191</v>
      </c>
      <c r="I3" s="29"/>
      <c r="J3" s="29"/>
      <c r="K3" s="34">
        <f>COUNT(E3:J3)</f>
        <v>4</v>
      </c>
      <c r="L3" s="34">
        <f>SUM(E3:J3)</f>
        <v>774</v>
      </c>
      <c r="M3" s="35">
        <f>IFERROR(L3/K3,0)</f>
        <v>193.5</v>
      </c>
      <c r="N3" s="36">
        <v>9</v>
      </c>
      <c r="O3" s="37">
        <f>SUM(M3+N3)</f>
        <v>202.5</v>
      </c>
    </row>
    <row r="6" spans="1:17" x14ac:dyDescent="0.25">
      <c r="K6" s="17">
        <f>SUM(K2:K5)</f>
        <v>8</v>
      </c>
      <c r="L6" s="17">
        <f>SUM(L2:L5)</f>
        <v>1551</v>
      </c>
      <c r="M6" s="23">
        <f>SUM(L6/K6)</f>
        <v>193.875</v>
      </c>
      <c r="N6" s="17">
        <f>SUM(N2:N5)</f>
        <v>18</v>
      </c>
      <c r="O6" s="23">
        <f>SUM(M6+N6)</f>
        <v>211.875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5"/>
    <protectedRange algorithmName="SHA-512" hashValue="ON39YdpmFHfN9f47KpiRvqrKx0V9+erV1CNkpWzYhW/Qyc6aT8rEyCrvauWSYGZK2ia3o7vd3akF07acHAFpOA==" saltValue="yVW9XmDwTqEnmpSGai0KYg==" spinCount="100000" sqref="I3:J3 B3:C3" name="Range1_9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H3" name="Range1_3_6"/>
  </protectedRanges>
  <conditionalFormatting sqref="F2">
    <cfRule type="top10" dxfId="1634" priority="11" rank="1"/>
  </conditionalFormatting>
  <conditionalFormatting sqref="G2">
    <cfRule type="top10" dxfId="1633" priority="10" rank="1"/>
  </conditionalFormatting>
  <conditionalFormatting sqref="H2">
    <cfRule type="top10" dxfId="1632" priority="9" rank="1"/>
  </conditionalFormatting>
  <conditionalFormatting sqref="I2">
    <cfRule type="top10" dxfId="1631" priority="7" rank="1"/>
  </conditionalFormatting>
  <conditionalFormatting sqref="J2">
    <cfRule type="top10" dxfId="1630" priority="8" rank="1"/>
  </conditionalFormatting>
  <conditionalFormatting sqref="E2">
    <cfRule type="top10" dxfId="1629" priority="12" rank="1"/>
  </conditionalFormatting>
  <conditionalFormatting sqref="F3">
    <cfRule type="top10" dxfId="1628" priority="5" rank="1"/>
  </conditionalFormatting>
  <conditionalFormatting sqref="G3">
    <cfRule type="top10" dxfId="1627" priority="4" rank="1"/>
  </conditionalFormatting>
  <conditionalFormatting sqref="H3">
    <cfRule type="top10" dxfId="1626" priority="3" rank="1"/>
  </conditionalFormatting>
  <conditionalFormatting sqref="I3">
    <cfRule type="top10" dxfId="1625" priority="1" rank="1"/>
  </conditionalFormatting>
  <conditionalFormatting sqref="J3">
    <cfRule type="top10" dxfId="1624" priority="2" rank="1"/>
  </conditionalFormatting>
  <conditionalFormatting sqref="E3">
    <cfRule type="top10" dxfId="1623" priority="6" rank="1"/>
  </conditionalFormatting>
  <hyperlinks>
    <hyperlink ref="Q1" location="'National Adult Rankings'!A1" display="Return to Rankings" xr:uid="{B56D1F40-BF7A-4508-BAA9-6812F979C989}"/>
  </hyperlink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E5BF-EE2F-4224-8E10-EFF8263EF0D6}">
  <sheetPr codeName="Sheet35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1" max="11" width="9.140625" style="44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58</v>
      </c>
      <c r="C2" s="27">
        <v>43883</v>
      </c>
      <c r="D2" s="28" t="s">
        <v>56</v>
      </c>
      <c r="E2" s="29">
        <v>183</v>
      </c>
      <c r="F2" s="29">
        <v>180</v>
      </c>
      <c r="G2" s="29">
        <v>182</v>
      </c>
      <c r="H2" s="29">
        <v>179</v>
      </c>
      <c r="I2" s="29"/>
      <c r="J2" s="29"/>
      <c r="K2" s="34">
        <v>4</v>
      </c>
      <c r="L2" s="34">
        <v>724</v>
      </c>
      <c r="M2" s="35">
        <v>181</v>
      </c>
      <c r="N2" s="36">
        <v>3</v>
      </c>
      <c r="O2" s="37">
        <v>184</v>
      </c>
    </row>
    <row r="3" spans="1:17" x14ac:dyDescent="0.25">
      <c r="A3" s="25" t="s">
        <v>76</v>
      </c>
      <c r="B3" s="26" t="s">
        <v>58</v>
      </c>
      <c r="C3" s="27">
        <v>43981</v>
      </c>
      <c r="D3" s="28" t="s">
        <v>56</v>
      </c>
      <c r="E3" s="29">
        <v>179</v>
      </c>
      <c r="F3" s="29">
        <v>188</v>
      </c>
      <c r="G3" s="29">
        <v>191</v>
      </c>
      <c r="H3" s="29">
        <v>188</v>
      </c>
      <c r="I3" s="29"/>
      <c r="J3" s="29"/>
      <c r="K3" s="34">
        <v>4</v>
      </c>
      <c r="L3" s="34">
        <v>746</v>
      </c>
      <c r="M3" s="35">
        <v>186.5</v>
      </c>
      <c r="N3" s="36">
        <v>4</v>
      </c>
      <c r="O3" s="37">
        <v>190.5</v>
      </c>
    </row>
    <row r="4" spans="1:17" x14ac:dyDescent="0.25">
      <c r="A4" s="25" t="s">
        <v>76</v>
      </c>
      <c r="B4" s="26" t="s">
        <v>58</v>
      </c>
      <c r="C4" s="27">
        <v>44009</v>
      </c>
      <c r="D4" s="28" t="s">
        <v>56</v>
      </c>
      <c r="E4" s="29">
        <v>182</v>
      </c>
      <c r="F4" s="29">
        <v>184</v>
      </c>
      <c r="G4" s="29">
        <v>186</v>
      </c>
      <c r="H4" s="29">
        <v>185</v>
      </c>
      <c r="I4" s="29"/>
      <c r="J4" s="29"/>
      <c r="K4" s="34">
        <v>4</v>
      </c>
      <c r="L4" s="34">
        <v>737</v>
      </c>
      <c r="M4" s="35">
        <v>184.25</v>
      </c>
      <c r="N4" s="36">
        <v>5</v>
      </c>
      <c r="O4" s="37">
        <v>189.25</v>
      </c>
    </row>
    <row r="7" spans="1:17" x14ac:dyDescent="0.25">
      <c r="K7" s="17">
        <f>SUM(K2:K6)</f>
        <v>12</v>
      </c>
      <c r="L7" s="17">
        <f>SUM(L2:L6)</f>
        <v>2207</v>
      </c>
      <c r="M7" s="23">
        <f>SUM(L7/K7)</f>
        <v>183.91666666666666</v>
      </c>
      <c r="N7" s="17">
        <f>SUM(N2:N6)</f>
        <v>12</v>
      </c>
      <c r="O7" s="23">
        <f>SUM(M7+N7)</f>
        <v>195.91666666666666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sqref="I3:J3 B3:C3" name="Range1"/>
    <protectedRange sqref="D3" name="Range1_1"/>
    <protectedRange sqref="E3:H3" name="Range1_3"/>
    <protectedRange algorithmName="SHA-512" hashValue="ON39YdpmFHfN9f47KpiRvqrKx0V9+erV1CNkpWzYhW/Qyc6aT8rEyCrvauWSYGZK2ia3o7vd3akF07acHAFpOA==" saltValue="yVW9XmDwTqEnmpSGai0KYg==" spinCount="100000" sqref="I4:J4 B4:C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1622" priority="17" rank="1"/>
  </conditionalFormatting>
  <conditionalFormatting sqref="G2">
    <cfRule type="top10" dxfId="1621" priority="16" rank="1"/>
  </conditionalFormatting>
  <conditionalFormatting sqref="H2">
    <cfRule type="top10" dxfId="1620" priority="15" rank="1"/>
  </conditionalFormatting>
  <conditionalFormatting sqref="I2">
    <cfRule type="top10" dxfId="1619" priority="13" rank="1"/>
  </conditionalFormatting>
  <conditionalFormatting sqref="J2">
    <cfRule type="top10" dxfId="1618" priority="14" rank="1"/>
  </conditionalFormatting>
  <conditionalFormatting sqref="E2">
    <cfRule type="top10" dxfId="1617" priority="18" rank="1"/>
  </conditionalFormatting>
  <conditionalFormatting sqref="F3">
    <cfRule type="top10" dxfId="1616" priority="11" rank="1"/>
  </conditionalFormatting>
  <conditionalFormatting sqref="G3">
    <cfRule type="top10" dxfId="1615" priority="10" rank="1"/>
  </conditionalFormatting>
  <conditionalFormatting sqref="H3">
    <cfRule type="top10" dxfId="1614" priority="9" rank="1"/>
  </conditionalFormatting>
  <conditionalFormatting sqref="I3">
    <cfRule type="top10" dxfId="1613" priority="7" rank="1"/>
  </conditionalFormatting>
  <conditionalFormatting sqref="J3">
    <cfRule type="top10" dxfId="1612" priority="8" rank="1"/>
  </conditionalFormatting>
  <conditionalFormatting sqref="E3">
    <cfRule type="top10" dxfId="1611" priority="12" rank="1"/>
  </conditionalFormatting>
  <conditionalFormatting sqref="F4">
    <cfRule type="top10" dxfId="1610" priority="5" rank="1"/>
  </conditionalFormatting>
  <conditionalFormatting sqref="G4">
    <cfRule type="top10" dxfId="1609" priority="4" rank="1"/>
  </conditionalFormatting>
  <conditionalFormatting sqref="H4">
    <cfRule type="top10" dxfId="1608" priority="3" rank="1"/>
  </conditionalFormatting>
  <conditionalFormatting sqref="I4">
    <cfRule type="top10" dxfId="1607" priority="1" rank="1"/>
  </conditionalFormatting>
  <conditionalFormatting sqref="J4">
    <cfRule type="top10" dxfId="1606" priority="2" rank="1"/>
  </conditionalFormatting>
  <conditionalFormatting sqref="E4">
    <cfRule type="top10" dxfId="1605" priority="6" rank="1"/>
  </conditionalFormatting>
  <hyperlinks>
    <hyperlink ref="Q1" location="'National Adult Rankings'!A1" display="Return to Rankings" xr:uid="{EBB0EC14-2D2D-484E-B79E-D4F4A4376A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46F237-0524-453F-99DB-22A3D4B263F1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0CE63CD-8D39-44C5-A361-F263A70C5FD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BD6E53F8-357E-4022-84B6-AB55C82DE9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540F-6230-4FFC-B44D-7FAE7DD3E8E7}">
  <sheetPr codeName="Sheet29"/>
  <dimension ref="A1:Q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61</v>
      </c>
      <c r="C2" s="27">
        <v>43883</v>
      </c>
      <c r="D2" s="28" t="s">
        <v>56</v>
      </c>
      <c r="E2" s="29">
        <v>185</v>
      </c>
      <c r="F2" s="29">
        <v>176</v>
      </c>
      <c r="G2" s="29">
        <v>178</v>
      </c>
      <c r="H2" s="29">
        <v>168</v>
      </c>
      <c r="I2" s="29"/>
      <c r="J2" s="29"/>
      <c r="K2" s="34">
        <v>4</v>
      </c>
      <c r="L2" s="34">
        <v>707</v>
      </c>
      <c r="M2" s="35">
        <v>176.75</v>
      </c>
      <c r="N2" s="36">
        <v>6</v>
      </c>
      <c r="O2" s="37">
        <v>182.75</v>
      </c>
    </row>
    <row r="3" spans="1:17" x14ac:dyDescent="0.25">
      <c r="A3" s="25" t="s">
        <v>96</v>
      </c>
      <c r="B3" s="26" t="s">
        <v>97</v>
      </c>
      <c r="C3" s="27">
        <v>43904</v>
      </c>
      <c r="D3" s="28" t="s">
        <v>56</v>
      </c>
      <c r="E3" s="29">
        <v>175</v>
      </c>
      <c r="F3" s="29">
        <v>183</v>
      </c>
      <c r="G3" s="29">
        <v>179</v>
      </c>
      <c r="H3" s="29">
        <v>177</v>
      </c>
      <c r="I3" s="29"/>
      <c r="J3" s="29"/>
      <c r="K3" s="34">
        <v>4</v>
      </c>
      <c r="L3" s="34">
        <v>714</v>
      </c>
      <c r="M3" s="35">
        <v>178.5</v>
      </c>
      <c r="N3" s="36">
        <v>3</v>
      </c>
      <c r="O3" s="37">
        <v>181.5</v>
      </c>
    </row>
    <row r="4" spans="1:17" x14ac:dyDescent="0.25">
      <c r="A4" s="25" t="s">
        <v>96</v>
      </c>
      <c r="B4" s="26" t="s">
        <v>97</v>
      </c>
      <c r="C4" s="27">
        <v>43974</v>
      </c>
      <c r="D4" s="28" t="s">
        <v>56</v>
      </c>
      <c r="E4" s="29">
        <v>180</v>
      </c>
      <c r="F4" s="29">
        <v>180</v>
      </c>
      <c r="G4" s="29">
        <v>181</v>
      </c>
      <c r="H4" s="29">
        <v>171</v>
      </c>
      <c r="I4" s="29"/>
      <c r="J4" s="29"/>
      <c r="K4" s="34">
        <v>4</v>
      </c>
      <c r="L4" s="34">
        <v>712</v>
      </c>
      <c r="M4" s="35">
        <v>178</v>
      </c>
      <c r="N4" s="36">
        <v>3</v>
      </c>
      <c r="O4" s="37">
        <v>181</v>
      </c>
    </row>
    <row r="5" spans="1:17" x14ac:dyDescent="0.25">
      <c r="A5" s="25" t="s">
        <v>96</v>
      </c>
      <c r="B5" s="26" t="s">
        <v>97</v>
      </c>
      <c r="C5" s="27">
        <v>43995</v>
      </c>
      <c r="D5" s="28" t="s">
        <v>56</v>
      </c>
      <c r="E5" s="29">
        <v>175</v>
      </c>
      <c r="F5" s="29">
        <v>179</v>
      </c>
      <c r="G5" s="29">
        <v>180</v>
      </c>
      <c r="H5" s="29">
        <v>179</v>
      </c>
      <c r="I5" s="29"/>
      <c r="J5" s="29"/>
      <c r="K5" s="34">
        <v>4</v>
      </c>
      <c r="L5" s="34">
        <v>713</v>
      </c>
      <c r="M5" s="35">
        <v>178.25</v>
      </c>
      <c r="N5" s="36">
        <v>3</v>
      </c>
      <c r="O5" s="37">
        <v>181.25</v>
      </c>
    </row>
    <row r="6" spans="1:17" x14ac:dyDescent="0.25">
      <c r="A6" s="25" t="s">
        <v>96</v>
      </c>
      <c r="B6" s="26" t="s">
        <v>97</v>
      </c>
      <c r="C6" s="27">
        <v>44009</v>
      </c>
      <c r="D6" s="28" t="s">
        <v>56</v>
      </c>
      <c r="E6" s="29">
        <v>176</v>
      </c>
      <c r="F6" s="29">
        <v>176</v>
      </c>
      <c r="G6" s="29">
        <v>176</v>
      </c>
      <c r="H6" s="29">
        <v>180</v>
      </c>
      <c r="I6" s="29"/>
      <c r="J6" s="29"/>
      <c r="K6" s="34">
        <v>4</v>
      </c>
      <c r="L6" s="34">
        <v>708</v>
      </c>
      <c r="M6" s="35">
        <v>177</v>
      </c>
      <c r="N6" s="36">
        <v>4</v>
      </c>
      <c r="O6" s="37">
        <v>181</v>
      </c>
    </row>
    <row r="9" spans="1:17" x14ac:dyDescent="0.25">
      <c r="K9" s="17">
        <f>SUM(K2:K8)</f>
        <v>20</v>
      </c>
      <c r="L9" s="17">
        <f>SUM(L2:L8)</f>
        <v>3554</v>
      </c>
      <c r="M9" s="23">
        <f>SUM(L9/K9)</f>
        <v>177.7</v>
      </c>
      <c r="N9" s="17">
        <f>SUM(N2:N8)</f>
        <v>19</v>
      </c>
      <c r="O9" s="23">
        <f>SUM(M9+N9)</f>
        <v>196.7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_2"/>
    <protectedRange algorithmName="SHA-512" hashValue="ON39YdpmFHfN9f47KpiRvqrKx0V9+erV1CNkpWzYhW/Qyc6aT8rEyCrvauWSYGZK2ia3o7vd3akF07acHAFpOA==" saltValue="yVW9XmDwTqEnmpSGai0KYg==" spinCount="100000" sqref="D2" name="Range1_1_3_2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2"/>
    <protectedRange sqref="D5" name="Range1_1_1_1"/>
    <protectedRange algorithmName="SHA-512" hashValue="ON39YdpmFHfN9f47KpiRvqrKx0V9+erV1CNkpWzYhW/Qyc6aT8rEyCrvauWSYGZK2ia3o7vd3akF07acHAFpOA==" saltValue="yVW9XmDwTqEnmpSGai0KYg==" spinCount="100000" sqref="E6:J6 B6:C6" name="Range1_2_4"/>
    <protectedRange algorithmName="SHA-512" hashValue="ON39YdpmFHfN9f47KpiRvqrKx0V9+erV1CNkpWzYhW/Qyc6aT8rEyCrvauWSYGZK2ia3o7vd3akF07acHAFpOA==" saltValue="yVW9XmDwTqEnmpSGai0KYg==" spinCount="100000" sqref="D6" name="Range1_1_1_2"/>
  </protectedRanges>
  <conditionalFormatting sqref="J2">
    <cfRule type="top10" dxfId="1604" priority="25" rank="1"/>
  </conditionalFormatting>
  <conditionalFormatting sqref="I2">
    <cfRule type="top10" dxfId="1603" priority="26" rank="1"/>
  </conditionalFormatting>
  <conditionalFormatting sqref="H2">
    <cfRule type="top10" dxfId="1602" priority="27" rank="1"/>
  </conditionalFormatting>
  <conditionalFormatting sqref="G2">
    <cfRule type="top10" dxfId="1601" priority="28" rank="1"/>
  </conditionalFormatting>
  <conditionalFormatting sqref="F2">
    <cfRule type="top10" dxfId="1600" priority="29" rank="1"/>
  </conditionalFormatting>
  <conditionalFormatting sqref="E2">
    <cfRule type="top10" dxfId="1599" priority="30" rank="1"/>
  </conditionalFormatting>
  <conditionalFormatting sqref="J3">
    <cfRule type="top10" dxfId="1598" priority="19" rank="1"/>
  </conditionalFormatting>
  <conditionalFormatting sqref="I3">
    <cfRule type="top10" dxfId="1597" priority="20" rank="1"/>
  </conditionalFormatting>
  <conditionalFormatting sqref="H3">
    <cfRule type="top10" dxfId="1596" priority="21" rank="1"/>
  </conditionalFormatting>
  <conditionalFormatting sqref="G3">
    <cfRule type="top10" dxfId="1595" priority="22" rank="1"/>
  </conditionalFormatting>
  <conditionalFormatting sqref="F3">
    <cfRule type="top10" dxfId="1594" priority="23" rank="1"/>
  </conditionalFormatting>
  <conditionalFormatting sqref="E3">
    <cfRule type="top10" dxfId="1593" priority="24" rank="1"/>
  </conditionalFormatting>
  <conditionalFormatting sqref="J4">
    <cfRule type="top10" dxfId="1592" priority="13" rank="1"/>
  </conditionalFormatting>
  <conditionalFormatting sqref="I4">
    <cfRule type="top10" dxfId="1591" priority="14" rank="1"/>
  </conditionalFormatting>
  <conditionalFormatting sqref="H4">
    <cfRule type="top10" dxfId="1590" priority="15" rank="1"/>
  </conditionalFormatting>
  <conditionalFormatting sqref="G4">
    <cfRule type="top10" dxfId="1589" priority="16" rank="1"/>
  </conditionalFormatting>
  <conditionalFormatting sqref="F4">
    <cfRule type="top10" dxfId="1588" priority="17" rank="1"/>
  </conditionalFormatting>
  <conditionalFormatting sqref="E4">
    <cfRule type="top10" dxfId="1587" priority="18" rank="1"/>
  </conditionalFormatting>
  <conditionalFormatting sqref="J5">
    <cfRule type="top10" dxfId="1586" priority="7" rank="1"/>
  </conditionalFormatting>
  <conditionalFormatting sqref="I5">
    <cfRule type="top10" dxfId="1585" priority="8" rank="1"/>
  </conditionalFormatting>
  <conditionalFormatting sqref="H5">
    <cfRule type="top10" dxfId="1584" priority="9" rank="1"/>
  </conditionalFormatting>
  <conditionalFormatting sqref="G5">
    <cfRule type="top10" dxfId="1583" priority="10" rank="1"/>
  </conditionalFormatting>
  <conditionalFormatting sqref="F5">
    <cfRule type="top10" dxfId="1582" priority="11" rank="1"/>
  </conditionalFormatting>
  <conditionalFormatting sqref="E5">
    <cfRule type="top10" dxfId="1581" priority="12" rank="1"/>
  </conditionalFormatting>
  <conditionalFormatting sqref="J6">
    <cfRule type="top10" dxfId="1580" priority="1" rank="1"/>
  </conditionalFormatting>
  <conditionalFormatting sqref="I6">
    <cfRule type="top10" dxfId="1579" priority="2" rank="1"/>
  </conditionalFormatting>
  <conditionalFormatting sqref="H6">
    <cfRule type="top10" dxfId="1578" priority="3" rank="1"/>
  </conditionalFormatting>
  <conditionalFormatting sqref="G6">
    <cfRule type="top10" dxfId="1577" priority="4" rank="1"/>
  </conditionalFormatting>
  <conditionalFormatting sqref="F6">
    <cfRule type="top10" dxfId="1576" priority="5" rank="1"/>
  </conditionalFormatting>
  <conditionalFormatting sqref="E6">
    <cfRule type="top10" dxfId="1575" priority="6" rank="1"/>
  </conditionalFormatting>
  <hyperlinks>
    <hyperlink ref="Q1" location="'National Adult Rankings'!A1" display="Return to Rankings" xr:uid="{01AA1A61-3AFF-41DA-83D1-B9FB14BA5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B786796-41CD-4580-BC01-87C32A0D293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40F2089-D600-4C72-87A8-93CF4D81E2E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29458006-108C-44F3-8871-411B9344AA48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46</v>
      </c>
      <c r="C2" s="27">
        <v>43855</v>
      </c>
      <c r="D2" s="28" t="s">
        <v>52</v>
      </c>
      <c r="E2" s="29">
        <v>186</v>
      </c>
      <c r="F2" s="29">
        <v>179</v>
      </c>
      <c r="G2" s="29">
        <v>192</v>
      </c>
      <c r="H2" s="29">
        <v>185</v>
      </c>
      <c r="I2" s="29"/>
      <c r="J2" s="29"/>
      <c r="K2" s="30">
        <v>4</v>
      </c>
      <c r="L2" s="30">
        <v>742</v>
      </c>
      <c r="M2" s="31">
        <v>185.5</v>
      </c>
      <c r="N2" s="32">
        <v>2</v>
      </c>
      <c r="O2" s="33">
        <v>187.5</v>
      </c>
    </row>
    <row r="3" spans="1:17" x14ac:dyDescent="0.25">
      <c r="A3" s="25" t="s">
        <v>76</v>
      </c>
      <c r="B3" s="26" t="s">
        <v>79</v>
      </c>
      <c r="C3" s="27" t="str">
        <f t="shared" ref="C3" si="0">$D$2</f>
        <v>Edinburg, TX</v>
      </c>
      <c r="D3" s="28">
        <f t="shared" ref="D3" si="1">$E$2</f>
        <v>186</v>
      </c>
      <c r="E3" s="29">
        <v>194</v>
      </c>
      <c r="F3" s="29">
        <v>189</v>
      </c>
      <c r="G3" s="29">
        <v>190</v>
      </c>
      <c r="H3" s="29">
        <v>189</v>
      </c>
      <c r="I3" s="29"/>
      <c r="J3" s="29"/>
      <c r="K3" s="34">
        <v>4</v>
      </c>
      <c r="L3" s="34">
        <v>762</v>
      </c>
      <c r="M3" s="35">
        <v>190.5</v>
      </c>
      <c r="N3" s="36">
        <v>2</v>
      </c>
      <c r="O3" s="37">
        <v>192.5</v>
      </c>
    </row>
    <row r="4" spans="1:17" x14ac:dyDescent="0.25">
      <c r="A4" s="25" t="s">
        <v>76</v>
      </c>
      <c r="B4" s="26" t="s">
        <v>79</v>
      </c>
      <c r="C4" s="27">
        <v>43988</v>
      </c>
      <c r="D4" s="28" t="s">
        <v>52</v>
      </c>
      <c r="E4" s="29">
        <v>189</v>
      </c>
      <c r="F4" s="29">
        <v>186</v>
      </c>
      <c r="G4" s="29">
        <v>187</v>
      </c>
      <c r="H4" s="29">
        <v>190</v>
      </c>
      <c r="I4" s="29"/>
      <c r="J4" s="29"/>
      <c r="K4" s="34">
        <v>4</v>
      </c>
      <c r="L4" s="34">
        <v>752</v>
      </c>
      <c r="M4" s="35">
        <v>188</v>
      </c>
      <c r="N4" s="36">
        <v>6</v>
      </c>
      <c r="O4" s="37">
        <v>194</v>
      </c>
    </row>
    <row r="7" spans="1:17" x14ac:dyDescent="0.25">
      <c r="K7" s="17">
        <f>SUM(K2:K6)</f>
        <v>12</v>
      </c>
      <c r="L7" s="17">
        <f>SUM(L2:L6)</f>
        <v>2256</v>
      </c>
      <c r="M7" s="23">
        <f>SUM(L7/K7)</f>
        <v>188</v>
      </c>
      <c r="N7" s="17">
        <f>SUM(N2:N6)</f>
        <v>10</v>
      </c>
      <c r="O7" s="23">
        <f>SUM(M7+N7)</f>
        <v>198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5" t="s">
        <v>37</v>
      </c>
      <c r="B16" s="26" t="s">
        <v>79</v>
      </c>
      <c r="C16" s="27">
        <v>43988</v>
      </c>
      <c r="D16" s="28" t="s">
        <v>52</v>
      </c>
      <c r="E16" s="29">
        <v>181</v>
      </c>
      <c r="F16" s="29">
        <v>182</v>
      </c>
      <c r="G16" s="29">
        <v>183</v>
      </c>
      <c r="H16" s="29">
        <v>189</v>
      </c>
      <c r="I16" s="29"/>
      <c r="J16" s="29"/>
      <c r="K16" s="34">
        <v>4</v>
      </c>
      <c r="L16" s="34">
        <v>735</v>
      </c>
      <c r="M16" s="35">
        <v>183.75</v>
      </c>
      <c r="N16" s="36">
        <v>11</v>
      </c>
      <c r="O16" s="37">
        <v>194.75</v>
      </c>
    </row>
    <row r="20" spans="11:15" x14ac:dyDescent="0.25">
      <c r="K20" s="17">
        <f>SUM(K15:K19)</f>
        <v>4</v>
      </c>
      <c r="L20" s="17">
        <f>SUM(L15:L19)</f>
        <v>735</v>
      </c>
      <c r="M20" s="23">
        <f>SUM(L20/K20)</f>
        <v>183.75</v>
      </c>
      <c r="N20" s="17">
        <f>SUM(N15:N19)</f>
        <v>11</v>
      </c>
      <c r="O20" s="23">
        <f>SUM(M20+N20)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  <protectedRange algorithmName="SHA-512" hashValue="ON39YdpmFHfN9f47KpiRvqrKx0V9+erV1CNkpWzYhW/Qyc6aT8rEyCrvauWSYGZK2ia3o7vd3akF07acHAFpOA==" saltValue="yVW9XmDwTqEnmpSGai0KYg==" spinCount="100000" sqref="E16:J16 B16:C16" name="Range1_10"/>
    <protectedRange algorithmName="SHA-512" hashValue="ON39YdpmFHfN9f47KpiRvqrKx0V9+erV1CNkpWzYhW/Qyc6aT8rEyCrvauWSYGZK2ia3o7vd3akF07acHAFpOA==" saltValue="yVW9XmDwTqEnmpSGai0KYg==" spinCount="100000" sqref="D16" name="Range1_1_13"/>
  </protectedRanges>
  <conditionalFormatting sqref="F2">
    <cfRule type="top10" dxfId="1574" priority="23" rank="1"/>
  </conditionalFormatting>
  <conditionalFormatting sqref="G2">
    <cfRule type="top10" dxfId="1573" priority="22" rank="1"/>
  </conditionalFormatting>
  <conditionalFormatting sqref="H2">
    <cfRule type="top10" dxfId="1572" priority="21" rank="1"/>
  </conditionalFormatting>
  <conditionalFormatting sqref="I2">
    <cfRule type="top10" dxfId="1571" priority="19" rank="1"/>
  </conditionalFormatting>
  <conditionalFormatting sqref="J2">
    <cfRule type="top10" dxfId="1570" priority="20" rank="1"/>
  </conditionalFormatting>
  <conditionalFormatting sqref="E2">
    <cfRule type="top10" dxfId="1569" priority="24" rank="1"/>
  </conditionalFormatting>
  <conditionalFormatting sqref="F3">
    <cfRule type="top10" dxfId="1568" priority="13" rank="1"/>
  </conditionalFormatting>
  <conditionalFormatting sqref="G3">
    <cfRule type="top10" dxfId="1567" priority="14" rank="1"/>
  </conditionalFormatting>
  <conditionalFormatting sqref="H3">
    <cfRule type="top10" dxfId="1566" priority="15" rank="1"/>
  </conditionalFormatting>
  <conditionalFormatting sqref="I3">
    <cfRule type="top10" dxfId="1565" priority="16" rank="1"/>
  </conditionalFormatting>
  <conditionalFormatting sqref="J3">
    <cfRule type="top10" dxfId="1564" priority="17" rank="1"/>
  </conditionalFormatting>
  <conditionalFormatting sqref="E3">
    <cfRule type="top10" dxfId="1563" priority="18" rank="1"/>
  </conditionalFormatting>
  <conditionalFormatting sqref="F4">
    <cfRule type="top10" dxfId="1562" priority="11" rank="1"/>
  </conditionalFormatting>
  <conditionalFormatting sqref="G4">
    <cfRule type="top10" dxfId="1561" priority="10" rank="1"/>
  </conditionalFormatting>
  <conditionalFormatting sqref="H4">
    <cfRule type="top10" dxfId="1560" priority="9" rank="1"/>
  </conditionalFormatting>
  <conditionalFormatting sqref="I4">
    <cfRule type="top10" dxfId="1559" priority="7" rank="1"/>
  </conditionalFormatting>
  <conditionalFormatting sqref="J4">
    <cfRule type="top10" dxfId="1558" priority="8" rank="1"/>
  </conditionalFormatting>
  <conditionalFormatting sqref="E4">
    <cfRule type="top10" dxfId="1557" priority="12" rank="1"/>
  </conditionalFormatting>
  <conditionalFormatting sqref="E16">
    <cfRule type="top10" dxfId="1556" priority="6" rank="1"/>
  </conditionalFormatting>
  <conditionalFormatting sqref="F16">
    <cfRule type="top10" dxfId="1555" priority="5" rank="1"/>
  </conditionalFormatting>
  <conditionalFormatting sqref="G16">
    <cfRule type="top10" dxfId="1554" priority="4" rank="1"/>
  </conditionalFormatting>
  <conditionalFormatting sqref="H16">
    <cfRule type="top10" dxfId="1553" priority="3" rank="1"/>
  </conditionalFormatting>
  <conditionalFormatting sqref="I16">
    <cfRule type="top10" dxfId="1552" priority="2" rank="1"/>
  </conditionalFormatting>
  <conditionalFormatting sqref="J16">
    <cfRule type="top10" dxfId="1551" priority="1" rank="1"/>
  </conditionalFormatting>
  <hyperlinks>
    <hyperlink ref="Q1" location="'National Adult Rankings'!A1" display="Return to Rankings" xr:uid="{F8F1F997-16DD-421B-92DD-71E646E612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36313A-8061-4476-8E06-C4147A0BCF9B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D178BE66-26A4-4CFD-A3B3-8188665D7946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  <x14:dataValidation type="list" allowBlank="1" showInputMessage="1" showErrorMessage="1" xr:uid="{CBD0745C-54B3-4B95-A9E2-286085158AFC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Q2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99</v>
      </c>
      <c r="C2" s="27">
        <v>43907</v>
      </c>
      <c r="D2" s="28" t="s">
        <v>101</v>
      </c>
      <c r="E2" s="29">
        <v>195</v>
      </c>
      <c r="F2" s="29">
        <v>196</v>
      </c>
      <c r="G2" s="29">
        <v>196</v>
      </c>
      <c r="H2" s="29">
        <v>199</v>
      </c>
      <c r="I2" s="29"/>
      <c r="J2" s="29"/>
      <c r="K2" s="34">
        <v>4</v>
      </c>
      <c r="L2" s="34">
        <v>786</v>
      </c>
      <c r="M2" s="35">
        <v>196.5</v>
      </c>
      <c r="N2" s="36">
        <v>11</v>
      </c>
      <c r="O2" s="37">
        <v>207.5</v>
      </c>
    </row>
    <row r="3" spans="1:17" x14ac:dyDescent="0.25">
      <c r="A3" s="25" t="s">
        <v>76</v>
      </c>
      <c r="B3" s="26" t="s">
        <v>99</v>
      </c>
      <c r="C3" s="27">
        <v>43942</v>
      </c>
      <c r="D3" s="28" t="s">
        <v>131</v>
      </c>
      <c r="E3" s="29">
        <v>192</v>
      </c>
      <c r="F3" s="29">
        <v>197</v>
      </c>
      <c r="G3" s="29">
        <v>190</v>
      </c>
      <c r="H3" s="29">
        <v>196</v>
      </c>
      <c r="I3" s="29"/>
      <c r="J3" s="29"/>
      <c r="K3" s="34">
        <f t="shared" ref="K3" si="0">COUNT(E3:J3)</f>
        <v>4</v>
      </c>
      <c r="L3" s="34">
        <f t="shared" ref="L3" si="1">SUM(E3:J3)</f>
        <v>775</v>
      </c>
      <c r="M3" s="35">
        <f t="shared" ref="M3" si="2">IFERROR(L3/K3,0)</f>
        <v>193.75</v>
      </c>
      <c r="N3" s="36">
        <v>2</v>
      </c>
      <c r="O3" s="37">
        <f t="shared" ref="O3" si="3">SUM(M3+N3)</f>
        <v>195.75</v>
      </c>
    </row>
    <row r="4" spans="1:17" x14ac:dyDescent="0.25">
      <c r="A4" s="25" t="s">
        <v>76</v>
      </c>
      <c r="B4" s="26" t="s">
        <v>99</v>
      </c>
      <c r="C4" s="27">
        <v>43947</v>
      </c>
      <c r="D4" s="28" t="s">
        <v>133</v>
      </c>
      <c r="E4" s="29">
        <v>194</v>
      </c>
      <c r="F4" s="29">
        <v>190</v>
      </c>
      <c r="G4" s="29">
        <v>192</v>
      </c>
      <c r="H4" s="29">
        <v>195</v>
      </c>
      <c r="I4" s="29"/>
      <c r="J4" s="29"/>
      <c r="K4" s="34">
        <v>4</v>
      </c>
      <c r="L4" s="34">
        <v>771</v>
      </c>
      <c r="M4" s="35">
        <v>192.75</v>
      </c>
      <c r="N4" s="36">
        <v>3</v>
      </c>
      <c r="O4" s="37">
        <v>195.75</v>
      </c>
    </row>
    <row r="5" spans="1:17" x14ac:dyDescent="0.25">
      <c r="A5" s="25" t="s">
        <v>76</v>
      </c>
      <c r="B5" s="26" t="s">
        <v>99</v>
      </c>
      <c r="C5" s="27">
        <v>43970</v>
      </c>
      <c r="D5" s="28" t="s">
        <v>101</v>
      </c>
      <c r="E5" s="29">
        <v>194</v>
      </c>
      <c r="F5" s="29">
        <v>196</v>
      </c>
      <c r="G5" s="29">
        <v>194</v>
      </c>
      <c r="H5" s="29">
        <v>193</v>
      </c>
      <c r="I5" s="29"/>
      <c r="J5" s="29"/>
      <c r="K5" s="34">
        <v>4</v>
      </c>
      <c r="L5" s="34">
        <v>777</v>
      </c>
      <c r="M5" s="35">
        <v>194.25</v>
      </c>
      <c r="N5" s="36">
        <v>2</v>
      </c>
      <c r="O5" s="37">
        <f t="shared" ref="O5" si="4">SUM(M5+N5)</f>
        <v>196.25</v>
      </c>
    </row>
    <row r="6" spans="1:17" x14ac:dyDescent="0.25">
      <c r="A6" s="25" t="s">
        <v>76</v>
      </c>
      <c r="B6" s="26" t="s">
        <v>99</v>
      </c>
      <c r="C6" s="27">
        <v>43998</v>
      </c>
      <c r="D6" s="28" t="s">
        <v>101</v>
      </c>
      <c r="E6" s="29">
        <v>190</v>
      </c>
      <c r="F6" s="29">
        <v>194</v>
      </c>
      <c r="G6" s="29">
        <v>193</v>
      </c>
      <c r="H6" s="29">
        <v>187</v>
      </c>
      <c r="I6" s="29"/>
      <c r="J6" s="29"/>
      <c r="K6" s="34">
        <v>4</v>
      </c>
      <c r="L6" s="34">
        <v>764</v>
      </c>
      <c r="M6" s="35">
        <v>191</v>
      </c>
      <c r="N6" s="36">
        <v>3</v>
      </c>
      <c r="O6" s="37">
        <v>194</v>
      </c>
    </row>
    <row r="7" spans="1:17" x14ac:dyDescent="0.25">
      <c r="A7" s="25" t="s">
        <v>76</v>
      </c>
      <c r="B7" s="26" t="s">
        <v>99</v>
      </c>
      <c r="C7" s="27">
        <v>44009</v>
      </c>
      <c r="D7" s="28" t="s">
        <v>101</v>
      </c>
      <c r="E7" s="29">
        <v>192</v>
      </c>
      <c r="F7" s="29">
        <v>187</v>
      </c>
      <c r="G7" s="29">
        <v>191</v>
      </c>
      <c r="H7" s="29">
        <v>192</v>
      </c>
      <c r="I7" s="29"/>
      <c r="J7" s="29"/>
      <c r="K7" s="34">
        <v>4</v>
      </c>
      <c r="L7" s="34">
        <v>762</v>
      </c>
      <c r="M7" s="35">
        <v>190.5</v>
      </c>
      <c r="N7" s="36">
        <v>6</v>
      </c>
      <c r="O7" s="37">
        <v>196.5</v>
      </c>
    </row>
    <row r="10" spans="1:17" x14ac:dyDescent="0.25">
      <c r="K10" s="17">
        <f>SUM(K2:K9)</f>
        <v>24</v>
      </c>
      <c r="L10" s="17">
        <f>SUM(L2:L9)</f>
        <v>4635</v>
      </c>
      <c r="M10" s="23">
        <f>SUM(L10/K10)</f>
        <v>193.125</v>
      </c>
      <c r="N10" s="17">
        <f>SUM(N2:N9)</f>
        <v>27</v>
      </c>
      <c r="O10" s="23">
        <f>SUM(M10+N10)</f>
        <v>220.125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5" t="s">
        <v>37</v>
      </c>
      <c r="B18" s="26" t="s">
        <v>99</v>
      </c>
      <c r="C18" s="27">
        <v>43975</v>
      </c>
      <c r="D18" s="28" t="s">
        <v>101</v>
      </c>
      <c r="E18" s="29">
        <v>193.001</v>
      </c>
      <c r="F18" s="29">
        <v>190</v>
      </c>
      <c r="G18" s="29">
        <v>186</v>
      </c>
      <c r="H18" s="29">
        <v>195.001</v>
      </c>
      <c r="I18" s="29"/>
      <c r="J18" s="29"/>
      <c r="K18" s="34">
        <v>4</v>
      </c>
      <c r="L18" s="34">
        <v>764.00199999999995</v>
      </c>
      <c r="M18" s="35">
        <v>191.00049999999999</v>
      </c>
      <c r="N18" s="36">
        <v>7</v>
      </c>
      <c r="O18" s="37">
        <v>198.00049999999999</v>
      </c>
    </row>
    <row r="21" spans="1:15" x14ac:dyDescent="0.25">
      <c r="K21" s="17">
        <f>SUM(K18:K20)</f>
        <v>4</v>
      </c>
      <c r="L21" s="17">
        <f>SUM(L18:L20)</f>
        <v>764.00199999999995</v>
      </c>
      <c r="M21" s="23">
        <f>SUM(L21/K21)</f>
        <v>191.00049999999999</v>
      </c>
      <c r="N21" s="17">
        <f>SUM(N18:N20)</f>
        <v>7</v>
      </c>
      <c r="O21" s="23">
        <f>SUM(M21+N21)</f>
        <v>198.00049999999999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E18:J18 B18:C18" name="Range1_4_7_1"/>
    <protectedRange algorithmName="SHA-512" hashValue="ON39YdpmFHfN9f47KpiRvqrKx0V9+erV1CNkpWzYhW/Qyc6aT8rEyCrvauWSYGZK2ia3o7vd3akF07acHAFpOA==" saltValue="yVW9XmDwTqEnmpSGai0KYg==" spinCount="100000" sqref="D18" name="Range1_1_2_5_1"/>
    <protectedRange algorithmName="SHA-512" hashValue="ON39YdpmFHfN9f47KpiRvqrKx0V9+erV1CNkpWzYhW/Qyc6aT8rEyCrvauWSYGZK2ia3o7vd3akF07acHAFpOA==" saltValue="yVW9XmDwTqEnmpSGai0KYg==" spinCount="100000" sqref="I6:J6 B6:C6" name="Range1_15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6:H6" name="Range1_3_6"/>
    <protectedRange algorithmName="SHA-512" hashValue="ON39YdpmFHfN9f47KpiRvqrKx0V9+erV1CNkpWzYhW/Qyc6aT8rEyCrvauWSYGZK2ia3o7vd3akF07acHAFpOA==" saltValue="yVW9XmDwTqEnmpSGai0KYg==" spinCount="100000" sqref="I7:J7 B7:C7" name="Range1_6_6"/>
    <protectedRange algorithmName="SHA-512" hashValue="ON39YdpmFHfN9f47KpiRvqrKx0V9+erV1CNkpWzYhW/Qyc6aT8rEyCrvauWSYGZK2ia3o7vd3akF07acHAFpOA==" saltValue="yVW9XmDwTqEnmpSGai0KYg==" spinCount="100000" sqref="D7" name="Range1_1_4_3"/>
    <protectedRange algorithmName="SHA-512" hashValue="ON39YdpmFHfN9f47KpiRvqrKx0V9+erV1CNkpWzYhW/Qyc6aT8rEyCrvauWSYGZK2ia3o7vd3akF07acHAFpOA==" saltValue="yVW9XmDwTqEnmpSGai0KYg==" spinCount="100000" sqref="E7:H7" name="Range1_3_1_4"/>
  </protectedRanges>
  <conditionalFormatting sqref="F2">
    <cfRule type="top10" dxfId="1550" priority="65" rank="1"/>
  </conditionalFormatting>
  <conditionalFormatting sqref="G2">
    <cfRule type="top10" dxfId="1549" priority="64" rank="1"/>
  </conditionalFormatting>
  <conditionalFormatting sqref="H2">
    <cfRule type="top10" dxfId="1548" priority="63" rank="1"/>
  </conditionalFormatting>
  <conditionalFormatting sqref="I2">
    <cfRule type="top10" dxfId="1547" priority="61" rank="1"/>
  </conditionalFormatting>
  <conditionalFormatting sqref="J2">
    <cfRule type="top10" dxfId="1546" priority="62" rank="1"/>
  </conditionalFormatting>
  <conditionalFormatting sqref="E2">
    <cfRule type="top10" dxfId="1545" priority="66" rank="1"/>
  </conditionalFormatting>
  <conditionalFormatting sqref="F3">
    <cfRule type="top10" dxfId="1544" priority="55" rank="1"/>
  </conditionalFormatting>
  <conditionalFormatting sqref="G3">
    <cfRule type="top10" dxfId="1543" priority="56" rank="1"/>
  </conditionalFormatting>
  <conditionalFormatting sqref="H3">
    <cfRule type="top10" dxfId="1542" priority="57" rank="1"/>
  </conditionalFormatting>
  <conditionalFormatting sqref="I3">
    <cfRule type="top10" dxfId="1541" priority="58" rank="1"/>
  </conditionalFormatting>
  <conditionalFormatting sqref="J3">
    <cfRule type="top10" dxfId="1540" priority="59" rank="1"/>
  </conditionalFormatting>
  <conditionalFormatting sqref="E3">
    <cfRule type="top10" dxfId="1539" priority="60" rank="1"/>
  </conditionalFormatting>
  <conditionalFormatting sqref="F4">
    <cfRule type="top10" dxfId="1538" priority="49" rank="1"/>
  </conditionalFormatting>
  <conditionalFormatting sqref="G4">
    <cfRule type="top10" dxfId="1537" priority="50" rank="1"/>
  </conditionalFormatting>
  <conditionalFormatting sqref="H4">
    <cfRule type="top10" dxfId="1536" priority="51" rank="1"/>
  </conditionalFormatting>
  <conditionalFormatting sqref="I4">
    <cfRule type="top10" dxfId="1535" priority="52" rank="1"/>
  </conditionalFormatting>
  <conditionalFormatting sqref="J4">
    <cfRule type="top10" dxfId="1534" priority="53" rank="1"/>
  </conditionalFormatting>
  <conditionalFormatting sqref="E4">
    <cfRule type="top10" dxfId="1533" priority="54" rank="1"/>
  </conditionalFormatting>
  <conditionalFormatting sqref="F5">
    <cfRule type="top10" dxfId="1532" priority="47" rank="1"/>
  </conditionalFormatting>
  <conditionalFormatting sqref="G5">
    <cfRule type="top10" dxfId="1531" priority="46" rank="1"/>
  </conditionalFormatting>
  <conditionalFormatting sqref="H5">
    <cfRule type="top10" dxfId="1530" priority="45" rank="1"/>
  </conditionalFormatting>
  <conditionalFormatting sqref="I5">
    <cfRule type="top10" dxfId="1529" priority="43" rank="1"/>
  </conditionalFormatting>
  <conditionalFormatting sqref="J5">
    <cfRule type="top10" dxfId="1528" priority="44" rank="1"/>
  </conditionalFormatting>
  <conditionalFormatting sqref="E5">
    <cfRule type="top10" dxfId="1527" priority="48" rank="1"/>
  </conditionalFormatting>
  <conditionalFormatting sqref="E18">
    <cfRule type="top10" dxfId="1526" priority="18" rank="1"/>
  </conditionalFormatting>
  <conditionalFormatting sqref="F18">
    <cfRule type="top10" dxfId="1525" priority="17" rank="1"/>
  </conditionalFormatting>
  <conditionalFormatting sqref="G18">
    <cfRule type="top10" dxfId="1524" priority="16" rank="1"/>
  </conditionalFormatting>
  <conditionalFormatting sqref="H18">
    <cfRule type="top10" dxfId="1523" priority="15" rank="1"/>
  </conditionalFormatting>
  <conditionalFormatting sqref="I18">
    <cfRule type="top10" dxfId="1522" priority="14" rank="1"/>
  </conditionalFormatting>
  <conditionalFormatting sqref="J18">
    <cfRule type="top10" dxfId="1521" priority="13" rank="1"/>
  </conditionalFormatting>
  <conditionalFormatting sqref="F6">
    <cfRule type="top10" dxfId="1520" priority="11" rank="1"/>
  </conditionalFormatting>
  <conditionalFormatting sqref="G6">
    <cfRule type="top10" dxfId="1519" priority="10" rank="1"/>
  </conditionalFormatting>
  <conditionalFormatting sqref="H6">
    <cfRule type="top10" dxfId="1518" priority="9" rank="1"/>
  </conditionalFormatting>
  <conditionalFormatting sqref="I6">
    <cfRule type="top10" dxfId="1517" priority="7" rank="1"/>
  </conditionalFormatting>
  <conditionalFormatting sqref="J6">
    <cfRule type="top10" dxfId="1516" priority="8" rank="1"/>
  </conditionalFormatting>
  <conditionalFormatting sqref="E6">
    <cfRule type="top10" dxfId="1515" priority="12" rank="1"/>
  </conditionalFormatting>
  <conditionalFormatting sqref="F7">
    <cfRule type="top10" dxfId="1514" priority="5" rank="1"/>
  </conditionalFormatting>
  <conditionalFormatting sqref="G7">
    <cfRule type="top10" dxfId="1513" priority="4" rank="1"/>
  </conditionalFormatting>
  <conditionalFormatting sqref="H7">
    <cfRule type="top10" dxfId="1512" priority="3" rank="1"/>
  </conditionalFormatting>
  <conditionalFormatting sqref="I7">
    <cfRule type="top10" dxfId="1511" priority="1" rank="1"/>
  </conditionalFormatting>
  <conditionalFormatting sqref="J7">
    <cfRule type="top10" dxfId="1510" priority="2" rank="1"/>
  </conditionalFormatting>
  <conditionalFormatting sqref="E7">
    <cfRule type="top10" dxfId="1509" priority="6" rank="1"/>
  </conditionalFormatting>
  <hyperlinks>
    <hyperlink ref="Q1" location="'National Adult Rankings'!A1" display="Return to Rankings" xr:uid="{0E112E25-02FF-467A-A2AE-EF6B14E475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C676256E-8768-401D-8FB7-52E2DECAC3B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DFA1-6333-471B-9FD1-42D28AA7B98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244</v>
      </c>
      <c r="C2" s="27">
        <v>43989</v>
      </c>
      <c r="D2" s="28" t="s">
        <v>222</v>
      </c>
      <c r="E2" s="29">
        <v>192</v>
      </c>
      <c r="F2" s="29">
        <v>195</v>
      </c>
      <c r="G2" s="29">
        <v>194</v>
      </c>
      <c r="H2" s="29">
        <v>193</v>
      </c>
      <c r="I2" s="29"/>
      <c r="J2" s="29"/>
      <c r="K2" s="34">
        <v>4</v>
      </c>
      <c r="L2" s="34">
        <v>774</v>
      </c>
      <c r="M2" s="35">
        <v>193.5</v>
      </c>
      <c r="N2" s="36">
        <v>13</v>
      </c>
      <c r="O2" s="37">
        <v>206.5</v>
      </c>
    </row>
    <row r="3" spans="1:17" x14ac:dyDescent="0.25">
      <c r="A3" s="25" t="s">
        <v>96</v>
      </c>
      <c r="B3" s="26" t="s">
        <v>244</v>
      </c>
      <c r="C3" s="27">
        <v>44006</v>
      </c>
      <c r="D3" s="28" t="s">
        <v>222</v>
      </c>
      <c r="E3" s="29">
        <v>196</v>
      </c>
      <c r="F3" s="29">
        <v>195</v>
      </c>
      <c r="G3" s="29">
        <v>192</v>
      </c>
      <c r="H3" s="29">
        <v>197</v>
      </c>
      <c r="I3" s="29"/>
      <c r="J3" s="29"/>
      <c r="K3" s="34">
        <v>4</v>
      </c>
      <c r="L3" s="34">
        <v>780</v>
      </c>
      <c r="M3" s="35">
        <v>195</v>
      </c>
      <c r="N3" s="36">
        <v>13</v>
      </c>
      <c r="O3" s="37">
        <v>208</v>
      </c>
    </row>
    <row r="6" spans="1:17" x14ac:dyDescent="0.25">
      <c r="K6" s="17">
        <f>SUM(K2:K5)</f>
        <v>8</v>
      </c>
      <c r="L6" s="17">
        <f>SUM(L2:L5)</f>
        <v>1554</v>
      </c>
      <c r="M6" s="23">
        <f>SUM(L6/K6)</f>
        <v>194.25</v>
      </c>
      <c r="N6" s="17">
        <f>SUM(N2:N5)</f>
        <v>26</v>
      </c>
      <c r="O6" s="23">
        <f>SUM(M6+N6)</f>
        <v>220.25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9"/>
    <protectedRange algorithmName="SHA-512" hashValue="ON39YdpmFHfN9f47KpiRvqrKx0V9+erV1CNkpWzYhW/Qyc6aT8rEyCrvauWSYGZK2ia3o7vd3akF07acHAFpOA==" saltValue="yVW9XmDwTqEnmpSGai0KYg==" spinCount="100000" sqref="D3" name="Range1_1_14"/>
  </protectedRanges>
  <conditionalFormatting sqref="E2">
    <cfRule type="top10" dxfId="1508" priority="12" rank="1"/>
  </conditionalFormatting>
  <conditionalFormatting sqref="F2">
    <cfRule type="top10" dxfId="1507" priority="11" rank="1"/>
  </conditionalFormatting>
  <conditionalFormatting sqref="G2">
    <cfRule type="top10" dxfId="1506" priority="10" rank="1"/>
  </conditionalFormatting>
  <conditionalFormatting sqref="H2">
    <cfRule type="top10" dxfId="1505" priority="9" rank="1"/>
  </conditionalFormatting>
  <conditionalFormatting sqref="I2">
    <cfRule type="top10" dxfId="1504" priority="8" rank="1"/>
  </conditionalFormatting>
  <conditionalFormatting sqref="J2">
    <cfRule type="top10" dxfId="1503" priority="7" rank="1"/>
  </conditionalFormatting>
  <conditionalFormatting sqref="I3">
    <cfRule type="top10" dxfId="1502" priority="3" rank="1"/>
  </conditionalFormatting>
  <conditionalFormatting sqref="H3">
    <cfRule type="top10" dxfId="1501" priority="4" rank="1"/>
  </conditionalFormatting>
  <conditionalFormatting sqref="G3">
    <cfRule type="top10" dxfId="1500" priority="5" rank="1"/>
  </conditionalFormatting>
  <conditionalFormatting sqref="F3">
    <cfRule type="top10" dxfId="1499" priority="6" rank="1"/>
  </conditionalFormatting>
  <conditionalFormatting sqref="E3">
    <cfRule type="top10" dxfId="1498" priority="2" rank="1"/>
  </conditionalFormatting>
  <conditionalFormatting sqref="J3">
    <cfRule type="top10" dxfId="1497" priority="1" rank="1"/>
  </conditionalFormatting>
  <dataValidations count="1">
    <dataValidation type="list" allowBlank="1" showInputMessage="1" showErrorMessage="1" sqref="B3" xr:uid="{96ECD667-F8E6-4491-A5AC-9401AF68D8DF}">
      <formula1>$H$2:$H$101</formula1>
    </dataValidation>
  </dataValidations>
  <hyperlinks>
    <hyperlink ref="Q1" location="'National Adult Rankings'!A1" display="Return to Rankings" xr:uid="{69730736-6BEA-4BD5-A1B9-5889B6FDB00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FA7AF1-6AC0-4F88-A15A-BC85257D2E3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1038DD40-27C1-40AD-9A29-6F1F3E66DF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344F-8216-445E-BF39-2D370B3E6416}">
  <sheetPr codeName="Sheet96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154</v>
      </c>
      <c r="B2" s="51" t="s">
        <v>152</v>
      </c>
      <c r="C2" s="52">
        <v>43953</v>
      </c>
      <c r="D2" s="53" t="s">
        <v>149</v>
      </c>
      <c r="E2" s="54">
        <v>63</v>
      </c>
      <c r="F2" s="54">
        <v>142</v>
      </c>
      <c r="G2" s="54">
        <v>152</v>
      </c>
      <c r="H2" s="54"/>
      <c r="I2" s="54"/>
      <c r="J2" s="54"/>
      <c r="K2" s="55">
        <v>3</v>
      </c>
      <c r="L2" s="55">
        <v>357</v>
      </c>
      <c r="M2" s="56">
        <v>119</v>
      </c>
      <c r="N2" s="57">
        <v>3</v>
      </c>
      <c r="O2" s="58">
        <v>122</v>
      </c>
    </row>
    <row r="3" spans="1:17" x14ac:dyDescent="0.25">
      <c r="A3" s="25" t="s">
        <v>154</v>
      </c>
      <c r="B3" s="26" t="s">
        <v>152</v>
      </c>
      <c r="C3" s="27">
        <v>43972</v>
      </c>
      <c r="D3" s="28" t="s">
        <v>149</v>
      </c>
      <c r="E3" s="29">
        <v>149</v>
      </c>
      <c r="F3" s="29">
        <v>155</v>
      </c>
      <c r="G3" s="29">
        <v>142</v>
      </c>
      <c r="H3" s="29"/>
      <c r="I3" s="29"/>
      <c r="J3" s="29"/>
      <c r="K3" s="34">
        <v>3</v>
      </c>
      <c r="L3" s="34">
        <v>446</v>
      </c>
      <c r="M3" s="35">
        <f>SUM(L3/K3)</f>
        <v>148.66666666666666</v>
      </c>
      <c r="N3" s="36">
        <v>3</v>
      </c>
      <c r="O3" s="37">
        <f>SUM(M3+N3)</f>
        <v>151.66666666666666</v>
      </c>
    </row>
    <row r="4" spans="1:17" x14ac:dyDescent="0.25">
      <c r="A4" s="25" t="s">
        <v>38</v>
      </c>
      <c r="B4" s="26" t="s">
        <v>268</v>
      </c>
      <c r="C4" s="27">
        <v>43995</v>
      </c>
      <c r="D4" s="28" t="s">
        <v>149</v>
      </c>
      <c r="E4" s="29">
        <v>142</v>
      </c>
      <c r="F4" s="29">
        <v>125</v>
      </c>
      <c r="G4" s="29">
        <v>150</v>
      </c>
      <c r="H4" s="29"/>
      <c r="I4" s="29"/>
      <c r="J4" s="29"/>
      <c r="K4" s="34">
        <v>3</v>
      </c>
      <c r="L4" s="34">
        <v>417</v>
      </c>
      <c r="M4" s="35">
        <v>139</v>
      </c>
      <c r="N4" s="36">
        <v>4</v>
      </c>
      <c r="O4" s="37">
        <v>143</v>
      </c>
    </row>
    <row r="5" spans="1:17" x14ac:dyDescent="0.25">
      <c r="A5" s="25" t="s">
        <v>38</v>
      </c>
      <c r="B5" s="26" t="s">
        <v>152</v>
      </c>
      <c r="C5" s="27">
        <v>44000</v>
      </c>
      <c r="D5" s="28" t="s">
        <v>149</v>
      </c>
      <c r="E5" s="29">
        <v>151</v>
      </c>
      <c r="F5" s="29">
        <v>139</v>
      </c>
      <c r="G5" s="29">
        <v>153</v>
      </c>
      <c r="H5" s="29"/>
      <c r="I5" s="29"/>
      <c r="J5" s="29"/>
      <c r="K5" s="34">
        <v>3</v>
      </c>
      <c r="L5" s="34">
        <v>443</v>
      </c>
      <c r="M5" s="35">
        <v>147.66666666666666</v>
      </c>
      <c r="N5" s="36">
        <v>4</v>
      </c>
      <c r="O5" s="37">
        <v>151.66666666666666</v>
      </c>
    </row>
    <row r="8" spans="1:17" x14ac:dyDescent="0.25">
      <c r="K8" s="17">
        <f>SUM(K2:K7)</f>
        <v>12</v>
      </c>
      <c r="L8" s="17">
        <f>SUM(L2:L7)</f>
        <v>1663</v>
      </c>
      <c r="M8" s="23">
        <f>SUM(L8/K8)</f>
        <v>138.58333333333334</v>
      </c>
      <c r="N8" s="17">
        <f>SUM(N2:N7)</f>
        <v>14</v>
      </c>
      <c r="O8" s="23">
        <f>SUM(M8+N8)</f>
        <v>152.58333333333334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3_1"/>
  </protectedRanges>
  <conditionalFormatting sqref="I2">
    <cfRule type="top10" dxfId="1496" priority="24" rank="1"/>
  </conditionalFormatting>
  <conditionalFormatting sqref="H2">
    <cfRule type="top10" dxfId="1495" priority="20" rank="1"/>
  </conditionalFormatting>
  <conditionalFormatting sqref="J2">
    <cfRule type="top10" dxfId="1494" priority="21" rank="1"/>
  </conditionalFormatting>
  <conditionalFormatting sqref="G2">
    <cfRule type="top10" dxfId="1493" priority="23" rank="1"/>
  </conditionalFormatting>
  <conditionalFormatting sqref="F2">
    <cfRule type="top10" dxfId="1492" priority="22" rank="1"/>
  </conditionalFormatting>
  <conditionalFormatting sqref="E2">
    <cfRule type="top10" dxfId="1491" priority="19" rank="1"/>
  </conditionalFormatting>
  <conditionalFormatting sqref="I3">
    <cfRule type="top10" dxfId="1490" priority="13" rank="1"/>
  </conditionalFormatting>
  <conditionalFormatting sqref="H3">
    <cfRule type="top10" dxfId="1489" priority="14" rank="1"/>
  </conditionalFormatting>
  <conditionalFormatting sqref="J3">
    <cfRule type="top10" dxfId="1488" priority="15" rank="1"/>
  </conditionalFormatting>
  <conditionalFormatting sqref="G3">
    <cfRule type="top10" dxfId="1487" priority="16" rank="1"/>
  </conditionalFormatting>
  <conditionalFormatting sqref="F3">
    <cfRule type="top10" dxfId="1486" priority="17" rank="1"/>
  </conditionalFormatting>
  <conditionalFormatting sqref="E3">
    <cfRule type="top10" dxfId="1485" priority="18" rank="1"/>
  </conditionalFormatting>
  <conditionalFormatting sqref="I4">
    <cfRule type="top10" dxfId="1484" priority="12" rank="1"/>
  </conditionalFormatting>
  <conditionalFormatting sqref="H4">
    <cfRule type="top10" dxfId="1483" priority="8" rank="1"/>
  </conditionalFormatting>
  <conditionalFormatting sqref="J4">
    <cfRule type="top10" dxfId="1482" priority="9" rank="1"/>
  </conditionalFormatting>
  <conditionalFormatting sqref="G4">
    <cfRule type="top10" dxfId="1481" priority="11" rank="1"/>
  </conditionalFormatting>
  <conditionalFormatting sqref="F4">
    <cfRule type="top10" dxfId="1480" priority="10" rank="1"/>
  </conditionalFormatting>
  <conditionalFormatting sqref="E4">
    <cfRule type="top10" dxfId="1479" priority="7" rank="1"/>
  </conditionalFormatting>
  <conditionalFormatting sqref="I5">
    <cfRule type="top10" dxfId="1478" priority="6" rank="1"/>
  </conditionalFormatting>
  <conditionalFormatting sqref="H5">
    <cfRule type="top10" dxfId="1477" priority="2" rank="1"/>
  </conditionalFormatting>
  <conditionalFormatting sqref="J5">
    <cfRule type="top10" dxfId="1476" priority="3" rank="1"/>
  </conditionalFormatting>
  <conditionalFormatting sqref="G5">
    <cfRule type="top10" dxfId="1475" priority="5" rank="1"/>
  </conditionalFormatting>
  <conditionalFormatting sqref="F5">
    <cfRule type="top10" dxfId="1474" priority="4" rank="1"/>
  </conditionalFormatting>
  <conditionalFormatting sqref="E5">
    <cfRule type="top10" dxfId="1473" priority="1" rank="1"/>
  </conditionalFormatting>
  <hyperlinks>
    <hyperlink ref="Q1" location="'National Adult Rankings'!A1" display="Return to Rankings" xr:uid="{DB538184-EF4F-430E-B4B4-CDC5AE6CA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DD1DAD-A215-47D5-9559-299213908B5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23A4E6C-E6A0-415C-A860-23BC0D80F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AC370-A664-4068-BEAD-40BE0100A7E2}">
  <sheetPr codeName="Sheet4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48</v>
      </c>
      <c r="C2" s="27">
        <v>43855</v>
      </c>
      <c r="D2" s="28" t="s">
        <v>52</v>
      </c>
      <c r="E2" s="29">
        <v>180</v>
      </c>
      <c r="F2" s="29">
        <v>178</v>
      </c>
      <c r="G2" s="29">
        <v>181</v>
      </c>
      <c r="H2" s="29">
        <v>181</v>
      </c>
      <c r="I2" s="29"/>
      <c r="J2" s="29"/>
      <c r="K2" s="30">
        <v>4</v>
      </c>
      <c r="L2" s="30">
        <v>720</v>
      </c>
      <c r="M2" s="31">
        <v>180</v>
      </c>
      <c r="N2" s="32">
        <v>9</v>
      </c>
      <c r="O2" s="33">
        <v>189</v>
      </c>
    </row>
    <row r="5" spans="1:17" x14ac:dyDescent="0.25">
      <c r="K5" s="17">
        <f>SUM(K2:K4)</f>
        <v>4</v>
      </c>
      <c r="L5" s="17">
        <f>SUM(L2:L4)</f>
        <v>720</v>
      </c>
      <c r="M5" s="23">
        <f>SUM(L5/K5)</f>
        <v>180</v>
      </c>
      <c r="N5" s="17">
        <f>SUM(N2:N4)</f>
        <v>9</v>
      </c>
      <c r="O5" s="23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3196" priority="1" rank="1"/>
  </conditionalFormatting>
  <conditionalFormatting sqref="I2">
    <cfRule type="top10" dxfId="3195" priority="2" rank="1"/>
  </conditionalFormatting>
  <conditionalFormatting sqref="H2">
    <cfRule type="top10" dxfId="3194" priority="3" rank="1"/>
  </conditionalFormatting>
  <conditionalFormatting sqref="G2">
    <cfRule type="top10" dxfId="3193" priority="4" rank="1"/>
  </conditionalFormatting>
  <conditionalFormatting sqref="F2">
    <cfRule type="top10" dxfId="3192" priority="5" rank="1"/>
  </conditionalFormatting>
  <conditionalFormatting sqref="E2">
    <cfRule type="top10" dxfId="3191" priority="6" rank="1"/>
  </conditionalFormatting>
  <hyperlinks>
    <hyperlink ref="Q1" location="'National Adult Rankings'!A1" display="Return to Rankings" xr:uid="{4F42A8B1-4093-4E97-8F47-8F9B0E7691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C02ADF-2308-4FD2-AC53-73FA401B6CBD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9BEFFE3D-927C-4D69-8AAF-129F002F314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AD1F915E-0F90-40B5-8DC1-A40DE86224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91A7B-66B6-47C0-806B-4F85BADCDFB5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261</v>
      </c>
      <c r="C2" s="27">
        <v>43995</v>
      </c>
      <c r="D2" s="28" t="s">
        <v>56</v>
      </c>
      <c r="E2" s="29">
        <v>176</v>
      </c>
      <c r="F2" s="29">
        <v>184</v>
      </c>
      <c r="G2" s="29">
        <v>183</v>
      </c>
      <c r="H2" s="29">
        <v>184</v>
      </c>
      <c r="I2" s="29"/>
      <c r="J2" s="29"/>
      <c r="K2" s="34">
        <v>4</v>
      </c>
      <c r="L2" s="34">
        <v>727</v>
      </c>
      <c r="M2" s="35">
        <v>181.75</v>
      </c>
      <c r="N2" s="36">
        <v>4</v>
      </c>
      <c r="O2" s="37">
        <v>185.75</v>
      </c>
    </row>
    <row r="3" spans="1:17" x14ac:dyDescent="0.25">
      <c r="A3" s="25" t="s">
        <v>76</v>
      </c>
      <c r="B3" s="26" t="s">
        <v>261</v>
      </c>
      <c r="C3" s="27">
        <v>44009</v>
      </c>
      <c r="D3" s="28" t="s">
        <v>56</v>
      </c>
      <c r="E3" s="29">
        <v>187</v>
      </c>
      <c r="F3" s="29">
        <v>183</v>
      </c>
      <c r="G3" s="29">
        <v>182</v>
      </c>
      <c r="H3" s="29">
        <v>185.001</v>
      </c>
      <c r="I3" s="29"/>
      <c r="J3" s="29"/>
      <c r="K3" s="34">
        <v>4</v>
      </c>
      <c r="L3" s="34">
        <v>737.00099999999998</v>
      </c>
      <c r="M3" s="35">
        <v>184.25024999999999</v>
      </c>
      <c r="N3" s="36">
        <v>6</v>
      </c>
      <c r="O3" s="37">
        <v>190.25024999999999</v>
      </c>
    </row>
    <row r="6" spans="1:17" x14ac:dyDescent="0.25">
      <c r="K6" s="17">
        <f>SUM(K2:K5)</f>
        <v>8</v>
      </c>
      <c r="L6" s="17">
        <f>SUM(L2:L5)</f>
        <v>1464.001</v>
      </c>
      <c r="M6" s="23">
        <f>SUM(L6/K6)</f>
        <v>183.000125</v>
      </c>
      <c r="N6" s="17">
        <f>SUM(N2:N5)</f>
        <v>10</v>
      </c>
      <c r="O6" s="23">
        <f>SUM(M6+N6)</f>
        <v>193.000125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I2:J2 B2:C2" name="Range1_2"/>
    <protectedRange sqref="D2" name="Range1_1_1"/>
    <protectedRange sqref="E2:H2" name="Range1_3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2">
    <cfRule type="top10" dxfId="1472" priority="12" rank="1"/>
  </conditionalFormatting>
  <conditionalFormatting sqref="F2">
    <cfRule type="top10" dxfId="1471" priority="11" rank="1"/>
  </conditionalFormatting>
  <conditionalFormatting sqref="G2">
    <cfRule type="top10" dxfId="1470" priority="10" rank="1"/>
  </conditionalFormatting>
  <conditionalFormatting sqref="H2">
    <cfRule type="top10" dxfId="1469" priority="9" rank="1"/>
  </conditionalFormatting>
  <conditionalFormatting sqref="I2">
    <cfRule type="top10" dxfId="1468" priority="7" rank="1"/>
  </conditionalFormatting>
  <conditionalFormatting sqref="J2">
    <cfRule type="top10" dxfId="1467" priority="8" rank="1"/>
  </conditionalFormatting>
  <conditionalFormatting sqref="F3">
    <cfRule type="top10" dxfId="1466" priority="5" rank="1"/>
  </conditionalFormatting>
  <conditionalFormatting sqref="G3">
    <cfRule type="top10" dxfId="1465" priority="4" rank="1"/>
  </conditionalFormatting>
  <conditionalFormatting sqref="H3">
    <cfRule type="top10" dxfId="1464" priority="3" rank="1"/>
  </conditionalFormatting>
  <conditionalFormatting sqref="I3">
    <cfRule type="top10" dxfId="1463" priority="1" rank="1"/>
  </conditionalFormatting>
  <conditionalFormatting sqref="J3">
    <cfRule type="top10" dxfId="1462" priority="2" rank="1"/>
  </conditionalFormatting>
  <conditionalFormatting sqref="E3">
    <cfRule type="top10" dxfId="1461" priority="6" rank="1"/>
  </conditionalFormatting>
  <hyperlinks>
    <hyperlink ref="Q1" location="'National Adult Rankings'!A1" display="Return to Rankings" xr:uid="{6F7FCC03-E2A0-4879-8709-749172E92F0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B788C1-8458-4236-9FFE-B560B240D8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3F10-89E3-4320-B5B6-572CD6D944D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243</v>
      </c>
      <c r="C2" s="27">
        <v>43989</v>
      </c>
      <c r="D2" s="28" t="s">
        <v>222</v>
      </c>
      <c r="E2" s="29">
        <v>184</v>
      </c>
      <c r="F2" s="29">
        <v>185</v>
      </c>
      <c r="G2" s="29">
        <v>193</v>
      </c>
      <c r="H2" s="29">
        <v>187</v>
      </c>
      <c r="I2" s="29"/>
      <c r="J2" s="29"/>
      <c r="K2" s="34">
        <v>4</v>
      </c>
      <c r="L2" s="34">
        <v>749</v>
      </c>
      <c r="M2" s="35">
        <v>187.25</v>
      </c>
      <c r="N2" s="36">
        <v>2</v>
      </c>
      <c r="O2" s="37">
        <v>189.25</v>
      </c>
    </row>
    <row r="5" spans="1:17" x14ac:dyDescent="0.25">
      <c r="K5" s="17">
        <f>SUM(K2:K4)</f>
        <v>4</v>
      </c>
      <c r="L5" s="17">
        <f>SUM(L2:L4)</f>
        <v>749</v>
      </c>
      <c r="M5" s="23">
        <f>SUM(L5/K5)</f>
        <v>187.25</v>
      </c>
      <c r="N5" s="17">
        <f>SUM(N2:N4)</f>
        <v>2</v>
      </c>
      <c r="O5" s="23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2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1460" priority="6" rank="1"/>
  </conditionalFormatting>
  <conditionalFormatting sqref="F2">
    <cfRule type="top10" dxfId="1459" priority="5" rank="1"/>
  </conditionalFormatting>
  <conditionalFormatting sqref="G2">
    <cfRule type="top10" dxfId="1458" priority="4" rank="1"/>
  </conditionalFormatting>
  <conditionalFormatting sqref="H2">
    <cfRule type="top10" dxfId="1457" priority="3" rank="1"/>
  </conditionalFormatting>
  <conditionalFormatting sqref="I2">
    <cfRule type="top10" dxfId="1456" priority="1" rank="1"/>
  </conditionalFormatting>
  <conditionalFormatting sqref="J2">
    <cfRule type="top10" dxfId="1455" priority="2" rank="1"/>
  </conditionalFormatting>
  <hyperlinks>
    <hyperlink ref="Q1" location="'National Adult Rankings'!A1" display="Return to Rankings" xr:uid="{B39357F8-0809-4423-B708-81F54267E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20EE38-9861-4899-8FD5-21363596565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FC7E3641-8EC6-41AD-982A-DC4BB911ED8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C88C-C5F9-4F8F-89FF-28E37F5FF42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291</v>
      </c>
      <c r="C2" s="27">
        <v>44002</v>
      </c>
      <c r="D2" s="28" t="s">
        <v>283</v>
      </c>
      <c r="E2" s="29">
        <v>151</v>
      </c>
      <c r="F2" s="29">
        <v>131</v>
      </c>
      <c r="G2" s="29">
        <v>140</v>
      </c>
      <c r="H2" s="29">
        <v>151</v>
      </c>
      <c r="I2" s="29"/>
      <c r="J2" s="29"/>
      <c r="K2" s="34">
        <v>4</v>
      </c>
      <c r="L2" s="34">
        <v>573</v>
      </c>
      <c r="M2" s="35">
        <v>143.25</v>
      </c>
      <c r="N2" s="36">
        <v>3</v>
      </c>
      <c r="O2" s="37">
        <v>146.25</v>
      </c>
    </row>
    <row r="5" spans="1:17" x14ac:dyDescent="0.25">
      <c r="K5" s="17">
        <f>SUM(K2:K4)</f>
        <v>4</v>
      </c>
      <c r="L5" s="17">
        <f>SUM(L2:L4)</f>
        <v>573</v>
      </c>
      <c r="M5" s="23">
        <f>SUM(L5/K5)</f>
        <v>143.25</v>
      </c>
      <c r="N5" s="17">
        <f>SUM(N2:N4)</f>
        <v>3</v>
      </c>
      <c r="O5" s="23">
        <f>SUM(M5+N5)</f>
        <v>146.25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1454" priority="6" rank="1"/>
  </conditionalFormatting>
  <conditionalFormatting sqref="F2">
    <cfRule type="top10" dxfId="1453" priority="5" rank="1"/>
  </conditionalFormatting>
  <conditionalFormatting sqref="G2">
    <cfRule type="top10" dxfId="1452" priority="4" rank="1"/>
  </conditionalFormatting>
  <conditionalFormatting sqref="H2">
    <cfRule type="top10" dxfId="1451" priority="3" rank="1"/>
  </conditionalFormatting>
  <conditionalFormatting sqref="I2">
    <cfRule type="top10" dxfId="1450" priority="2" rank="1"/>
  </conditionalFormatting>
  <conditionalFormatting sqref="J2">
    <cfRule type="top10" dxfId="1449" priority="1" rank="1"/>
  </conditionalFormatting>
  <dataValidations count="1">
    <dataValidation type="list" allowBlank="1" showInputMessage="1" showErrorMessage="1" sqref="B2" xr:uid="{ACD735FF-CB3E-40C7-A347-2A95872E15D3}">
      <formula1>$H$2:$H$115</formula1>
    </dataValidation>
  </dataValidations>
  <hyperlinks>
    <hyperlink ref="Q1" location="'National Adult Rankings'!A1" display="Return to Rankings" xr:uid="{9F91B4DF-E30C-4F48-BD25-ED29461F0B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56242-8D3B-4367-9698-B6CD2DF08B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226A-E567-4467-BEB0-F58B2713E3CA}">
  <sheetPr codeName="Sheet46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25</v>
      </c>
      <c r="B2" s="26" t="s">
        <v>90</v>
      </c>
      <c r="C2" s="27">
        <v>43897</v>
      </c>
      <c r="D2" s="47" t="s">
        <v>86</v>
      </c>
      <c r="E2" s="29">
        <v>159</v>
      </c>
      <c r="F2" s="29">
        <v>158</v>
      </c>
      <c r="G2" s="29">
        <v>162</v>
      </c>
      <c r="H2" s="29">
        <v>156</v>
      </c>
      <c r="I2" s="29"/>
      <c r="J2" s="29"/>
      <c r="K2" s="34">
        <f>COUNT(E2:J2)</f>
        <v>4</v>
      </c>
      <c r="L2" s="34">
        <f>SUM(E2:J2)</f>
        <v>635</v>
      </c>
      <c r="M2" s="35">
        <f>IFERROR(L2/K2,0)</f>
        <v>158.75</v>
      </c>
      <c r="N2" s="36">
        <v>4</v>
      </c>
      <c r="O2" s="37">
        <f>SUM(M2+N2)</f>
        <v>162.75</v>
      </c>
    </row>
    <row r="3" spans="1:17" x14ac:dyDescent="0.25">
      <c r="A3" s="25" t="s">
        <v>37</v>
      </c>
      <c r="B3" s="26" t="s">
        <v>90</v>
      </c>
      <c r="C3" s="27">
        <v>43905</v>
      </c>
      <c r="D3" s="49" t="s">
        <v>91</v>
      </c>
      <c r="E3" s="29">
        <v>181</v>
      </c>
      <c r="F3" s="29">
        <v>169</v>
      </c>
      <c r="G3" s="29">
        <v>177</v>
      </c>
      <c r="H3" s="29">
        <v>176</v>
      </c>
      <c r="I3" s="29"/>
      <c r="J3" s="29"/>
      <c r="K3" s="34">
        <v>4</v>
      </c>
      <c r="L3" s="34">
        <v>703</v>
      </c>
      <c r="M3" s="35">
        <v>175.75</v>
      </c>
      <c r="N3" s="36">
        <v>2</v>
      </c>
      <c r="O3" s="37">
        <v>177.75</v>
      </c>
    </row>
    <row r="4" spans="1:17" x14ac:dyDescent="0.25">
      <c r="A4" s="25" t="s">
        <v>37</v>
      </c>
      <c r="B4" s="26" t="s">
        <v>90</v>
      </c>
      <c r="C4" s="27">
        <v>43988</v>
      </c>
      <c r="D4" s="28" t="s">
        <v>86</v>
      </c>
      <c r="E4" s="29">
        <v>172</v>
      </c>
      <c r="F4" s="29">
        <v>173</v>
      </c>
      <c r="G4" s="29">
        <v>176</v>
      </c>
      <c r="H4" s="29">
        <v>184</v>
      </c>
      <c r="I4" s="29">
        <v>183</v>
      </c>
      <c r="J4" s="29">
        <v>179</v>
      </c>
      <c r="K4" s="34">
        <v>6</v>
      </c>
      <c r="L4" s="34">
        <v>1067</v>
      </c>
      <c r="M4" s="35">
        <v>177.83333333333334</v>
      </c>
      <c r="N4" s="36">
        <v>10</v>
      </c>
      <c r="O4" s="37">
        <v>187.83333333333334</v>
      </c>
    </row>
    <row r="7" spans="1:17" x14ac:dyDescent="0.25">
      <c r="K7" s="17">
        <f>SUM(K2:K6)</f>
        <v>14</v>
      </c>
      <c r="L7" s="17">
        <f>SUM(L2:L6)</f>
        <v>2405</v>
      </c>
      <c r="M7" s="23">
        <f>SUM(L7/K7)</f>
        <v>171.78571428571428</v>
      </c>
      <c r="N7" s="17">
        <f>SUM(N2:N6)</f>
        <v>16</v>
      </c>
      <c r="O7" s="23">
        <f>SUM(M7+N7)</f>
        <v>187.78571428571428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4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E2">
    <cfRule type="top10" dxfId="1448" priority="13" rank="1"/>
  </conditionalFormatting>
  <conditionalFormatting sqref="F2">
    <cfRule type="top10" dxfId="1447" priority="14" rank="1"/>
  </conditionalFormatting>
  <conditionalFormatting sqref="G2">
    <cfRule type="top10" dxfId="1446" priority="15" rank="1"/>
  </conditionalFormatting>
  <conditionalFormatting sqref="H2">
    <cfRule type="top10" dxfId="1445" priority="16" rank="1"/>
  </conditionalFormatting>
  <conditionalFormatting sqref="I2">
    <cfRule type="top10" dxfId="1444" priority="17" rank="1"/>
  </conditionalFormatting>
  <conditionalFormatting sqref="J2">
    <cfRule type="top10" dxfId="1443" priority="18" rank="1"/>
  </conditionalFormatting>
  <conditionalFormatting sqref="E3">
    <cfRule type="top10" dxfId="1442" priority="12" rank="1"/>
  </conditionalFormatting>
  <conditionalFormatting sqref="F3">
    <cfRule type="top10" dxfId="1441" priority="11" rank="1"/>
  </conditionalFormatting>
  <conditionalFormatting sqref="G3">
    <cfRule type="top10" dxfId="1440" priority="10" rank="1"/>
  </conditionalFormatting>
  <conditionalFormatting sqref="H3">
    <cfRule type="top10" dxfId="1439" priority="9" rank="1"/>
  </conditionalFormatting>
  <conditionalFormatting sqref="I3">
    <cfRule type="top10" dxfId="1438" priority="8" rank="1"/>
  </conditionalFormatting>
  <conditionalFormatting sqref="J3">
    <cfRule type="top10" dxfId="1437" priority="7" rank="1"/>
  </conditionalFormatting>
  <conditionalFormatting sqref="E4">
    <cfRule type="top10" dxfId="1436" priority="6" rank="1"/>
  </conditionalFormatting>
  <conditionalFormatting sqref="F4">
    <cfRule type="top10" dxfId="1435" priority="5" rank="1"/>
  </conditionalFormatting>
  <conditionalFormatting sqref="G4">
    <cfRule type="top10" dxfId="1434" priority="4" rank="1"/>
  </conditionalFormatting>
  <conditionalFormatting sqref="H4">
    <cfRule type="top10" dxfId="1433" priority="3" rank="1"/>
  </conditionalFormatting>
  <conditionalFormatting sqref="I4">
    <cfRule type="top10" dxfId="1432" priority="2" rank="1"/>
  </conditionalFormatting>
  <conditionalFormatting sqref="J4">
    <cfRule type="top10" dxfId="1431" priority="1" rank="1"/>
  </conditionalFormatting>
  <hyperlinks>
    <hyperlink ref="Q1" location="'National Adult Rankings'!A1" display="Return to Rankings" xr:uid="{DC84F773-B543-438C-B868-DD1422B0A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DCCE7F-7CB8-4C61-A0B3-ECD7A30210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E575243-DAEF-4EF3-B870-8F192DDAE01B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193E538-64B7-4914-AA07-CB03C0C14713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1E39-DB9B-48EE-867E-DEECEC73531C}">
  <sheetPr codeName="Sheet121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61" t="s">
        <v>38</v>
      </c>
      <c r="B2" s="62" t="s">
        <v>162</v>
      </c>
      <c r="C2" s="63">
        <v>43961</v>
      </c>
      <c r="D2" s="64" t="s">
        <v>157</v>
      </c>
      <c r="E2" s="65">
        <v>171</v>
      </c>
      <c r="F2" s="65">
        <v>177</v>
      </c>
      <c r="G2" s="65">
        <v>174</v>
      </c>
      <c r="H2" s="65">
        <v>191</v>
      </c>
      <c r="I2" s="65"/>
      <c r="J2" s="65"/>
      <c r="K2" s="66">
        <f>COUNT(E2:J2)</f>
        <v>4</v>
      </c>
      <c r="L2" s="66">
        <f>SUM(E2:J2)</f>
        <v>713</v>
      </c>
      <c r="M2" s="67">
        <f>SUM(L2/K2)</f>
        <v>178.25</v>
      </c>
      <c r="N2" s="62">
        <v>9</v>
      </c>
      <c r="O2" s="68">
        <f>SUM(M2+N2)</f>
        <v>187.25</v>
      </c>
    </row>
    <row r="3" spans="1:17" ht="15.75" x14ac:dyDescent="0.3">
      <c r="A3" s="71" t="s">
        <v>38</v>
      </c>
      <c r="B3" s="72" t="s">
        <v>162</v>
      </c>
      <c r="C3" s="73">
        <v>43996</v>
      </c>
      <c r="D3" s="74" t="s">
        <v>269</v>
      </c>
      <c r="E3" s="75">
        <v>165</v>
      </c>
      <c r="F3" s="75">
        <v>178</v>
      </c>
      <c r="G3" s="75">
        <v>166</v>
      </c>
      <c r="H3" s="75">
        <v>172</v>
      </c>
      <c r="I3" s="75"/>
      <c r="J3" s="75"/>
      <c r="K3" s="76">
        <f>COUNT(E3:J3)</f>
        <v>4</v>
      </c>
      <c r="L3" s="76">
        <f>SUM(E3:J3)</f>
        <v>681</v>
      </c>
      <c r="M3" s="77">
        <f>SUM(L3/K3)</f>
        <v>170.25</v>
      </c>
      <c r="N3" s="72">
        <v>2</v>
      </c>
      <c r="O3" s="78">
        <f>SUM(M3+N3)</f>
        <v>172.25</v>
      </c>
    </row>
    <row r="6" spans="1:17" x14ac:dyDescent="0.25">
      <c r="K6" s="17">
        <f>SUM(K2:K5)</f>
        <v>8</v>
      </c>
      <c r="L6" s="17">
        <f>SUM(L2:L5)</f>
        <v>1394</v>
      </c>
      <c r="M6" s="23">
        <f>SUM(L6/K6)</f>
        <v>174.25</v>
      </c>
      <c r="N6" s="17">
        <f>SUM(N2:N5)</f>
        <v>11</v>
      </c>
      <c r="O6" s="23">
        <f>SUM(M6+N6)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L3:M3 O3" name="Range1"/>
  </protectedRanges>
  <conditionalFormatting sqref="E2">
    <cfRule type="top10" dxfId="1430" priority="7" rank="1"/>
  </conditionalFormatting>
  <conditionalFormatting sqref="F2">
    <cfRule type="top10" dxfId="1429" priority="8" rank="1"/>
  </conditionalFormatting>
  <conditionalFormatting sqref="G2">
    <cfRule type="top10" dxfId="1428" priority="9" rank="1"/>
  </conditionalFormatting>
  <conditionalFormatting sqref="H2">
    <cfRule type="top10" dxfId="1427" priority="10" rank="1"/>
  </conditionalFormatting>
  <conditionalFormatting sqref="I2">
    <cfRule type="top10" dxfId="1426" priority="11" rank="1"/>
  </conditionalFormatting>
  <conditionalFormatting sqref="J2">
    <cfRule type="top10" dxfId="1425" priority="12" rank="1"/>
  </conditionalFormatting>
  <conditionalFormatting sqref="E3">
    <cfRule type="top10" dxfId="1424" priority="1" rank="1"/>
  </conditionalFormatting>
  <conditionalFormatting sqref="F3">
    <cfRule type="top10" dxfId="1423" priority="2" rank="1"/>
  </conditionalFormatting>
  <conditionalFormatting sqref="G3">
    <cfRule type="top10" dxfId="1422" priority="3" rank="1"/>
  </conditionalFormatting>
  <conditionalFormatting sqref="H3">
    <cfRule type="top10" dxfId="1421" priority="4" rank="1"/>
  </conditionalFormatting>
  <conditionalFormatting sqref="I3">
    <cfRule type="top10" dxfId="1420" priority="5" rank="1"/>
  </conditionalFormatting>
  <conditionalFormatting sqref="J3">
    <cfRule type="top10" dxfId="1419" priority="6" rank="1"/>
  </conditionalFormatting>
  <hyperlinks>
    <hyperlink ref="Q1" location="'National Adult Rankings'!A1" display="Return to Rankings" xr:uid="{F5B6043C-7EAF-4F68-BE23-F065A6E1FE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03ECA9-D6F3-4126-B5D0-073B479FF7C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950D8DB6-FE8F-418A-B208-5449EB396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E4E-FADF-44B1-8C14-2F3D37BA5506}"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238</v>
      </c>
      <c r="C2" s="27">
        <v>43981</v>
      </c>
      <c r="D2" s="28" t="s">
        <v>237</v>
      </c>
      <c r="E2" s="29">
        <v>192</v>
      </c>
      <c r="F2" s="29">
        <v>192</v>
      </c>
      <c r="G2" s="29">
        <v>193</v>
      </c>
      <c r="H2" s="29">
        <v>192</v>
      </c>
      <c r="I2" s="29"/>
      <c r="J2" s="29"/>
      <c r="K2" s="34">
        <v>4</v>
      </c>
      <c r="L2" s="34">
        <v>769</v>
      </c>
      <c r="M2" s="35">
        <v>192.25</v>
      </c>
      <c r="N2" s="36">
        <v>5</v>
      </c>
      <c r="O2" s="37">
        <v>197.25</v>
      </c>
    </row>
    <row r="5" spans="1:17" x14ac:dyDescent="0.25">
      <c r="K5" s="17">
        <f>SUM(K2:K4)</f>
        <v>4</v>
      </c>
      <c r="L5" s="17">
        <f>SUM(L2:L4)</f>
        <v>769</v>
      </c>
      <c r="M5" s="23">
        <f>SUM(L5/K5)</f>
        <v>192.25</v>
      </c>
      <c r="N5" s="17">
        <f>SUM(N2:N4)</f>
        <v>5</v>
      </c>
      <c r="O5" s="23">
        <f>SUM(M5+N5)</f>
        <v>197.25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5" t="s">
        <v>76</v>
      </c>
      <c r="B16" s="26" t="s">
        <v>238</v>
      </c>
      <c r="C16" s="27">
        <v>43995</v>
      </c>
      <c r="D16" s="28" t="s">
        <v>237</v>
      </c>
      <c r="E16" s="29">
        <v>191</v>
      </c>
      <c r="F16" s="29">
        <v>194</v>
      </c>
      <c r="G16" s="29">
        <v>192</v>
      </c>
      <c r="H16" s="29">
        <v>191</v>
      </c>
      <c r="I16" s="29"/>
      <c r="J16" s="29"/>
      <c r="K16" s="34">
        <f>COUNT(E16:J16)</f>
        <v>4</v>
      </c>
      <c r="L16" s="34">
        <f>SUM(E16:J16)</f>
        <v>768</v>
      </c>
      <c r="M16" s="35">
        <f>IFERROR(L16/K16,0)</f>
        <v>192</v>
      </c>
      <c r="N16" s="36">
        <v>5</v>
      </c>
      <c r="O16" s="37">
        <f>SUM(M16+N16)</f>
        <v>197</v>
      </c>
    </row>
    <row r="19" spans="11:15" x14ac:dyDescent="0.25">
      <c r="K19" s="17">
        <f>SUM(K16:K18)</f>
        <v>4</v>
      </c>
      <c r="L19" s="17">
        <f>SUM(L16:L18)</f>
        <v>768</v>
      </c>
      <c r="M19" s="23">
        <f>SUM(L19/K19)</f>
        <v>192</v>
      </c>
      <c r="N19" s="17">
        <f>SUM(N16:N18)</f>
        <v>5</v>
      </c>
      <c r="O19" s="23">
        <f>SUM(M19+N19)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D16" name="Range1_1_5_1"/>
    <protectedRange algorithmName="SHA-512" hashValue="ON39YdpmFHfN9f47KpiRvqrKx0V9+erV1CNkpWzYhW/Qyc6aT8rEyCrvauWSYGZK2ia3o7vd3akF07acHAFpOA==" saltValue="yVW9XmDwTqEnmpSGai0KYg==" spinCount="100000" sqref="I16:J16 B16:C16" name="Range1_1"/>
    <protectedRange algorithmName="SHA-512" hashValue="ON39YdpmFHfN9f47KpiRvqrKx0V9+erV1CNkpWzYhW/Qyc6aT8rEyCrvauWSYGZK2ia3o7vd3akF07acHAFpOA==" saltValue="yVW9XmDwTqEnmpSGai0KYg==" spinCount="100000" sqref="E16:H16" name="Range1_3_1"/>
  </protectedRanges>
  <conditionalFormatting sqref="E2">
    <cfRule type="top10" dxfId="1418" priority="18" rank="1"/>
  </conditionalFormatting>
  <conditionalFormatting sqref="F2">
    <cfRule type="top10" dxfId="1417" priority="17" rank="1"/>
  </conditionalFormatting>
  <conditionalFormatting sqref="G2">
    <cfRule type="top10" dxfId="1416" priority="16" rank="1"/>
  </conditionalFormatting>
  <conditionalFormatting sqref="H2">
    <cfRule type="top10" dxfId="1415" priority="15" rank="1"/>
  </conditionalFormatting>
  <conditionalFormatting sqref="J2">
    <cfRule type="top10" dxfId="1414" priority="13" rank="1"/>
  </conditionalFormatting>
  <conditionalFormatting sqref="I2">
    <cfRule type="top10" dxfId="1413" priority="14" rank="1"/>
  </conditionalFormatting>
  <conditionalFormatting sqref="E16">
    <cfRule type="top10" dxfId="1412" priority="6" rank="1"/>
  </conditionalFormatting>
  <conditionalFormatting sqref="H16">
    <cfRule type="top10" dxfId="1411" priority="3" rank="1"/>
  </conditionalFormatting>
  <conditionalFormatting sqref="F16">
    <cfRule type="top10" dxfId="1410" priority="1" rank="1"/>
  </conditionalFormatting>
  <conditionalFormatting sqref="G16">
    <cfRule type="top10" dxfId="1409" priority="2" rank="1"/>
  </conditionalFormatting>
  <conditionalFormatting sqref="I16">
    <cfRule type="top10" dxfId="1408" priority="4" rank="1"/>
  </conditionalFormatting>
  <conditionalFormatting sqref="J16">
    <cfRule type="top10" dxfId="1407" priority="5" rank="1"/>
  </conditionalFormatting>
  <hyperlinks>
    <hyperlink ref="Q1" location="'National Adult Rankings'!A1" display="Return to Rankings" xr:uid="{C09D4B57-01EB-4548-AC6F-333581D9A0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7EE8D09-9703-4043-B404-373AF8EDE633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  <x14:dataValidation type="list" allowBlank="1" showInputMessage="1" showErrorMessage="1" xr:uid="{CD6433F8-A342-47C0-93D9-1A4DDDEB0E85}">
          <x14:formula1>
            <xm:f>'C:\Users\abra2\AppData\Local\Packages\Microsoft.MicrosoftEdge_8wekyb3d8bbwe\TempState\Downloads\[__ABRA Scoring Program  2-24-2020 MASTER (2).xlsm]DATA'!#REF!</xm:f>
          </x14:formula1>
          <xm:sqref>D2 B2 D16 B16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319A-B958-499B-AA29-5FFFB50696F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262</v>
      </c>
      <c r="C2" s="27">
        <v>43995</v>
      </c>
      <c r="D2" s="28" t="s">
        <v>56</v>
      </c>
      <c r="E2" s="29">
        <v>162</v>
      </c>
      <c r="F2" s="29">
        <v>169</v>
      </c>
      <c r="G2" s="29">
        <v>171</v>
      </c>
      <c r="H2" s="29">
        <v>169</v>
      </c>
      <c r="I2" s="29"/>
      <c r="J2" s="29"/>
      <c r="K2" s="34">
        <v>4</v>
      </c>
      <c r="L2" s="34">
        <v>671</v>
      </c>
      <c r="M2" s="35">
        <v>167.75</v>
      </c>
      <c r="N2" s="36">
        <v>2</v>
      </c>
      <c r="O2" s="37">
        <v>169.75</v>
      </c>
    </row>
    <row r="5" spans="1:17" x14ac:dyDescent="0.25">
      <c r="K5" s="17">
        <f>SUM(K2:K4)</f>
        <v>4</v>
      </c>
      <c r="L5" s="17">
        <f>SUM(L2:L4)</f>
        <v>671</v>
      </c>
      <c r="M5" s="23">
        <f>SUM(L5/K5)</f>
        <v>167.75</v>
      </c>
      <c r="N5" s="17">
        <f>SUM(N2:N4)</f>
        <v>2</v>
      </c>
      <c r="O5" s="23">
        <f>SUM(M5+N5)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"/>
    <protectedRange sqref="D2" name="Range1_1_3"/>
  </protectedRanges>
  <conditionalFormatting sqref="I2">
    <cfRule type="top10" dxfId="1406" priority="6" rank="1"/>
  </conditionalFormatting>
  <conditionalFormatting sqref="H2">
    <cfRule type="top10" dxfId="1405" priority="2" rank="1"/>
  </conditionalFormatting>
  <conditionalFormatting sqref="J2">
    <cfRule type="top10" dxfId="1404" priority="3" rank="1"/>
  </conditionalFormatting>
  <conditionalFormatting sqref="G2">
    <cfRule type="top10" dxfId="1403" priority="5" rank="1"/>
  </conditionalFormatting>
  <conditionalFormatting sqref="F2">
    <cfRule type="top10" dxfId="1402" priority="4" rank="1"/>
  </conditionalFormatting>
  <conditionalFormatting sqref="E2">
    <cfRule type="top10" dxfId="1401" priority="1" rank="1"/>
  </conditionalFormatting>
  <hyperlinks>
    <hyperlink ref="Q1" location="'National Adult Rankings'!A1" display="Return to Rankings" xr:uid="{CA5FEE74-C3A4-430A-A2F4-1984698E96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BCD050-A47D-43A5-8AD9-1ACFC4808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63CF-182D-456C-83E3-8A2D629FDDC5}">
  <sheetPr codeName="Sheet92"/>
  <dimension ref="A1:Q6"/>
  <sheetViews>
    <sheetView workbookViewId="0">
      <selection activeCell="A13" sqref="A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148</v>
      </c>
      <c r="B2" s="51" t="s">
        <v>146</v>
      </c>
      <c r="C2" s="52">
        <v>43953</v>
      </c>
      <c r="D2" s="53" t="s">
        <v>149</v>
      </c>
      <c r="E2" s="54">
        <v>180</v>
      </c>
      <c r="F2" s="54">
        <v>173</v>
      </c>
      <c r="G2" s="54">
        <v>175</v>
      </c>
      <c r="H2" s="54"/>
      <c r="I2" s="54"/>
      <c r="J2" s="54"/>
      <c r="K2" s="55">
        <v>3</v>
      </c>
      <c r="L2" s="55">
        <v>528</v>
      </c>
      <c r="M2" s="56">
        <v>176</v>
      </c>
      <c r="N2" s="57">
        <v>4</v>
      </c>
      <c r="O2" s="58">
        <v>180</v>
      </c>
    </row>
    <row r="3" spans="1:17" x14ac:dyDescent="0.25">
      <c r="A3" s="25" t="s">
        <v>37</v>
      </c>
      <c r="B3" s="26" t="s">
        <v>146</v>
      </c>
      <c r="C3" s="27">
        <v>43995</v>
      </c>
      <c r="D3" s="28" t="s">
        <v>149</v>
      </c>
      <c r="E3" s="29">
        <v>185</v>
      </c>
      <c r="F3" s="29">
        <v>186</v>
      </c>
      <c r="G3" s="29">
        <v>186</v>
      </c>
      <c r="H3" s="29"/>
      <c r="I3" s="29"/>
      <c r="J3" s="29"/>
      <c r="K3" s="34">
        <v>3</v>
      </c>
      <c r="L3" s="34">
        <v>557</v>
      </c>
      <c r="M3" s="35">
        <v>185.66666666666666</v>
      </c>
      <c r="N3" s="36">
        <v>9</v>
      </c>
      <c r="O3" s="37">
        <v>194.66666666666666</v>
      </c>
    </row>
    <row r="6" spans="1:17" x14ac:dyDescent="0.25">
      <c r="K6" s="17">
        <f>SUM(K2:K5)</f>
        <v>6</v>
      </c>
      <c r="L6" s="17">
        <f>SUM(L2:L5)</f>
        <v>1085</v>
      </c>
      <c r="M6" s="23">
        <f>SUM(L6/K6)</f>
        <v>180.83333333333334</v>
      </c>
      <c r="N6" s="17">
        <f>SUM(N2:N5)</f>
        <v>13</v>
      </c>
      <c r="O6" s="23">
        <f>SUM(M6+N6)</f>
        <v>193.83333333333334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E2">
    <cfRule type="top10" dxfId="1400" priority="12" rank="1"/>
  </conditionalFormatting>
  <conditionalFormatting sqref="F2">
    <cfRule type="top10" dxfId="1399" priority="11" rank="1"/>
  </conditionalFormatting>
  <conditionalFormatting sqref="G2">
    <cfRule type="top10" dxfId="1398" priority="10" rank="1"/>
  </conditionalFormatting>
  <conditionalFormatting sqref="H2">
    <cfRule type="top10" dxfId="1397" priority="9" rank="1"/>
  </conditionalFormatting>
  <conditionalFormatting sqref="I2">
    <cfRule type="top10" dxfId="1396" priority="8" rank="1"/>
  </conditionalFormatting>
  <conditionalFormatting sqref="J2">
    <cfRule type="top10" dxfId="1395" priority="7" rank="1"/>
  </conditionalFormatting>
  <conditionalFormatting sqref="E3">
    <cfRule type="top10" dxfId="1394" priority="6" rank="1"/>
  </conditionalFormatting>
  <conditionalFormatting sqref="F3">
    <cfRule type="top10" dxfId="1393" priority="5" rank="1"/>
  </conditionalFormatting>
  <conditionalFormatting sqref="G3">
    <cfRule type="top10" dxfId="1392" priority="4" rank="1"/>
  </conditionalFormatting>
  <conditionalFormatting sqref="H3">
    <cfRule type="top10" dxfId="1391" priority="3" rank="1"/>
  </conditionalFormatting>
  <conditionalFormatting sqref="I3">
    <cfRule type="top10" dxfId="1390" priority="2" rank="1"/>
  </conditionalFormatting>
  <conditionalFormatting sqref="J3">
    <cfRule type="top10" dxfId="1389" priority="1" rank="1"/>
  </conditionalFormatting>
  <hyperlinks>
    <hyperlink ref="Q1" location="'National Adult Rankings'!A1" display="Return to Rankings" xr:uid="{FEA4B1EF-FD8A-4E28-9873-EBD2D18F1D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C1E94-FF89-4202-94D6-657DB83B4ABC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4C7E264-7E93-4383-9B21-BFFAE2F380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00C1B-F53B-485E-B4C3-D6EE08C7643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288</v>
      </c>
      <c r="C2" s="27">
        <v>44002</v>
      </c>
      <c r="D2" s="28" t="s">
        <v>283</v>
      </c>
      <c r="E2" s="29">
        <v>160</v>
      </c>
      <c r="F2" s="29">
        <v>169</v>
      </c>
      <c r="G2" s="29">
        <v>164</v>
      </c>
      <c r="H2" s="29">
        <v>161</v>
      </c>
      <c r="I2" s="29"/>
      <c r="J2" s="29"/>
      <c r="K2" s="34">
        <v>4</v>
      </c>
      <c r="L2" s="34">
        <v>654</v>
      </c>
      <c r="M2" s="35">
        <v>163.5</v>
      </c>
      <c r="N2" s="36">
        <v>6</v>
      </c>
      <c r="O2" s="37">
        <v>169.5</v>
      </c>
    </row>
    <row r="5" spans="1:17" x14ac:dyDescent="0.25">
      <c r="K5" s="17">
        <f>SUM(K2:K4)</f>
        <v>4</v>
      </c>
      <c r="L5" s="17">
        <f>SUM(L2:L4)</f>
        <v>654</v>
      </c>
      <c r="M5" s="23">
        <f>SUM(L5/K5)</f>
        <v>163.5</v>
      </c>
      <c r="N5" s="17">
        <f>SUM(N2:N4)</f>
        <v>6</v>
      </c>
      <c r="O5" s="23">
        <f>SUM(M5+N5)</f>
        <v>169.5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1388" priority="3" rank="1"/>
  </conditionalFormatting>
  <conditionalFormatting sqref="H2">
    <cfRule type="top10" dxfId="1387" priority="4" rank="1"/>
  </conditionalFormatting>
  <conditionalFormatting sqref="G2">
    <cfRule type="top10" dxfId="1386" priority="5" rank="1"/>
  </conditionalFormatting>
  <conditionalFormatting sqref="F2">
    <cfRule type="top10" dxfId="1385" priority="6" rank="1"/>
  </conditionalFormatting>
  <conditionalFormatting sqref="E2">
    <cfRule type="top10" dxfId="1384" priority="2" rank="1"/>
  </conditionalFormatting>
  <conditionalFormatting sqref="J2">
    <cfRule type="top10" dxfId="1383" priority="1" rank="1"/>
  </conditionalFormatting>
  <hyperlinks>
    <hyperlink ref="Q1" location="'National Adult Rankings'!A1" display="Return to Rankings" xr:uid="{6F2CB0E4-CD3F-4F6B-ADD6-3891F1B9C98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5A2D35-17C3-4A94-9E5A-3C9798D0EF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9CB9E-696F-40D2-8314-3A21383522D6}">
  <sheetPr codeName="Sheet9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247</v>
      </c>
      <c r="C2" s="27">
        <v>43988</v>
      </c>
      <c r="D2" s="28" t="s">
        <v>52</v>
      </c>
      <c r="E2" s="29">
        <v>179</v>
      </c>
      <c r="F2" s="29">
        <v>171</v>
      </c>
      <c r="G2" s="29">
        <v>176</v>
      </c>
      <c r="H2" s="29">
        <v>180</v>
      </c>
      <c r="I2" s="29"/>
      <c r="J2" s="29"/>
      <c r="K2" s="34">
        <v>4</v>
      </c>
      <c r="L2" s="34">
        <v>706</v>
      </c>
      <c r="M2" s="35">
        <v>176.5</v>
      </c>
      <c r="N2" s="36">
        <v>5</v>
      </c>
      <c r="O2" s="37">
        <v>181.5</v>
      </c>
    </row>
    <row r="5" spans="1:17" x14ac:dyDescent="0.25">
      <c r="K5" s="17">
        <f>SUM(K2:K4)</f>
        <v>4</v>
      </c>
      <c r="L5" s="17">
        <f>SUM(L2:L4)</f>
        <v>706</v>
      </c>
      <c r="M5" s="23">
        <f>SUM(L5/K5)</f>
        <v>176.5</v>
      </c>
      <c r="N5" s="17">
        <f>SUM(N2:N4)</f>
        <v>5</v>
      </c>
      <c r="O5" s="23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1382" priority="6" rank="1"/>
  </conditionalFormatting>
  <conditionalFormatting sqref="F2">
    <cfRule type="top10" dxfId="1381" priority="5" rank="1"/>
  </conditionalFormatting>
  <conditionalFormatting sqref="G2">
    <cfRule type="top10" dxfId="1380" priority="4" rank="1"/>
  </conditionalFormatting>
  <conditionalFormatting sqref="H2">
    <cfRule type="top10" dxfId="1379" priority="3" rank="1"/>
  </conditionalFormatting>
  <conditionalFormatting sqref="I2">
    <cfRule type="top10" dxfId="1378" priority="2" rank="1"/>
  </conditionalFormatting>
  <conditionalFormatting sqref="J2">
    <cfRule type="top10" dxfId="1377" priority="1" rank="1"/>
  </conditionalFormatting>
  <hyperlinks>
    <hyperlink ref="Q1" location="'National Adult Rankings'!A1" display="Return to Rankings" xr:uid="{F7B3B816-5024-4AFC-B6F6-40E6724608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F005FC-78FB-4911-BFC3-2FFE05B95CD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2159-A831-493F-A302-249C5C00B37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295</v>
      </c>
      <c r="C2" s="27">
        <v>44009</v>
      </c>
      <c r="D2" s="28" t="s">
        <v>227</v>
      </c>
      <c r="E2" s="29">
        <v>192</v>
      </c>
      <c r="F2" s="29">
        <v>193</v>
      </c>
      <c r="G2" s="29">
        <v>194.001</v>
      </c>
      <c r="H2" s="29">
        <v>196</v>
      </c>
      <c r="I2" s="29"/>
      <c r="J2" s="29"/>
      <c r="K2" s="34">
        <v>4</v>
      </c>
      <c r="L2" s="34">
        <v>775.00099999999998</v>
      </c>
      <c r="M2" s="35">
        <v>193.75024999999999</v>
      </c>
      <c r="N2" s="36">
        <v>7</v>
      </c>
      <c r="O2" s="37">
        <v>200.75024999999999</v>
      </c>
    </row>
    <row r="5" spans="1:17" x14ac:dyDescent="0.25">
      <c r="K5" s="17">
        <f>SUM(K2:K4)</f>
        <v>4</v>
      </c>
      <c r="L5" s="17">
        <f>SUM(L2:L4)</f>
        <v>775.00099999999998</v>
      </c>
      <c r="M5" s="23">
        <f>SUM(L5/K5)</f>
        <v>193.75024999999999</v>
      </c>
      <c r="N5" s="17">
        <f>SUM(N2:N4)</f>
        <v>7</v>
      </c>
      <c r="O5" s="23">
        <f>SUM(M5+N5)</f>
        <v>200.75024999999999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3190" priority="6" rank="1"/>
  </conditionalFormatting>
  <conditionalFormatting sqref="F2">
    <cfRule type="top10" dxfId="3189" priority="5" rank="1"/>
  </conditionalFormatting>
  <conditionalFormatting sqref="G2">
    <cfRule type="top10" dxfId="3188" priority="4" rank="1"/>
  </conditionalFormatting>
  <conditionalFormatting sqref="H2">
    <cfRule type="top10" dxfId="3187" priority="3" rank="1"/>
  </conditionalFormatting>
  <conditionalFormatting sqref="I2">
    <cfRule type="top10" dxfId="3186" priority="2" rank="1"/>
  </conditionalFormatting>
  <conditionalFormatting sqref="J2">
    <cfRule type="top10" dxfId="3185" priority="1" rank="1"/>
  </conditionalFormatting>
  <hyperlinks>
    <hyperlink ref="Q1" location="'National Adult Rankings'!A1" display="Return to Rankings" xr:uid="{713C5D32-F721-4D41-97CC-E26E335A9F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938680-1D49-462D-945C-AA046EFDFA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D0CD-8C69-482A-BBCB-91933C23737E}">
  <sheetPr codeName="Sheet47"/>
  <dimension ref="A1:Q10"/>
  <sheetViews>
    <sheetView workbookViewId="0">
      <selection activeCell="C15" sqref="C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100</v>
      </c>
      <c r="C2" s="27">
        <v>43907</v>
      </c>
      <c r="D2" s="28" t="s">
        <v>101</v>
      </c>
      <c r="E2" s="29">
        <v>193</v>
      </c>
      <c r="F2" s="29">
        <v>198</v>
      </c>
      <c r="G2" s="29">
        <v>192</v>
      </c>
      <c r="H2" s="29">
        <v>197</v>
      </c>
      <c r="I2" s="29"/>
      <c r="J2" s="29"/>
      <c r="K2" s="34">
        <v>4</v>
      </c>
      <c r="L2" s="34">
        <v>780</v>
      </c>
      <c r="M2" s="35">
        <v>195</v>
      </c>
      <c r="N2" s="36">
        <v>6</v>
      </c>
      <c r="O2" s="37">
        <v>201</v>
      </c>
    </row>
    <row r="3" spans="1:17" x14ac:dyDescent="0.25">
      <c r="A3" s="25" t="s">
        <v>76</v>
      </c>
      <c r="B3" s="26" t="s">
        <v>100</v>
      </c>
      <c r="C3" s="27">
        <v>43942</v>
      </c>
      <c r="D3" s="28" t="s">
        <v>131</v>
      </c>
      <c r="E3" s="29">
        <v>196</v>
      </c>
      <c r="F3" s="29">
        <v>197</v>
      </c>
      <c r="G3" s="29">
        <v>199</v>
      </c>
      <c r="H3" s="29">
        <v>196</v>
      </c>
      <c r="I3" s="29"/>
      <c r="J3" s="29"/>
      <c r="K3" s="34">
        <f t="shared" ref="K3" si="0">COUNT(E3:J3)</f>
        <v>4</v>
      </c>
      <c r="L3" s="34">
        <f t="shared" ref="L3" si="1">SUM(E3:J3)</f>
        <v>788</v>
      </c>
      <c r="M3" s="35">
        <f t="shared" ref="M3" si="2">IFERROR(L3/K3,0)</f>
        <v>197</v>
      </c>
      <c r="N3" s="36">
        <v>6</v>
      </c>
      <c r="O3" s="37">
        <f t="shared" ref="O3" si="3">SUM(M3+N3)</f>
        <v>203</v>
      </c>
    </row>
    <row r="4" spans="1:17" x14ac:dyDescent="0.25">
      <c r="A4" s="25" t="s">
        <v>76</v>
      </c>
      <c r="B4" s="26" t="s">
        <v>100</v>
      </c>
      <c r="C4" s="27">
        <v>43947</v>
      </c>
      <c r="D4" s="28" t="s">
        <v>133</v>
      </c>
      <c r="E4" s="29">
        <v>194</v>
      </c>
      <c r="F4" s="29">
        <v>196</v>
      </c>
      <c r="G4" s="29">
        <v>194</v>
      </c>
      <c r="H4" s="29">
        <v>197</v>
      </c>
      <c r="I4" s="29"/>
      <c r="J4" s="29"/>
      <c r="K4" s="34">
        <v>4</v>
      </c>
      <c r="L4" s="34">
        <v>781</v>
      </c>
      <c r="M4" s="35">
        <v>195.25</v>
      </c>
      <c r="N4" s="36">
        <v>4</v>
      </c>
      <c r="O4" s="37">
        <v>199.25</v>
      </c>
    </row>
    <row r="5" spans="1:17" x14ac:dyDescent="0.25">
      <c r="A5" s="25" t="s">
        <v>76</v>
      </c>
      <c r="B5" s="26" t="s">
        <v>100</v>
      </c>
      <c r="C5" s="27">
        <v>43970</v>
      </c>
      <c r="D5" s="28" t="s">
        <v>101</v>
      </c>
      <c r="E5" s="29">
        <v>197</v>
      </c>
      <c r="F5" s="29">
        <v>198</v>
      </c>
      <c r="G5" s="29">
        <v>200</v>
      </c>
      <c r="H5" s="29">
        <v>195.001</v>
      </c>
      <c r="I5" s="29"/>
      <c r="J5" s="29"/>
      <c r="K5" s="34">
        <v>4</v>
      </c>
      <c r="L5" s="34">
        <v>790.00099999999998</v>
      </c>
      <c r="M5" s="35">
        <v>197.50024999999999</v>
      </c>
      <c r="N5" s="36">
        <v>9</v>
      </c>
      <c r="O5" s="37">
        <f t="shared" ref="O5" si="4">SUM(M5+N5)</f>
        <v>206.50024999999999</v>
      </c>
    </row>
    <row r="6" spans="1:17" x14ac:dyDescent="0.25">
      <c r="A6" s="25" t="s">
        <v>76</v>
      </c>
      <c r="B6" s="26" t="s">
        <v>100</v>
      </c>
      <c r="C6" s="27">
        <v>43975</v>
      </c>
      <c r="D6" s="28" t="s">
        <v>101</v>
      </c>
      <c r="E6" s="29">
        <v>199</v>
      </c>
      <c r="F6" s="29">
        <v>195</v>
      </c>
      <c r="G6" s="29">
        <v>194</v>
      </c>
      <c r="H6" s="29">
        <v>199</v>
      </c>
      <c r="I6" s="29"/>
      <c r="J6" s="29"/>
      <c r="K6" s="34">
        <v>4</v>
      </c>
      <c r="L6" s="34">
        <v>787</v>
      </c>
      <c r="M6" s="35">
        <v>196.75</v>
      </c>
      <c r="N6" s="36">
        <v>11</v>
      </c>
      <c r="O6" s="37">
        <v>207.75</v>
      </c>
    </row>
    <row r="7" spans="1:17" x14ac:dyDescent="0.25">
      <c r="A7" s="25" t="s">
        <v>76</v>
      </c>
      <c r="B7" s="26" t="s">
        <v>100</v>
      </c>
      <c r="C7" s="27">
        <v>43998</v>
      </c>
      <c r="D7" s="28" t="s">
        <v>101</v>
      </c>
      <c r="E7" s="29">
        <v>193</v>
      </c>
      <c r="F7" s="29">
        <v>196</v>
      </c>
      <c r="G7" s="29">
        <v>196</v>
      </c>
      <c r="H7" s="29">
        <v>197</v>
      </c>
      <c r="I7" s="29"/>
      <c r="J7" s="29"/>
      <c r="K7" s="34">
        <v>4</v>
      </c>
      <c r="L7" s="34">
        <v>782</v>
      </c>
      <c r="M7" s="35">
        <v>195.5</v>
      </c>
      <c r="N7" s="36">
        <v>13</v>
      </c>
      <c r="O7" s="37">
        <v>208.5</v>
      </c>
    </row>
    <row r="10" spans="1:17" x14ac:dyDescent="0.25">
      <c r="K10" s="17">
        <f>SUM(K2:K9)</f>
        <v>24</v>
      </c>
      <c r="L10" s="17">
        <f>SUM(L2:L9)</f>
        <v>4708.0010000000002</v>
      </c>
      <c r="M10" s="23">
        <f>SUM(L10/K10)</f>
        <v>196.16670833333333</v>
      </c>
      <c r="N10" s="17">
        <f>SUM(N2:N9)</f>
        <v>49</v>
      </c>
      <c r="O10" s="23">
        <f>SUM(M10+N10)</f>
        <v>245.16670833333333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3:H3" name="Range1_3_1_1"/>
    <protectedRange algorithmName="SHA-512" hashValue="ON39YdpmFHfN9f47KpiRvqrKx0V9+erV1CNkpWzYhW/Qyc6aT8rEyCrvauWSYGZK2ia3o7vd3akF07acHAFpOA==" saltValue="yVW9XmDwTqEnmpSGai0KYg==" spinCount="100000" sqref="B4:C4 I4:J4" name="Range1_2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1"/>
    <protectedRange algorithmName="SHA-512" hashValue="ON39YdpmFHfN9f47KpiRvqrKx0V9+erV1CNkpWzYhW/Qyc6aT8rEyCrvauWSYGZK2ia3o7vd3akF07acHAFpOA==" saltValue="yVW9XmDwTqEnmpSGai0KYg==" spinCount="100000" sqref="D6" name="Range1_1_12"/>
    <protectedRange algorithmName="SHA-512" hashValue="ON39YdpmFHfN9f47KpiRvqrKx0V9+erV1CNkpWzYhW/Qyc6aT8rEyCrvauWSYGZK2ia3o7vd3akF07acHAFpOA==" saltValue="yVW9XmDwTqEnmpSGai0KYg==" spinCount="100000" sqref="E6:H6" name="Range1_3_7"/>
    <protectedRange algorithmName="SHA-512" hashValue="ON39YdpmFHfN9f47KpiRvqrKx0V9+erV1CNkpWzYhW/Qyc6aT8rEyCrvauWSYGZK2ia3o7vd3akF07acHAFpOA==" saltValue="yVW9XmDwTqEnmpSGai0KYg==" spinCount="100000" sqref="I7:J7 B7:C7" name="Range1_15"/>
    <protectedRange algorithmName="SHA-512" hashValue="ON39YdpmFHfN9f47KpiRvqrKx0V9+erV1CNkpWzYhW/Qyc6aT8rEyCrvauWSYGZK2ia3o7vd3akF07acHAFpOA==" saltValue="yVW9XmDwTqEnmpSGai0KYg==" spinCount="100000" sqref="D7" name="Range1_1_16"/>
    <protectedRange algorithmName="SHA-512" hashValue="ON39YdpmFHfN9f47KpiRvqrKx0V9+erV1CNkpWzYhW/Qyc6aT8rEyCrvauWSYGZK2ia3o7vd3akF07acHAFpOA==" saltValue="yVW9XmDwTqEnmpSGai0KYg==" spinCount="100000" sqref="E7:H7" name="Range1_3_6"/>
  </protectedRanges>
  <conditionalFormatting sqref="F2">
    <cfRule type="top10" dxfId="1376" priority="35" rank="1"/>
  </conditionalFormatting>
  <conditionalFormatting sqref="G2">
    <cfRule type="top10" dxfId="1375" priority="34" rank="1"/>
  </conditionalFormatting>
  <conditionalFormatting sqref="H2">
    <cfRule type="top10" dxfId="1374" priority="33" rank="1"/>
  </conditionalFormatting>
  <conditionalFormatting sqref="I2">
    <cfRule type="top10" dxfId="1373" priority="31" rank="1"/>
  </conditionalFormatting>
  <conditionalFormatting sqref="J2">
    <cfRule type="top10" dxfId="1372" priority="32" rank="1"/>
  </conditionalFormatting>
  <conditionalFormatting sqref="E2">
    <cfRule type="top10" dxfId="1371" priority="36" rank="1"/>
  </conditionalFormatting>
  <conditionalFormatting sqref="F3">
    <cfRule type="top10" dxfId="1370" priority="25" rank="1"/>
  </conditionalFormatting>
  <conditionalFormatting sqref="G3">
    <cfRule type="top10" dxfId="1369" priority="26" rank="1"/>
  </conditionalFormatting>
  <conditionalFormatting sqref="H3">
    <cfRule type="top10" dxfId="1368" priority="27" rank="1"/>
  </conditionalFormatting>
  <conditionalFormatting sqref="I3">
    <cfRule type="top10" dxfId="1367" priority="28" rank="1"/>
  </conditionalFormatting>
  <conditionalFormatting sqref="J3">
    <cfRule type="top10" dxfId="1366" priority="29" rank="1"/>
  </conditionalFormatting>
  <conditionalFormatting sqref="E3">
    <cfRule type="top10" dxfId="1365" priority="30" rank="1"/>
  </conditionalFormatting>
  <conditionalFormatting sqref="F4">
    <cfRule type="top10" dxfId="1364" priority="19" rank="1"/>
  </conditionalFormatting>
  <conditionalFormatting sqref="G4">
    <cfRule type="top10" dxfId="1363" priority="20" rank="1"/>
  </conditionalFormatting>
  <conditionalFormatting sqref="H4">
    <cfRule type="top10" dxfId="1362" priority="21" rank="1"/>
  </conditionalFormatting>
  <conditionalFormatting sqref="I4">
    <cfRule type="top10" dxfId="1361" priority="22" rank="1"/>
  </conditionalFormatting>
  <conditionalFormatting sqref="J4">
    <cfRule type="top10" dxfId="1360" priority="23" rank="1"/>
  </conditionalFormatting>
  <conditionalFormatting sqref="E4">
    <cfRule type="top10" dxfId="1359" priority="24" rank="1"/>
  </conditionalFormatting>
  <conditionalFormatting sqref="F5">
    <cfRule type="top10" dxfId="1358" priority="17" rank="1"/>
  </conditionalFormatting>
  <conditionalFormatting sqref="G5">
    <cfRule type="top10" dxfId="1357" priority="16" rank="1"/>
  </conditionalFormatting>
  <conditionalFormatting sqref="H5">
    <cfRule type="top10" dxfId="1356" priority="15" rank="1"/>
  </conditionalFormatting>
  <conditionalFormatting sqref="I5">
    <cfRule type="top10" dxfId="1355" priority="13" rank="1"/>
  </conditionalFormatting>
  <conditionalFormatting sqref="J5">
    <cfRule type="top10" dxfId="1354" priority="14" rank="1"/>
  </conditionalFormatting>
  <conditionalFormatting sqref="E5">
    <cfRule type="top10" dxfId="1353" priority="18" rank="1"/>
  </conditionalFormatting>
  <conditionalFormatting sqref="F6">
    <cfRule type="top10" dxfId="1352" priority="11" rank="1"/>
  </conditionalFormatting>
  <conditionalFormatting sqref="G6">
    <cfRule type="top10" dxfId="1351" priority="10" rank="1"/>
  </conditionalFormatting>
  <conditionalFormatting sqref="H6">
    <cfRule type="top10" dxfId="1350" priority="9" rank="1"/>
  </conditionalFormatting>
  <conditionalFormatting sqref="I6">
    <cfRule type="top10" dxfId="1349" priority="7" rank="1"/>
  </conditionalFormatting>
  <conditionalFormatting sqref="J6">
    <cfRule type="top10" dxfId="1348" priority="8" rank="1"/>
  </conditionalFormatting>
  <conditionalFormatting sqref="E6">
    <cfRule type="top10" dxfId="1347" priority="12" rank="1"/>
  </conditionalFormatting>
  <conditionalFormatting sqref="F7">
    <cfRule type="top10" dxfId="1346" priority="5" rank="1"/>
  </conditionalFormatting>
  <conditionalFormatting sqref="G7">
    <cfRule type="top10" dxfId="1345" priority="4" rank="1"/>
  </conditionalFormatting>
  <conditionalFormatting sqref="H7">
    <cfRule type="top10" dxfId="1344" priority="3" rank="1"/>
  </conditionalFormatting>
  <conditionalFormatting sqref="I7">
    <cfRule type="top10" dxfId="1343" priority="1" rank="1"/>
  </conditionalFormatting>
  <conditionalFormatting sqref="J7">
    <cfRule type="top10" dxfId="1342" priority="2" rank="1"/>
  </conditionalFormatting>
  <conditionalFormatting sqref="E7">
    <cfRule type="top10" dxfId="1341" priority="6" rank="1"/>
  </conditionalFormatting>
  <hyperlinks>
    <hyperlink ref="Q1" location="'National Adult Rankings'!A1" display="Return to Rankings" xr:uid="{54E09666-8CB4-4F92-A00F-3C9F16FEF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582EBB4-0677-4701-95BD-16775A53F4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B053729-5592-4002-9AF3-74C1D1869B9C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96C3C-2142-4134-B028-AB5A5E3D07AE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296</v>
      </c>
      <c r="C2" s="27">
        <v>44009</v>
      </c>
      <c r="D2" s="28" t="s">
        <v>227</v>
      </c>
      <c r="E2" s="29">
        <v>187</v>
      </c>
      <c r="F2" s="29">
        <v>187</v>
      </c>
      <c r="G2" s="29">
        <v>189</v>
      </c>
      <c r="H2" s="29">
        <v>189</v>
      </c>
      <c r="I2" s="29"/>
      <c r="J2" s="29"/>
      <c r="K2" s="34">
        <v>4</v>
      </c>
      <c r="L2" s="34">
        <v>752</v>
      </c>
      <c r="M2" s="35">
        <v>188</v>
      </c>
      <c r="N2" s="36">
        <v>2</v>
      </c>
      <c r="O2" s="37">
        <v>190</v>
      </c>
    </row>
    <row r="5" spans="1:17" x14ac:dyDescent="0.25">
      <c r="K5" s="17">
        <f>SUM(K2:K4)</f>
        <v>4</v>
      </c>
      <c r="L5" s="17">
        <f>SUM(L2:L4)</f>
        <v>752</v>
      </c>
      <c r="M5" s="23">
        <f>SUM(L5/K5)</f>
        <v>188</v>
      </c>
      <c r="N5" s="17">
        <f>SUM(N2:N4)</f>
        <v>2</v>
      </c>
      <c r="O5" s="23">
        <f>SUM(M5+N5)</f>
        <v>190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1340" priority="6" rank="1"/>
  </conditionalFormatting>
  <conditionalFormatting sqref="F2">
    <cfRule type="top10" dxfId="1339" priority="5" rank="1"/>
  </conditionalFormatting>
  <conditionalFormatting sqref="G2">
    <cfRule type="top10" dxfId="1338" priority="4" rank="1"/>
  </conditionalFormatting>
  <conditionalFormatting sqref="H2">
    <cfRule type="top10" dxfId="1337" priority="3" rank="1"/>
  </conditionalFormatting>
  <conditionalFormatting sqref="I2">
    <cfRule type="top10" dxfId="1336" priority="2" rank="1"/>
  </conditionalFormatting>
  <conditionalFormatting sqref="J2">
    <cfRule type="top10" dxfId="1335" priority="1" rank="1"/>
  </conditionalFormatting>
  <hyperlinks>
    <hyperlink ref="Q1" location="'National Adult Rankings'!A1" display="Return to Rankings" xr:uid="{37D7F732-208F-4D80-A94E-3D7D39B523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AC22F9-4E03-4218-8B5D-5F129CD139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7" t="s">
        <v>28</v>
      </c>
      <c r="B2" s="8" t="s">
        <v>29</v>
      </c>
      <c r="C2" s="9">
        <v>43849</v>
      </c>
      <c r="D2" s="10" t="s">
        <v>36</v>
      </c>
      <c r="E2" s="11">
        <v>181</v>
      </c>
      <c r="F2" s="11">
        <v>178</v>
      </c>
      <c r="G2" s="11">
        <v>180</v>
      </c>
      <c r="H2" s="11">
        <v>185</v>
      </c>
      <c r="I2" s="11"/>
      <c r="J2" s="11"/>
      <c r="K2" s="12">
        <v>4</v>
      </c>
      <c r="L2" s="12">
        <v>724</v>
      </c>
      <c r="M2" s="13">
        <v>181</v>
      </c>
      <c r="N2" s="14">
        <v>11</v>
      </c>
      <c r="O2" s="15">
        <v>192</v>
      </c>
    </row>
    <row r="3" spans="1:17" x14ac:dyDescent="0.25">
      <c r="A3" s="25" t="s">
        <v>28</v>
      </c>
      <c r="B3" s="26" t="s">
        <v>74</v>
      </c>
      <c r="C3" s="27">
        <v>43877</v>
      </c>
      <c r="D3" s="28" t="s">
        <v>36</v>
      </c>
      <c r="E3" s="29">
        <v>182</v>
      </c>
      <c r="F3" s="29">
        <v>187</v>
      </c>
      <c r="G3" s="29">
        <v>188</v>
      </c>
      <c r="H3" s="29">
        <v>181</v>
      </c>
      <c r="I3" s="29"/>
      <c r="J3" s="29"/>
      <c r="K3" s="34">
        <v>4</v>
      </c>
      <c r="L3" s="34">
        <v>738</v>
      </c>
      <c r="M3" s="35">
        <v>184.5</v>
      </c>
      <c r="N3" s="36">
        <v>9</v>
      </c>
      <c r="O3" s="37">
        <v>193.5</v>
      </c>
    </row>
    <row r="4" spans="1:17" x14ac:dyDescent="0.25">
      <c r="A4" s="25" t="s">
        <v>28</v>
      </c>
      <c r="B4" s="26" t="s">
        <v>29</v>
      </c>
      <c r="C4" s="27">
        <v>43897</v>
      </c>
      <c r="D4" s="47" t="s">
        <v>86</v>
      </c>
      <c r="E4" s="29">
        <v>185</v>
      </c>
      <c r="F4" s="29">
        <v>180</v>
      </c>
      <c r="G4" s="29">
        <v>179</v>
      </c>
      <c r="H4" s="29">
        <v>180</v>
      </c>
      <c r="I4" s="29"/>
      <c r="J4" s="29"/>
      <c r="K4" s="34">
        <f>COUNT(E4:J4)</f>
        <v>4</v>
      </c>
      <c r="L4" s="34">
        <f>SUM(E4:J4)</f>
        <v>724</v>
      </c>
      <c r="M4" s="35">
        <f>IFERROR(L4/K4,0)</f>
        <v>181</v>
      </c>
      <c r="N4" s="36">
        <v>13</v>
      </c>
      <c r="O4" s="37">
        <f>SUM(M4+N4)</f>
        <v>194</v>
      </c>
    </row>
    <row r="5" spans="1:17" x14ac:dyDescent="0.25">
      <c r="A5" s="25" t="s">
        <v>38</v>
      </c>
      <c r="B5" s="26" t="s">
        <v>74</v>
      </c>
      <c r="C5" s="27">
        <v>43905</v>
      </c>
      <c r="D5" s="49" t="s">
        <v>91</v>
      </c>
      <c r="E5" s="29">
        <v>185</v>
      </c>
      <c r="F5" s="29">
        <v>179</v>
      </c>
      <c r="G5" s="29">
        <v>183</v>
      </c>
      <c r="H5" s="29">
        <v>188</v>
      </c>
      <c r="I5" s="29"/>
      <c r="J5" s="29"/>
      <c r="K5" s="34">
        <v>4</v>
      </c>
      <c r="L5" s="34">
        <v>735</v>
      </c>
      <c r="M5" s="35">
        <v>183.75</v>
      </c>
      <c r="N5" s="36">
        <v>11</v>
      </c>
      <c r="O5" s="37">
        <v>194.75</v>
      </c>
    </row>
    <row r="6" spans="1:17" x14ac:dyDescent="0.25">
      <c r="A6" s="25" t="s">
        <v>176</v>
      </c>
      <c r="B6" s="26" t="s">
        <v>74</v>
      </c>
      <c r="C6" s="27">
        <v>43968</v>
      </c>
      <c r="D6" s="28" t="s">
        <v>36</v>
      </c>
      <c r="E6" s="29">
        <v>173</v>
      </c>
      <c r="F6" s="29">
        <v>187.001</v>
      </c>
      <c r="G6" s="29">
        <v>180</v>
      </c>
      <c r="H6" s="29">
        <v>186</v>
      </c>
      <c r="I6" s="29">
        <v>186</v>
      </c>
      <c r="J6" s="29">
        <v>186</v>
      </c>
      <c r="K6" s="34">
        <v>6</v>
      </c>
      <c r="L6" s="34">
        <v>1098.001</v>
      </c>
      <c r="M6" s="35">
        <v>183.00016666666667</v>
      </c>
      <c r="N6" s="36">
        <v>18</v>
      </c>
      <c r="O6" s="37">
        <v>201.00016666666667</v>
      </c>
    </row>
    <row r="7" spans="1:17" x14ac:dyDescent="0.25">
      <c r="A7" s="25" t="s">
        <v>176</v>
      </c>
      <c r="B7" s="26" t="s">
        <v>74</v>
      </c>
      <c r="C7" s="27">
        <v>43977</v>
      </c>
      <c r="D7" s="28" t="s">
        <v>36</v>
      </c>
      <c r="E7" s="29">
        <v>187</v>
      </c>
      <c r="F7" s="29">
        <v>178</v>
      </c>
      <c r="G7" s="29">
        <v>185.001</v>
      </c>
      <c r="H7" s="29"/>
      <c r="I7" s="29"/>
      <c r="J7" s="29"/>
      <c r="K7" s="34">
        <v>3</v>
      </c>
      <c r="L7" s="34">
        <v>550.00099999999998</v>
      </c>
      <c r="M7" s="35">
        <v>183.33366666666666</v>
      </c>
      <c r="N7" s="36">
        <v>6</v>
      </c>
      <c r="O7" s="37">
        <v>189.33366666666666</v>
      </c>
    </row>
    <row r="8" spans="1:17" x14ac:dyDescent="0.25">
      <c r="A8" s="25" t="s">
        <v>38</v>
      </c>
      <c r="B8" s="26" t="s">
        <v>74</v>
      </c>
      <c r="C8" s="27">
        <v>43988</v>
      </c>
      <c r="D8" s="28" t="s">
        <v>86</v>
      </c>
      <c r="E8" s="29">
        <v>185</v>
      </c>
      <c r="F8" s="29">
        <v>179</v>
      </c>
      <c r="G8" s="29">
        <v>183</v>
      </c>
      <c r="H8" s="29">
        <v>175</v>
      </c>
      <c r="I8" s="29">
        <v>184.001</v>
      </c>
      <c r="J8" s="29">
        <v>179</v>
      </c>
      <c r="K8" s="34">
        <v>6</v>
      </c>
      <c r="L8" s="34">
        <v>1085.001</v>
      </c>
      <c r="M8" s="35">
        <v>180.83349999999999</v>
      </c>
      <c r="N8" s="36">
        <v>18</v>
      </c>
      <c r="O8" s="37">
        <v>198.83349999999999</v>
      </c>
    </row>
    <row r="11" spans="1:17" x14ac:dyDescent="0.25">
      <c r="K11" s="17">
        <f>SUM(K2:K10)</f>
        <v>31</v>
      </c>
      <c r="L11" s="17">
        <f>SUM(L2:L10)</f>
        <v>5654.0030000000006</v>
      </c>
      <c r="M11" s="23">
        <f>SUM(L11/K11)</f>
        <v>182.3871935483871</v>
      </c>
      <c r="N11" s="17">
        <f>SUM(N2:N10)</f>
        <v>86</v>
      </c>
      <c r="O11" s="23">
        <f>SUM(M11+N11)</f>
        <v>268.38719354838713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5_2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E8:J8 B8:C8" name="Range1_6_1"/>
    <protectedRange algorithmName="SHA-512" hashValue="ON39YdpmFHfN9f47KpiRvqrKx0V9+erV1CNkpWzYhW/Qyc6aT8rEyCrvauWSYGZK2ia3o7vd3akF07acHAFpOA==" saltValue="yVW9XmDwTqEnmpSGai0KYg==" spinCount="100000" sqref="D8" name="Range1_1_4_1"/>
  </protectedRanges>
  <conditionalFormatting sqref="I2">
    <cfRule type="top10" dxfId="1334" priority="42" rank="1"/>
  </conditionalFormatting>
  <conditionalFormatting sqref="H2">
    <cfRule type="top10" dxfId="1333" priority="38" rank="1"/>
  </conditionalFormatting>
  <conditionalFormatting sqref="J2">
    <cfRule type="top10" dxfId="1332" priority="39" rank="1"/>
  </conditionalFormatting>
  <conditionalFormatting sqref="G2">
    <cfRule type="top10" dxfId="1331" priority="41" rank="1"/>
  </conditionalFormatting>
  <conditionalFormatting sqref="F2">
    <cfRule type="top10" dxfId="1330" priority="40" rank="1"/>
  </conditionalFormatting>
  <conditionalFormatting sqref="E2">
    <cfRule type="top10" dxfId="1329" priority="37" rank="1"/>
  </conditionalFormatting>
  <conditionalFormatting sqref="I3">
    <cfRule type="top10" dxfId="1328" priority="36" rank="1"/>
  </conditionalFormatting>
  <conditionalFormatting sqref="H3">
    <cfRule type="top10" dxfId="1327" priority="32" rank="1"/>
  </conditionalFormatting>
  <conditionalFormatting sqref="J3">
    <cfRule type="top10" dxfId="1326" priority="33" rank="1"/>
  </conditionalFormatting>
  <conditionalFormatting sqref="G3">
    <cfRule type="top10" dxfId="1325" priority="35" rank="1"/>
  </conditionalFormatting>
  <conditionalFormatting sqref="F3">
    <cfRule type="top10" dxfId="1324" priority="34" rank="1"/>
  </conditionalFormatting>
  <conditionalFormatting sqref="E3">
    <cfRule type="top10" dxfId="1323" priority="31" rank="1"/>
  </conditionalFormatting>
  <conditionalFormatting sqref="I4">
    <cfRule type="top10" dxfId="1322" priority="25" rank="1"/>
  </conditionalFormatting>
  <conditionalFormatting sqref="H4">
    <cfRule type="top10" dxfId="1321" priority="26" rank="1"/>
  </conditionalFormatting>
  <conditionalFormatting sqref="J4">
    <cfRule type="top10" dxfId="1320" priority="27" rank="1"/>
  </conditionalFormatting>
  <conditionalFormatting sqref="G4">
    <cfRule type="top10" dxfId="1319" priority="28" rank="1"/>
  </conditionalFormatting>
  <conditionalFormatting sqref="F4">
    <cfRule type="top10" dxfId="1318" priority="29" rank="1"/>
  </conditionalFormatting>
  <conditionalFormatting sqref="E4">
    <cfRule type="top10" dxfId="1317" priority="30" rank="1"/>
  </conditionalFormatting>
  <conditionalFormatting sqref="I5">
    <cfRule type="top10" dxfId="1316" priority="24" rank="1"/>
  </conditionalFormatting>
  <conditionalFormatting sqref="H5">
    <cfRule type="top10" dxfId="1315" priority="20" rank="1"/>
  </conditionalFormatting>
  <conditionalFormatting sqref="J5">
    <cfRule type="top10" dxfId="1314" priority="21" rank="1"/>
  </conditionalFormatting>
  <conditionalFormatting sqref="G5">
    <cfRule type="top10" dxfId="1313" priority="23" rank="1"/>
  </conditionalFormatting>
  <conditionalFormatting sqref="F5">
    <cfRule type="top10" dxfId="1312" priority="22" rank="1"/>
  </conditionalFormatting>
  <conditionalFormatting sqref="E5">
    <cfRule type="top10" dxfId="1311" priority="19" rank="1"/>
  </conditionalFormatting>
  <conditionalFormatting sqref="I6">
    <cfRule type="top10" dxfId="1310" priority="18" rank="1"/>
  </conditionalFormatting>
  <conditionalFormatting sqref="H6">
    <cfRule type="top10" dxfId="1309" priority="14" rank="1"/>
  </conditionalFormatting>
  <conditionalFormatting sqref="J6">
    <cfRule type="top10" dxfId="1308" priority="15" rank="1"/>
  </conditionalFormatting>
  <conditionalFormatting sqref="G6">
    <cfRule type="top10" dxfId="1307" priority="17" rank="1"/>
  </conditionalFormatting>
  <conditionalFormatting sqref="F6">
    <cfRule type="top10" dxfId="1306" priority="16" rank="1"/>
  </conditionalFormatting>
  <conditionalFormatting sqref="E6">
    <cfRule type="top10" dxfId="1305" priority="13" rank="1"/>
  </conditionalFormatting>
  <conditionalFormatting sqref="E7">
    <cfRule type="top10" dxfId="1304" priority="12" rank="1"/>
  </conditionalFormatting>
  <conditionalFormatting sqref="F7">
    <cfRule type="top10" dxfId="1303" priority="11" rank="1"/>
  </conditionalFormatting>
  <conditionalFormatting sqref="G7">
    <cfRule type="top10" dxfId="1302" priority="10" rank="1"/>
  </conditionalFormatting>
  <conditionalFormatting sqref="H7">
    <cfRule type="top10" dxfId="1301" priority="9" rank="1"/>
  </conditionalFormatting>
  <conditionalFormatting sqref="I7">
    <cfRule type="top10" dxfId="1300" priority="8" rank="1"/>
  </conditionalFormatting>
  <conditionalFormatting sqref="J7">
    <cfRule type="top10" dxfId="1299" priority="7" rank="1"/>
  </conditionalFormatting>
  <conditionalFormatting sqref="I8">
    <cfRule type="top10" dxfId="1298" priority="6" rank="1"/>
  </conditionalFormatting>
  <conditionalFormatting sqref="H8">
    <cfRule type="top10" dxfId="1297" priority="2" rank="1"/>
  </conditionalFormatting>
  <conditionalFormatting sqref="J8">
    <cfRule type="top10" dxfId="1296" priority="3" rank="1"/>
  </conditionalFormatting>
  <conditionalFormatting sqref="G8">
    <cfRule type="top10" dxfId="1295" priority="5" rank="1"/>
  </conditionalFormatting>
  <conditionalFormatting sqref="F8">
    <cfRule type="top10" dxfId="1294" priority="4" rank="1"/>
  </conditionalFormatting>
  <conditionalFormatting sqref="E8">
    <cfRule type="top10" dxfId="1293" priority="1" rank="1"/>
  </conditionalFormatting>
  <hyperlinks>
    <hyperlink ref="Q1" location="'National Adult Rankings'!A1" display="Return to Rankings" xr:uid="{1CEC42E4-62BD-4857-B2DA-9BA4DD0697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CE056A6-CE25-4334-800F-744A38E61E68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049152F0-CDD7-4166-8F9E-C25B9808F68E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05BE2E72-C1EF-45D6-8107-00FC4E271ADB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B4A8A14-073D-4AF5-90EC-92CE177558A3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B381-8001-4C63-8231-72ABF416E555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277</v>
      </c>
      <c r="C2" s="27">
        <v>43995</v>
      </c>
      <c r="D2" s="28" t="s">
        <v>227</v>
      </c>
      <c r="E2" s="29">
        <v>159</v>
      </c>
      <c r="F2" s="29">
        <v>169</v>
      </c>
      <c r="G2" s="29">
        <v>165</v>
      </c>
      <c r="H2" s="29">
        <v>170</v>
      </c>
      <c r="I2" s="29"/>
      <c r="J2" s="29"/>
      <c r="K2" s="34">
        <v>4</v>
      </c>
      <c r="L2" s="34">
        <v>663</v>
      </c>
      <c r="M2" s="35">
        <v>165.75</v>
      </c>
      <c r="N2" s="36">
        <v>4</v>
      </c>
      <c r="O2" s="37">
        <v>169.75</v>
      </c>
    </row>
    <row r="3" spans="1:17" x14ac:dyDescent="0.25">
      <c r="A3" s="25" t="s">
        <v>38</v>
      </c>
      <c r="B3" s="26" t="s">
        <v>277</v>
      </c>
      <c r="C3" s="27">
        <v>43996</v>
      </c>
      <c r="D3" s="28" t="s">
        <v>192</v>
      </c>
      <c r="E3" s="29">
        <v>152</v>
      </c>
      <c r="F3" s="29">
        <v>163</v>
      </c>
      <c r="G3" s="29">
        <v>142</v>
      </c>
      <c r="H3" s="29">
        <v>169</v>
      </c>
      <c r="I3" s="29"/>
      <c r="J3" s="29"/>
      <c r="K3" s="34">
        <v>4</v>
      </c>
      <c r="L3" s="34">
        <v>626</v>
      </c>
      <c r="M3" s="35">
        <v>156.5</v>
      </c>
      <c r="N3" s="36">
        <v>3</v>
      </c>
      <c r="O3" s="37">
        <v>159.5</v>
      </c>
    </row>
    <row r="6" spans="1:17" x14ac:dyDescent="0.25">
      <c r="K6" s="17">
        <f>SUM(K2:K5)</f>
        <v>8</v>
      </c>
      <c r="L6" s="17">
        <f>SUM(L2:L5)</f>
        <v>1289</v>
      </c>
      <c r="M6" s="23">
        <f>SUM(L6/K6)</f>
        <v>161.125</v>
      </c>
      <c r="N6" s="17">
        <f>SUM(N2:N5)</f>
        <v>7</v>
      </c>
      <c r="O6" s="23">
        <f>SUM(M6+N6)</f>
        <v>168.125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E2">
    <cfRule type="top10" dxfId="1292" priority="12" rank="1"/>
  </conditionalFormatting>
  <conditionalFormatting sqref="F2">
    <cfRule type="top10" dxfId="1291" priority="11" rank="1"/>
  </conditionalFormatting>
  <conditionalFormatting sqref="G2">
    <cfRule type="top10" dxfId="1290" priority="10" rank="1"/>
  </conditionalFormatting>
  <conditionalFormatting sqref="H2">
    <cfRule type="top10" dxfId="1289" priority="9" rank="1"/>
  </conditionalFormatting>
  <conditionalFormatting sqref="I2">
    <cfRule type="top10" dxfId="1288" priority="8" rank="1"/>
  </conditionalFormatting>
  <conditionalFormatting sqref="J2">
    <cfRule type="top10" dxfId="1287" priority="7" rank="1"/>
  </conditionalFormatting>
  <conditionalFormatting sqref="I3">
    <cfRule type="top10" dxfId="1286" priority="6" rank="1"/>
  </conditionalFormatting>
  <conditionalFormatting sqref="H3">
    <cfRule type="top10" dxfId="1285" priority="2" rank="1"/>
  </conditionalFormatting>
  <conditionalFormatting sqref="J3">
    <cfRule type="top10" dxfId="1284" priority="3" rank="1"/>
  </conditionalFormatting>
  <conditionalFormatting sqref="G3">
    <cfRule type="top10" dxfId="1283" priority="5" rank="1"/>
  </conditionalFormatting>
  <conditionalFormatting sqref="F3">
    <cfRule type="top10" dxfId="1282" priority="4" rank="1"/>
  </conditionalFormatting>
  <conditionalFormatting sqref="E3">
    <cfRule type="top10" dxfId="1281" priority="1" rank="1"/>
  </conditionalFormatting>
  <hyperlinks>
    <hyperlink ref="Q1" location="'National Adult Rankings'!A1" display="Return to Rankings" xr:uid="{7DC9F971-AE3B-4439-A9D9-B00A943258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2E393E-15D6-4025-B81A-B6EB659BFA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055D-4998-41E7-BDB1-BE9DCAEE58CD}">
  <sheetPr codeName="Sheet122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188</v>
      </c>
      <c r="C2" s="27">
        <v>43968</v>
      </c>
      <c r="D2" s="28" t="s">
        <v>186</v>
      </c>
      <c r="E2" s="29">
        <v>177</v>
      </c>
      <c r="F2" s="29">
        <v>176</v>
      </c>
      <c r="G2" s="29">
        <v>180</v>
      </c>
      <c r="H2" s="29">
        <v>142</v>
      </c>
      <c r="I2" s="29"/>
      <c r="J2" s="29"/>
      <c r="K2" s="34">
        <f t="shared" ref="K2" si="0">COUNT(E2:J2)</f>
        <v>4</v>
      </c>
      <c r="L2" s="34">
        <f t="shared" ref="L2" si="1">SUM(E2:J2)</f>
        <v>675</v>
      </c>
      <c r="M2" s="35">
        <f t="shared" ref="M2" si="2">IFERROR(L2/K2,0)</f>
        <v>168.75</v>
      </c>
      <c r="N2" s="36">
        <v>5</v>
      </c>
      <c r="O2" s="37">
        <f t="shared" ref="O2" si="3">SUM(M2+N2)</f>
        <v>173.75</v>
      </c>
    </row>
    <row r="3" spans="1:17" x14ac:dyDescent="0.25">
      <c r="A3" s="25" t="s">
        <v>154</v>
      </c>
      <c r="B3" s="26" t="s">
        <v>188</v>
      </c>
      <c r="C3" s="27">
        <v>43978</v>
      </c>
      <c r="D3" s="28" t="s">
        <v>222</v>
      </c>
      <c r="E3" s="29">
        <v>170</v>
      </c>
      <c r="F3" s="29">
        <v>161</v>
      </c>
      <c r="G3" s="29">
        <v>175</v>
      </c>
      <c r="H3" s="29">
        <v>170</v>
      </c>
      <c r="I3" s="29"/>
      <c r="J3" s="29"/>
      <c r="K3" s="34">
        <v>4</v>
      </c>
      <c r="L3" s="34">
        <v>676</v>
      </c>
      <c r="M3" s="35">
        <v>169</v>
      </c>
      <c r="N3" s="36">
        <v>5</v>
      </c>
      <c r="O3" s="37">
        <v>174</v>
      </c>
    </row>
    <row r="4" spans="1:17" x14ac:dyDescent="0.25">
      <c r="A4" s="25" t="s">
        <v>154</v>
      </c>
      <c r="B4" s="26" t="s">
        <v>188</v>
      </c>
      <c r="C4" s="27">
        <v>43989</v>
      </c>
      <c r="D4" s="28" t="s">
        <v>222</v>
      </c>
      <c r="E4" s="29">
        <v>175</v>
      </c>
      <c r="F4" s="29">
        <v>176</v>
      </c>
      <c r="G4" s="29">
        <v>161</v>
      </c>
      <c r="H4" s="29">
        <v>170</v>
      </c>
      <c r="I4" s="29"/>
      <c r="J4" s="29"/>
      <c r="K4" s="34">
        <v>4</v>
      </c>
      <c r="L4" s="34">
        <v>682</v>
      </c>
      <c r="M4" s="35">
        <v>170.5</v>
      </c>
      <c r="N4" s="36">
        <v>5</v>
      </c>
      <c r="O4" s="37">
        <v>175.5</v>
      </c>
    </row>
    <row r="5" spans="1:17" x14ac:dyDescent="0.25">
      <c r="A5" s="25" t="s">
        <v>154</v>
      </c>
      <c r="B5" s="26" t="s">
        <v>188</v>
      </c>
      <c r="C5" s="27">
        <v>44002</v>
      </c>
      <c r="D5" s="28" t="s">
        <v>283</v>
      </c>
      <c r="E5" s="29">
        <v>176</v>
      </c>
      <c r="F5" s="29">
        <v>162</v>
      </c>
      <c r="G5" s="29">
        <v>182</v>
      </c>
      <c r="H5" s="29">
        <v>167</v>
      </c>
      <c r="I5" s="29"/>
      <c r="J5" s="29"/>
      <c r="K5" s="34">
        <v>4</v>
      </c>
      <c r="L5" s="34">
        <v>687</v>
      </c>
      <c r="M5" s="35">
        <v>171.75</v>
      </c>
      <c r="N5" s="36">
        <v>6</v>
      </c>
      <c r="O5" s="37">
        <v>177.75</v>
      </c>
    </row>
    <row r="6" spans="1:17" x14ac:dyDescent="0.25">
      <c r="A6" s="25" t="s">
        <v>154</v>
      </c>
      <c r="B6" s="26" t="s">
        <v>188</v>
      </c>
      <c r="C6" s="27">
        <v>44006</v>
      </c>
      <c r="D6" s="28" t="s">
        <v>222</v>
      </c>
      <c r="E6" s="29">
        <v>175</v>
      </c>
      <c r="F6" s="29">
        <v>177</v>
      </c>
      <c r="G6" s="29">
        <v>180</v>
      </c>
      <c r="H6" s="29">
        <v>169</v>
      </c>
      <c r="I6" s="29"/>
      <c r="J6" s="29"/>
      <c r="K6" s="34">
        <v>4</v>
      </c>
      <c r="L6" s="34">
        <v>701</v>
      </c>
      <c r="M6" s="35">
        <v>175.25</v>
      </c>
      <c r="N6" s="36">
        <v>5</v>
      </c>
      <c r="O6" s="37">
        <v>180.25</v>
      </c>
    </row>
    <row r="9" spans="1:17" x14ac:dyDescent="0.25">
      <c r="K9" s="17">
        <f>SUM(K2:K8)</f>
        <v>20</v>
      </c>
      <c r="L9" s="17">
        <f>SUM(L2:L8)</f>
        <v>3421</v>
      </c>
      <c r="M9" s="23">
        <f>SUM(L9/K9)</f>
        <v>171.05</v>
      </c>
      <c r="N9" s="17">
        <f>SUM(N2:N8)</f>
        <v>26</v>
      </c>
      <c r="O9" s="23">
        <f>SUM(M9+N9)</f>
        <v>197.05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6:J6 B6:C6" name="Range1_21"/>
    <protectedRange algorithmName="SHA-512" hashValue="ON39YdpmFHfN9f47KpiRvqrKx0V9+erV1CNkpWzYhW/Qyc6aT8rEyCrvauWSYGZK2ia3o7vd3akF07acHAFpOA==" saltValue="yVW9XmDwTqEnmpSGai0KYg==" spinCount="100000" sqref="D6" name="Range1_1_16"/>
  </protectedRanges>
  <conditionalFormatting sqref="I2">
    <cfRule type="top10" dxfId="1280" priority="25" rank="1"/>
  </conditionalFormatting>
  <conditionalFormatting sqref="H2">
    <cfRule type="top10" dxfId="1279" priority="26" rank="1"/>
  </conditionalFormatting>
  <conditionalFormatting sqref="J2">
    <cfRule type="top10" dxfId="1278" priority="27" rank="1"/>
  </conditionalFormatting>
  <conditionalFormatting sqref="G2">
    <cfRule type="top10" dxfId="1277" priority="28" rank="1"/>
  </conditionalFormatting>
  <conditionalFormatting sqref="F2">
    <cfRule type="top10" dxfId="1276" priority="29" rank="1"/>
  </conditionalFormatting>
  <conditionalFormatting sqref="E2">
    <cfRule type="top10" dxfId="1275" priority="30" rank="1"/>
  </conditionalFormatting>
  <conditionalFormatting sqref="I3">
    <cfRule type="top10" dxfId="1274" priority="24" rank="1"/>
  </conditionalFormatting>
  <conditionalFormatting sqref="H3">
    <cfRule type="top10" dxfId="1273" priority="20" rank="1"/>
  </conditionalFormatting>
  <conditionalFormatting sqref="J3">
    <cfRule type="top10" dxfId="1272" priority="21" rank="1"/>
  </conditionalFormatting>
  <conditionalFormatting sqref="G3">
    <cfRule type="top10" dxfId="1271" priority="23" rank="1"/>
  </conditionalFormatting>
  <conditionalFormatting sqref="F3">
    <cfRule type="top10" dxfId="1270" priority="22" rank="1"/>
  </conditionalFormatting>
  <conditionalFormatting sqref="E3">
    <cfRule type="top10" dxfId="1269" priority="19" rank="1"/>
  </conditionalFormatting>
  <conditionalFormatting sqref="I4">
    <cfRule type="top10" dxfId="1268" priority="18" rank="1"/>
  </conditionalFormatting>
  <conditionalFormatting sqref="H4">
    <cfRule type="top10" dxfId="1267" priority="14" rank="1"/>
  </conditionalFormatting>
  <conditionalFormatting sqref="J4">
    <cfRule type="top10" dxfId="1266" priority="15" rank="1"/>
  </conditionalFormatting>
  <conditionalFormatting sqref="G4">
    <cfRule type="top10" dxfId="1265" priority="17" rank="1"/>
  </conditionalFormatting>
  <conditionalFormatting sqref="F4">
    <cfRule type="top10" dxfId="1264" priority="16" rank="1"/>
  </conditionalFormatting>
  <conditionalFormatting sqref="E4">
    <cfRule type="top10" dxfId="1263" priority="13" rank="1"/>
  </conditionalFormatting>
  <conditionalFormatting sqref="E5">
    <cfRule type="top10" dxfId="1262" priority="12" rank="1"/>
  </conditionalFormatting>
  <conditionalFormatting sqref="F5">
    <cfRule type="top10" dxfId="1261" priority="11" rank="1"/>
  </conditionalFormatting>
  <conditionalFormatting sqref="G5">
    <cfRule type="top10" dxfId="1260" priority="10" rank="1"/>
  </conditionalFormatting>
  <conditionalFormatting sqref="H5">
    <cfRule type="top10" dxfId="1259" priority="9" rank="1"/>
  </conditionalFormatting>
  <conditionalFormatting sqref="I5">
    <cfRule type="top10" dxfId="1258" priority="8" rank="1"/>
  </conditionalFormatting>
  <conditionalFormatting sqref="J5">
    <cfRule type="top10" dxfId="1257" priority="7" rank="1"/>
  </conditionalFormatting>
  <conditionalFormatting sqref="E6">
    <cfRule type="top10" dxfId="1256" priority="6" rank="1"/>
  </conditionalFormatting>
  <conditionalFormatting sqref="F6">
    <cfRule type="top10" dxfId="1255" priority="5" rank="1"/>
  </conditionalFormatting>
  <conditionalFormatting sqref="G6">
    <cfRule type="top10" dxfId="1254" priority="4" rank="1"/>
  </conditionalFormatting>
  <conditionalFormatting sqref="H6">
    <cfRule type="top10" dxfId="1253" priority="3" rank="1"/>
  </conditionalFormatting>
  <conditionalFormatting sqref="I6">
    <cfRule type="top10" dxfId="1252" priority="2" rank="1"/>
  </conditionalFormatting>
  <conditionalFormatting sqref="J6">
    <cfRule type="top10" dxfId="1251" priority="1" rank="1"/>
  </conditionalFormatting>
  <dataValidations count="1">
    <dataValidation type="list" allowBlank="1" showInputMessage="1" showErrorMessage="1" sqref="B5" xr:uid="{CA2B65F4-387D-45D0-A545-5ED1830052C1}">
      <formula1>$H$2:$H$116</formula1>
    </dataValidation>
  </dataValidations>
  <hyperlinks>
    <hyperlink ref="Q1" location="'National Adult Rankings'!A1" display="Return to Rankings" xr:uid="{9AC9753C-09C4-4F09-920E-19AAA35E70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E9E945-B2F9-4421-8395-D7DD9D9F36D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9455B234-CA94-4A7C-A676-14596B642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0B14-2D09-4196-BAB6-870D13A8499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276</v>
      </c>
      <c r="C2" s="27">
        <v>43995</v>
      </c>
      <c r="D2" s="28" t="s">
        <v>227</v>
      </c>
      <c r="E2" s="29">
        <v>182</v>
      </c>
      <c r="F2" s="29">
        <v>185</v>
      </c>
      <c r="G2" s="29">
        <v>181</v>
      </c>
      <c r="H2" s="29">
        <v>186</v>
      </c>
      <c r="I2" s="29"/>
      <c r="J2" s="29"/>
      <c r="K2" s="34">
        <v>4</v>
      </c>
      <c r="L2" s="34">
        <v>734</v>
      </c>
      <c r="M2" s="35">
        <v>183.5</v>
      </c>
      <c r="N2" s="36">
        <v>2</v>
      </c>
      <c r="O2" s="37">
        <v>185.5</v>
      </c>
    </row>
    <row r="5" spans="1:17" x14ac:dyDescent="0.25">
      <c r="K5" s="17">
        <f>SUM(K2:K4)</f>
        <v>4</v>
      </c>
      <c r="L5" s="17">
        <f>SUM(L2:L4)</f>
        <v>734</v>
      </c>
      <c r="M5" s="23">
        <f>SUM(L5/K5)</f>
        <v>183.5</v>
      </c>
      <c r="N5" s="17">
        <f>SUM(N2:N4)</f>
        <v>2</v>
      </c>
      <c r="O5" s="23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250" priority="6" rank="1"/>
  </conditionalFormatting>
  <conditionalFormatting sqref="G2">
    <cfRule type="top10" dxfId="1249" priority="5" rank="1"/>
  </conditionalFormatting>
  <conditionalFormatting sqref="H2">
    <cfRule type="top10" dxfId="1248" priority="4" rank="1"/>
  </conditionalFormatting>
  <conditionalFormatting sqref="I2">
    <cfRule type="top10" dxfId="1247" priority="3" rank="1"/>
  </conditionalFormatting>
  <conditionalFormatting sqref="J2">
    <cfRule type="top10" dxfId="1246" priority="2" rank="1"/>
  </conditionalFormatting>
  <conditionalFormatting sqref="E2">
    <cfRule type="top10" dxfId="1245" priority="1" rank="1"/>
  </conditionalFormatting>
  <hyperlinks>
    <hyperlink ref="Q1" location="'National Adult Rankings'!A1" display="Return to Rankings" xr:uid="{AB38269D-41E2-4286-B39F-5FC3DE2DC2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11E16-295E-4792-8BA5-3546CC40E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8005-7335-4F56-A29D-B542BE3694F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70" t="s">
        <v>289</v>
      </c>
      <c r="C2" s="27">
        <v>44002</v>
      </c>
      <c r="D2" s="28" t="s">
        <v>283</v>
      </c>
      <c r="E2" s="29">
        <v>189</v>
      </c>
      <c r="F2" s="29">
        <v>191</v>
      </c>
      <c r="G2" s="29">
        <v>196</v>
      </c>
      <c r="H2" s="29">
        <v>193</v>
      </c>
      <c r="I2" s="29"/>
      <c r="J2" s="29"/>
      <c r="K2" s="34">
        <v>4</v>
      </c>
      <c r="L2" s="34">
        <v>769</v>
      </c>
      <c r="M2" s="35">
        <v>192.25</v>
      </c>
      <c r="N2" s="36">
        <v>13</v>
      </c>
      <c r="O2" s="37">
        <v>205.25</v>
      </c>
    </row>
    <row r="5" spans="1:17" x14ac:dyDescent="0.25">
      <c r="K5" s="17">
        <f>SUM(K2:K4)</f>
        <v>4</v>
      </c>
      <c r="L5" s="17">
        <f>SUM(L2:L4)</f>
        <v>769</v>
      </c>
      <c r="M5" s="23">
        <f>SUM(L5/K5)</f>
        <v>192.25</v>
      </c>
      <c r="N5" s="17">
        <f>SUM(N2:N4)</f>
        <v>13</v>
      </c>
      <c r="O5" s="23">
        <f>SUM(M5+N5)</f>
        <v>205.25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1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B2" name="Range1"/>
  </protectedRanges>
  <conditionalFormatting sqref="J2">
    <cfRule type="top10" dxfId="1244" priority="2" rank="1"/>
  </conditionalFormatting>
  <conditionalFormatting sqref="F2">
    <cfRule type="top10" dxfId="1243" priority="6" rank="1"/>
  </conditionalFormatting>
  <conditionalFormatting sqref="G2">
    <cfRule type="top10" dxfId="1242" priority="5" rank="1"/>
  </conditionalFormatting>
  <conditionalFormatting sqref="H2">
    <cfRule type="top10" dxfId="1241" priority="4" rank="1"/>
  </conditionalFormatting>
  <conditionalFormatting sqref="I2">
    <cfRule type="top10" dxfId="1240" priority="3" rank="1"/>
  </conditionalFormatting>
  <conditionalFormatting sqref="E2">
    <cfRule type="top10" dxfId="1239" priority="1" rank="1"/>
  </conditionalFormatting>
  <dataValidations count="1">
    <dataValidation type="list" allowBlank="1" showInputMessage="1" showErrorMessage="1" sqref="B2" xr:uid="{CA7FABE3-66A2-41F7-B0D7-3F114A334BE7}">
      <formula1>$H$2:$H$115</formula1>
    </dataValidation>
  </dataValidations>
  <hyperlinks>
    <hyperlink ref="Q1" location="'National Adult Rankings'!A1" display="Return to Rankings" xr:uid="{A52B3384-CB35-437D-89EE-F56A7BE84E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1EC7E-1DF7-4779-AB89-9774BD69FF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9BDB-30F0-45B0-A173-3F493092264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248</v>
      </c>
      <c r="C2" s="27">
        <v>43988</v>
      </c>
      <c r="D2" s="28" t="s">
        <v>52</v>
      </c>
      <c r="E2" s="29">
        <v>180</v>
      </c>
      <c r="F2" s="29">
        <v>180</v>
      </c>
      <c r="G2" s="29">
        <v>185</v>
      </c>
      <c r="H2" s="29">
        <v>180</v>
      </c>
      <c r="I2" s="29"/>
      <c r="J2" s="29"/>
      <c r="K2" s="34">
        <v>4</v>
      </c>
      <c r="L2" s="34">
        <v>725</v>
      </c>
      <c r="M2" s="35">
        <v>181.25</v>
      </c>
      <c r="N2" s="36">
        <v>6</v>
      </c>
      <c r="O2" s="37">
        <v>187.25</v>
      </c>
    </row>
    <row r="5" spans="1:17" x14ac:dyDescent="0.25">
      <c r="K5" s="17">
        <f>SUM(K2:K4)</f>
        <v>4</v>
      </c>
      <c r="L5" s="17">
        <f>SUM(L2:L4)</f>
        <v>725</v>
      </c>
      <c r="M5" s="23">
        <f>SUM(L5/K5)</f>
        <v>181.25</v>
      </c>
      <c r="N5" s="17">
        <f>SUM(N2:N4)</f>
        <v>6</v>
      </c>
      <c r="O5" s="23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0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G2">
    <cfRule type="top10" dxfId="1238" priority="4" rank="1"/>
  </conditionalFormatting>
  <conditionalFormatting sqref="E2">
    <cfRule type="top10" dxfId="1237" priority="6" rank="1"/>
  </conditionalFormatting>
  <conditionalFormatting sqref="F2">
    <cfRule type="top10" dxfId="1236" priority="5" rank="1"/>
  </conditionalFormatting>
  <conditionalFormatting sqref="H2">
    <cfRule type="top10" dxfId="1235" priority="3" rank="1"/>
  </conditionalFormatting>
  <conditionalFormatting sqref="I2">
    <cfRule type="top10" dxfId="1234" priority="2" rank="1"/>
  </conditionalFormatting>
  <conditionalFormatting sqref="J2">
    <cfRule type="top10" dxfId="1233" priority="1" rank="1"/>
  </conditionalFormatting>
  <hyperlinks>
    <hyperlink ref="Q1" location="'National Adult Rankings'!A1" display="Return to Rankings" xr:uid="{DB698560-8E79-47CB-BF4B-4712BDD30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D6F6C-8E8C-4E80-AB58-A1628E5DB7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sheetPr codeName="Sheet2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7" t="s">
        <v>28</v>
      </c>
      <c r="B2" s="8" t="s">
        <v>30</v>
      </c>
      <c r="C2" s="9">
        <v>43849</v>
      </c>
      <c r="D2" s="10" t="s">
        <v>36</v>
      </c>
      <c r="E2" s="11">
        <v>178</v>
      </c>
      <c r="F2" s="11">
        <v>177</v>
      </c>
      <c r="G2" s="11">
        <v>178</v>
      </c>
      <c r="H2" s="11">
        <v>171</v>
      </c>
      <c r="I2" s="11"/>
      <c r="J2" s="11"/>
      <c r="K2" s="12">
        <v>4</v>
      </c>
      <c r="L2" s="12">
        <v>704</v>
      </c>
      <c r="M2" s="13">
        <v>176</v>
      </c>
      <c r="N2" s="14">
        <v>3</v>
      </c>
      <c r="O2" s="15">
        <v>179</v>
      </c>
    </row>
    <row r="3" spans="1:17" x14ac:dyDescent="0.25">
      <c r="A3" s="25" t="s">
        <v>176</v>
      </c>
      <c r="B3" s="26" t="s">
        <v>30</v>
      </c>
      <c r="C3" s="27">
        <v>43968</v>
      </c>
      <c r="D3" s="28" t="s">
        <v>36</v>
      </c>
      <c r="E3" s="29">
        <v>187</v>
      </c>
      <c r="F3" s="29">
        <v>181</v>
      </c>
      <c r="G3" s="29">
        <v>179</v>
      </c>
      <c r="H3" s="29">
        <v>178</v>
      </c>
      <c r="I3" s="29">
        <v>188</v>
      </c>
      <c r="J3" s="29">
        <v>185</v>
      </c>
      <c r="K3" s="34">
        <v>6</v>
      </c>
      <c r="L3" s="34">
        <v>1098</v>
      </c>
      <c r="M3" s="35">
        <v>183</v>
      </c>
      <c r="N3" s="36">
        <v>16</v>
      </c>
      <c r="O3" s="37">
        <v>199</v>
      </c>
    </row>
    <row r="4" spans="1:17" x14ac:dyDescent="0.25">
      <c r="A4" s="25" t="s">
        <v>176</v>
      </c>
      <c r="B4" s="26" t="s">
        <v>30</v>
      </c>
      <c r="C4" s="27">
        <v>43977</v>
      </c>
      <c r="D4" s="28" t="s">
        <v>36</v>
      </c>
      <c r="E4" s="29">
        <v>192</v>
      </c>
      <c r="F4" s="29">
        <v>189</v>
      </c>
      <c r="G4" s="29">
        <v>185</v>
      </c>
      <c r="H4" s="29"/>
      <c r="I4" s="29"/>
      <c r="J4" s="29"/>
      <c r="K4" s="34">
        <v>3</v>
      </c>
      <c r="L4" s="34">
        <v>566</v>
      </c>
      <c r="M4" s="35">
        <v>188.66666666666666</v>
      </c>
      <c r="N4" s="36">
        <v>9</v>
      </c>
      <c r="O4" s="37">
        <v>197.66666666666666</v>
      </c>
    </row>
    <row r="5" spans="1:17" x14ac:dyDescent="0.25">
      <c r="A5" s="50" t="s">
        <v>176</v>
      </c>
      <c r="B5" s="51" t="s">
        <v>30</v>
      </c>
      <c r="C5" s="52">
        <v>44003</v>
      </c>
      <c r="D5" s="53" t="s">
        <v>36</v>
      </c>
      <c r="E5" s="54">
        <v>184</v>
      </c>
      <c r="F5" s="54">
        <v>188</v>
      </c>
      <c r="G5" s="54">
        <v>181</v>
      </c>
      <c r="H5" s="54">
        <v>187</v>
      </c>
      <c r="I5" s="54"/>
      <c r="J5" s="54"/>
      <c r="K5" s="55">
        <v>4</v>
      </c>
      <c r="L5" s="55">
        <v>740</v>
      </c>
      <c r="M5" s="56">
        <v>185</v>
      </c>
      <c r="N5" s="57">
        <v>5</v>
      </c>
      <c r="O5" s="58">
        <v>190</v>
      </c>
    </row>
    <row r="8" spans="1:17" x14ac:dyDescent="0.25">
      <c r="K8" s="17">
        <f>SUM(K2:K7)</f>
        <v>17</v>
      </c>
      <c r="L8" s="17">
        <f>SUM(L2:L7)</f>
        <v>3108</v>
      </c>
      <c r="M8" s="23">
        <f>SUM(L8/K8)</f>
        <v>182.8235294117647</v>
      </c>
      <c r="N8" s="17">
        <f>SUM(N2:N7)</f>
        <v>33</v>
      </c>
      <c r="O8" s="23">
        <f>SUM(M8+N8)</f>
        <v>215.8235294117647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3"/>
    <protectedRange algorithmName="SHA-512" hashValue="ON39YdpmFHfN9f47KpiRvqrKx0V9+erV1CNkpWzYhW/Qyc6aT8rEyCrvauWSYGZK2ia3o7vd3akF07acHAFpOA==" saltValue="yVW9XmDwTqEnmpSGai0KYg==" spinCount="100000" sqref="D5" name="Range1_1_6_1_1_3"/>
  </protectedRanges>
  <conditionalFormatting sqref="I2">
    <cfRule type="top10" dxfId="1232" priority="24" rank="1"/>
  </conditionalFormatting>
  <conditionalFormatting sqref="H2">
    <cfRule type="top10" dxfId="1231" priority="20" rank="1"/>
  </conditionalFormatting>
  <conditionalFormatting sqref="J2">
    <cfRule type="top10" dxfId="1230" priority="21" rank="1"/>
  </conditionalFormatting>
  <conditionalFormatting sqref="G2">
    <cfRule type="top10" dxfId="1229" priority="23" rank="1"/>
  </conditionalFormatting>
  <conditionalFormatting sqref="F2">
    <cfRule type="top10" dxfId="1228" priority="22" rank="1"/>
  </conditionalFormatting>
  <conditionalFormatting sqref="E2">
    <cfRule type="top10" dxfId="1227" priority="19" rank="1"/>
  </conditionalFormatting>
  <conditionalFormatting sqref="I3">
    <cfRule type="top10" dxfId="1226" priority="18" rank="1"/>
  </conditionalFormatting>
  <conditionalFormatting sqref="H3">
    <cfRule type="top10" dxfId="1225" priority="14" rank="1"/>
  </conditionalFormatting>
  <conditionalFormatting sqref="J3">
    <cfRule type="top10" dxfId="1224" priority="15" rank="1"/>
  </conditionalFormatting>
  <conditionalFormatting sqref="G3">
    <cfRule type="top10" dxfId="1223" priority="17" rank="1"/>
  </conditionalFormatting>
  <conditionalFormatting sqref="F3">
    <cfRule type="top10" dxfId="1222" priority="16" rank="1"/>
  </conditionalFormatting>
  <conditionalFormatting sqref="E3">
    <cfRule type="top10" dxfId="1221" priority="13" rank="1"/>
  </conditionalFormatting>
  <conditionalFormatting sqref="E4">
    <cfRule type="top10" dxfId="1220" priority="12" rank="1"/>
  </conditionalFormatting>
  <conditionalFormatting sqref="F4">
    <cfRule type="top10" dxfId="1219" priority="11" rank="1"/>
  </conditionalFormatting>
  <conditionalFormatting sqref="G4">
    <cfRule type="top10" dxfId="1218" priority="10" rank="1"/>
  </conditionalFormatting>
  <conditionalFormatting sqref="H4">
    <cfRule type="top10" dxfId="1217" priority="9" rank="1"/>
  </conditionalFormatting>
  <conditionalFormatting sqref="I4">
    <cfRule type="top10" dxfId="1216" priority="8" rank="1"/>
  </conditionalFormatting>
  <conditionalFormatting sqref="J4">
    <cfRule type="top10" dxfId="1215" priority="7" rank="1"/>
  </conditionalFormatting>
  <conditionalFormatting sqref="E5">
    <cfRule type="top10" dxfId="1214" priority="6" rank="1"/>
  </conditionalFormatting>
  <conditionalFormatting sqref="F5">
    <cfRule type="top10" dxfId="1213" priority="5" rank="1"/>
  </conditionalFormatting>
  <conditionalFormatting sqref="G5">
    <cfRule type="top10" dxfId="1212" priority="4" rank="1"/>
  </conditionalFormatting>
  <conditionalFormatting sqref="H5">
    <cfRule type="top10" dxfId="1211" priority="3" rank="1"/>
  </conditionalFormatting>
  <conditionalFormatting sqref="I5">
    <cfRule type="top10" dxfId="1210" priority="2" rank="1"/>
  </conditionalFormatting>
  <conditionalFormatting sqref="J5">
    <cfRule type="top10" dxfId="1209" priority="1" rank="1"/>
  </conditionalFormatting>
  <hyperlinks>
    <hyperlink ref="Q1" location="'National Adult Rankings'!A1" display="Return to Rankings" xr:uid="{2CB802AE-6169-4161-9115-F453B39555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3C233-DE4D-4AE2-81AE-B40FCB8FCDBC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Q20"/>
  <sheetViews>
    <sheetView workbookViewId="0">
      <selection activeCell="A22" sqref="A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25</v>
      </c>
      <c r="B2" s="26" t="s">
        <v>65</v>
      </c>
      <c r="C2" s="27">
        <v>43883</v>
      </c>
      <c r="D2" s="28" t="s">
        <v>56</v>
      </c>
      <c r="E2" s="29">
        <v>157</v>
      </c>
      <c r="F2" s="29">
        <v>155</v>
      </c>
      <c r="G2" s="29">
        <v>158</v>
      </c>
      <c r="H2" s="29">
        <v>147</v>
      </c>
      <c r="I2" s="29"/>
      <c r="J2" s="29"/>
      <c r="K2" s="34">
        <v>4</v>
      </c>
      <c r="L2" s="34">
        <v>617</v>
      </c>
      <c r="M2" s="35">
        <v>154.25</v>
      </c>
      <c r="N2" s="36">
        <v>3</v>
      </c>
      <c r="O2" s="37">
        <v>157.25</v>
      </c>
    </row>
    <row r="5" spans="1:17" x14ac:dyDescent="0.25">
      <c r="K5" s="17">
        <f>SUM(K2:K4)</f>
        <v>4</v>
      </c>
      <c r="L5" s="17">
        <f>SUM(L2:L4)</f>
        <v>617</v>
      </c>
      <c r="M5" s="23">
        <f>SUM(L5/K5)</f>
        <v>154.25</v>
      </c>
      <c r="N5" s="17">
        <f>SUM(N2:N4)</f>
        <v>3</v>
      </c>
      <c r="O5" s="23">
        <f>SUM(M5+N5)</f>
        <v>157.25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50" t="s">
        <v>96</v>
      </c>
      <c r="B14" s="51" t="s">
        <v>65</v>
      </c>
      <c r="C14" s="52">
        <v>43904</v>
      </c>
      <c r="D14" s="53" t="s">
        <v>56</v>
      </c>
      <c r="E14" s="54">
        <v>170</v>
      </c>
      <c r="F14" s="54">
        <v>176</v>
      </c>
      <c r="G14" s="54">
        <v>175</v>
      </c>
      <c r="H14" s="54">
        <v>186</v>
      </c>
      <c r="I14" s="54"/>
      <c r="J14" s="54"/>
      <c r="K14" s="55">
        <v>4</v>
      </c>
      <c r="L14" s="55">
        <v>707</v>
      </c>
      <c r="M14" s="56">
        <v>176.75</v>
      </c>
      <c r="N14" s="57">
        <v>2</v>
      </c>
      <c r="O14" s="58">
        <v>178.75</v>
      </c>
    </row>
    <row r="15" spans="1:17" x14ac:dyDescent="0.25">
      <c r="A15" s="25" t="s">
        <v>96</v>
      </c>
      <c r="B15" s="26" t="s">
        <v>65</v>
      </c>
      <c r="C15" s="27">
        <v>43974</v>
      </c>
      <c r="D15" s="28" t="s">
        <v>56</v>
      </c>
      <c r="E15" s="29">
        <v>171</v>
      </c>
      <c r="F15" s="29">
        <v>180.001</v>
      </c>
      <c r="G15" s="29">
        <v>175</v>
      </c>
      <c r="H15" s="29">
        <v>182</v>
      </c>
      <c r="I15" s="29"/>
      <c r="J15" s="29"/>
      <c r="K15" s="34">
        <v>4</v>
      </c>
      <c r="L15" s="34">
        <v>708.00099999999998</v>
      </c>
      <c r="M15" s="35">
        <v>177.00024999999999</v>
      </c>
      <c r="N15" s="36">
        <v>2</v>
      </c>
      <c r="O15" s="37">
        <v>179.00024999999999</v>
      </c>
    </row>
    <row r="16" spans="1:17" x14ac:dyDescent="0.25">
      <c r="A16" s="25" t="s">
        <v>96</v>
      </c>
      <c r="B16" s="26" t="s">
        <v>65</v>
      </c>
      <c r="C16" s="27">
        <v>43981</v>
      </c>
      <c r="D16" s="28" t="s">
        <v>56</v>
      </c>
      <c r="E16" s="29">
        <v>182</v>
      </c>
      <c r="F16" s="29">
        <v>178.001</v>
      </c>
      <c r="G16" s="29">
        <v>185</v>
      </c>
      <c r="H16" s="29">
        <v>184</v>
      </c>
      <c r="I16" s="29"/>
      <c r="J16" s="29"/>
      <c r="K16" s="34">
        <v>4</v>
      </c>
      <c r="L16" s="34">
        <v>729.00099999999998</v>
      </c>
      <c r="M16" s="35">
        <v>182.25024999999999</v>
      </c>
      <c r="N16" s="36">
        <v>11</v>
      </c>
      <c r="O16" s="37">
        <v>193.25024999999999</v>
      </c>
    </row>
    <row r="17" spans="1:15" x14ac:dyDescent="0.25">
      <c r="A17" s="25" t="s">
        <v>96</v>
      </c>
      <c r="B17" s="26" t="s">
        <v>65</v>
      </c>
      <c r="C17" s="27">
        <v>44009</v>
      </c>
      <c r="D17" s="28" t="s">
        <v>56</v>
      </c>
      <c r="E17" s="29">
        <v>172</v>
      </c>
      <c r="F17" s="29">
        <v>168</v>
      </c>
      <c r="G17" s="29">
        <v>157</v>
      </c>
      <c r="H17" s="29">
        <v>174</v>
      </c>
      <c r="I17" s="29"/>
      <c r="J17" s="29"/>
      <c r="K17" s="34">
        <v>4</v>
      </c>
      <c r="L17" s="34">
        <v>671</v>
      </c>
      <c r="M17" s="35">
        <v>167.75</v>
      </c>
      <c r="N17" s="36">
        <v>2</v>
      </c>
      <c r="O17" s="37">
        <v>169.75</v>
      </c>
    </row>
    <row r="20" spans="1:15" x14ac:dyDescent="0.25">
      <c r="K20" s="17">
        <f>SUM(K14:K19)</f>
        <v>16</v>
      </c>
      <c r="L20" s="17">
        <f>SUM(L14:L19)</f>
        <v>2815.002</v>
      </c>
      <c r="M20" s="23">
        <f>SUM(L20/K20)</f>
        <v>175.937625</v>
      </c>
      <c r="N20" s="17">
        <f>SUM(N14:N19)</f>
        <v>17</v>
      </c>
      <c r="O20" s="23">
        <f>SUM(M20+N20)</f>
        <v>192.937625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_1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14:J14 B14:C14" name="Range1_2"/>
    <protectedRange algorithmName="SHA-512" hashValue="ON39YdpmFHfN9f47KpiRvqrKx0V9+erV1CNkpWzYhW/Qyc6aT8rEyCrvauWSYGZK2ia3o7vd3akF07acHAFpOA==" saltValue="yVW9XmDwTqEnmpSGai0KYg==" spinCount="100000" sqref="D14" name="Range1_1_1"/>
    <protectedRange sqref="E15:J15 B15:C15" name="Range1_2_3"/>
    <protectedRange sqref="D15" name="Range1_1_1_4"/>
    <protectedRange sqref="E16:J16 B16:C16" name="Range1_2_1_1"/>
    <protectedRange sqref="D16" name="Range1_1_1_1"/>
    <protectedRange algorithmName="SHA-512" hashValue="ON39YdpmFHfN9f47KpiRvqrKx0V9+erV1CNkpWzYhW/Qyc6aT8rEyCrvauWSYGZK2ia3o7vd3akF07acHAFpOA==" saltValue="yVW9XmDwTqEnmpSGai0KYg==" spinCount="100000" sqref="E17:J17 B17:C17" name="Range1_2_2"/>
    <protectedRange algorithmName="SHA-512" hashValue="ON39YdpmFHfN9f47KpiRvqrKx0V9+erV1CNkpWzYhW/Qyc6aT8rEyCrvauWSYGZK2ia3o7vd3akF07acHAFpOA==" saltValue="yVW9XmDwTqEnmpSGai0KYg==" spinCount="100000" sqref="D17" name="Range1_1_1_2"/>
  </protectedRanges>
  <conditionalFormatting sqref="E2">
    <cfRule type="top10" dxfId="1208" priority="36" rank="1"/>
  </conditionalFormatting>
  <conditionalFormatting sqref="F2">
    <cfRule type="top10" dxfId="1207" priority="35" rank="1"/>
  </conditionalFormatting>
  <conditionalFormatting sqref="G2">
    <cfRule type="top10" dxfId="1206" priority="34" rank="1"/>
  </conditionalFormatting>
  <conditionalFormatting sqref="H2">
    <cfRule type="top10" dxfId="1205" priority="33" rank="1"/>
  </conditionalFormatting>
  <conditionalFormatting sqref="I2">
    <cfRule type="top10" dxfId="1204" priority="32" rank="1"/>
  </conditionalFormatting>
  <conditionalFormatting sqref="J2">
    <cfRule type="top10" dxfId="1203" priority="31" rank="1"/>
  </conditionalFormatting>
  <conditionalFormatting sqref="E14">
    <cfRule type="top10" dxfId="1202" priority="24" rank="1"/>
  </conditionalFormatting>
  <conditionalFormatting sqref="F14">
    <cfRule type="top10" dxfId="1201" priority="23" rank="1"/>
  </conditionalFormatting>
  <conditionalFormatting sqref="G14">
    <cfRule type="top10" dxfId="1200" priority="22" rank="1"/>
  </conditionalFormatting>
  <conditionalFormatting sqref="H14">
    <cfRule type="top10" dxfId="1199" priority="21" rank="1"/>
  </conditionalFormatting>
  <conditionalFormatting sqref="I14">
    <cfRule type="top10" dxfId="1198" priority="20" rank="1"/>
  </conditionalFormatting>
  <conditionalFormatting sqref="J14">
    <cfRule type="top10" dxfId="1197" priority="19" rank="1"/>
  </conditionalFormatting>
  <conditionalFormatting sqref="J15">
    <cfRule type="top10" dxfId="1196" priority="13" rank="1"/>
  </conditionalFormatting>
  <conditionalFormatting sqref="I15">
    <cfRule type="top10" dxfId="1195" priority="14" rank="1"/>
  </conditionalFormatting>
  <conditionalFormatting sqref="H15">
    <cfRule type="top10" dxfId="1194" priority="15" rank="1"/>
  </conditionalFormatting>
  <conditionalFormatting sqref="G15">
    <cfRule type="top10" dxfId="1193" priority="16" rank="1"/>
  </conditionalFormatting>
  <conditionalFormatting sqref="F15">
    <cfRule type="top10" dxfId="1192" priority="17" rank="1"/>
  </conditionalFormatting>
  <conditionalFormatting sqref="E15">
    <cfRule type="top10" dxfId="1191" priority="18" rank="1"/>
  </conditionalFormatting>
  <conditionalFormatting sqref="J16">
    <cfRule type="top10" dxfId="1190" priority="7" rank="1"/>
  </conditionalFormatting>
  <conditionalFormatting sqref="I16">
    <cfRule type="top10" dxfId="1189" priority="8" rank="1"/>
  </conditionalFormatting>
  <conditionalFormatting sqref="H16">
    <cfRule type="top10" dxfId="1188" priority="9" rank="1"/>
  </conditionalFormatting>
  <conditionalFormatting sqref="G16">
    <cfRule type="top10" dxfId="1187" priority="10" rank="1"/>
  </conditionalFormatting>
  <conditionalFormatting sqref="F16">
    <cfRule type="top10" dxfId="1186" priority="11" rank="1"/>
  </conditionalFormatting>
  <conditionalFormatting sqref="E16">
    <cfRule type="top10" dxfId="1185" priority="12" rank="1"/>
  </conditionalFormatting>
  <conditionalFormatting sqref="J17">
    <cfRule type="top10" dxfId="1184" priority="1" rank="1"/>
  </conditionalFormatting>
  <conditionalFormatting sqref="I17">
    <cfRule type="top10" dxfId="1183" priority="2" rank="1"/>
  </conditionalFormatting>
  <conditionalFormatting sqref="H17">
    <cfRule type="top10" dxfId="1182" priority="3" rank="1"/>
  </conditionalFormatting>
  <conditionalFormatting sqref="G17">
    <cfRule type="top10" dxfId="1181" priority="4" rank="1"/>
  </conditionalFormatting>
  <conditionalFormatting sqref="F17">
    <cfRule type="top10" dxfId="1180" priority="5" rank="1"/>
  </conditionalFormatting>
  <conditionalFormatting sqref="E17">
    <cfRule type="top10" dxfId="1179" priority="6" rank="1"/>
  </conditionalFormatting>
  <hyperlinks>
    <hyperlink ref="Q1" location="'National Adult Rankings'!A1" display="Return to Rankings" xr:uid="{DEF9B3DD-E24B-4BC3-A2B0-AEC85DF2D1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1585D2B5-3F8F-4FF1-898C-C82BC6BF464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432FE92B-8D85-44C9-83ED-83D5C5701A19}">
          <x14:formula1>
            <xm:f>'C:\Users\gih93\Desktop\[AngeloMasterABRA.xlsm]DATA'!#REF!</xm:f>
          </x14:formula1>
          <xm:sqref>B14 D14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76</v>
      </c>
      <c r="B2" s="51" t="s">
        <v>95</v>
      </c>
      <c r="C2" s="52">
        <v>43904</v>
      </c>
      <c r="D2" s="53" t="s">
        <v>56</v>
      </c>
      <c r="E2" s="54">
        <v>195</v>
      </c>
      <c r="F2" s="54">
        <v>192</v>
      </c>
      <c r="G2" s="54">
        <v>190</v>
      </c>
      <c r="H2" s="54">
        <v>195</v>
      </c>
      <c r="I2" s="54"/>
      <c r="J2" s="54"/>
      <c r="K2" s="55">
        <v>4</v>
      </c>
      <c r="L2" s="55">
        <v>772</v>
      </c>
      <c r="M2" s="56">
        <v>193</v>
      </c>
      <c r="N2" s="57">
        <v>6</v>
      </c>
      <c r="O2" s="58">
        <v>199</v>
      </c>
    </row>
    <row r="3" spans="1:17" x14ac:dyDescent="0.25">
      <c r="A3" s="25" t="s">
        <v>76</v>
      </c>
      <c r="B3" s="26" t="s">
        <v>95</v>
      </c>
      <c r="C3" s="27">
        <v>43974</v>
      </c>
      <c r="D3" s="28" t="s">
        <v>56</v>
      </c>
      <c r="E3" s="29">
        <v>189</v>
      </c>
      <c r="F3" s="29">
        <v>188</v>
      </c>
      <c r="G3" s="29">
        <v>174</v>
      </c>
      <c r="H3" s="29">
        <v>186</v>
      </c>
      <c r="I3" s="29"/>
      <c r="J3" s="29"/>
      <c r="K3" s="34">
        <v>4</v>
      </c>
      <c r="L3" s="34">
        <v>737</v>
      </c>
      <c r="M3" s="35">
        <v>184.25</v>
      </c>
      <c r="N3" s="36">
        <v>8</v>
      </c>
      <c r="O3" s="37">
        <v>192.25</v>
      </c>
    </row>
    <row r="4" spans="1:17" x14ac:dyDescent="0.25">
      <c r="A4" s="25" t="s">
        <v>76</v>
      </c>
      <c r="B4" s="26" t="s">
        <v>95</v>
      </c>
      <c r="C4" s="27">
        <v>43981</v>
      </c>
      <c r="D4" s="28" t="s">
        <v>56</v>
      </c>
      <c r="E4" s="29">
        <v>189</v>
      </c>
      <c r="F4" s="29">
        <v>185</v>
      </c>
      <c r="G4" s="29">
        <v>192</v>
      </c>
      <c r="H4" s="29">
        <v>187</v>
      </c>
      <c r="I4" s="29"/>
      <c r="J4" s="29"/>
      <c r="K4" s="34">
        <v>4</v>
      </c>
      <c r="L4" s="34">
        <v>753</v>
      </c>
      <c r="M4" s="35">
        <v>188.25</v>
      </c>
      <c r="N4" s="36">
        <v>4</v>
      </c>
      <c r="O4" s="37">
        <v>192.25</v>
      </c>
    </row>
    <row r="5" spans="1:17" x14ac:dyDescent="0.25">
      <c r="A5" s="25" t="s">
        <v>76</v>
      </c>
      <c r="B5" s="26" t="s">
        <v>95</v>
      </c>
      <c r="C5" s="27">
        <v>43995</v>
      </c>
      <c r="D5" s="28" t="s">
        <v>56</v>
      </c>
      <c r="E5" s="29">
        <v>177</v>
      </c>
      <c r="F5" s="29">
        <v>185</v>
      </c>
      <c r="G5" s="29">
        <v>181</v>
      </c>
      <c r="H5" s="29">
        <v>188</v>
      </c>
      <c r="I5" s="29"/>
      <c r="J5" s="29"/>
      <c r="K5" s="34">
        <v>4</v>
      </c>
      <c r="L5" s="34">
        <v>731</v>
      </c>
      <c r="M5" s="35">
        <v>182.75</v>
      </c>
      <c r="N5" s="36">
        <v>9</v>
      </c>
      <c r="O5" s="37">
        <v>191.75</v>
      </c>
    </row>
    <row r="6" spans="1:17" x14ac:dyDescent="0.25">
      <c r="A6" s="25" t="s">
        <v>76</v>
      </c>
      <c r="B6" s="26" t="s">
        <v>95</v>
      </c>
      <c r="C6" s="27">
        <v>44009</v>
      </c>
      <c r="D6" s="28" t="s">
        <v>56</v>
      </c>
      <c r="E6" s="29">
        <v>180</v>
      </c>
      <c r="F6" s="29">
        <v>186</v>
      </c>
      <c r="G6" s="29">
        <v>185</v>
      </c>
      <c r="H6" s="29">
        <v>190</v>
      </c>
      <c r="I6" s="29"/>
      <c r="J6" s="29"/>
      <c r="K6" s="34">
        <v>4</v>
      </c>
      <c r="L6" s="34">
        <v>741</v>
      </c>
      <c r="M6" s="35">
        <v>185.25</v>
      </c>
      <c r="N6" s="36">
        <v>9</v>
      </c>
      <c r="O6" s="37">
        <v>194.25</v>
      </c>
    </row>
    <row r="9" spans="1:17" x14ac:dyDescent="0.25">
      <c r="K9" s="17">
        <f>SUM(K2:K8)</f>
        <v>20</v>
      </c>
      <c r="L9" s="17">
        <f>SUM(L2:L8)</f>
        <v>3734</v>
      </c>
      <c r="M9" s="23">
        <f>SUM(L9/K9)</f>
        <v>186.7</v>
      </c>
      <c r="N9" s="17">
        <f>SUM(N2:N8)</f>
        <v>36</v>
      </c>
      <c r="O9" s="23">
        <f>SUM(M9+N9)</f>
        <v>222.7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sqref="I3:J3 B3:C3" name="Range1_7"/>
    <protectedRange sqref="D3" name="Range1_1_4"/>
    <protectedRange sqref="E3:H3" name="Range1_3_3"/>
    <protectedRange sqref="I4:J4 B4:C4" name="Range1_2"/>
    <protectedRange sqref="D4" name="Range1_1_1"/>
    <protectedRange sqref="E4:H4" name="Range1_3_1"/>
    <protectedRange sqref="I5:J5 B5:C5" name="Range1_4"/>
    <protectedRange sqref="D5" name="Range1_1_2"/>
    <protectedRange sqref="E5:H5" name="Range1_3_2"/>
    <protectedRange algorithmName="SHA-512" hashValue="ON39YdpmFHfN9f47KpiRvqrKx0V9+erV1CNkpWzYhW/Qyc6aT8rEyCrvauWSYGZK2ia3o7vd3akF07acHAFpOA==" saltValue="yVW9XmDwTqEnmpSGai0KYg==" spinCount="100000" sqref="I6:J6 B6:C6" name="Range1_6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5"/>
  </protectedRanges>
  <conditionalFormatting sqref="F2">
    <cfRule type="top10" dxfId="3184" priority="29" rank="1"/>
  </conditionalFormatting>
  <conditionalFormatting sqref="G2">
    <cfRule type="top10" dxfId="3183" priority="28" rank="1"/>
  </conditionalFormatting>
  <conditionalFormatting sqref="H2">
    <cfRule type="top10" dxfId="3182" priority="27" rank="1"/>
  </conditionalFormatting>
  <conditionalFormatting sqref="I2">
    <cfRule type="top10" dxfId="3181" priority="25" rank="1"/>
  </conditionalFormatting>
  <conditionalFormatting sqref="J2">
    <cfRule type="top10" dxfId="3180" priority="26" rank="1"/>
  </conditionalFormatting>
  <conditionalFormatting sqref="E2">
    <cfRule type="top10" dxfId="3179" priority="30" rank="1"/>
  </conditionalFormatting>
  <conditionalFormatting sqref="F3">
    <cfRule type="top10" dxfId="3178" priority="23" rank="1"/>
  </conditionalFormatting>
  <conditionalFormatting sqref="G3">
    <cfRule type="top10" dxfId="3177" priority="22" rank="1"/>
  </conditionalFormatting>
  <conditionalFormatting sqref="H3">
    <cfRule type="top10" dxfId="3176" priority="21" rank="1"/>
  </conditionalFormatting>
  <conditionalFormatting sqref="I3">
    <cfRule type="top10" dxfId="3175" priority="19" rank="1"/>
  </conditionalFormatting>
  <conditionalFormatting sqref="J3">
    <cfRule type="top10" dxfId="3174" priority="20" rank="1"/>
  </conditionalFormatting>
  <conditionalFormatting sqref="E3">
    <cfRule type="top10" dxfId="3173" priority="24" rank="1"/>
  </conditionalFormatting>
  <conditionalFormatting sqref="F4">
    <cfRule type="top10" dxfId="3172" priority="17" rank="1"/>
  </conditionalFormatting>
  <conditionalFormatting sqref="G4">
    <cfRule type="top10" dxfId="3171" priority="16" rank="1"/>
  </conditionalFormatting>
  <conditionalFormatting sqref="H4">
    <cfRule type="top10" dxfId="3170" priority="15" rank="1"/>
  </conditionalFormatting>
  <conditionalFormatting sqref="I4">
    <cfRule type="top10" dxfId="3169" priority="13" rank="1"/>
  </conditionalFormatting>
  <conditionalFormatting sqref="J4">
    <cfRule type="top10" dxfId="3168" priority="14" rank="1"/>
  </conditionalFormatting>
  <conditionalFormatting sqref="E4">
    <cfRule type="top10" dxfId="3167" priority="18" rank="1"/>
  </conditionalFormatting>
  <conditionalFormatting sqref="F5">
    <cfRule type="top10" dxfId="3166" priority="11" rank="1"/>
  </conditionalFormatting>
  <conditionalFormatting sqref="G5">
    <cfRule type="top10" dxfId="3165" priority="10" rank="1"/>
  </conditionalFormatting>
  <conditionalFormatting sqref="H5">
    <cfRule type="top10" dxfId="3164" priority="9" rank="1"/>
  </conditionalFormatting>
  <conditionalFormatting sqref="I5">
    <cfRule type="top10" dxfId="3163" priority="7" rank="1"/>
  </conditionalFormatting>
  <conditionalFormatting sqref="J5">
    <cfRule type="top10" dxfId="3162" priority="8" rank="1"/>
  </conditionalFormatting>
  <conditionalFormatting sqref="E5">
    <cfRule type="top10" dxfId="3161" priority="12" rank="1"/>
  </conditionalFormatting>
  <conditionalFormatting sqref="F6">
    <cfRule type="top10" dxfId="3160" priority="5" rank="1"/>
  </conditionalFormatting>
  <conditionalFormatting sqref="G6">
    <cfRule type="top10" dxfId="3159" priority="4" rank="1"/>
  </conditionalFormatting>
  <conditionalFormatting sqref="H6">
    <cfRule type="top10" dxfId="3158" priority="3" rank="1"/>
  </conditionalFormatting>
  <conditionalFormatting sqref="I6">
    <cfRule type="top10" dxfId="3157" priority="1" rank="1"/>
  </conditionalFormatting>
  <conditionalFormatting sqref="J6">
    <cfRule type="top10" dxfId="3156" priority="2" rank="1"/>
  </conditionalFormatting>
  <conditionalFormatting sqref="E6">
    <cfRule type="top10" dxfId="3155" priority="6" rank="1"/>
  </conditionalFormatting>
  <hyperlinks>
    <hyperlink ref="Q1" location="'National Adult Rankings'!A1" display="Return to Rankings" xr:uid="{96A195D6-99CE-4F69-8FA2-4A81BAF766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A15D968-588F-4439-A630-1D86ACA09E28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sheetPr codeName="Sheet19"/>
  <dimension ref="A1:Q7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30" x14ac:dyDescent="0.25">
      <c r="A2" s="7" t="s">
        <v>16</v>
      </c>
      <c r="B2" s="8" t="s">
        <v>21</v>
      </c>
      <c r="C2" s="9">
        <v>43849</v>
      </c>
      <c r="D2" s="10" t="s">
        <v>36</v>
      </c>
      <c r="E2" s="11">
        <v>181</v>
      </c>
      <c r="F2" s="11">
        <v>195</v>
      </c>
      <c r="G2" s="11">
        <v>182</v>
      </c>
      <c r="H2" s="11">
        <v>183</v>
      </c>
      <c r="I2" s="11"/>
      <c r="J2" s="11"/>
      <c r="K2" s="12">
        <v>4</v>
      </c>
      <c r="L2" s="12">
        <v>741</v>
      </c>
      <c r="M2" s="13">
        <v>185.25</v>
      </c>
      <c r="N2" s="14">
        <v>2</v>
      </c>
      <c r="O2" s="15">
        <v>187.25</v>
      </c>
    </row>
    <row r="3" spans="1:17" x14ac:dyDescent="0.25">
      <c r="A3" s="25" t="s">
        <v>16</v>
      </c>
      <c r="B3" s="26" t="s">
        <v>21</v>
      </c>
      <c r="C3" s="27">
        <v>43897</v>
      </c>
      <c r="D3" s="47" t="s">
        <v>86</v>
      </c>
      <c r="E3" s="29">
        <v>178</v>
      </c>
      <c r="F3" s="29">
        <v>194</v>
      </c>
      <c r="G3" s="29">
        <v>184</v>
      </c>
      <c r="H3" s="29">
        <v>189</v>
      </c>
      <c r="I3" s="29"/>
      <c r="J3" s="29"/>
      <c r="K3" s="34">
        <f>COUNT(E3:J3)</f>
        <v>4</v>
      </c>
      <c r="L3" s="34">
        <f>SUM(E3:J3)</f>
        <v>745</v>
      </c>
      <c r="M3" s="35">
        <f>IFERROR(L3/K3,0)</f>
        <v>186.25</v>
      </c>
      <c r="N3" s="36">
        <v>3</v>
      </c>
      <c r="O3" s="37">
        <f>SUM(M3+N3)</f>
        <v>189.25</v>
      </c>
    </row>
    <row r="4" spans="1:17" x14ac:dyDescent="0.25">
      <c r="A4" s="25" t="s">
        <v>76</v>
      </c>
      <c r="B4" s="26" t="s">
        <v>21</v>
      </c>
      <c r="C4" s="27">
        <v>43988</v>
      </c>
      <c r="D4" s="28" t="s">
        <v>86</v>
      </c>
      <c r="E4" s="29">
        <v>186</v>
      </c>
      <c r="F4" s="29">
        <v>188</v>
      </c>
      <c r="G4" s="29">
        <v>193</v>
      </c>
      <c r="H4" s="29">
        <v>186</v>
      </c>
      <c r="I4" s="29">
        <v>194</v>
      </c>
      <c r="J4" s="29">
        <v>191</v>
      </c>
      <c r="K4" s="34">
        <v>6</v>
      </c>
      <c r="L4" s="34">
        <v>1138</v>
      </c>
      <c r="M4" s="35">
        <v>189.66666666666666</v>
      </c>
      <c r="N4" s="36">
        <v>6</v>
      </c>
      <c r="O4" s="37">
        <v>195.66666666666666</v>
      </c>
    </row>
    <row r="7" spans="1:17" x14ac:dyDescent="0.25">
      <c r="K7" s="17">
        <f>SUM(K2:K6)</f>
        <v>14</v>
      </c>
      <c r="L7" s="17">
        <f>SUM(L2:L6)</f>
        <v>2624</v>
      </c>
      <c r="M7" s="16">
        <f>SUM(L7/K7)</f>
        <v>187.42857142857142</v>
      </c>
      <c r="N7" s="17">
        <f>SUM(N2:N6)</f>
        <v>11</v>
      </c>
      <c r="O7" s="17">
        <f>SUM(M7+N7)</f>
        <v>198.42857142857142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2_1"/>
    <protectedRange algorithmName="SHA-512" hashValue="ON39YdpmFHfN9f47KpiRvqrKx0V9+erV1CNkpWzYhW/Qyc6aT8rEyCrvauWSYGZK2ia3o7vd3akF07acHAFpOA==" saltValue="yVW9XmDwTqEnmpSGai0KYg==" spinCount="100000" sqref="D4" name="Range1_1_1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1178" priority="17" rank="1"/>
  </conditionalFormatting>
  <conditionalFormatting sqref="G2">
    <cfRule type="top10" dxfId="1177" priority="16" rank="1"/>
  </conditionalFormatting>
  <conditionalFormatting sqref="H2">
    <cfRule type="top10" dxfId="1176" priority="15" rank="1"/>
  </conditionalFormatting>
  <conditionalFormatting sqref="I2">
    <cfRule type="top10" dxfId="1175" priority="13" rank="1"/>
  </conditionalFormatting>
  <conditionalFormatting sqref="J2">
    <cfRule type="top10" dxfId="1174" priority="14" rank="1"/>
  </conditionalFormatting>
  <conditionalFormatting sqref="E2">
    <cfRule type="top10" dxfId="1173" priority="18" rank="1"/>
  </conditionalFormatting>
  <conditionalFormatting sqref="F3">
    <cfRule type="top10" dxfId="1172" priority="7" rank="1"/>
  </conditionalFormatting>
  <conditionalFormatting sqref="G3">
    <cfRule type="top10" dxfId="1171" priority="8" rank="1"/>
  </conditionalFormatting>
  <conditionalFormatting sqref="H3">
    <cfRule type="top10" dxfId="1170" priority="9" rank="1"/>
  </conditionalFormatting>
  <conditionalFormatting sqref="I3">
    <cfRule type="top10" dxfId="1169" priority="10" rank="1"/>
  </conditionalFormatting>
  <conditionalFormatting sqref="J3">
    <cfRule type="top10" dxfId="1168" priority="11" rank="1"/>
  </conditionalFormatting>
  <conditionalFormatting sqref="E3">
    <cfRule type="top10" dxfId="1167" priority="12" rank="1"/>
  </conditionalFormatting>
  <conditionalFormatting sqref="F4">
    <cfRule type="top10" dxfId="1166" priority="5" rank="1"/>
  </conditionalFormatting>
  <conditionalFormatting sqref="G4">
    <cfRule type="top10" dxfId="1165" priority="4" rank="1"/>
  </conditionalFormatting>
  <conditionalFormatting sqref="H4">
    <cfRule type="top10" dxfId="1164" priority="3" rank="1"/>
  </conditionalFormatting>
  <conditionalFormatting sqref="I4">
    <cfRule type="top10" dxfId="1163" priority="1" rank="1"/>
  </conditionalFormatting>
  <conditionalFormatting sqref="J4">
    <cfRule type="top10" dxfId="1162" priority="2" rank="1"/>
  </conditionalFormatting>
  <conditionalFormatting sqref="E4">
    <cfRule type="top10" dxfId="1161" priority="6" rank="1"/>
  </conditionalFormatting>
  <hyperlinks>
    <hyperlink ref="Q1" location="'National Adult Rankings'!A1" display="Return to Rankings" xr:uid="{0E73B3CD-FE8D-46B6-AA93-D8AF840711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11ADAA-A26B-4295-A455-8220BC79FAEE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7FF3C3AA-13D8-4F0A-862A-3BD5DC8762F1}">
          <x14:formula1>
            <xm:f>'C:\Users\abra2\Desktop\[__ABRA Scoring Program  2-25-2020 MASTER (3).xlsm]DATA'!#REF!</xm:f>
          </x14:formula1>
          <xm:sqref>B3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7393-1BD0-4C75-A1D0-91283EB132F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299</v>
      </c>
      <c r="C2" s="27">
        <v>44009</v>
      </c>
      <c r="D2" s="28" t="s">
        <v>56</v>
      </c>
      <c r="E2" s="29">
        <v>184</v>
      </c>
      <c r="F2" s="29">
        <v>176</v>
      </c>
      <c r="G2" s="29">
        <v>173.001</v>
      </c>
      <c r="H2" s="29">
        <v>189</v>
      </c>
      <c r="I2" s="29"/>
      <c r="J2" s="29"/>
      <c r="K2" s="34">
        <v>4</v>
      </c>
      <c r="L2" s="34">
        <v>722.00099999999998</v>
      </c>
      <c r="M2" s="35">
        <v>180.50024999999999</v>
      </c>
      <c r="N2" s="36">
        <v>2</v>
      </c>
      <c r="O2" s="37">
        <v>182.50024999999999</v>
      </c>
    </row>
    <row r="5" spans="1:17" x14ac:dyDescent="0.25">
      <c r="K5" s="17">
        <f>SUM(K2:K4)</f>
        <v>4</v>
      </c>
      <c r="L5" s="17">
        <f>SUM(L2:L4)</f>
        <v>722.00099999999998</v>
      </c>
      <c r="M5" s="23">
        <f>SUM(L5/K5)</f>
        <v>180.50024999999999</v>
      </c>
      <c r="N5" s="17">
        <f>SUM(N2:N4)</f>
        <v>2</v>
      </c>
      <c r="O5" s="23">
        <f>SUM(M5+N5)</f>
        <v>182.50024999999999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">
    <cfRule type="top10" dxfId="1160" priority="6" rank="1"/>
  </conditionalFormatting>
  <conditionalFormatting sqref="F2">
    <cfRule type="top10" dxfId="1159" priority="5" rank="1"/>
  </conditionalFormatting>
  <conditionalFormatting sqref="G2">
    <cfRule type="top10" dxfId="1158" priority="4" rank="1"/>
  </conditionalFormatting>
  <conditionalFormatting sqref="H2">
    <cfRule type="top10" dxfId="1157" priority="3" rank="1"/>
  </conditionalFormatting>
  <conditionalFormatting sqref="I2">
    <cfRule type="top10" dxfId="1156" priority="1" rank="1"/>
  </conditionalFormatting>
  <conditionalFormatting sqref="J2">
    <cfRule type="top10" dxfId="1155" priority="2" rank="1"/>
  </conditionalFormatting>
  <hyperlinks>
    <hyperlink ref="Q1" location="'National Adult Rankings'!A1" display="Return to Rankings" xr:uid="{F435DDE9-A2AD-4339-9A65-3F974EB782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B78D3D-C9A5-428D-8550-E3D5DBA27D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AAB7-E8C9-408C-B81E-01EBEDBF10EF}">
  <sheetPr codeName="Sheet95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154</v>
      </c>
      <c r="B2" s="51" t="s">
        <v>151</v>
      </c>
      <c r="C2" s="52">
        <v>43953</v>
      </c>
      <c r="D2" s="53" t="s">
        <v>149</v>
      </c>
      <c r="E2" s="54">
        <v>183</v>
      </c>
      <c r="F2" s="54">
        <v>170</v>
      </c>
      <c r="G2" s="54">
        <v>166</v>
      </c>
      <c r="H2" s="54"/>
      <c r="I2" s="54"/>
      <c r="J2" s="54"/>
      <c r="K2" s="55">
        <v>3</v>
      </c>
      <c r="L2" s="55">
        <v>519</v>
      </c>
      <c r="M2" s="56">
        <v>173</v>
      </c>
      <c r="N2" s="57">
        <v>6</v>
      </c>
      <c r="O2" s="58">
        <v>179</v>
      </c>
    </row>
    <row r="3" spans="1:17" x14ac:dyDescent="0.25">
      <c r="A3" s="25" t="s">
        <v>154</v>
      </c>
      <c r="B3" s="26" t="s">
        <v>151</v>
      </c>
      <c r="C3" s="27">
        <v>43972</v>
      </c>
      <c r="D3" s="28" t="s">
        <v>149</v>
      </c>
      <c r="E3" s="29">
        <v>186</v>
      </c>
      <c r="F3" s="29">
        <v>186</v>
      </c>
      <c r="G3" s="29">
        <v>179</v>
      </c>
      <c r="H3" s="29"/>
      <c r="I3" s="29"/>
      <c r="J3" s="29"/>
      <c r="K3" s="34">
        <v>3</v>
      </c>
      <c r="L3" s="34">
        <v>551</v>
      </c>
      <c r="M3" s="35">
        <f>SUM(L3/K3)</f>
        <v>183.66666666666666</v>
      </c>
      <c r="N3" s="36">
        <v>7</v>
      </c>
      <c r="O3" s="37">
        <f>SUM(M3+N3)</f>
        <v>190.66666666666666</v>
      </c>
    </row>
    <row r="4" spans="1:17" x14ac:dyDescent="0.25">
      <c r="A4" s="25" t="s">
        <v>38</v>
      </c>
      <c r="B4" s="26" t="s">
        <v>151</v>
      </c>
      <c r="C4" s="27">
        <v>44000</v>
      </c>
      <c r="D4" s="28" t="s">
        <v>149</v>
      </c>
      <c r="E4" s="29">
        <v>183</v>
      </c>
      <c r="F4" s="29">
        <v>181</v>
      </c>
      <c r="G4" s="29">
        <v>183</v>
      </c>
      <c r="H4" s="29"/>
      <c r="I4" s="29"/>
      <c r="J4" s="29"/>
      <c r="K4" s="34">
        <v>3</v>
      </c>
      <c r="L4" s="34">
        <v>547</v>
      </c>
      <c r="M4" s="35">
        <v>182.33333333333334</v>
      </c>
      <c r="N4" s="36">
        <v>11</v>
      </c>
      <c r="O4" s="37">
        <v>193.33333333333334</v>
      </c>
    </row>
    <row r="7" spans="1:17" x14ac:dyDescent="0.25">
      <c r="K7" s="17">
        <f>SUM(K2:K6)</f>
        <v>9</v>
      </c>
      <c r="L7" s="17">
        <f>SUM(L2:L6)</f>
        <v>1617</v>
      </c>
      <c r="M7" s="23">
        <f>SUM(L7/K7)</f>
        <v>179.66666666666666</v>
      </c>
      <c r="N7" s="17">
        <f>SUM(N2:N6)</f>
        <v>24</v>
      </c>
      <c r="O7" s="23">
        <f>SUM(M7+N7)</f>
        <v>203.66666666666666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2_2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I2">
    <cfRule type="top10" dxfId="1154" priority="18" rank="1"/>
  </conditionalFormatting>
  <conditionalFormatting sqref="H2">
    <cfRule type="top10" dxfId="1153" priority="14" rank="1"/>
  </conditionalFormatting>
  <conditionalFormatting sqref="J2">
    <cfRule type="top10" dxfId="1152" priority="15" rank="1"/>
  </conditionalFormatting>
  <conditionalFormatting sqref="G2">
    <cfRule type="top10" dxfId="1151" priority="17" rank="1"/>
  </conditionalFormatting>
  <conditionalFormatting sqref="F2">
    <cfRule type="top10" dxfId="1150" priority="16" rank="1"/>
  </conditionalFormatting>
  <conditionalFormatting sqref="E2">
    <cfRule type="top10" dxfId="1149" priority="13" rank="1"/>
  </conditionalFormatting>
  <conditionalFormatting sqref="I3">
    <cfRule type="top10" dxfId="1148" priority="7" rank="1"/>
  </conditionalFormatting>
  <conditionalFormatting sqref="H3">
    <cfRule type="top10" dxfId="1147" priority="8" rank="1"/>
  </conditionalFormatting>
  <conditionalFormatting sqref="J3">
    <cfRule type="top10" dxfId="1146" priority="9" rank="1"/>
  </conditionalFormatting>
  <conditionalFormatting sqref="G3">
    <cfRule type="top10" dxfId="1145" priority="10" rank="1"/>
  </conditionalFormatting>
  <conditionalFormatting sqref="F3">
    <cfRule type="top10" dxfId="1144" priority="11" rank="1"/>
  </conditionalFormatting>
  <conditionalFormatting sqref="E3">
    <cfRule type="top10" dxfId="1143" priority="12" rank="1"/>
  </conditionalFormatting>
  <conditionalFormatting sqref="I4">
    <cfRule type="top10" dxfId="1142" priority="6" rank="1"/>
  </conditionalFormatting>
  <conditionalFormatting sqref="H4">
    <cfRule type="top10" dxfId="1141" priority="2" rank="1"/>
  </conditionalFormatting>
  <conditionalFormatting sqref="J4">
    <cfRule type="top10" dxfId="1140" priority="3" rank="1"/>
  </conditionalFormatting>
  <conditionalFormatting sqref="G4">
    <cfRule type="top10" dxfId="1139" priority="5" rank="1"/>
  </conditionalFormatting>
  <conditionalFormatting sqref="F4">
    <cfRule type="top10" dxfId="1138" priority="4" rank="1"/>
  </conditionalFormatting>
  <conditionalFormatting sqref="E4">
    <cfRule type="top10" dxfId="1137" priority="1" rank="1"/>
  </conditionalFormatting>
  <hyperlinks>
    <hyperlink ref="Q1" location="'National Adult Rankings'!A1" display="Return to Rankings" xr:uid="{8B448B67-7452-4603-887E-8C25F5B84D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6A8FC6-ED1B-46A1-A8E7-7F277C4CBE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BE2BC60-E618-4FA5-A395-5FA84B26FEDD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62FA-9530-4F5B-A538-3D4DC8FDD5D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241</v>
      </c>
      <c r="C2" s="27">
        <v>43981</v>
      </c>
      <c r="D2" s="28" t="s">
        <v>237</v>
      </c>
      <c r="E2" s="29">
        <v>164</v>
      </c>
      <c r="F2" s="29">
        <v>176</v>
      </c>
      <c r="G2" s="29">
        <v>162</v>
      </c>
      <c r="H2" s="29">
        <v>155</v>
      </c>
      <c r="I2" s="29"/>
      <c r="J2" s="29"/>
      <c r="K2" s="34">
        <v>4</v>
      </c>
      <c r="L2" s="34">
        <v>657</v>
      </c>
      <c r="M2" s="35">
        <v>164.25</v>
      </c>
      <c r="N2" s="36">
        <v>6</v>
      </c>
      <c r="O2" s="37">
        <v>170.25</v>
      </c>
    </row>
    <row r="5" spans="1:17" x14ac:dyDescent="0.25">
      <c r="K5" s="17">
        <f>SUM(K2:K4)</f>
        <v>4</v>
      </c>
      <c r="L5" s="17">
        <f>SUM(L2:L4)</f>
        <v>657</v>
      </c>
      <c r="M5" s="23">
        <f>SUM(L5/K5)</f>
        <v>164.25</v>
      </c>
      <c r="N5" s="17">
        <f>SUM(N2:N4)</f>
        <v>6</v>
      </c>
      <c r="O5" s="23">
        <f>SUM(M5+N5)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1136" priority="6" rank="1"/>
  </conditionalFormatting>
  <conditionalFormatting sqref="F2">
    <cfRule type="top10" dxfId="1135" priority="5" rank="1"/>
  </conditionalFormatting>
  <conditionalFormatting sqref="G2">
    <cfRule type="top10" dxfId="1134" priority="4" rank="1"/>
  </conditionalFormatting>
  <conditionalFormatting sqref="H2">
    <cfRule type="top10" dxfId="1133" priority="3" rank="1"/>
  </conditionalFormatting>
  <conditionalFormatting sqref="I2">
    <cfRule type="top10" dxfId="1132" priority="2" rank="1"/>
  </conditionalFormatting>
  <conditionalFormatting sqref="J2">
    <cfRule type="top10" dxfId="1131" priority="1" rank="1"/>
  </conditionalFormatting>
  <hyperlinks>
    <hyperlink ref="Q1" location="'National Adult Rankings'!A1" display="Return to Rankings" xr:uid="{F8345DD6-FF95-4D28-81C1-5DED970013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222E68-008D-411B-B75D-B57F82E96F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F225243-9DD2-4A48-B454-419C4EF024D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209-22CA-4A0A-8F08-22C872636B8A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234</v>
      </c>
      <c r="C2" s="27">
        <v>43981</v>
      </c>
      <c r="D2" s="28" t="s">
        <v>237</v>
      </c>
      <c r="E2" s="29">
        <v>192</v>
      </c>
      <c r="F2" s="29">
        <v>193</v>
      </c>
      <c r="G2" s="29">
        <v>191</v>
      </c>
      <c r="H2" s="29">
        <v>195</v>
      </c>
      <c r="I2" s="29"/>
      <c r="J2" s="29"/>
      <c r="K2" s="34">
        <v>4</v>
      </c>
      <c r="L2" s="34">
        <v>771</v>
      </c>
      <c r="M2" s="35">
        <v>192.75</v>
      </c>
      <c r="N2" s="36">
        <v>6</v>
      </c>
      <c r="O2" s="37">
        <v>198.75</v>
      </c>
    </row>
    <row r="3" spans="1:17" x14ac:dyDescent="0.25">
      <c r="A3" s="25" t="s">
        <v>76</v>
      </c>
      <c r="B3" s="26" t="s">
        <v>234</v>
      </c>
      <c r="C3" s="27">
        <v>43995</v>
      </c>
      <c r="D3" s="28" t="s">
        <v>237</v>
      </c>
      <c r="E3" s="29">
        <v>194</v>
      </c>
      <c r="F3" s="29">
        <v>192</v>
      </c>
      <c r="G3" s="29">
        <v>191</v>
      </c>
      <c r="H3" s="29">
        <v>198</v>
      </c>
      <c r="I3" s="29"/>
      <c r="J3" s="29"/>
      <c r="K3" s="34">
        <f>COUNT(E3:J3)</f>
        <v>4</v>
      </c>
      <c r="L3" s="34">
        <f>SUM(E3:J3)</f>
        <v>775</v>
      </c>
      <c r="M3" s="35">
        <f>IFERROR(L3/K3,0)</f>
        <v>193.75</v>
      </c>
      <c r="N3" s="36">
        <v>7</v>
      </c>
      <c r="O3" s="37">
        <f>SUM(M3+N3)</f>
        <v>200.75</v>
      </c>
    </row>
    <row r="6" spans="1:17" x14ac:dyDescent="0.25">
      <c r="K6" s="17">
        <f>SUM(K2:K5)</f>
        <v>8</v>
      </c>
      <c r="L6" s="17">
        <f>SUM(L2:L5)</f>
        <v>1546</v>
      </c>
      <c r="M6" s="23">
        <f>SUM(L6/K6)</f>
        <v>193.25</v>
      </c>
      <c r="N6" s="17">
        <f>SUM(N2:N5)</f>
        <v>13</v>
      </c>
      <c r="O6" s="23">
        <f>SUM(M6+N6)</f>
        <v>206.25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1130" priority="11" rank="1"/>
  </conditionalFormatting>
  <conditionalFormatting sqref="G2">
    <cfRule type="top10" dxfId="1129" priority="10" rank="1"/>
  </conditionalFormatting>
  <conditionalFormatting sqref="H2">
    <cfRule type="top10" dxfId="1128" priority="9" rank="1"/>
  </conditionalFormatting>
  <conditionalFormatting sqref="I2">
    <cfRule type="top10" dxfId="1127" priority="7" rank="1"/>
  </conditionalFormatting>
  <conditionalFormatting sqref="J2">
    <cfRule type="top10" dxfId="1126" priority="8" rank="1"/>
  </conditionalFormatting>
  <conditionalFormatting sqref="E2">
    <cfRule type="top10" dxfId="1125" priority="12" rank="1"/>
  </conditionalFormatting>
  <conditionalFormatting sqref="F3">
    <cfRule type="top10" dxfId="1124" priority="1" rank="1"/>
  </conditionalFormatting>
  <conditionalFormatting sqref="G3">
    <cfRule type="top10" dxfId="1123" priority="2" rank="1"/>
  </conditionalFormatting>
  <conditionalFormatting sqref="H3">
    <cfRule type="top10" dxfId="1122" priority="3" rank="1"/>
  </conditionalFormatting>
  <conditionalFormatting sqref="I3">
    <cfRule type="top10" dxfId="1121" priority="4" rank="1"/>
  </conditionalFormatting>
  <conditionalFormatting sqref="J3">
    <cfRule type="top10" dxfId="1120" priority="5" rank="1"/>
  </conditionalFormatting>
  <conditionalFormatting sqref="E3">
    <cfRule type="top10" dxfId="1119" priority="6" rank="1"/>
  </conditionalFormatting>
  <hyperlinks>
    <hyperlink ref="Q1" location="'National Adult Rankings'!A1" display="Return to Rankings" xr:uid="{C3EC7C05-D10F-4F6D-ADCB-76442441E9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FBDDAA-DD35-468E-B350-96854245CA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0362757-6902-4AEC-9D8E-AC6C3B790A59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8D-D17B-488B-89CB-3828F2662AE8}">
  <sheetPr codeName="Sheet63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134</v>
      </c>
      <c r="C2" s="27">
        <v>43947</v>
      </c>
      <c r="D2" s="28" t="s">
        <v>133</v>
      </c>
      <c r="E2" s="29">
        <v>188</v>
      </c>
      <c r="F2" s="29">
        <v>194.001</v>
      </c>
      <c r="G2" s="29">
        <v>186.001</v>
      </c>
      <c r="H2" s="29">
        <v>196</v>
      </c>
      <c r="I2" s="29"/>
      <c r="J2" s="29"/>
      <c r="K2" s="34">
        <v>4</v>
      </c>
      <c r="L2" s="34">
        <v>764.00199999999995</v>
      </c>
      <c r="M2" s="35">
        <v>191.00049999999999</v>
      </c>
      <c r="N2" s="36">
        <v>8</v>
      </c>
      <c r="O2" s="37">
        <v>199.00049999999999</v>
      </c>
    </row>
    <row r="3" spans="1:17" x14ac:dyDescent="0.25">
      <c r="A3" s="25" t="s">
        <v>37</v>
      </c>
      <c r="B3" s="26" t="s">
        <v>134</v>
      </c>
      <c r="C3" s="27">
        <v>43975</v>
      </c>
      <c r="D3" s="28" t="s">
        <v>101</v>
      </c>
      <c r="E3" s="29">
        <v>193</v>
      </c>
      <c r="F3" s="29">
        <v>197</v>
      </c>
      <c r="G3" s="29">
        <v>195</v>
      </c>
      <c r="H3" s="29">
        <v>195</v>
      </c>
      <c r="I3" s="29"/>
      <c r="J3" s="29"/>
      <c r="K3" s="34">
        <v>4</v>
      </c>
      <c r="L3" s="34">
        <v>780</v>
      </c>
      <c r="M3" s="35">
        <v>195</v>
      </c>
      <c r="N3" s="36">
        <v>9</v>
      </c>
      <c r="O3" s="37">
        <v>204</v>
      </c>
    </row>
    <row r="4" spans="1:17" x14ac:dyDescent="0.25">
      <c r="A4" s="25" t="s">
        <v>37</v>
      </c>
      <c r="B4" s="26" t="s">
        <v>134</v>
      </c>
      <c r="C4" s="27">
        <v>43998</v>
      </c>
      <c r="D4" s="28" t="s">
        <v>101</v>
      </c>
      <c r="E4" s="29">
        <v>195</v>
      </c>
      <c r="F4" s="29">
        <v>193</v>
      </c>
      <c r="G4" s="29">
        <v>194</v>
      </c>
      <c r="H4" s="29">
        <v>198</v>
      </c>
      <c r="I4" s="29"/>
      <c r="J4" s="29"/>
      <c r="K4" s="34">
        <v>4</v>
      </c>
      <c r="L4" s="34">
        <v>780</v>
      </c>
      <c r="M4" s="35">
        <v>195</v>
      </c>
      <c r="N4" s="36">
        <v>11</v>
      </c>
      <c r="O4" s="37">
        <v>206</v>
      </c>
    </row>
    <row r="7" spans="1:17" x14ac:dyDescent="0.25">
      <c r="K7" s="17">
        <f>SUM(K2:K6)</f>
        <v>12</v>
      </c>
      <c r="L7" s="17">
        <f>SUM(L2:L6)</f>
        <v>2324.002</v>
      </c>
      <c r="M7" s="23">
        <f>SUM(L7/K7)</f>
        <v>193.66683333333333</v>
      </c>
      <c r="N7" s="17">
        <f>SUM(N2:N6)</f>
        <v>28</v>
      </c>
      <c r="O7" s="23">
        <f>SUM(M7+N7)</f>
        <v>221.66683333333333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4_8"/>
    <protectedRange algorithmName="SHA-512" hashValue="ON39YdpmFHfN9f47KpiRvqrKx0V9+erV1CNkpWzYhW/Qyc6aT8rEyCrvauWSYGZK2ia3o7vd3akF07acHAFpOA==" saltValue="yVW9XmDwTqEnmpSGai0KYg==" spinCount="100000" sqref="D4" name="Range1_1_2_7"/>
  </protectedRanges>
  <conditionalFormatting sqref="E2">
    <cfRule type="top10" dxfId="1118" priority="18" rank="1"/>
  </conditionalFormatting>
  <conditionalFormatting sqref="F2">
    <cfRule type="top10" dxfId="1117" priority="17" rank="1"/>
  </conditionalFormatting>
  <conditionalFormatting sqref="G2">
    <cfRule type="top10" dxfId="1116" priority="16" rank="1"/>
  </conditionalFormatting>
  <conditionalFormatting sqref="H2">
    <cfRule type="top10" dxfId="1115" priority="15" rank="1"/>
  </conditionalFormatting>
  <conditionalFormatting sqref="I2">
    <cfRule type="top10" dxfId="1114" priority="14" rank="1"/>
  </conditionalFormatting>
  <conditionalFormatting sqref="J2">
    <cfRule type="top10" dxfId="1113" priority="13" rank="1"/>
  </conditionalFormatting>
  <conditionalFormatting sqref="E3">
    <cfRule type="top10" dxfId="1112" priority="12" rank="1"/>
  </conditionalFormatting>
  <conditionalFormatting sqref="F3">
    <cfRule type="top10" dxfId="1111" priority="11" rank="1"/>
  </conditionalFormatting>
  <conditionalFormatting sqref="G3">
    <cfRule type="top10" dxfId="1110" priority="10" rank="1"/>
  </conditionalFormatting>
  <conditionalFormatting sqref="H3">
    <cfRule type="top10" dxfId="1109" priority="9" rank="1"/>
  </conditionalFormatting>
  <conditionalFormatting sqref="I3">
    <cfRule type="top10" dxfId="1108" priority="8" rank="1"/>
  </conditionalFormatting>
  <conditionalFormatting sqref="J3">
    <cfRule type="top10" dxfId="1107" priority="7" rank="1"/>
  </conditionalFormatting>
  <conditionalFormatting sqref="E4">
    <cfRule type="top10" dxfId="1106" priority="6" rank="1"/>
  </conditionalFormatting>
  <conditionalFormatting sqref="F4">
    <cfRule type="top10" dxfId="1105" priority="5" rank="1"/>
  </conditionalFormatting>
  <conditionalFormatting sqref="G4">
    <cfRule type="top10" dxfId="1104" priority="4" rank="1"/>
  </conditionalFormatting>
  <conditionalFormatting sqref="H4">
    <cfRule type="top10" dxfId="1103" priority="3" rank="1"/>
  </conditionalFormatting>
  <conditionalFormatting sqref="I4">
    <cfRule type="top10" dxfId="1102" priority="2" rank="1"/>
  </conditionalFormatting>
  <conditionalFormatting sqref="J4">
    <cfRule type="top10" dxfId="1101" priority="1" rank="1"/>
  </conditionalFormatting>
  <hyperlinks>
    <hyperlink ref="Q1" location="'National Adult Rankings'!A1" display="Return to Rankings" xr:uid="{36F60BED-9F3F-4F63-B29F-B5E69BFAA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6206B1-9909-4BC8-8A57-B61951D999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EFDC-0F1B-4306-81E5-996D4362F85D}">
  <sheetPr codeName="Sheet58"/>
  <dimension ref="A1:Q9"/>
  <sheetViews>
    <sheetView workbookViewId="0">
      <selection activeCell="C20" sqref="C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108</v>
      </c>
      <c r="C2" s="27">
        <v>43907</v>
      </c>
      <c r="D2" s="28" t="s">
        <v>101</v>
      </c>
      <c r="E2" s="29">
        <v>195</v>
      </c>
      <c r="F2" s="29">
        <v>187</v>
      </c>
      <c r="G2" s="29">
        <v>196</v>
      </c>
      <c r="H2" s="29">
        <v>192</v>
      </c>
      <c r="I2" s="29"/>
      <c r="J2" s="29"/>
      <c r="K2" s="34">
        <v>4</v>
      </c>
      <c r="L2" s="34">
        <v>770</v>
      </c>
      <c r="M2" s="35">
        <v>192.5</v>
      </c>
      <c r="N2" s="36">
        <v>8</v>
      </c>
      <c r="O2" s="37">
        <v>200.5</v>
      </c>
    </row>
    <row r="3" spans="1:17" x14ac:dyDescent="0.25">
      <c r="A3" s="25" t="s">
        <v>37</v>
      </c>
      <c r="B3" s="26" t="s">
        <v>108</v>
      </c>
      <c r="C3" s="27">
        <v>43947</v>
      </c>
      <c r="D3" s="28" t="s">
        <v>133</v>
      </c>
      <c r="E3" s="29">
        <v>189</v>
      </c>
      <c r="F3" s="29">
        <v>190</v>
      </c>
      <c r="G3" s="29">
        <v>186</v>
      </c>
      <c r="H3" s="29">
        <v>187</v>
      </c>
      <c r="I3" s="29"/>
      <c r="J3" s="29"/>
      <c r="K3" s="34">
        <v>4</v>
      </c>
      <c r="L3" s="34">
        <v>752</v>
      </c>
      <c r="M3" s="35">
        <v>188</v>
      </c>
      <c r="N3" s="36">
        <v>3</v>
      </c>
      <c r="O3" s="37">
        <v>191</v>
      </c>
    </row>
    <row r="4" spans="1:17" x14ac:dyDescent="0.25">
      <c r="A4" s="25" t="s">
        <v>37</v>
      </c>
      <c r="B4" s="26" t="s">
        <v>105</v>
      </c>
      <c r="C4" s="27">
        <v>43970</v>
      </c>
      <c r="D4" s="28" t="s">
        <v>101</v>
      </c>
      <c r="E4" s="29">
        <v>186</v>
      </c>
      <c r="F4" s="29">
        <v>192</v>
      </c>
      <c r="G4" s="29">
        <v>188</v>
      </c>
      <c r="H4" s="29">
        <v>193</v>
      </c>
      <c r="I4" s="29"/>
      <c r="J4" s="29"/>
      <c r="K4" s="34">
        <v>4</v>
      </c>
      <c r="L4" s="34">
        <v>759</v>
      </c>
      <c r="M4" s="35">
        <v>189.75</v>
      </c>
      <c r="N4" s="36">
        <v>5</v>
      </c>
      <c r="O4" s="37">
        <f t="shared" ref="O4" si="0">SUM(M4+N4)</f>
        <v>194.75</v>
      </c>
    </row>
    <row r="5" spans="1:17" x14ac:dyDescent="0.25">
      <c r="A5" s="25" t="s">
        <v>37</v>
      </c>
      <c r="B5" s="26" t="s">
        <v>105</v>
      </c>
      <c r="C5" s="27">
        <v>43975</v>
      </c>
      <c r="D5" s="28" t="s">
        <v>101</v>
      </c>
      <c r="E5" s="29">
        <v>193</v>
      </c>
      <c r="F5" s="29">
        <v>190</v>
      </c>
      <c r="G5" s="29">
        <v>190</v>
      </c>
      <c r="H5" s="29">
        <v>193</v>
      </c>
      <c r="I5" s="29"/>
      <c r="J5" s="29"/>
      <c r="K5" s="34">
        <v>4</v>
      </c>
      <c r="L5" s="34">
        <v>766</v>
      </c>
      <c r="M5" s="35">
        <v>191.5</v>
      </c>
      <c r="N5" s="36">
        <v>4</v>
      </c>
      <c r="O5" s="37">
        <v>195.5</v>
      </c>
    </row>
    <row r="6" spans="1:17" x14ac:dyDescent="0.25">
      <c r="A6" s="25" t="s">
        <v>37</v>
      </c>
      <c r="B6" s="26" t="s">
        <v>105</v>
      </c>
      <c r="C6" s="27">
        <v>43998</v>
      </c>
      <c r="D6" s="28" t="s">
        <v>101</v>
      </c>
      <c r="E6" s="29">
        <v>188</v>
      </c>
      <c r="F6" s="29">
        <v>193.001</v>
      </c>
      <c r="G6" s="29">
        <v>191</v>
      </c>
      <c r="H6" s="29">
        <v>191</v>
      </c>
      <c r="I6" s="29"/>
      <c r="J6" s="29"/>
      <c r="K6" s="34">
        <v>4</v>
      </c>
      <c r="L6" s="34">
        <v>763.00099999999998</v>
      </c>
      <c r="M6" s="35">
        <v>190.75024999999999</v>
      </c>
      <c r="N6" s="36">
        <v>6</v>
      </c>
      <c r="O6" s="37">
        <v>196.75024999999999</v>
      </c>
    </row>
    <row r="7" spans="1:17" x14ac:dyDescent="0.25">
      <c r="A7" s="25" t="s">
        <v>37</v>
      </c>
      <c r="B7" s="26" t="s">
        <v>105</v>
      </c>
      <c r="C7" s="27">
        <v>44009</v>
      </c>
      <c r="D7" s="28" t="s">
        <v>101</v>
      </c>
      <c r="E7" s="29">
        <v>190</v>
      </c>
      <c r="F7" s="29">
        <v>194</v>
      </c>
      <c r="G7" s="29">
        <v>187</v>
      </c>
      <c r="H7" s="29">
        <v>187</v>
      </c>
      <c r="I7" s="29"/>
      <c r="J7" s="29"/>
      <c r="K7" s="34">
        <v>4</v>
      </c>
      <c r="L7" s="34">
        <v>758</v>
      </c>
      <c r="M7" s="35">
        <v>189.5</v>
      </c>
      <c r="N7" s="36">
        <v>5</v>
      </c>
      <c r="O7" s="37">
        <v>194.5</v>
      </c>
    </row>
    <row r="9" spans="1:17" x14ac:dyDescent="0.25">
      <c r="K9" s="17">
        <f>SUM(K2:K8)</f>
        <v>24</v>
      </c>
      <c r="L9" s="17">
        <f>SUM(L2:L8)</f>
        <v>4568.0010000000002</v>
      </c>
      <c r="M9" s="23">
        <f>SUM(L9/K9)</f>
        <v>190.33337500000002</v>
      </c>
      <c r="N9" s="17">
        <f>SUM(N2:N8)</f>
        <v>31</v>
      </c>
      <c r="O9" s="23">
        <f>SUM(M9+N9)</f>
        <v>221.33337500000002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5:J5 B5:C5" name="Range1_4_7"/>
    <protectedRange algorithmName="SHA-512" hashValue="ON39YdpmFHfN9f47KpiRvqrKx0V9+erV1CNkpWzYhW/Qyc6aT8rEyCrvauWSYGZK2ia3o7vd3akF07acHAFpOA==" saltValue="yVW9XmDwTqEnmpSGai0KYg==" spinCount="100000" sqref="D5" name="Range1_1_2_5"/>
    <protectedRange algorithmName="SHA-512" hashValue="ON39YdpmFHfN9f47KpiRvqrKx0V9+erV1CNkpWzYhW/Qyc6aT8rEyCrvauWSYGZK2ia3o7vd3akF07acHAFpOA==" saltValue="yVW9XmDwTqEnmpSGai0KYg==" spinCount="100000" sqref="E6:J6 B6:C6" name="Range1_4_8"/>
    <protectedRange algorithmName="SHA-512" hashValue="ON39YdpmFHfN9f47KpiRvqrKx0V9+erV1CNkpWzYhW/Qyc6aT8rEyCrvauWSYGZK2ia3o7vd3akF07acHAFpOA==" saltValue="yVW9XmDwTqEnmpSGai0KYg==" spinCount="100000" sqref="D6" name="Range1_1_2_7"/>
    <protectedRange algorithmName="SHA-512" hashValue="ON39YdpmFHfN9f47KpiRvqrKx0V9+erV1CNkpWzYhW/Qyc6aT8rEyCrvauWSYGZK2ia3o7vd3akF07acHAFpOA==" saltValue="yVW9XmDwTqEnmpSGai0KYg==" spinCount="100000" sqref="E7:J7 B7:C7" name="Range1_8_4"/>
    <protectedRange algorithmName="SHA-512" hashValue="ON39YdpmFHfN9f47KpiRvqrKx0V9+erV1CNkpWzYhW/Qyc6aT8rEyCrvauWSYGZK2ia3o7vd3akF07acHAFpOA==" saltValue="yVW9XmDwTqEnmpSGai0KYg==" spinCount="100000" sqref="D7" name="Range1_1_6_3"/>
  </protectedRanges>
  <conditionalFormatting sqref="E2">
    <cfRule type="top10" dxfId="1100" priority="36" rank="1"/>
  </conditionalFormatting>
  <conditionalFormatting sqref="F2">
    <cfRule type="top10" dxfId="1099" priority="35" rank="1"/>
  </conditionalFormatting>
  <conditionalFormatting sqref="G2">
    <cfRule type="top10" dxfId="1098" priority="34" rank="1"/>
  </conditionalFormatting>
  <conditionalFormatting sqref="H2">
    <cfRule type="top10" dxfId="1097" priority="33" rank="1"/>
  </conditionalFormatting>
  <conditionalFormatting sqref="I2">
    <cfRule type="top10" dxfId="1096" priority="32" rank="1"/>
  </conditionalFormatting>
  <conditionalFormatting sqref="J2">
    <cfRule type="top10" dxfId="1095" priority="31" rank="1"/>
  </conditionalFormatting>
  <conditionalFormatting sqref="E3">
    <cfRule type="top10" dxfId="1094" priority="30" rank="1"/>
  </conditionalFormatting>
  <conditionalFormatting sqref="F3">
    <cfRule type="top10" dxfId="1093" priority="29" rank="1"/>
  </conditionalFormatting>
  <conditionalFormatting sqref="G3">
    <cfRule type="top10" dxfId="1092" priority="28" rank="1"/>
  </conditionalFormatting>
  <conditionalFormatting sqref="H3">
    <cfRule type="top10" dxfId="1091" priority="27" rank="1"/>
  </conditionalFormatting>
  <conditionalFormatting sqref="I3">
    <cfRule type="top10" dxfId="1090" priority="26" rank="1"/>
  </conditionalFormatting>
  <conditionalFormatting sqref="J3">
    <cfRule type="top10" dxfId="1089" priority="25" rank="1"/>
  </conditionalFormatting>
  <conditionalFormatting sqref="E4">
    <cfRule type="top10" dxfId="1088" priority="24" rank="1"/>
  </conditionalFormatting>
  <conditionalFormatting sqref="F4">
    <cfRule type="top10" dxfId="1087" priority="23" rank="1"/>
  </conditionalFormatting>
  <conditionalFormatting sqref="G4">
    <cfRule type="top10" dxfId="1086" priority="22" rank="1"/>
  </conditionalFormatting>
  <conditionalFormatting sqref="H4">
    <cfRule type="top10" dxfId="1085" priority="21" rank="1"/>
  </conditionalFormatting>
  <conditionalFormatting sqref="I4">
    <cfRule type="top10" dxfId="1084" priority="20" rank="1"/>
  </conditionalFormatting>
  <conditionalFormatting sqref="J4">
    <cfRule type="top10" dxfId="1083" priority="19" rank="1"/>
  </conditionalFormatting>
  <conditionalFormatting sqref="E5">
    <cfRule type="top10" dxfId="1082" priority="18" rank="1"/>
  </conditionalFormatting>
  <conditionalFormatting sqref="F5">
    <cfRule type="top10" dxfId="1081" priority="17" rank="1"/>
  </conditionalFormatting>
  <conditionalFormatting sqref="G5">
    <cfRule type="top10" dxfId="1080" priority="16" rank="1"/>
  </conditionalFormatting>
  <conditionalFormatting sqref="H5">
    <cfRule type="top10" dxfId="1079" priority="15" rank="1"/>
  </conditionalFormatting>
  <conditionalFormatting sqref="I5">
    <cfRule type="top10" dxfId="1078" priority="14" rank="1"/>
  </conditionalFormatting>
  <conditionalFormatting sqref="J5">
    <cfRule type="top10" dxfId="1077" priority="13" rank="1"/>
  </conditionalFormatting>
  <conditionalFormatting sqref="E6">
    <cfRule type="top10" dxfId="1076" priority="12" rank="1"/>
  </conditionalFormatting>
  <conditionalFormatting sqref="F6">
    <cfRule type="top10" dxfId="1075" priority="11" rank="1"/>
  </conditionalFormatting>
  <conditionalFormatting sqref="G6">
    <cfRule type="top10" dxfId="1074" priority="10" rank="1"/>
  </conditionalFormatting>
  <conditionalFormatting sqref="H6">
    <cfRule type="top10" dxfId="1073" priority="9" rank="1"/>
  </conditionalFormatting>
  <conditionalFormatting sqref="I6">
    <cfRule type="top10" dxfId="1072" priority="8" rank="1"/>
  </conditionalFormatting>
  <conditionalFormatting sqref="J6">
    <cfRule type="top10" dxfId="1071" priority="7" rank="1"/>
  </conditionalFormatting>
  <conditionalFormatting sqref="E7">
    <cfRule type="top10" dxfId="1070" priority="6" rank="1"/>
  </conditionalFormatting>
  <conditionalFormatting sqref="F7">
    <cfRule type="top10" dxfId="1069" priority="5" rank="1"/>
  </conditionalFormatting>
  <conditionalFormatting sqref="G7">
    <cfRule type="top10" dxfId="1068" priority="4" rank="1"/>
  </conditionalFormatting>
  <conditionalFormatting sqref="H7">
    <cfRule type="top10" dxfId="1067" priority="3" rank="1"/>
  </conditionalFormatting>
  <conditionalFormatting sqref="I7">
    <cfRule type="top10" dxfId="1066" priority="2" rank="1"/>
  </conditionalFormatting>
  <conditionalFormatting sqref="J7">
    <cfRule type="top10" dxfId="1065" priority="1" rank="1"/>
  </conditionalFormatting>
  <hyperlinks>
    <hyperlink ref="Q1" location="'National Adult Rankings'!A1" display="Return to Rankings" xr:uid="{B99B0819-86A2-4049-B43B-47AE94AC2A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41D30B-3762-42C5-83FA-4FB61A9514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65B9D4D-2F05-4ED1-947B-B376ED837834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F158-C479-4F70-A3E6-D05034A8E74A}">
  <sheetPr codeName="Sheet7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129</v>
      </c>
      <c r="C2" s="27">
        <v>43918</v>
      </c>
      <c r="D2" s="28" t="s">
        <v>113</v>
      </c>
      <c r="E2" s="29">
        <v>171</v>
      </c>
      <c r="F2" s="29">
        <v>167</v>
      </c>
      <c r="G2" s="29">
        <v>168</v>
      </c>
      <c r="H2" s="29">
        <v>168</v>
      </c>
      <c r="I2" s="29"/>
      <c r="J2" s="29"/>
      <c r="K2" s="34">
        <f>COUNT(E2:J2)</f>
        <v>4</v>
      </c>
      <c r="L2" s="34">
        <f>SUM(E2:J2)</f>
        <v>674</v>
      </c>
      <c r="M2" s="35">
        <f>IFERROR(L2/K2,0)</f>
        <v>168.5</v>
      </c>
      <c r="N2" s="36">
        <v>2</v>
      </c>
      <c r="O2" s="37">
        <f>SUM(M2+N2)</f>
        <v>170.5</v>
      </c>
    </row>
    <row r="5" spans="1:17" x14ac:dyDescent="0.25">
      <c r="K5" s="17">
        <f>SUM(K2:K4)</f>
        <v>4</v>
      </c>
      <c r="L5" s="17">
        <f>SUM(L2:L4)</f>
        <v>674</v>
      </c>
      <c r="M5" s="23">
        <f>SUM(L5/K5)</f>
        <v>168.5</v>
      </c>
      <c r="N5" s="17">
        <f>SUM(N2:N4)</f>
        <v>2</v>
      </c>
      <c r="O5" s="23">
        <f>SUM(M5+N5)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1064" priority="5" rank="1"/>
  </conditionalFormatting>
  <conditionalFormatting sqref="G2">
    <cfRule type="top10" dxfId="1063" priority="4" rank="1"/>
  </conditionalFormatting>
  <conditionalFormatting sqref="H2">
    <cfRule type="top10" dxfId="1062" priority="3" rank="1"/>
  </conditionalFormatting>
  <conditionalFormatting sqref="I2">
    <cfRule type="top10" dxfId="1061" priority="1" rank="1"/>
  </conditionalFormatting>
  <conditionalFormatting sqref="J2">
    <cfRule type="top10" dxfId="1060" priority="2" rank="1"/>
  </conditionalFormatting>
  <conditionalFormatting sqref="E2">
    <cfRule type="top10" dxfId="1059" priority="6" rank="1"/>
  </conditionalFormatting>
  <hyperlinks>
    <hyperlink ref="Q1" location="'National Adult Rankings'!A1" display="Return to Rankings" xr:uid="{9542664F-EEE4-478A-BEEE-99E859FCC444}"/>
  </hyperlink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66D31-72D3-4A23-BABE-F3B87DD597D4}">
  <sheetPr codeName="Sheet123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171</v>
      </c>
      <c r="B2" s="26" t="s">
        <v>175</v>
      </c>
      <c r="C2" s="27">
        <v>43968</v>
      </c>
      <c r="D2" s="28" t="s">
        <v>36</v>
      </c>
      <c r="E2" s="29">
        <v>192</v>
      </c>
      <c r="F2" s="29">
        <v>191</v>
      </c>
      <c r="G2" s="29">
        <v>192</v>
      </c>
      <c r="H2" s="29">
        <v>175</v>
      </c>
      <c r="I2" s="29">
        <v>192</v>
      </c>
      <c r="J2" s="29">
        <v>190</v>
      </c>
      <c r="K2" s="34">
        <v>6</v>
      </c>
      <c r="L2" s="34">
        <v>1132</v>
      </c>
      <c r="M2" s="35">
        <v>188.66666666666666</v>
      </c>
      <c r="N2" s="36">
        <v>4</v>
      </c>
      <c r="O2" s="37">
        <v>192.66666666666666</v>
      </c>
    </row>
    <row r="3" spans="1:17" x14ac:dyDescent="0.25">
      <c r="A3" s="25" t="s">
        <v>37</v>
      </c>
      <c r="B3" s="26" t="s">
        <v>174</v>
      </c>
      <c r="C3" s="27">
        <v>43967</v>
      </c>
      <c r="D3" s="28" t="s">
        <v>192</v>
      </c>
      <c r="E3" s="29">
        <v>187</v>
      </c>
      <c r="F3" s="29">
        <v>186</v>
      </c>
      <c r="G3" s="29">
        <v>183</v>
      </c>
      <c r="H3" s="29">
        <v>189</v>
      </c>
      <c r="I3" s="29">
        <v>193</v>
      </c>
      <c r="J3" s="29">
        <v>183</v>
      </c>
      <c r="K3" s="34">
        <v>6</v>
      </c>
      <c r="L3" s="34">
        <v>1121</v>
      </c>
      <c r="M3" s="35">
        <v>186.83333333333334</v>
      </c>
      <c r="N3" s="36">
        <v>8</v>
      </c>
      <c r="O3" s="37">
        <v>194.83333333333334</v>
      </c>
    </row>
    <row r="4" spans="1:17" x14ac:dyDescent="0.25">
      <c r="A4" s="25" t="s">
        <v>148</v>
      </c>
      <c r="B4" s="26" t="s">
        <v>175</v>
      </c>
      <c r="C4" s="27">
        <v>43981</v>
      </c>
      <c r="D4" s="28" t="s">
        <v>227</v>
      </c>
      <c r="E4" s="29">
        <v>191</v>
      </c>
      <c r="F4" s="29">
        <v>187</v>
      </c>
      <c r="G4" s="29">
        <v>192</v>
      </c>
      <c r="H4" s="29">
        <v>180</v>
      </c>
      <c r="I4" s="29"/>
      <c r="J4" s="29"/>
      <c r="K4" s="34">
        <v>4</v>
      </c>
      <c r="L4" s="34">
        <v>750</v>
      </c>
      <c r="M4" s="35">
        <v>187.5</v>
      </c>
      <c r="N4" s="36">
        <v>2</v>
      </c>
      <c r="O4" s="37">
        <v>189.5</v>
      </c>
    </row>
    <row r="5" spans="1:17" x14ac:dyDescent="0.25">
      <c r="A5" s="25" t="s">
        <v>148</v>
      </c>
      <c r="B5" s="26" t="s">
        <v>175</v>
      </c>
      <c r="C5" s="27">
        <v>43982</v>
      </c>
      <c r="D5" s="28" t="s">
        <v>227</v>
      </c>
      <c r="E5" s="29">
        <v>193</v>
      </c>
      <c r="F5" s="29">
        <v>193</v>
      </c>
      <c r="G5" s="29">
        <v>190</v>
      </c>
      <c r="H5" s="29">
        <v>185</v>
      </c>
      <c r="I5" s="29">
        <v>191</v>
      </c>
      <c r="J5" s="29">
        <v>189</v>
      </c>
      <c r="K5" s="34">
        <v>6</v>
      </c>
      <c r="L5" s="34">
        <v>1141</v>
      </c>
      <c r="M5" s="35">
        <v>190.16666666666666</v>
      </c>
      <c r="N5" s="36">
        <v>10</v>
      </c>
      <c r="O5" s="37">
        <v>200.16666666666666</v>
      </c>
    </row>
    <row r="6" spans="1:17" x14ac:dyDescent="0.25">
      <c r="A6" s="25" t="s">
        <v>148</v>
      </c>
      <c r="B6" s="26" t="s">
        <v>175</v>
      </c>
      <c r="C6" s="27">
        <v>43995</v>
      </c>
      <c r="D6" s="28" t="s">
        <v>227</v>
      </c>
      <c r="E6" s="29">
        <v>192</v>
      </c>
      <c r="F6" s="29">
        <v>188</v>
      </c>
      <c r="G6" s="29">
        <v>192</v>
      </c>
      <c r="H6" s="29">
        <v>188</v>
      </c>
      <c r="I6" s="29"/>
      <c r="J6" s="29"/>
      <c r="K6" s="34">
        <v>4</v>
      </c>
      <c r="L6" s="34">
        <v>760</v>
      </c>
      <c r="M6" s="35">
        <v>190</v>
      </c>
      <c r="N6" s="36">
        <v>6</v>
      </c>
      <c r="O6" s="37">
        <v>196</v>
      </c>
    </row>
    <row r="9" spans="1:17" x14ac:dyDescent="0.25">
      <c r="K9" s="17">
        <f>SUM(K2:K8)</f>
        <v>26</v>
      </c>
      <c r="L9" s="17">
        <f>SUM(L2:L8)</f>
        <v>4904</v>
      </c>
      <c r="M9" s="23">
        <f>SUM(L9/K9)</f>
        <v>188.61538461538461</v>
      </c>
      <c r="N9" s="17">
        <f>SUM(N2:N8)</f>
        <v>30</v>
      </c>
      <c r="O9" s="23">
        <f>SUM(M9+N9)</f>
        <v>218.61538461538461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B6:C6" name="Range1_2"/>
    <protectedRange algorithmName="SHA-512" hashValue="ON39YdpmFHfN9f47KpiRvqrKx0V9+erV1CNkpWzYhW/Qyc6aT8rEyCrvauWSYGZK2ia3o7vd3akF07acHAFpOA==" saltValue="yVW9XmDwTqEnmpSGai0KYg==" spinCount="100000" sqref="D6" name="Range1_1_1"/>
  </protectedRanges>
  <conditionalFormatting sqref="E2">
    <cfRule type="top10" dxfId="1058" priority="30" rank="1"/>
  </conditionalFormatting>
  <conditionalFormatting sqref="F2">
    <cfRule type="top10" dxfId="1057" priority="29" rank="1"/>
  </conditionalFormatting>
  <conditionalFormatting sqref="G2">
    <cfRule type="top10" dxfId="1056" priority="28" rank="1"/>
  </conditionalFormatting>
  <conditionalFormatting sqref="H2">
    <cfRule type="top10" dxfId="1055" priority="27" rank="1"/>
  </conditionalFormatting>
  <conditionalFormatting sqref="I2">
    <cfRule type="top10" dxfId="1054" priority="26" rank="1"/>
  </conditionalFormatting>
  <conditionalFormatting sqref="J2">
    <cfRule type="top10" dxfId="1053" priority="25" rank="1"/>
  </conditionalFormatting>
  <conditionalFormatting sqref="E3">
    <cfRule type="top10" dxfId="1052" priority="24" rank="1"/>
  </conditionalFormatting>
  <conditionalFormatting sqref="F3">
    <cfRule type="top10" dxfId="1051" priority="23" rank="1"/>
  </conditionalFormatting>
  <conditionalFormatting sqref="G3">
    <cfRule type="top10" dxfId="1050" priority="22" rank="1"/>
  </conditionalFormatting>
  <conditionalFormatting sqref="H3">
    <cfRule type="top10" dxfId="1049" priority="21" rank="1"/>
  </conditionalFormatting>
  <conditionalFormatting sqref="I3">
    <cfRule type="top10" dxfId="1048" priority="20" rank="1"/>
  </conditionalFormatting>
  <conditionalFormatting sqref="J3">
    <cfRule type="top10" dxfId="1047" priority="19" rank="1"/>
  </conditionalFormatting>
  <conditionalFormatting sqref="F4">
    <cfRule type="top10" dxfId="1046" priority="18" rank="1"/>
  </conditionalFormatting>
  <conditionalFormatting sqref="G4">
    <cfRule type="top10" dxfId="1045" priority="17" rank="1"/>
  </conditionalFormatting>
  <conditionalFormatting sqref="H4">
    <cfRule type="top10" dxfId="1044" priority="16" rank="1"/>
  </conditionalFormatting>
  <conditionalFormatting sqref="I4">
    <cfRule type="top10" dxfId="1043" priority="15" rank="1"/>
  </conditionalFormatting>
  <conditionalFormatting sqref="J4">
    <cfRule type="top10" dxfId="1042" priority="14" rank="1"/>
  </conditionalFormatting>
  <conditionalFormatting sqref="E4">
    <cfRule type="top10" dxfId="1041" priority="13" rank="1"/>
  </conditionalFormatting>
  <conditionalFormatting sqref="F5">
    <cfRule type="top10" dxfId="1040" priority="12" rank="1"/>
  </conditionalFormatting>
  <conditionalFormatting sqref="G5">
    <cfRule type="top10" dxfId="1039" priority="11" rank="1"/>
  </conditionalFormatting>
  <conditionalFormatting sqref="H5">
    <cfRule type="top10" dxfId="1038" priority="10" rank="1"/>
  </conditionalFormatting>
  <conditionalFormatting sqref="I5">
    <cfRule type="top10" dxfId="1037" priority="9" rank="1"/>
  </conditionalFormatting>
  <conditionalFormatting sqref="J5">
    <cfRule type="top10" dxfId="1036" priority="8" rank="1"/>
  </conditionalFormatting>
  <conditionalFormatting sqref="E5">
    <cfRule type="top10" dxfId="1035" priority="7" rank="1"/>
  </conditionalFormatting>
  <conditionalFormatting sqref="F6">
    <cfRule type="top10" dxfId="1034" priority="6" rank="1"/>
  </conditionalFormatting>
  <conditionalFormatting sqref="G6">
    <cfRule type="top10" dxfId="1033" priority="5" rank="1"/>
  </conditionalFormatting>
  <conditionalFormatting sqref="H6">
    <cfRule type="top10" dxfId="1032" priority="4" rank="1"/>
  </conditionalFormatting>
  <conditionalFormatting sqref="I6">
    <cfRule type="top10" dxfId="1031" priority="3" rank="1"/>
  </conditionalFormatting>
  <conditionalFormatting sqref="J6">
    <cfRule type="top10" dxfId="1030" priority="2" rank="1"/>
  </conditionalFormatting>
  <conditionalFormatting sqref="E6">
    <cfRule type="top10" dxfId="1029" priority="1" rank="1"/>
  </conditionalFormatting>
  <hyperlinks>
    <hyperlink ref="Q1" location="'National Adult Rankings'!A1" display="Return to Rankings" xr:uid="{18EA2978-597F-42E7-87DD-CC474ADCE2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80DBB3-C7DD-4837-88E7-23A2DEB46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D36B9-1BF8-42CD-A36D-B2790BEDEFDD}">
  <sheetPr codeName="Sheet14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223</v>
      </c>
      <c r="C2" s="27">
        <v>43978</v>
      </c>
      <c r="D2" s="28" t="s">
        <v>222</v>
      </c>
      <c r="E2" s="29">
        <v>194</v>
      </c>
      <c r="F2" s="29">
        <v>198</v>
      </c>
      <c r="G2" s="29">
        <v>197</v>
      </c>
      <c r="H2" s="29">
        <v>196</v>
      </c>
      <c r="I2" s="29"/>
      <c r="J2" s="29"/>
      <c r="K2" s="34">
        <v>4</v>
      </c>
      <c r="L2" s="34">
        <v>785</v>
      </c>
      <c r="M2" s="35">
        <v>196.25</v>
      </c>
      <c r="N2" s="36">
        <v>13</v>
      </c>
      <c r="O2" s="37">
        <v>209.25</v>
      </c>
    </row>
    <row r="5" spans="1:17" x14ac:dyDescent="0.25">
      <c r="K5" s="17">
        <f>SUM(K2:K4)</f>
        <v>4</v>
      </c>
      <c r="L5" s="17">
        <f>SUM(L2:L4)</f>
        <v>785</v>
      </c>
      <c r="M5" s="23">
        <f>SUM(L5/K5)</f>
        <v>196.25</v>
      </c>
      <c r="N5" s="17">
        <f>SUM(N2:N4)</f>
        <v>13</v>
      </c>
      <c r="O5" s="23">
        <f>SUM(M5+N5)</f>
        <v>209.25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E2">
    <cfRule type="top10" dxfId="1028" priority="6" rank="1"/>
  </conditionalFormatting>
  <conditionalFormatting sqref="F2">
    <cfRule type="top10" dxfId="1027" priority="5" rank="1"/>
  </conditionalFormatting>
  <conditionalFormatting sqref="G2">
    <cfRule type="top10" dxfId="1026" priority="4" rank="1"/>
  </conditionalFormatting>
  <conditionalFormatting sqref="H2">
    <cfRule type="top10" dxfId="1025" priority="3" rank="1"/>
  </conditionalFormatting>
  <conditionalFormatting sqref="I2">
    <cfRule type="top10" dxfId="1024" priority="2" rank="1"/>
  </conditionalFormatting>
  <conditionalFormatting sqref="J2">
    <cfRule type="top10" dxfId="1023" priority="1" rank="1"/>
  </conditionalFormatting>
  <hyperlinks>
    <hyperlink ref="Q1" location="'National Adult Rankings'!A1" display="Return to Rankings" xr:uid="{EAB9B6F8-52AF-4457-B6FA-DD220F76EAB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6C379A1-965D-4D31-931C-05D58DBDE3C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3F845DB5-5E07-43A7-9311-092F601FE5F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709A-BA2B-451F-916D-DDD60416CAFB}">
  <sheetPr codeName="Sheet101"/>
  <dimension ref="A1:Q19"/>
  <sheetViews>
    <sheetView workbookViewId="0">
      <selection activeCell="C25" sqref="C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61" t="s">
        <v>38</v>
      </c>
      <c r="B2" s="62" t="s">
        <v>161</v>
      </c>
      <c r="C2" s="63">
        <v>43961</v>
      </c>
      <c r="D2" s="64" t="s">
        <v>157</v>
      </c>
      <c r="E2" s="65">
        <v>163</v>
      </c>
      <c r="F2" s="65">
        <v>169</v>
      </c>
      <c r="G2" s="65">
        <v>168</v>
      </c>
      <c r="H2" s="65">
        <v>174</v>
      </c>
      <c r="I2" s="65"/>
      <c r="J2" s="65"/>
      <c r="K2" s="66">
        <f>COUNT(E2:J2)</f>
        <v>4</v>
      </c>
      <c r="L2" s="66">
        <f>SUM(E2:J2)</f>
        <v>674</v>
      </c>
      <c r="M2" s="67">
        <f>SUM(L2/K2)</f>
        <v>168.5</v>
      </c>
      <c r="N2" s="62">
        <v>3</v>
      </c>
      <c r="O2" s="68">
        <f>SUM(M2+N2)</f>
        <v>171.5</v>
      </c>
    </row>
    <row r="3" spans="1:17" x14ac:dyDescent="0.25">
      <c r="A3" s="25" t="s">
        <v>38</v>
      </c>
      <c r="B3" s="26" t="s">
        <v>161</v>
      </c>
      <c r="C3" s="27">
        <v>43988</v>
      </c>
      <c r="D3" s="28" t="s">
        <v>258</v>
      </c>
      <c r="E3" s="29">
        <v>178</v>
      </c>
      <c r="F3" s="29">
        <v>183</v>
      </c>
      <c r="G3" s="29">
        <v>177</v>
      </c>
      <c r="H3" s="29">
        <v>175</v>
      </c>
      <c r="I3" s="29">
        <v>176</v>
      </c>
      <c r="J3" s="29">
        <v>178</v>
      </c>
      <c r="K3" s="34">
        <v>6</v>
      </c>
      <c r="L3" s="34">
        <v>1067</v>
      </c>
      <c r="M3" s="35">
        <v>177.83333333333334</v>
      </c>
      <c r="N3" s="36">
        <v>10</v>
      </c>
      <c r="O3" s="37">
        <v>187.83333333333334</v>
      </c>
    </row>
    <row r="4" spans="1:17" ht="15.75" x14ac:dyDescent="0.3">
      <c r="A4" s="71" t="s">
        <v>38</v>
      </c>
      <c r="B4" s="72" t="s">
        <v>161</v>
      </c>
      <c r="C4" s="73">
        <v>43996</v>
      </c>
      <c r="D4" s="74" t="s">
        <v>270</v>
      </c>
      <c r="E4" s="75">
        <v>167</v>
      </c>
      <c r="F4" s="75">
        <v>170</v>
      </c>
      <c r="G4" s="75">
        <v>167</v>
      </c>
      <c r="H4" s="75">
        <v>166</v>
      </c>
      <c r="I4" s="75"/>
      <c r="J4" s="75"/>
      <c r="K4" s="76">
        <f>COUNT(E4:J4)</f>
        <v>4</v>
      </c>
      <c r="L4" s="76">
        <f>SUM(E4:J4)</f>
        <v>670</v>
      </c>
      <c r="M4" s="77">
        <f>SUM(L4/K4)</f>
        <v>167.5</v>
      </c>
      <c r="N4" s="72">
        <v>2</v>
      </c>
      <c r="O4" s="78">
        <f>SUM(M4+N4)</f>
        <v>169.5</v>
      </c>
    </row>
    <row r="7" spans="1:17" x14ac:dyDescent="0.25">
      <c r="K7" s="17">
        <f>SUM(K2:K6)</f>
        <v>14</v>
      </c>
      <c r="L7" s="17">
        <f>SUM(L2:L6)</f>
        <v>2411</v>
      </c>
      <c r="M7" s="23">
        <f>SUM(L7/K7)</f>
        <v>172.21428571428572</v>
      </c>
      <c r="N7" s="17">
        <f>SUM(N2:N6)</f>
        <v>15</v>
      </c>
      <c r="O7" s="23">
        <f>SUM(M7+N7)</f>
        <v>187.21428571428572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50" t="s">
        <v>37</v>
      </c>
      <c r="B15" s="51" t="s">
        <v>161</v>
      </c>
      <c r="C15" s="52">
        <v>43988</v>
      </c>
      <c r="D15" s="53" t="s">
        <v>258</v>
      </c>
      <c r="E15" s="54">
        <v>182</v>
      </c>
      <c r="F15" s="54">
        <v>184</v>
      </c>
      <c r="G15" s="54">
        <v>178</v>
      </c>
      <c r="H15" s="54">
        <v>183</v>
      </c>
      <c r="I15" s="54">
        <v>186</v>
      </c>
      <c r="J15" s="54">
        <v>182</v>
      </c>
      <c r="K15" s="55">
        <v>6</v>
      </c>
      <c r="L15" s="55">
        <v>1095</v>
      </c>
      <c r="M15" s="56">
        <v>182.5</v>
      </c>
      <c r="N15" s="57">
        <v>6</v>
      </c>
      <c r="O15" s="58">
        <v>188.5</v>
      </c>
    </row>
    <row r="16" spans="1:17" ht="15.75" x14ac:dyDescent="0.3">
      <c r="A16" s="71" t="s">
        <v>37</v>
      </c>
      <c r="B16" s="72" t="s">
        <v>161</v>
      </c>
      <c r="C16" s="73">
        <v>43996</v>
      </c>
      <c r="D16" s="74" t="s">
        <v>269</v>
      </c>
      <c r="E16" s="75">
        <v>181</v>
      </c>
      <c r="F16" s="75">
        <v>175</v>
      </c>
      <c r="G16" s="75">
        <v>182</v>
      </c>
      <c r="H16" s="75">
        <v>187</v>
      </c>
      <c r="I16" s="75"/>
      <c r="J16" s="75"/>
      <c r="K16" s="76">
        <f>COUNT(E16:J16)</f>
        <v>4</v>
      </c>
      <c r="L16" s="76">
        <f>SUM(E16:J16)</f>
        <v>725</v>
      </c>
      <c r="M16" s="77">
        <f>SUM(L16/K16)</f>
        <v>181.25</v>
      </c>
      <c r="N16" s="72">
        <v>5</v>
      </c>
      <c r="O16" s="78">
        <f>SUM(M16+N16)</f>
        <v>186.25</v>
      </c>
    </row>
    <row r="19" spans="11:15" x14ac:dyDescent="0.25">
      <c r="K19" s="17">
        <f>SUM(K15:K18)</f>
        <v>10</v>
      </c>
      <c r="L19" s="17">
        <f>SUM(L15:L18)</f>
        <v>1820</v>
      </c>
      <c r="M19" s="23">
        <f>SUM(L19/K19)</f>
        <v>182</v>
      </c>
      <c r="N19" s="17">
        <f>SUM(N15:N18)</f>
        <v>11</v>
      </c>
      <c r="O19" s="23">
        <f>SUM(M19+N19)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15:J15 B15:C15" name="Range1_21"/>
    <protectedRange algorithmName="SHA-512" hashValue="ON39YdpmFHfN9f47KpiRvqrKx0V9+erV1CNkpWzYhW/Qyc6aT8rEyCrvauWSYGZK2ia3o7vd3akF07acHAFpOA==" saltValue="yVW9XmDwTqEnmpSGai0KYg==" spinCount="100000" sqref="D15" name="Range1_1_9"/>
    <protectedRange algorithmName="SHA-512" hashValue="FG7sbUW81RLTrqZOgRQY3WT58Fmv2wpczdNtHSivDYpua2f0csBbi4PHtU2Z8RiB+M2w+jl67Do94rJCq0Ck5Q==" saltValue="84WXeaapoYvzxj0ZBNU3eQ==" spinCount="100000" sqref="O16 L16:M16" name="Range1"/>
    <protectedRange algorithmName="SHA-512" hashValue="FG7sbUW81RLTrqZOgRQY3WT58Fmv2wpczdNtHSivDYpua2f0csBbi4PHtU2Z8RiB+M2w+jl67Do94rJCq0Ck5Q==" saltValue="84WXeaapoYvzxj0ZBNU3eQ==" spinCount="100000" sqref="O4 L4:M4" name="Range1_2"/>
  </protectedRanges>
  <conditionalFormatting sqref="E2">
    <cfRule type="top10" dxfId="3154" priority="37" rank="1"/>
  </conditionalFormatting>
  <conditionalFormatting sqref="F2">
    <cfRule type="top10" dxfId="3153" priority="38" rank="1"/>
  </conditionalFormatting>
  <conditionalFormatting sqref="G2">
    <cfRule type="top10" dxfId="3152" priority="39" rank="1"/>
  </conditionalFormatting>
  <conditionalFormatting sqref="H2">
    <cfRule type="top10" dxfId="3151" priority="40" rank="1"/>
  </conditionalFormatting>
  <conditionalFormatting sqref="I2">
    <cfRule type="top10" dxfId="3150" priority="41" rank="1"/>
  </conditionalFormatting>
  <conditionalFormatting sqref="J2">
    <cfRule type="top10" dxfId="3149" priority="42" rank="1"/>
  </conditionalFormatting>
  <conditionalFormatting sqref="I3">
    <cfRule type="top10" dxfId="3148" priority="36" rank="1"/>
  </conditionalFormatting>
  <conditionalFormatting sqref="H3">
    <cfRule type="top10" dxfId="3147" priority="32" rank="1"/>
  </conditionalFormatting>
  <conditionalFormatting sqref="J3">
    <cfRule type="top10" dxfId="3146" priority="33" rank="1"/>
  </conditionalFormatting>
  <conditionalFormatting sqref="G3">
    <cfRule type="top10" dxfId="3145" priority="35" rank="1"/>
  </conditionalFormatting>
  <conditionalFormatting sqref="F3">
    <cfRule type="top10" dxfId="3144" priority="34" rank="1"/>
  </conditionalFormatting>
  <conditionalFormatting sqref="E3">
    <cfRule type="top10" dxfId="3143" priority="31" rank="1"/>
  </conditionalFormatting>
  <conditionalFormatting sqref="E15">
    <cfRule type="top10" dxfId="3142" priority="18" rank="1"/>
  </conditionalFormatting>
  <conditionalFormatting sqref="F15">
    <cfRule type="top10" dxfId="3141" priority="17" rank="1"/>
  </conditionalFormatting>
  <conditionalFormatting sqref="G15">
    <cfRule type="top10" dxfId="3140" priority="16" rank="1"/>
  </conditionalFormatting>
  <conditionalFormatting sqref="H15">
    <cfRule type="top10" dxfId="3139" priority="15" rank="1"/>
  </conditionalFormatting>
  <conditionalFormatting sqref="I15">
    <cfRule type="top10" dxfId="3138" priority="14" rank="1"/>
  </conditionalFormatting>
  <conditionalFormatting sqref="J15">
    <cfRule type="top10" dxfId="3137" priority="13" rank="1"/>
  </conditionalFormatting>
  <conditionalFormatting sqref="E16">
    <cfRule type="top10" dxfId="3136" priority="7" rank="1"/>
  </conditionalFormatting>
  <conditionalFormatting sqref="F16">
    <cfRule type="top10" dxfId="3135" priority="8" rank="1"/>
  </conditionalFormatting>
  <conditionalFormatting sqref="G16">
    <cfRule type="top10" dxfId="3134" priority="9" rank="1"/>
  </conditionalFormatting>
  <conditionalFormatting sqref="H16">
    <cfRule type="top10" dxfId="3133" priority="10" rank="1"/>
  </conditionalFormatting>
  <conditionalFormatting sqref="I16">
    <cfRule type="top10" dxfId="3132" priority="11" rank="1"/>
  </conditionalFormatting>
  <conditionalFormatting sqref="J16">
    <cfRule type="top10" dxfId="3131" priority="12" rank="1"/>
  </conditionalFormatting>
  <conditionalFormatting sqref="E4">
    <cfRule type="top10" dxfId="3130" priority="1" rank="1"/>
  </conditionalFormatting>
  <conditionalFormatting sqref="F4">
    <cfRule type="top10" dxfId="3129" priority="2" rank="1"/>
  </conditionalFormatting>
  <conditionalFormatting sqref="G4">
    <cfRule type="top10" dxfId="3128" priority="3" rank="1"/>
  </conditionalFormatting>
  <conditionalFormatting sqref="H4">
    <cfRule type="top10" dxfId="3127" priority="4" rank="1"/>
  </conditionalFormatting>
  <conditionalFormatting sqref="I4">
    <cfRule type="top10" dxfId="3126" priority="5" rank="1"/>
  </conditionalFormatting>
  <conditionalFormatting sqref="J4">
    <cfRule type="top10" dxfId="3125" priority="6" rank="1"/>
  </conditionalFormatting>
  <hyperlinks>
    <hyperlink ref="Q1" location="'National Adult Rankings'!A1" display="Return to Rankings" xr:uid="{E440FE79-8B3B-498C-9B29-650EBC6A8BC0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B767F2-6319-4699-B1D9-47A54B2BA1C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D2826FA4-41F6-4C72-A493-D2BACFCAAC19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19F2A-0842-4056-8096-8FDAD28492B0}">
  <sheetPr codeName="Sheet7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128</v>
      </c>
      <c r="C2" s="27">
        <v>43918</v>
      </c>
      <c r="D2" s="28" t="s">
        <v>113</v>
      </c>
      <c r="E2" s="29">
        <v>187</v>
      </c>
      <c r="F2" s="29">
        <v>181</v>
      </c>
      <c r="G2" s="29">
        <v>181</v>
      </c>
      <c r="H2" s="29">
        <v>169</v>
      </c>
      <c r="I2" s="29"/>
      <c r="J2" s="29"/>
      <c r="K2" s="34">
        <f>COUNT(E2:J2)</f>
        <v>4</v>
      </c>
      <c r="L2" s="34">
        <f>SUM(E2:J2)</f>
        <v>718</v>
      </c>
      <c r="M2" s="35">
        <f>IFERROR(L2/K2,0)</f>
        <v>179.5</v>
      </c>
      <c r="N2" s="36">
        <v>2</v>
      </c>
      <c r="O2" s="37">
        <f>SUM(M2+N2)</f>
        <v>181.5</v>
      </c>
    </row>
    <row r="3" spans="1:17" x14ac:dyDescent="0.25">
      <c r="M3" s="22"/>
      <c r="O3" s="22"/>
    </row>
    <row r="4" spans="1:17" x14ac:dyDescent="0.25">
      <c r="M4" s="22"/>
      <c r="O4" s="22"/>
    </row>
    <row r="5" spans="1:17" x14ac:dyDescent="0.25">
      <c r="K5" s="17">
        <f>SUM(K2:K4)</f>
        <v>4</v>
      </c>
      <c r="L5" s="17">
        <f>SUM(L2:L4)</f>
        <v>718</v>
      </c>
      <c r="M5" s="16">
        <f>SUM(L5/K5)</f>
        <v>179.5</v>
      </c>
      <c r="N5" s="17">
        <f>SUM(N2:N4)</f>
        <v>2</v>
      </c>
      <c r="O5" s="23">
        <f>SUM(M5+N5)</f>
        <v>181.5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022" priority="5" rank="1"/>
  </conditionalFormatting>
  <conditionalFormatting sqref="G2">
    <cfRule type="top10" dxfId="1021" priority="4" rank="1"/>
  </conditionalFormatting>
  <conditionalFormatting sqref="H2">
    <cfRule type="top10" dxfId="1020" priority="3" rank="1"/>
  </conditionalFormatting>
  <conditionalFormatting sqref="I2">
    <cfRule type="top10" dxfId="1019" priority="1" rank="1"/>
  </conditionalFormatting>
  <conditionalFormatting sqref="J2">
    <cfRule type="top10" dxfId="1018" priority="2" rank="1"/>
  </conditionalFormatting>
  <conditionalFormatting sqref="E2">
    <cfRule type="top10" dxfId="1017" priority="6" rank="1"/>
  </conditionalFormatting>
  <hyperlinks>
    <hyperlink ref="Q1" location="'National Adult Rankings'!A1" display="Return to Rankings" xr:uid="{E51DD9B6-0719-4621-BD14-4A904AA3F6C0}"/>
  </hyperlink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F3CC8-12FF-42D6-96E9-011FC0A55F73}">
  <sheetPr codeName="Sheet48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83</v>
      </c>
      <c r="C2" s="27">
        <f t="shared" ref="C2" si="0">$D$2</f>
        <v>187</v>
      </c>
      <c r="D2" s="28">
        <f t="shared" ref="D2" si="1">$E$2</f>
        <v>187</v>
      </c>
      <c r="E2" s="29">
        <v>187</v>
      </c>
      <c r="F2" s="29">
        <v>185</v>
      </c>
      <c r="G2" s="29">
        <v>176</v>
      </c>
      <c r="H2" s="29">
        <v>186</v>
      </c>
      <c r="I2" s="29"/>
      <c r="J2" s="29"/>
      <c r="K2" s="34">
        <v>4</v>
      </c>
      <c r="L2" s="34">
        <v>734</v>
      </c>
      <c r="M2" s="35">
        <v>183.5</v>
      </c>
      <c r="N2" s="36">
        <v>2</v>
      </c>
      <c r="O2" s="37">
        <v>185.5</v>
      </c>
    </row>
    <row r="5" spans="1:17" x14ac:dyDescent="0.25">
      <c r="K5" s="17">
        <f>SUM(K2:K4)</f>
        <v>4</v>
      </c>
      <c r="L5" s="17">
        <f>SUM(L2:L4)</f>
        <v>734</v>
      </c>
      <c r="M5" s="23">
        <f>SUM(L5/K5)</f>
        <v>183.5</v>
      </c>
      <c r="N5" s="17">
        <f>SUM(N2:N4)</f>
        <v>2</v>
      </c>
      <c r="O5" s="23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016" priority="1" rank="1"/>
  </conditionalFormatting>
  <conditionalFormatting sqref="G2">
    <cfRule type="top10" dxfId="1015" priority="2" rank="1"/>
  </conditionalFormatting>
  <conditionalFormatting sqref="H2">
    <cfRule type="top10" dxfId="1014" priority="3" rank="1"/>
  </conditionalFormatting>
  <conditionalFormatting sqref="I2">
    <cfRule type="top10" dxfId="1013" priority="4" rank="1"/>
  </conditionalFormatting>
  <conditionalFormatting sqref="J2">
    <cfRule type="top10" dxfId="1012" priority="5" rank="1"/>
  </conditionalFormatting>
  <conditionalFormatting sqref="E2">
    <cfRule type="top10" dxfId="1011" priority="6" rank="1"/>
  </conditionalFormatting>
  <hyperlinks>
    <hyperlink ref="Q1" location="'National Adult Rankings'!A1" display="Return to Rankings" xr:uid="{B379B09A-FD28-4396-9B53-BB3499A347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562D9BA-1180-4760-B5C7-C040C40A5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4931EF8F-9AB0-457C-9578-27A2EEBFDED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E90C-EB78-4EF0-8FE6-8EA90E3661AA}">
  <sheetPr codeName="Sheet141"/>
  <dimension ref="A1:Q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218</v>
      </c>
      <c r="C2" s="27">
        <v>43975</v>
      </c>
      <c r="D2" s="28" t="s">
        <v>101</v>
      </c>
      <c r="E2" s="29">
        <v>183</v>
      </c>
      <c r="F2" s="29">
        <v>192</v>
      </c>
      <c r="G2" s="29">
        <v>189</v>
      </c>
      <c r="H2" s="29">
        <v>191</v>
      </c>
      <c r="I2" s="29"/>
      <c r="J2" s="29"/>
      <c r="K2" s="34">
        <v>4</v>
      </c>
      <c r="L2" s="34">
        <v>755</v>
      </c>
      <c r="M2" s="35">
        <v>188.75</v>
      </c>
      <c r="N2" s="36">
        <v>2</v>
      </c>
      <c r="O2" s="37">
        <v>190.75</v>
      </c>
    </row>
    <row r="3" spans="1:17" x14ac:dyDescent="0.25">
      <c r="A3" s="25" t="s">
        <v>37</v>
      </c>
      <c r="B3" s="26" t="s">
        <v>218</v>
      </c>
      <c r="C3" s="27">
        <v>44009</v>
      </c>
      <c r="D3" s="28" t="s">
        <v>56</v>
      </c>
      <c r="E3" s="29">
        <v>184</v>
      </c>
      <c r="F3" s="29">
        <v>189</v>
      </c>
      <c r="G3" s="29">
        <v>186</v>
      </c>
      <c r="H3" s="29">
        <v>188</v>
      </c>
      <c r="I3" s="29"/>
      <c r="J3" s="29"/>
      <c r="K3" s="34">
        <v>4</v>
      </c>
      <c r="L3" s="34">
        <v>747</v>
      </c>
      <c r="M3" s="35">
        <v>186.75</v>
      </c>
      <c r="N3" s="36">
        <v>11</v>
      </c>
      <c r="O3" s="37">
        <v>197.75</v>
      </c>
    </row>
    <row r="4" spans="1:17" x14ac:dyDescent="0.25">
      <c r="A4" s="25" t="s">
        <v>37</v>
      </c>
      <c r="B4" s="26" t="s">
        <v>218</v>
      </c>
      <c r="C4" s="27">
        <v>44009</v>
      </c>
      <c r="D4" s="28" t="s">
        <v>101</v>
      </c>
      <c r="E4" s="29">
        <v>186</v>
      </c>
      <c r="F4" s="29">
        <v>191</v>
      </c>
      <c r="G4" s="29">
        <v>193</v>
      </c>
      <c r="H4" s="29">
        <v>193</v>
      </c>
      <c r="I4" s="29"/>
      <c r="J4" s="29"/>
      <c r="K4" s="34">
        <v>4</v>
      </c>
      <c r="L4" s="34">
        <v>763</v>
      </c>
      <c r="M4" s="35">
        <v>190.75</v>
      </c>
      <c r="N4" s="36">
        <v>6</v>
      </c>
      <c r="O4" s="37">
        <v>196.75</v>
      </c>
    </row>
    <row r="7" spans="1:17" x14ac:dyDescent="0.25">
      <c r="K7" s="17">
        <f>SUM(K2:K6)</f>
        <v>12</v>
      </c>
      <c r="L7" s="17">
        <f>SUM(L2:L6)</f>
        <v>2265</v>
      </c>
      <c r="M7" s="23">
        <f>SUM(L7/K7)</f>
        <v>188.75</v>
      </c>
      <c r="N7" s="17">
        <f>SUM(N2:N6)</f>
        <v>19</v>
      </c>
      <c r="O7" s="23">
        <f>SUM(M7+N7)</f>
        <v>207.75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7_1"/>
    <protectedRange algorithmName="SHA-512" hashValue="ON39YdpmFHfN9f47KpiRvqrKx0V9+erV1CNkpWzYhW/Qyc6aT8rEyCrvauWSYGZK2ia3o7vd3akF07acHAFpOA==" saltValue="yVW9XmDwTqEnmpSGai0KYg==" spinCount="100000" sqref="D2" name="Range1_1_2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</protectedRanges>
  <conditionalFormatting sqref="E2">
    <cfRule type="top10" dxfId="1010" priority="18" rank="1"/>
  </conditionalFormatting>
  <conditionalFormatting sqref="F2">
    <cfRule type="top10" dxfId="1009" priority="17" rank="1"/>
  </conditionalFormatting>
  <conditionalFormatting sqref="G2">
    <cfRule type="top10" dxfId="1008" priority="16" rank="1"/>
  </conditionalFormatting>
  <conditionalFormatting sqref="H2">
    <cfRule type="top10" dxfId="1007" priority="15" rank="1"/>
  </conditionalFormatting>
  <conditionalFormatting sqref="I2">
    <cfRule type="top10" dxfId="1006" priority="14" rank="1"/>
  </conditionalFormatting>
  <conditionalFormatting sqref="J2">
    <cfRule type="top10" dxfId="1005" priority="13" rank="1"/>
  </conditionalFormatting>
  <conditionalFormatting sqref="E3">
    <cfRule type="top10" dxfId="1004" priority="12" rank="1"/>
  </conditionalFormatting>
  <conditionalFormatting sqref="F3">
    <cfRule type="top10" dxfId="1003" priority="11" rank="1"/>
  </conditionalFormatting>
  <conditionalFormatting sqref="G3">
    <cfRule type="top10" dxfId="1002" priority="10" rank="1"/>
  </conditionalFormatting>
  <conditionalFormatting sqref="H3">
    <cfRule type="top10" dxfId="1001" priority="9" rank="1"/>
  </conditionalFormatting>
  <conditionalFormatting sqref="I3">
    <cfRule type="top10" dxfId="1000" priority="8" rank="1"/>
  </conditionalFormatting>
  <conditionalFormatting sqref="J3">
    <cfRule type="top10" dxfId="999" priority="7" rank="1"/>
  </conditionalFormatting>
  <conditionalFormatting sqref="E4">
    <cfRule type="top10" dxfId="998" priority="6" rank="1"/>
  </conditionalFormatting>
  <conditionalFormatting sqref="F4">
    <cfRule type="top10" dxfId="997" priority="5" rank="1"/>
  </conditionalFormatting>
  <conditionalFormatting sqref="G4">
    <cfRule type="top10" dxfId="996" priority="4" rank="1"/>
  </conditionalFormatting>
  <conditionalFormatting sqref="H4">
    <cfRule type="top10" dxfId="995" priority="3" rank="1"/>
  </conditionalFormatting>
  <conditionalFormatting sqref="I4">
    <cfRule type="top10" dxfId="994" priority="2" rank="1"/>
  </conditionalFormatting>
  <conditionalFormatting sqref="J4">
    <cfRule type="top10" dxfId="993" priority="1" rank="1"/>
  </conditionalFormatting>
  <hyperlinks>
    <hyperlink ref="Q1" location="'National Adult Rankings'!A1" display="Return to Rankings" xr:uid="{837EFBA2-E0EB-4F44-A840-BB13240CF1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4AE0A-74FC-4F37-927B-F36E7E3EC0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B5382-5AEA-41B7-B5C0-C590082785AB}">
  <sheetPr codeName="Sheet15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51</v>
      </c>
      <c r="C2" s="27">
        <v>43855</v>
      </c>
      <c r="D2" s="28" t="s">
        <v>52</v>
      </c>
      <c r="E2" s="29">
        <v>189.001</v>
      </c>
      <c r="F2" s="29">
        <v>187</v>
      </c>
      <c r="G2" s="29">
        <v>194</v>
      </c>
      <c r="H2" s="29">
        <v>190</v>
      </c>
      <c r="I2" s="29"/>
      <c r="J2" s="29"/>
      <c r="K2" s="30">
        <v>4</v>
      </c>
      <c r="L2" s="30">
        <v>760.1</v>
      </c>
      <c r="M2" s="31">
        <v>190.02500000000001</v>
      </c>
      <c r="N2" s="32">
        <v>9</v>
      </c>
      <c r="O2" s="33">
        <v>199.02500000000001</v>
      </c>
    </row>
    <row r="3" spans="1:17" x14ac:dyDescent="0.25">
      <c r="A3" s="25" t="s">
        <v>76</v>
      </c>
      <c r="B3" s="26" t="s">
        <v>51</v>
      </c>
      <c r="C3" s="27" t="str">
        <f t="shared" ref="C3" si="0">$D$2</f>
        <v>Edinburg, TX</v>
      </c>
      <c r="D3" s="28">
        <f t="shared" ref="D3" si="1">$E$2</f>
        <v>189.001</v>
      </c>
      <c r="E3" s="29">
        <v>188</v>
      </c>
      <c r="F3" s="29">
        <v>195</v>
      </c>
      <c r="G3" s="29">
        <v>193</v>
      </c>
      <c r="H3" s="29">
        <v>191</v>
      </c>
      <c r="I3" s="29"/>
      <c r="J3" s="29"/>
      <c r="K3" s="34">
        <v>4</v>
      </c>
      <c r="L3" s="34">
        <v>767</v>
      </c>
      <c r="M3" s="35">
        <v>191.75</v>
      </c>
      <c r="N3" s="36">
        <v>7</v>
      </c>
      <c r="O3" s="37">
        <v>198.75</v>
      </c>
    </row>
    <row r="4" spans="1:17" x14ac:dyDescent="0.25">
      <c r="A4" s="25" t="s">
        <v>76</v>
      </c>
      <c r="B4" s="26" t="s">
        <v>51</v>
      </c>
      <c r="C4" s="27">
        <v>43988</v>
      </c>
      <c r="D4" s="28" t="s">
        <v>52</v>
      </c>
      <c r="E4" s="29">
        <v>188</v>
      </c>
      <c r="F4" s="29">
        <v>188</v>
      </c>
      <c r="G4" s="29">
        <v>195</v>
      </c>
      <c r="H4" s="29">
        <v>193</v>
      </c>
      <c r="I4" s="29"/>
      <c r="J4" s="29"/>
      <c r="K4" s="34">
        <v>4</v>
      </c>
      <c r="L4" s="34">
        <v>764</v>
      </c>
      <c r="M4" s="35">
        <v>191</v>
      </c>
      <c r="N4" s="36">
        <v>9</v>
      </c>
      <c r="O4" s="37">
        <v>200</v>
      </c>
    </row>
    <row r="7" spans="1:17" x14ac:dyDescent="0.25">
      <c r="K7" s="17">
        <f>SUM(K2:K6)</f>
        <v>12</v>
      </c>
      <c r="L7" s="17">
        <f>SUM(L2:L6)</f>
        <v>2291.1</v>
      </c>
      <c r="M7" s="23">
        <f>SUM(L7/K7)</f>
        <v>190.92499999999998</v>
      </c>
      <c r="N7" s="17">
        <f>SUM(N2:N6)</f>
        <v>25</v>
      </c>
      <c r="O7" s="23">
        <f>SUM(M7+N7)</f>
        <v>215.92499999999998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:C4 I4:J4" name="Range1_8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992" priority="17" rank="1"/>
  </conditionalFormatting>
  <conditionalFormatting sqref="G2">
    <cfRule type="top10" dxfId="991" priority="16" rank="1"/>
  </conditionalFormatting>
  <conditionalFormatting sqref="H2">
    <cfRule type="top10" dxfId="990" priority="15" rank="1"/>
  </conditionalFormatting>
  <conditionalFormatting sqref="I2">
    <cfRule type="top10" dxfId="989" priority="13" rank="1"/>
  </conditionalFormatting>
  <conditionalFormatting sqref="J2">
    <cfRule type="top10" dxfId="988" priority="14" rank="1"/>
  </conditionalFormatting>
  <conditionalFormatting sqref="E2">
    <cfRule type="top10" dxfId="987" priority="18" rank="1"/>
  </conditionalFormatting>
  <conditionalFormatting sqref="F3">
    <cfRule type="top10" dxfId="986" priority="7" rank="1"/>
  </conditionalFormatting>
  <conditionalFormatting sqref="G3">
    <cfRule type="top10" dxfId="985" priority="8" rank="1"/>
  </conditionalFormatting>
  <conditionalFormatting sqref="H3">
    <cfRule type="top10" dxfId="984" priority="9" rank="1"/>
  </conditionalFormatting>
  <conditionalFormatting sqref="I3">
    <cfRule type="top10" dxfId="983" priority="10" rank="1"/>
  </conditionalFormatting>
  <conditionalFormatting sqref="J3">
    <cfRule type="top10" dxfId="982" priority="11" rank="1"/>
  </conditionalFormatting>
  <conditionalFormatting sqref="E3">
    <cfRule type="top10" dxfId="981" priority="12" rank="1"/>
  </conditionalFormatting>
  <conditionalFormatting sqref="F4">
    <cfRule type="top10" dxfId="980" priority="5" rank="1"/>
  </conditionalFormatting>
  <conditionalFormatting sqref="G4">
    <cfRule type="top10" dxfId="979" priority="4" rank="1"/>
  </conditionalFormatting>
  <conditionalFormatting sqref="H4">
    <cfRule type="top10" dxfId="978" priority="3" rank="1"/>
  </conditionalFormatting>
  <conditionalFormatting sqref="I4">
    <cfRule type="top10" dxfId="977" priority="1" rank="1"/>
  </conditionalFormatting>
  <conditionalFormatting sqref="J4">
    <cfRule type="top10" dxfId="976" priority="2" rank="1"/>
  </conditionalFormatting>
  <conditionalFormatting sqref="E4">
    <cfRule type="top10" dxfId="975" priority="6" rank="1"/>
  </conditionalFormatting>
  <hyperlinks>
    <hyperlink ref="Q1" location="'National Adult Rankings'!A1" display="Return to Rankings" xr:uid="{653A545B-7D67-4AD5-9EA8-123AE65A4F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6BD036-A2A6-4B17-9541-0ECBBD6FA8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06EF6DD-7D11-48F2-8CF5-6E960E09D810}">
          <x14:formula1>
            <xm:f>'C:\Users\abra2\Desktop\ABRA 2020\Texas\[ABRA TX Scoring Program TEST1 1-20-20-LISA (1).xlsm]DATA SHEET'!#REF!</xm:f>
          </x14:formula1>
          <xm:sqref>B2 D2</xm:sqref>
        </x14:dataValidation>
        <x14:dataValidation type="list" allowBlank="1" showInputMessage="1" showErrorMessage="1" xr:uid="{675898ED-1332-4E70-B083-670B83DC5C28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958A-4537-4B1F-A30A-432E264CA604}">
  <sheetPr codeName="Sheet9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213</v>
      </c>
      <c r="C2" s="27">
        <v>43967</v>
      </c>
      <c r="D2" s="28" t="s">
        <v>201</v>
      </c>
      <c r="E2" s="29">
        <v>174</v>
      </c>
      <c r="F2" s="29">
        <v>160</v>
      </c>
      <c r="G2" s="29">
        <v>175</v>
      </c>
      <c r="H2" s="29"/>
      <c r="I2" s="29"/>
      <c r="J2" s="29"/>
      <c r="K2" s="34">
        <v>3</v>
      </c>
      <c r="L2" s="34">
        <v>509</v>
      </c>
      <c r="M2" s="35">
        <v>169.66666666666666</v>
      </c>
      <c r="N2" s="36">
        <v>2</v>
      </c>
      <c r="O2" s="37">
        <v>171.66666666666666</v>
      </c>
    </row>
    <row r="5" spans="1:17" x14ac:dyDescent="0.25">
      <c r="K5" s="17">
        <f>SUM(K2:K4)</f>
        <v>3</v>
      </c>
      <c r="L5" s="17">
        <f>SUM(L2:L4)</f>
        <v>509</v>
      </c>
      <c r="M5" s="23">
        <f>SUM(L5/K5)</f>
        <v>169.66666666666666</v>
      </c>
      <c r="N5" s="17">
        <f>SUM(N2:N4)</f>
        <v>2</v>
      </c>
      <c r="O5" s="23">
        <f>SUM(M5+N5)</f>
        <v>171.66666666666666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974" priority="1" rank="1"/>
  </conditionalFormatting>
  <conditionalFormatting sqref="F2">
    <cfRule type="top10" dxfId="973" priority="2" rank="1"/>
  </conditionalFormatting>
  <conditionalFormatting sqref="G2">
    <cfRule type="top10" dxfId="972" priority="3" rank="1"/>
  </conditionalFormatting>
  <conditionalFormatting sqref="H2">
    <cfRule type="top10" dxfId="971" priority="4" rank="1"/>
  </conditionalFormatting>
  <conditionalFormatting sqref="I2">
    <cfRule type="top10" dxfId="970" priority="5" rank="1"/>
  </conditionalFormatting>
  <conditionalFormatting sqref="J2">
    <cfRule type="top10" dxfId="969" priority="6" rank="1"/>
  </conditionalFormatting>
  <hyperlinks>
    <hyperlink ref="Q1" location="'National Adult Rankings'!A1" display="Return to Rankings" xr:uid="{BBD02436-A569-446B-82D0-17E2BB065F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512E6-10E7-4818-878E-E8CAE1189E7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72C7AFEB-7A98-4CF9-A156-8E808705B9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CFD-5E05-4588-8484-1119C99A615F}">
  <sheetPr codeName="Sheet85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76</v>
      </c>
      <c r="B2" s="51" t="s">
        <v>138</v>
      </c>
      <c r="C2" s="52">
        <v>43953</v>
      </c>
      <c r="D2" s="53" t="s">
        <v>139</v>
      </c>
      <c r="E2" s="54">
        <v>193</v>
      </c>
      <c r="F2" s="54">
        <v>190</v>
      </c>
      <c r="G2" s="54">
        <v>187</v>
      </c>
      <c r="H2" s="54">
        <v>186</v>
      </c>
      <c r="I2" s="54">
        <v>188</v>
      </c>
      <c r="J2" s="54">
        <v>179</v>
      </c>
      <c r="K2" s="55">
        <f>COUNT(E2:J2)</f>
        <v>6</v>
      </c>
      <c r="L2" s="55">
        <f>SUM(E2:J2)</f>
        <v>1123</v>
      </c>
      <c r="M2" s="56">
        <f>IFERROR(L2/K2,0)</f>
        <v>187.16666666666666</v>
      </c>
      <c r="N2" s="57">
        <v>6</v>
      </c>
      <c r="O2" s="58">
        <f>SUM(M2+N2)</f>
        <v>193.16666666666666</v>
      </c>
    </row>
    <row r="3" spans="1:17" x14ac:dyDescent="0.25">
      <c r="A3" s="25" t="s">
        <v>76</v>
      </c>
      <c r="B3" s="26" t="s">
        <v>138</v>
      </c>
      <c r="C3" s="27">
        <v>43967</v>
      </c>
      <c r="D3" s="28" t="s">
        <v>192</v>
      </c>
      <c r="E3" s="29">
        <v>191</v>
      </c>
      <c r="F3" s="29">
        <v>190</v>
      </c>
      <c r="G3" s="29">
        <v>190</v>
      </c>
      <c r="H3" s="29">
        <v>188</v>
      </c>
      <c r="I3" s="29">
        <v>192</v>
      </c>
      <c r="J3" s="29">
        <v>191</v>
      </c>
      <c r="K3" s="34">
        <v>6</v>
      </c>
      <c r="L3" s="34">
        <v>1142</v>
      </c>
      <c r="M3" s="35">
        <v>190.33333333333334</v>
      </c>
      <c r="N3" s="36">
        <v>4</v>
      </c>
      <c r="O3" s="37">
        <v>194.33333333333334</v>
      </c>
    </row>
    <row r="4" spans="1:17" x14ac:dyDescent="0.25">
      <c r="A4" s="25" t="s">
        <v>166</v>
      </c>
      <c r="B4" s="26" t="s">
        <v>138</v>
      </c>
      <c r="C4" s="27">
        <v>43981</v>
      </c>
      <c r="D4" s="28" t="s">
        <v>227</v>
      </c>
      <c r="E4" s="29">
        <v>196.001</v>
      </c>
      <c r="F4" s="29">
        <v>196</v>
      </c>
      <c r="G4" s="29">
        <v>190</v>
      </c>
      <c r="H4" s="29">
        <v>194</v>
      </c>
      <c r="I4" s="29"/>
      <c r="J4" s="29"/>
      <c r="K4" s="34">
        <v>4</v>
      </c>
      <c r="L4" s="34">
        <v>776.00099999999998</v>
      </c>
      <c r="M4" s="35">
        <v>194.00024999999999</v>
      </c>
      <c r="N4" s="36">
        <v>2</v>
      </c>
      <c r="O4" s="37">
        <v>196.00024999999999</v>
      </c>
    </row>
    <row r="5" spans="1:17" x14ac:dyDescent="0.25">
      <c r="A5" s="25" t="s">
        <v>166</v>
      </c>
      <c r="B5" s="26" t="s">
        <v>138</v>
      </c>
      <c r="C5" s="27">
        <v>43982</v>
      </c>
      <c r="D5" s="28" t="s">
        <v>227</v>
      </c>
      <c r="E5" s="29">
        <v>193.001</v>
      </c>
      <c r="F5" s="29">
        <v>188</v>
      </c>
      <c r="G5" s="29">
        <v>195</v>
      </c>
      <c r="H5" s="29">
        <v>193</v>
      </c>
      <c r="I5" s="29">
        <v>187</v>
      </c>
      <c r="J5" s="29">
        <v>191</v>
      </c>
      <c r="K5" s="34">
        <v>6</v>
      </c>
      <c r="L5" s="34">
        <v>1147.001</v>
      </c>
      <c r="M5" s="35">
        <v>191.16683333333333</v>
      </c>
      <c r="N5" s="36">
        <v>6</v>
      </c>
      <c r="O5" s="37">
        <v>197.16683333333333</v>
      </c>
    </row>
    <row r="6" spans="1:17" x14ac:dyDescent="0.25">
      <c r="A6" s="25" t="s">
        <v>76</v>
      </c>
      <c r="B6" s="26" t="s">
        <v>138</v>
      </c>
      <c r="C6" s="27">
        <v>43988</v>
      </c>
      <c r="D6" s="28" t="s">
        <v>192</v>
      </c>
      <c r="E6" s="29">
        <v>195</v>
      </c>
      <c r="F6" s="29">
        <v>195</v>
      </c>
      <c r="G6" s="29">
        <v>193</v>
      </c>
      <c r="H6" s="29">
        <v>192</v>
      </c>
      <c r="I6" s="29"/>
      <c r="J6" s="29"/>
      <c r="K6" s="34">
        <v>4</v>
      </c>
      <c r="L6" s="34">
        <v>775</v>
      </c>
      <c r="M6" s="35">
        <v>193.75</v>
      </c>
      <c r="N6" s="36">
        <v>2</v>
      </c>
      <c r="O6" s="37">
        <v>195.75</v>
      </c>
    </row>
    <row r="7" spans="1:17" x14ac:dyDescent="0.25">
      <c r="A7" s="25" t="s">
        <v>76</v>
      </c>
      <c r="B7" s="26" t="s">
        <v>138</v>
      </c>
      <c r="C7" s="27">
        <v>43996</v>
      </c>
      <c r="D7" s="28" t="s">
        <v>192</v>
      </c>
      <c r="E7" s="29">
        <v>198</v>
      </c>
      <c r="F7" s="29">
        <v>195</v>
      </c>
      <c r="G7" s="29">
        <v>198</v>
      </c>
      <c r="H7" s="29">
        <v>196</v>
      </c>
      <c r="I7" s="29"/>
      <c r="J7" s="29"/>
      <c r="K7" s="34">
        <v>4</v>
      </c>
      <c r="L7" s="34">
        <v>787</v>
      </c>
      <c r="M7" s="35">
        <v>196.75</v>
      </c>
      <c r="N7" s="36">
        <v>4</v>
      </c>
      <c r="O7" s="37">
        <v>200.75</v>
      </c>
    </row>
    <row r="9" spans="1:17" x14ac:dyDescent="0.25">
      <c r="K9" s="17">
        <f>SUM(K2:K8)</f>
        <v>30</v>
      </c>
      <c r="L9" s="17">
        <f>SUM(L2:L8)</f>
        <v>5750.0020000000004</v>
      </c>
      <c r="M9" s="23">
        <f>SUM(L9/K9)</f>
        <v>191.66673333333335</v>
      </c>
      <c r="N9" s="17">
        <f>SUM(N2:N8)</f>
        <v>24</v>
      </c>
      <c r="O9" s="23">
        <f>SUM(M9+N9)</f>
        <v>215.66673333333335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0_1"/>
    <protectedRange algorithmName="SHA-512" hashValue="ON39YdpmFHfN9f47KpiRvqrKx0V9+erV1CNkpWzYhW/Qyc6aT8rEyCrvauWSYGZK2ia3o7vd3akF07acHAFpOA==" saltValue="yVW9XmDwTqEnmpSGai0KYg==" spinCount="100000" sqref="D3" name="Range1_1_4_1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_13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4:H4" name="Range1_3_2"/>
    <protectedRange algorithmName="SHA-512" hashValue="ON39YdpmFHfN9f47KpiRvqrKx0V9+erV1CNkpWzYhW/Qyc6aT8rEyCrvauWSYGZK2ia3o7vd3akF07acHAFpOA==" saltValue="yVW9XmDwTqEnmpSGai0KYg==" spinCount="100000" sqref="I6:J6 B6:C6" name="Range1_5_1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6:H6" name="Range1_3_2_1_1"/>
    <protectedRange algorithmName="SHA-512" hashValue="ON39YdpmFHfN9f47KpiRvqrKx0V9+erV1CNkpWzYhW/Qyc6aT8rEyCrvauWSYGZK2ia3o7vd3akF07acHAFpOA==" saltValue="yVW9XmDwTqEnmpSGai0KYg==" spinCount="100000" sqref="I7:J7 B7:C7" name="Range1_12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7:H7" name="Range1_3_2_2"/>
  </protectedRanges>
  <conditionalFormatting sqref="I2">
    <cfRule type="top10" dxfId="968" priority="28" rank="1"/>
  </conditionalFormatting>
  <conditionalFormatting sqref="J2">
    <cfRule type="top10" dxfId="967" priority="29" rank="1"/>
  </conditionalFormatting>
  <conditionalFormatting sqref="F2">
    <cfRule type="top10" dxfId="966" priority="30" rank="1"/>
  </conditionalFormatting>
  <conditionalFormatting sqref="G2">
    <cfRule type="top10" dxfId="965" priority="31" rank="1"/>
  </conditionalFormatting>
  <conditionalFormatting sqref="H2">
    <cfRule type="top10" dxfId="964" priority="32" rank="1"/>
  </conditionalFormatting>
  <conditionalFormatting sqref="E2">
    <cfRule type="top10" dxfId="963" priority="33" rank="1"/>
  </conditionalFormatting>
  <conditionalFormatting sqref="F3">
    <cfRule type="top10" dxfId="962" priority="22" rank="1"/>
  </conditionalFormatting>
  <conditionalFormatting sqref="G3">
    <cfRule type="top10" dxfId="961" priority="23" rank="1"/>
  </conditionalFormatting>
  <conditionalFormatting sqref="H3">
    <cfRule type="top10" dxfId="960" priority="24" rank="1"/>
  </conditionalFormatting>
  <conditionalFormatting sqref="I3">
    <cfRule type="top10" dxfId="959" priority="25" rank="1"/>
  </conditionalFormatting>
  <conditionalFormatting sqref="J3">
    <cfRule type="top10" dxfId="958" priority="26" rank="1"/>
  </conditionalFormatting>
  <conditionalFormatting sqref="E3">
    <cfRule type="top10" dxfId="957" priority="27" rank="1"/>
  </conditionalFormatting>
  <conditionalFormatting sqref="I4">
    <cfRule type="top10" dxfId="956" priority="21" rank="1"/>
  </conditionalFormatting>
  <conditionalFormatting sqref="E4">
    <cfRule type="top10" dxfId="955" priority="20" rank="1"/>
  </conditionalFormatting>
  <conditionalFormatting sqref="F4">
    <cfRule type="top10" dxfId="954" priority="19" rank="1"/>
  </conditionalFormatting>
  <conditionalFormatting sqref="G4">
    <cfRule type="top10" dxfId="953" priority="18" rank="1"/>
  </conditionalFormatting>
  <conditionalFormatting sqref="H4">
    <cfRule type="top10" dxfId="952" priority="17" rank="1"/>
  </conditionalFormatting>
  <conditionalFormatting sqref="J4">
    <cfRule type="top10" dxfId="951" priority="16" rank="1"/>
  </conditionalFormatting>
  <conditionalFormatting sqref="I5">
    <cfRule type="top10" dxfId="950" priority="15" rank="1"/>
  </conditionalFormatting>
  <conditionalFormatting sqref="E5:H5">
    <cfRule type="top10" dxfId="949" priority="14" rank="1"/>
  </conditionalFormatting>
  <conditionalFormatting sqref="J5">
    <cfRule type="top10" dxfId="948" priority="13" rank="1"/>
  </conditionalFormatting>
  <conditionalFormatting sqref="F6">
    <cfRule type="top10" dxfId="947" priority="11" rank="1"/>
  </conditionalFormatting>
  <conditionalFormatting sqref="G6">
    <cfRule type="top10" dxfId="946" priority="10" rank="1"/>
  </conditionalFormatting>
  <conditionalFormatting sqref="H6">
    <cfRule type="top10" dxfId="945" priority="9" rank="1"/>
  </conditionalFormatting>
  <conditionalFormatting sqref="I6">
    <cfRule type="top10" dxfId="944" priority="7" rank="1"/>
  </conditionalFormatting>
  <conditionalFormatting sqref="J6">
    <cfRule type="top10" dxfId="943" priority="8" rank="1"/>
  </conditionalFormatting>
  <conditionalFormatting sqref="E6">
    <cfRule type="top10" dxfId="942" priority="12" rank="1"/>
  </conditionalFormatting>
  <conditionalFormatting sqref="F7">
    <cfRule type="top10" dxfId="941" priority="5" rank="1"/>
  </conditionalFormatting>
  <conditionalFormatting sqref="G7">
    <cfRule type="top10" dxfId="940" priority="4" rank="1"/>
  </conditionalFormatting>
  <conditionalFormatting sqref="H7">
    <cfRule type="top10" dxfId="939" priority="3" rank="1"/>
  </conditionalFormatting>
  <conditionalFormatting sqref="I7">
    <cfRule type="top10" dxfId="938" priority="1" rank="1"/>
  </conditionalFormatting>
  <conditionalFormatting sqref="J7">
    <cfRule type="top10" dxfId="937" priority="2" rank="1"/>
  </conditionalFormatting>
  <conditionalFormatting sqref="E7">
    <cfRule type="top10" dxfId="936" priority="6" rank="1"/>
  </conditionalFormatting>
  <hyperlinks>
    <hyperlink ref="Q1" location="'National Adult Rankings'!A1" display="Return to Rankings" xr:uid="{49F5322D-33F5-467D-9647-D6CAB4DE04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72C185-D626-4DE8-9C7B-BD7381C256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66A3EFB-726F-44F7-89CD-0A18C01A9F5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DD0F-53AB-46AD-8993-297AC8D86EE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294</v>
      </c>
      <c r="C2" s="27">
        <v>44006</v>
      </c>
      <c r="D2" s="28" t="s">
        <v>222</v>
      </c>
      <c r="E2" s="29">
        <v>187</v>
      </c>
      <c r="F2" s="29">
        <v>190</v>
      </c>
      <c r="G2" s="29">
        <v>189</v>
      </c>
      <c r="H2" s="29">
        <v>181</v>
      </c>
      <c r="I2" s="29"/>
      <c r="J2" s="29"/>
      <c r="K2" s="34">
        <v>4</v>
      </c>
      <c r="L2" s="34">
        <v>747</v>
      </c>
      <c r="M2" s="35">
        <v>186.75</v>
      </c>
      <c r="N2" s="36">
        <v>4</v>
      </c>
      <c r="O2" s="37">
        <v>190.75</v>
      </c>
    </row>
    <row r="5" spans="1:17" x14ac:dyDescent="0.25">
      <c r="K5" s="17">
        <f>SUM(K2:K4)</f>
        <v>4</v>
      </c>
      <c r="L5" s="17">
        <f>SUM(L2:L4)</f>
        <v>747</v>
      </c>
      <c r="M5" s="23">
        <f>SUM(L5/K5)</f>
        <v>186.75</v>
      </c>
      <c r="N5" s="17">
        <f>SUM(N2:N4)</f>
        <v>4</v>
      </c>
      <c r="O5" s="23">
        <f>SUM(M5+N5)</f>
        <v>190.75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9"/>
    <protectedRange algorithmName="SHA-512" hashValue="ON39YdpmFHfN9f47KpiRvqrKx0V9+erV1CNkpWzYhW/Qyc6aT8rEyCrvauWSYGZK2ia3o7vd3akF07acHAFpOA==" saltValue="yVW9XmDwTqEnmpSGai0KYg==" spinCount="100000" sqref="D2" name="Range1_1_14"/>
  </protectedRanges>
  <conditionalFormatting sqref="J2">
    <cfRule type="top10" dxfId="935" priority="1" rank="1"/>
  </conditionalFormatting>
  <conditionalFormatting sqref="I2">
    <cfRule type="top10" dxfId="934" priority="3" rank="1"/>
  </conditionalFormatting>
  <conditionalFormatting sqref="H2">
    <cfRule type="top10" dxfId="933" priority="4" rank="1"/>
  </conditionalFormatting>
  <conditionalFormatting sqref="G2">
    <cfRule type="top10" dxfId="932" priority="5" rank="1"/>
  </conditionalFormatting>
  <conditionalFormatting sqref="F2">
    <cfRule type="top10" dxfId="931" priority="6" rank="1"/>
  </conditionalFormatting>
  <conditionalFormatting sqref="E2">
    <cfRule type="top10" dxfId="930" priority="2" rank="1"/>
  </conditionalFormatting>
  <dataValidations count="1">
    <dataValidation type="list" allowBlank="1" showInputMessage="1" showErrorMessage="1" sqref="B2" xr:uid="{5BFA901A-ED25-44D8-8F77-D5B66E63D153}">
      <formula1>$H$2:$H$101</formula1>
    </dataValidation>
  </dataValidations>
  <hyperlinks>
    <hyperlink ref="Q1" location="'National Adult Rankings'!A1" display="Return to Rankings" xr:uid="{735C2743-429A-42F2-B55D-66EF2DCAB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B0A02-11B0-4175-9014-81C1C15BE7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1293-C917-4B7D-955C-65199C7F193F}">
  <sheetPr codeName="Sheet124"/>
  <dimension ref="A1:Q9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187</v>
      </c>
      <c r="C2" s="27">
        <v>43968</v>
      </c>
      <c r="D2" s="28" t="s">
        <v>186</v>
      </c>
      <c r="E2" s="29">
        <v>184</v>
      </c>
      <c r="F2" s="29">
        <v>192</v>
      </c>
      <c r="G2" s="29">
        <v>189</v>
      </c>
      <c r="H2" s="29">
        <v>182</v>
      </c>
      <c r="I2" s="29"/>
      <c r="J2" s="29"/>
      <c r="K2" s="34">
        <f t="shared" ref="K2" si="0">COUNT(E2:J2)</f>
        <v>4</v>
      </c>
      <c r="L2" s="34">
        <f t="shared" ref="L2" si="1">SUM(E2:J2)</f>
        <v>747</v>
      </c>
      <c r="M2" s="35">
        <f t="shared" ref="M2" si="2">IFERROR(L2/K2,0)</f>
        <v>186.75</v>
      </c>
      <c r="N2" s="36">
        <v>5</v>
      </c>
      <c r="O2" s="37">
        <f t="shared" ref="O2" si="3">SUM(M2+N2)</f>
        <v>191.75</v>
      </c>
    </row>
    <row r="3" spans="1:17" x14ac:dyDescent="0.25">
      <c r="A3" s="25" t="s">
        <v>148</v>
      </c>
      <c r="B3" s="26" t="s">
        <v>187</v>
      </c>
      <c r="C3" s="27">
        <v>43978</v>
      </c>
      <c r="D3" s="28" t="s">
        <v>222</v>
      </c>
      <c r="E3" s="29">
        <v>186</v>
      </c>
      <c r="F3" s="29">
        <v>191</v>
      </c>
      <c r="G3" s="29">
        <v>188</v>
      </c>
      <c r="H3" s="29">
        <v>180</v>
      </c>
      <c r="I3" s="29"/>
      <c r="J3" s="29"/>
      <c r="K3" s="34">
        <v>4</v>
      </c>
      <c r="L3" s="34">
        <v>745</v>
      </c>
      <c r="M3" s="35">
        <v>186.25</v>
      </c>
      <c r="N3" s="36">
        <v>9</v>
      </c>
      <c r="O3" s="37">
        <v>195.25</v>
      </c>
    </row>
    <row r="4" spans="1:17" x14ac:dyDescent="0.25">
      <c r="A4" s="25" t="s">
        <v>148</v>
      </c>
      <c r="B4" s="26" t="s">
        <v>187</v>
      </c>
      <c r="C4" s="27">
        <v>43989</v>
      </c>
      <c r="D4" s="28" t="s">
        <v>222</v>
      </c>
      <c r="E4" s="29">
        <v>180</v>
      </c>
      <c r="F4" s="29">
        <v>188</v>
      </c>
      <c r="G4" s="29">
        <v>185</v>
      </c>
      <c r="H4" s="29">
        <v>183</v>
      </c>
      <c r="I4" s="29"/>
      <c r="J4" s="29"/>
      <c r="K4" s="34">
        <v>4</v>
      </c>
      <c r="L4" s="34">
        <v>736</v>
      </c>
      <c r="M4" s="35">
        <v>184</v>
      </c>
      <c r="N4" s="36">
        <v>13</v>
      </c>
      <c r="O4" s="37">
        <v>197</v>
      </c>
    </row>
    <row r="5" spans="1:17" x14ac:dyDescent="0.25">
      <c r="A5" s="25" t="s">
        <v>148</v>
      </c>
      <c r="B5" s="26" t="s">
        <v>187</v>
      </c>
      <c r="C5" s="27">
        <v>44002</v>
      </c>
      <c r="D5" s="28" t="s">
        <v>283</v>
      </c>
      <c r="E5" s="29">
        <v>188</v>
      </c>
      <c r="F5" s="29">
        <v>186</v>
      </c>
      <c r="G5" s="29">
        <v>188</v>
      </c>
      <c r="H5" s="29">
        <v>188</v>
      </c>
      <c r="I5" s="29"/>
      <c r="J5" s="29"/>
      <c r="K5" s="34">
        <v>4</v>
      </c>
      <c r="L5" s="34">
        <v>750</v>
      </c>
      <c r="M5" s="35">
        <v>187.5</v>
      </c>
      <c r="N5" s="36">
        <v>4</v>
      </c>
      <c r="O5" s="37">
        <v>191.5</v>
      </c>
    </row>
    <row r="6" spans="1:17" x14ac:dyDescent="0.25">
      <c r="A6" s="25" t="s">
        <v>148</v>
      </c>
      <c r="B6" s="26" t="s">
        <v>187</v>
      </c>
      <c r="C6" s="27">
        <v>44006</v>
      </c>
      <c r="D6" s="28" t="s">
        <v>222</v>
      </c>
      <c r="E6" s="29">
        <v>184</v>
      </c>
      <c r="F6" s="29">
        <v>189</v>
      </c>
      <c r="G6" s="29">
        <v>189</v>
      </c>
      <c r="H6" s="29">
        <v>186</v>
      </c>
      <c r="I6" s="29"/>
      <c r="J6" s="29"/>
      <c r="K6" s="34">
        <v>4</v>
      </c>
      <c r="L6" s="34">
        <v>748</v>
      </c>
      <c r="M6" s="35">
        <v>187</v>
      </c>
      <c r="N6" s="36">
        <v>3</v>
      </c>
      <c r="O6" s="37">
        <v>190</v>
      </c>
    </row>
    <row r="9" spans="1:17" x14ac:dyDescent="0.25">
      <c r="K9" s="17">
        <f>SUM(K2:K8)</f>
        <v>20</v>
      </c>
      <c r="L9" s="17">
        <f>SUM(L2:L8)</f>
        <v>3726</v>
      </c>
      <c r="M9" s="23">
        <f>SUM(L9/K9)</f>
        <v>186.3</v>
      </c>
      <c r="N9" s="17">
        <f>SUM(N2:N8)</f>
        <v>34</v>
      </c>
      <c r="O9" s="23">
        <f>SUM(M9+N9)</f>
        <v>220.3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6:J6 B6:C6" name="Range1_20"/>
    <protectedRange algorithmName="SHA-512" hashValue="ON39YdpmFHfN9f47KpiRvqrKx0V9+erV1CNkpWzYhW/Qyc6aT8rEyCrvauWSYGZK2ia3o7vd3akF07acHAFpOA==" saltValue="yVW9XmDwTqEnmpSGai0KYg==" spinCount="100000" sqref="D6" name="Range1_1_15"/>
  </protectedRanges>
  <conditionalFormatting sqref="E2">
    <cfRule type="top10" dxfId="929" priority="25" rank="1"/>
  </conditionalFormatting>
  <conditionalFormatting sqref="F2">
    <cfRule type="top10" dxfId="928" priority="26" rank="1"/>
  </conditionalFormatting>
  <conditionalFormatting sqref="G2">
    <cfRule type="top10" dxfId="927" priority="27" rank="1"/>
  </conditionalFormatting>
  <conditionalFormatting sqref="H2">
    <cfRule type="top10" dxfId="926" priority="28" rank="1"/>
  </conditionalFormatting>
  <conditionalFormatting sqref="I2">
    <cfRule type="top10" dxfId="925" priority="29" rank="1"/>
  </conditionalFormatting>
  <conditionalFormatting sqref="J2">
    <cfRule type="top10" dxfId="924" priority="30" rank="1"/>
  </conditionalFormatting>
  <conditionalFormatting sqref="E3">
    <cfRule type="top10" dxfId="923" priority="24" rank="1"/>
  </conditionalFormatting>
  <conditionalFormatting sqref="F3">
    <cfRule type="top10" dxfId="922" priority="23" rank="1"/>
  </conditionalFormatting>
  <conditionalFormatting sqref="G3">
    <cfRule type="top10" dxfId="921" priority="22" rank="1"/>
  </conditionalFormatting>
  <conditionalFormatting sqref="H3">
    <cfRule type="top10" dxfId="920" priority="21" rank="1"/>
  </conditionalFormatting>
  <conditionalFormatting sqref="I3">
    <cfRule type="top10" dxfId="919" priority="20" rank="1"/>
  </conditionalFormatting>
  <conditionalFormatting sqref="J3">
    <cfRule type="top10" dxfId="918" priority="19" rank="1"/>
  </conditionalFormatting>
  <conditionalFormatting sqref="E4">
    <cfRule type="top10" dxfId="917" priority="18" rank="1"/>
  </conditionalFormatting>
  <conditionalFormatting sqref="F4">
    <cfRule type="top10" dxfId="916" priority="17" rank="1"/>
  </conditionalFormatting>
  <conditionalFormatting sqref="G4">
    <cfRule type="top10" dxfId="915" priority="16" rank="1"/>
  </conditionalFormatting>
  <conditionalFormatting sqref="H4">
    <cfRule type="top10" dxfId="914" priority="15" rank="1"/>
  </conditionalFormatting>
  <conditionalFormatting sqref="I4">
    <cfRule type="top10" dxfId="913" priority="14" rank="1"/>
  </conditionalFormatting>
  <conditionalFormatting sqref="J4">
    <cfRule type="top10" dxfId="912" priority="13" rank="1"/>
  </conditionalFormatting>
  <conditionalFormatting sqref="F5">
    <cfRule type="top10" dxfId="911" priority="12" rank="1"/>
  </conditionalFormatting>
  <conditionalFormatting sqref="G5">
    <cfRule type="top10" dxfId="910" priority="11" rank="1"/>
  </conditionalFormatting>
  <conditionalFormatting sqref="H5">
    <cfRule type="top10" dxfId="909" priority="10" rank="1"/>
  </conditionalFormatting>
  <conditionalFormatting sqref="I5">
    <cfRule type="top10" dxfId="908" priority="9" rank="1"/>
  </conditionalFormatting>
  <conditionalFormatting sqref="J5">
    <cfRule type="top10" dxfId="907" priority="8" rank="1"/>
  </conditionalFormatting>
  <conditionalFormatting sqref="E5">
    <cfRule type="top10" dxfId="906" priority="7" rank="1"/>
  </conditionalFormatting>
  <conditionalFormatting sqref="F6">
    <cfRule type="top10" dxfId="905" priority="6" rank="1"/>
  </conditionalFormatting>
  <conditionalFormatting sqref="G6">
    <cfRule type="top10" dxfId="904" priority="5" rank="1"/>
  </conditionalFormatting>
  <conditionalFormatting sqref="H6">
    <cfRule type="top10" dxfId="903" priority="4" rank="1"/>
  </conditionalFormatting>
  <conditionalFormatting sqref="I6">
    <cfRule type="top10" dxfId="902" priority="3" rank="1"/>
  </conditionalFormatting>
  <conditionalFormatting sqref="J6">
    <cfRule type="top10" dxfId="901" priority="2" rank="1"/>
  </conditionalFormatting>
  <conditionalFormatting sqref="E6">
    <cfRule type="top10" dxfId="900" priority="1" rank="1"/>
  </conditionalFormatting>
  <dataValidations count="2">
    <dataValidation type="list" allowBlank="1" showInputMessage="1" showErrorMessage="1" sqref="B5" xr:uid="{49CD08B3-6524-4FD9-9A2F-31F7CA9CB7E6}">
      <formula1>$H$2:$H$116</formula1>
    </dataValidation>
    <dataValidation type="list" allowBlank="1" showInputMessage="1" showErrorMessage="1" sqref="B6" xr:uid="{851CD668-6F1B-462B-8D2D-6572FC992DF4}">
      <formula1>$H$2:$H$101</formula1>
    </dataValidation>
  </dataValidations>
  <hyperlinks>
    <hyperlink ref="Q1" location="'National Adult Rankings'!A1" display="Return to Rankings" xr:uid="{B072E672-515C-4B45-836B-7E0EACD0B9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06F8F9-C6E2-40B8-B2A6-B7122777F2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AA16484-D9B3-46DA-9E2D-C8AF64000AE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55BF7-C5DA-43FB-B674-FBF9074CB47E}">
  <sheetPr codeName="Sheet77"/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126</v>
      </c>
      <c r="C2" s="27">
        <v>43918</v>
      </c>
      <c r="D2" s="28" t="s">
        <v>113</v>
      </c>
      <c r="E2" s="29">
        <v>174</v>
      </c>
      <c r="F2" s="29">
        <v>181</v>
      </c>
      <c r="G2" s="29">
        <v>179</v>
      </c>
      <c r="H2" s="29">
        <v>176</v>
      </c>
      <c r="I2" s="29"/>
      <c r="J2" s="29"/>
      <c r="K2" s="34">
        <f>COUNT(E2:J2)</f>
        <v>4</v>
      </c>
      <c r="L2" s="34">
        <f>SUM(E2:J2)</f>
        <v>710</v>
      </c>
      <c r="M2" s="35">
        <f>IFERROR(L2/K2,0)</f>
        <v>177.5</v>
      </c>
      <c r="N2" s="36">
        <v>2</v>
      </c>
      <c r="O2" s="37">
        <f>SUM(M2+N2)</f>
        <v>179.5</v>
      </c>
    </row>
    <row r="3" spans="1:17" x14ac:dyDescent="0.25">
      <c r="A3" s="25" t="s">
        <v>76</v>
      </c>
      <c r="B3" s="26" t="s">
        <v>126</v>
      </c>
      <c r="C3" s="27">
        <v>43939</v>
      </c>
      <c r="D3" s="28" t="s">
        <v>113</v>
      </c>
      <c r="E3" s="29">
        <v>177</v>
      </c>
      <c r="F3" s="29">
        <v>179</v>
      </c>
      <c r="G3" s="29">
        <v>185</v>
      </c>
      <c r="H3" s="29">
        <v>187</v>
      </c>
      <c r="I3" s="29"/>
      <c r="J3" s="29"/>
      <c r="K3" s="34">
        <f>COUNT(E3:J3)</f>
        <v>4</v>
      </c>
      <c r="L3" s="34">
        <f>SUM(E3:J3)</f>
        <v>728</v>
      </c>
      <c r="M3" s="35">
        <f>IFERROR(L3/K3,0)</f>
        <v>182</v>
      </c>
      <c r="N3" s="36">
        <v>2</v>
      </c>
      <c r="O3" s="37">
        <f>SUM(M3+N3)</f>
        <v>184</v>
      </c>
    </row>
    <row r="6" spans="1:17" x14ac:dyDescent="0.25">
      <c r="K6" s="17">
        <f>SUM(K2:K5)</f>
        <v>8</v>
      </c>
      <c r="L6" s="17">
        <f>SUM(L2:L5)</f>
        <v>1438</v>
      </c>
      <c r="M6" s="16">
        <f>SUM(L6/K6)</f>
        <v>179.75</v>
      </c>
      <c r="N6" s="17">
        <f>SUM(N2:N5)</f>
        <v>4</v>
      </c>
      <c r="O6" s="23">
        <f>SUM(M6+N6)</f>
        <v>183.75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5" t="s">
        <v>89</v>
      </c>
      <c r="B13" s="26" t="s">
        <v>126</v>
      </c>
      <c r="C13" s="52">
        <v>43960</v>
      </c>
      <c r="D13" s="53" t="s">
        <v>113</v>
      </c>
      <c r="E13" s="54">
        <v>177</v>
      </c>
      <c r="F13" s="54">
        <v>180</v>
      </c>
      <c r="G13" s="54">
        <v>178</v>
      </c>
      <c r="H13" s="54">
        <v>177</v>
      </c>
      <c r="I13" s="54"/>
      <c r="J13" s="54"/>
      <c r="K13" s="55">
        <v>4</v>
      </c>
      <c r="L13" s="55">
        <v>712</v>
      </c>
      <c r="M13" s="56">
        <v>178</v>
      </c>
      <c r="N13" s="57">
        <v>5</v>
      </c>
      <c r="O13" s="58">
        <v>183</v>
      </c>
    </row>
    <row r="16" spans="1:17" x14ac:dyDescent="0.25">
      <c r="K16" s="17">
        <f>SUM(K13:K15)</f>
        <v>4</v>
      </c>
      <c r="L16" s="17">
        <f>SUM(L13:L15)</f>
        <v>712</v>
      </c>
      <c r="M16" s="16">
        <f>SUM(L16/K16)</f>
        <v>178</v>
      </c>
      <c r="N16" s="17">
        <f>SUM(N13:N15)</f>
        <v>5</v>
      </c>
      <c r="O16" s="23">
        <f>SUM(M16+N16)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"/>
    <protectedRange algorithmName="SHA-512" hashValue="ON39YdpmFHfN9f47KpiRvqrKx0V9+erV1CNkpWzYhW/Qyc6aT8rEyCrvauWSYGZK2ia3o7vd3akF07acHAFpOA==" saltValue="yVW9XmDwTqEnmpSGai0KYg==" spinCount="100000" sqref="B2:C2 B13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" name="Range1_3_1"/>
    <protectedRange algorithmName="SHA-512" hashValue="ON39YdpmFHfN9f47KpiRvqrKx0V9+erV1CNkpWzYhW/Qyc6aT8rEyCrvauWSYGZK2ia3o7vd3akF07acHAFpOA==" saltValue="yVW9XmDwTqEnmpSGai0KYg==" spinCount="100000" sqref="E13:J13 C13" name="Range1_5"/>
    <protectedRange algorithmName="SHA-512" hashValue="ON39YdpmFHfN9f47KpiRvqrKx0V9+erV1CNkpWzYhW/Qyc6aT8rEyCrvauWSYGZK2ia3o7vd3akF07acHAFpOA==" saltValue="yVW9XmDwTqEnmpSGai0KYg==" spinCount="100000" sqref="D13" name="Range1_1_2"/>
  </protectedRanges>
  <conditionalFormatting sqref="F2">
    <cfRule type="top10" dxfId="899" priority="29" rank="1"/>
  </conditionalFormatting>
  <conditionalFormatting sqref="G2">
    <cfRule type="top10" dxfId="898" priority="28" rank="1"/>
  </conditionalFormatting>
  <conditionalFormatting sqref="H2">
    <cfRule type="top10" dxfId="897" priority="27" rank="1"/>
  </conditionalFormatting>
  <conditionalFormatting sqref="I2">
    <cfRule type="top10" dxfId="896" priority="25" rank="1"/>
  </conditionalFormatting>
  <conditionalFormatting sqref="J2">
    <cfRule type="top10" dxfId="895" priority="26" rank="1"/>
  </conditionalFormatting>
  <conditionalFormatting sqref="E2">
    <cfRule type="top10" dxfId="894" priority="30" rank="1"/>
  </conditionalFormatting>
  <conditionalFormatting sqref="F3">
    <cfRule type="top10" dxfId="893" priority="23" rank="1"/>
  </conditionalFormatting>
  <conditionalFormatting sqref="G3">
    <cfRule type="top10" dxfId="892" priority="22" rank="1"/>
  </conditionalFormatting>
  <conditionalFormatting sqref="H3">
    <cfRule type="top10" dxfId="891" priority="21" rank="1"/>
  </conditionalFormatting>
  <conditionalFormatting sqref="I3">
    <cfRule type="top10" dxfId="890" priority="19" rank="1"/>
  </conditionalFormatting>
  <conditionalFormatting sqref="J3">
    <cfRule type="top10" dxfId="889" priority="20" rank="1"/>
  </conditionalFormatting>
  <conditionalFormatting sqref="E3">
    <cfRule type="top10" dxfId="888" priority="24" rank="1"/>
  </conditionalFormatting>
  <conditionalFormatting sqref="F13">
    <cfRule type="top10" dxfId="887" priority="1" rank="1"/>
  </conditionalFormatting>
  <conditionalFormatting sqref="E13">
    <cfRule type="top10" dxfId="886" priority="2" rank="1"/>
  </conditionalFormatting>
  <conditionalFormatting sqref="I13">
    <cfRule type="top10" dxfId="885" priority="3" rank="1"/>
  </conditionalFormatting>
  <conditionalFormatting sqref="H13">
    <cfRule type="top10" dxfId="884" priority="4" rank="1"/>
  </conditionalFormatting>
  <conditionalFormatting sqref="G13">
    <cfRule type="top10" dxfId="883" priority="5" rank="1"/>
  </conditionalFormatting>
  <conditionalFormatting sqref="J13">
    <cfRule type="top10" dxfId="882" priority="6" rank="1"/>
  </conditionalFormatting>
  <hyperlinks>
    <hyperlink ref="Q1" location="'National Adult Rankings'!A1" display="Return to Rankings" xr:uid="{4F6704E3-A3AC-4820-86BD-69F58A0ECF42}"/>
  </hyperlink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5EAB-D467-4D8F-8B52-7CCC95D513F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280</v>
      </c>
      <c r="C2" s="27">
        <v>44000</v>
      </c>
      <c r="D2" s="28" t="s">
        <v>149</v>
      </c>
      <c r="E2" s="29">
        <v>191</v>
      </c>
      <c r="F2" s="29">
        <v>188</v>
      </c>
      <c r="G2" s="29">
        <v>193</v>
      </c>
      <c r="H2" s="29"/>
      <c r="I2" s="29"/>
      <c r="J2" s="29"/>
      <c r="K2" s="34">
        <v>3</v>
      </c>
      <c r="L2" s="34">
        <v>572</v>
      </c>
      <c r="M2" s="35">
        <v>190.66666666666666</v>
      </c>
      <c r="N2" s="36">
        <v>11</v>
      </c>
      <c r="O2" s="37">
        <v>201.66666666666666</v>
      </c>
    </row>
    <row r="5" spans="1:17" x14ac:dyDescent="0.25">
      <c r="K5" s="17">
        <f>SUM(K2:K4)</f>
        <v>3</v>
      </c>
      <c r="L5" s="17">
        <f>SUM(L2:L4)</f>
        <v>572</v>
      </c>
      <c r="M5" s="23">
        <f>SUM(L5/K5)</f>
        <v>190.66666666666666</v>
      </c>
      <c r="N5" s="17">
        <f>SUM(N2:N4)</f>
        <v>11</v>
      </c>
      <c r="O5" s="23">
        <f>SUM(M5+N5)</f>
        <v>201.66666666666666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881" priority="6" rank="1"/>
  </conditionalFormatting>
  <conditionalFormatting sqref="F2">
    <cfRule type="top10" dxfId="880" priority="5" rank="1"/>
  </conditionalFormatting>
  <conditionalFormatting sqref="G2">
    <cfRule type="top10" dxfId="879" priority="4" rank="1"/>
  </conditionalFormatting>
  <conditionalFormatting sqref="H2">
    <cfRule type="top10" dxfId="878" priority="3" rank="1"/>
  </conditionalFormatting>
  <conditionalFormatting sqref="I2">
    <cfRule type="top10" dxfId="877" priority="1" rank="1"/>
  </conditionalFormatting>
  <conditionalFormatting sqref="J2">
    <cfRule type="top10" dxfId="876" priority="2" rank="1"/>
  </conditionalFormatting>
  <hyperlinks>
    <hyperlink ref="Q1" location="'National Adult Rankings'!A1" display="Return to Rankings" xr:uid="{BD3891A6-FA8B-4D18-BF6C-7D5635B06D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3F0D83-BB3B-4513-BD41-F0C2973D31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BFEC-E7A5-4A54-968C-208BBCA9301C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240</v>
      </c>
      <c r="C2" s="27">
        <v>43981</v>
      </c>
      <c r="D2" s="28" t="s">
        <v>237</v>
      </c>
      <c r="E2" s="29">
        <v>177</v>
      </c>
      <c r="F2" s="29">
        <v>173</v>
      </c>
      <c r="G2" s="29">
        <v>167</v>
      </c>
      <c r="H2" s="29">
        <v>176</v>
      </c>
      <c r="I2" s="29"/>
      <c r="J2" s="29"/>
      <c r="K2" s="34">
        <v>4</v>
      </c>
      <c r="L2" s="34">
        <v>693</v>
      </c>
      <c r="M2" s="35">
        <v>173.25</v>
      </c>
      <c r="N2" s="36">
        <v>11</v>
      </c>
      <c r="O2" s="37">
        <v>184.25</v>
      </c>
    </row>
    <row r="3" spans="1:17" x14ac:dyDescent="0.25">
      <c r="A3" s="25" t="s">
        <v>37</v>
      </c>
      <c r="B3" s="26" t="s">
        <v>240</v>
      </c>
      <c r="C3" s="27">
        <v>43995</v>
      </c>
      <c r="D3" s="28" t="s">
        <v>237</v>
      </c>
      <c r="E3" s="29">
        <v>161</v>
      </c>
      <c r="F3" s="29">
        <v>177</v>
      </c>
      <c r="G3" s="29">
        <v>181</v>
      </c>
      <c r="H3" s="29">
        <v>172</v>
      </c>
      <c r="I3" s="29"/>
      <c r="J3" s="29"/>
      <c r="K3" s="34">
        <f>COUNT(E3:J3)</f>
        <v>4</v>
      </c>
      <c r="L3" s="34">
        <f>SUM(E3:J3)</f>
        <v>691</v>
      </c>
      <c r="M3" s="35">
        <f>IFERROR(L3/K3,0)</f>
        <v>172.75</v>
      </c>
      <c r="N3" s="36">
        <v>5</v>
      </c>
      <c r="O3" s="37">
        <f>SUM(M3+N3)</f>
        <v>177.75</v>
      </c>
    </row>
    <row r="6" spans="1:17" x14ac:dyDescent="0.25">
      <c r="K6" s="17">
        <f>SUM(K2:K5)</f>
        <v>8</v>
      </c>
      <c r="L6" s="17">
        <f>SUM(L2:L5)</f>
        <v>1384</v>
      </c>
      <c r="M6" s="23">
        <f>SUM(L6/K6)</f>
        <v>173</v>
      </c>
      <c r="N6" s="17">
        <f>SUM(N2:N5)</f>
        <v>16</v>
      </c>
      <c r="O6" s="23">
        <f>SUM(M6+N6)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</protectedRanges>
  <conditionalFormatting sqref="E2">
    <cfRule type="top10" dxfId="3124" priority="12" rank="1"/>
  </conditionalFormatting>
  <conditionalFormatting sqref="F2">
    <cfRule type="top10" dxfId="3123" priority="11" rank="1"/>
  </conditionalFormatting>
  <conditionalFormatting sqref="G2">
    <cfRule type="top10" dxfId="3122" priority="10" rank="1"/>
  </conditionalFormatting>
  <conditionalFormatting sqref="H2">
    <cfRule type="top10" dxfId="3121" priority="9" rank="1"/>
  </conditionalFormatting>
  <conditionalFormatting sqref="I2">
    <cfRule type="top10" dxfId="3120" priority="8" rank="1"/>
  </conditionalFormatting>
  <conditionalFormatting sqref="J2">
    <cfRule type="top10" dxfId="3119" priority="7" rank="1"/>
  </conditionalFormatting>
  <conditionalFormatting sqref="E3">
    <cfRule type="top10" dxfId="3118" priority="6" rank="1"/>
  </conditionalFormatting>
  <conditionalFormatting sqref="F3">
    <cfRule type="top10" dxfId="3117" priority="5" rank="1"/>
  </conditionalFormatting>
  <conditionalFormatting sqref="G3">
    <cfRule type="top10" dxfId="3116" priority="4" rank="1"/>
  </conditionalFormatting>
  <conditionalFormatting sqref="H3">
    <cfRule type="top10" dxfId="3115" priority="3" rank="1"/>
  </conditionalFormatting>
  <conditionalFormatting sqref="I3">
    <cfRule type="top10" dxfId="3114" priority="2" rank="1"/>
  </conditionalFormatting>
  <conditionalFormatting sqref="J3">
    <cfRule type="top10" dxfId="3113" priority="1" rank="1"/>
  </conditionalFormatting>
  <hyperlinks>
    <hyperlink ref="Q1" location="'National Adult Rankings'!A1" display="Return to Rankings" xr:uid="{5B8D4986-3844-4027-AD76-F379F5B71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502DD1-3812-4E35-8C5C-032938F744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C73CAA8-93C7-4D6C-B9DB-E32C209EB2F7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F4DE-EC29-4A98-B1F2-A312BBE62C05}">
  <sheetPr codeName="Sheet12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197</v>
      </c>
      <c r="C2" s="27">
        <v>43967</v>
      </c>
      <c r="D2" s="28" t="s">
        <v>192</v>
      </c>
      <c r="E2" s="29">
        <v>173</v>
      </c>
      <c r="F2" s="29">
        <v>177</v>
      </c>
      <c r="G2" s="29">
        <v>166</v>
      </c>
      <c r="H2" s="29">
        <v>169</v>
      </c>
      <c r="I2" s="29">
        <v>179</v>
      </c>
      <c r="J2" s="29">
        <v>173</v>
      </c>
      <c r="K2" s="34">
        <v>6</v>
      </c>
      <c r="L2" s="34">
        <v>1037</v>
      </c>
      <c r="M2" s="35">
        <v>172.83333333333334</v>
      </c>
      <c r="N2" s="36">
        <v>4</v>
      </c>
      <c r="O2" s="37">
        <v>176.83333333333334</v>
      </c>
    </row>
    <row r="5" spans="1:17" x14ac:dyDescent="0.25">
      <c r="K5" s="17">
        <f>SUM(K2:K4)</f>
        <v>6</v>
      </c>
      <c r="L5" s="17">
        <f>SUM(L2:L4)</f>
        <v>1037</v>
      </c>
      <c r="M5" s="23">
        <f>SUM(L5/K5)</f>
        <v>172.83333333333334</v>
      </c>
      <c r="N5" s="17">
        <f>SUM(N2:N4)</f>
        <v>4</v>
      </c>
      <c r="O5" s="23">
        <f>SUM(M5+N5)</f>
        <v>176.83333333333334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</protectedRanges>
  <conditionalFormatting sqref="E2">
    <cfRule type="top10" dxfId="875" priority="6" rank="1"/>
  </conditionalFormatting>
  <conditionalFormatting sqref="F2">
    <cfRule type="top10" dxfId="874" priority="5" rank="1"/>
  </conditionalFormatting>
  <conditionalFormatting sqref="G2">
    <cfRule type="top10" dxfId="873" priority="4" rank="1"/>
  </conditionalFormatting>
  <conditionalFormatting sqref="H2">
    <cfRule type="top10" dxfId="872" priority="3" rank="1"/>
  </conditionalFormatting>
  <conditionalFormatting sqref="I2">
    <cfRule type="top10" dxfId="871" priority="2" rank="1"/>
  </conditionalFormatting>
  <conditionalFormatting sqref="J2">
    <cfRule type="top10" dxfId="870" priority="1" rank="1"/>
  </conditionalFormatting>
  <hyperlinks>
    <hyperlink ref="Q1" location="'National Adult Rankings'!A1" display="Return to Rankings" xr:uid="{7CCC5C91-4DE5-4819-BCDB-348D639A1E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6BCA83-4CE3-4CCB-A403-1ECF1CF525E1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64059C05-8528-4968-AB90-1680B1526D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F17EE-1CB4-451F-980B-09150DD7841A}">
  <sheetPr codeName="Sheet78"/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5" max="15" width="8.85546875" style="2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117</v>
      </c>
      <c r="C2" s="27">
        <v>43918</v>
      </c>
      <c r="D2" s="28" t="s">
        <v>113</v>
      </c>
      <c r="E2" s="29">
        <v>193</v>
      </c>
      <c r="F2" s="29">
        <v>195</v>
      </c>
      <c r="G2" s="29">
        <v>195</v>
      </c>
      <c r="H2" s="29">
        <v>192</v>
      </c>
      <c r="I2" s="29"/>
      <c r="J2" s="29"/>
      <c r="K2" s="34">
        <f>COUNT(E2:J2)</f>
        <v>4</v>
      </c>
      <c r="L2" s="34">
        <f>SUM(E2:J2)</f>
        <v>775</v>
      </c>
      <c r="M2" s="35">
        <f>IFERROR(L2/K2,0)</f>
        <v>193.75</v>
      </c>
      <c r="N2" s="36">
        <v>6</v>
      </c>
      <c r="O2" s="37">
        <f>SUM(M2+N2)</f>
        <v>199.75</v>
      </c>
    </row>
    <row r="5" spans="1:17" x14ac:dyDescent="0.25">
      <c r="K5" s="17">
        <f>SUM(K2:K4)</f>
        <v>4</v>
      </c>
      <c r="L5" s="17">
        <f>SUM(L2:L4)</f>
        <v>775</v>
      </c>
      <c r="M5" s="16">
        <f>SUM(L5/K5)</f>
        <v>193.75</v>
      </c>
      <c r="N5" s="17">
        <f>SUM(N2:N4)</f>
        <v>6</v>
      </c>
      <c r="O5" s="23">
        <f>SUM(M5+N5)</f>
        <v>199.75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I2:J2" name="Range1_6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F2">
    <cfRule type="top10" dxfId="869" priority="5" rank="1"/>
  </conditionalFormatting>
  <conditionalFormatting sqref="G2">
    <cfRule type="top10" dxfId="868" priority="4" rank="1"/>
  </conditionalFormatting>
  <conditionalFormatting sqref="H2">
    <cfRule type="top10" dxfId="867" priority="3" rank="1"/>
  </conditionalFormatting>
  <conditionalFormatting sqref="I2">
    <cfRule type="top10" dxfId="866" priority="1" rank="1"/>
  </conditionalFormatting>
  <conditionalFormatting sqref="J2">
    <cfRule type="top10" dxfId="865" priority="2" rank="1"/>
  </conditionalFormatting>
  <conditionalFormatting sqref="E2">
    <cfRule type="top10" dxfId="864" priority="6" rank="1"/>
  </conditionalFormatting>
  <hyperlinks>
    <hyperlink ref="Q1" location="'National Adult Rankings'!A1" display="Return to Rankings" xr:uid="{2750071B-E144-46D8-BBED-AD5AC63C3676}"/>
  </hyperlink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315-12BD-47B6-B78F-F33F3084EE77}">
  <sheetPr codeName="Sheet139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215</v>
      </c>
      <c r="C2" s="27">
        <v>43967</v>
      </c>
      <c r="D2" s="28" t="s">
        <v>201</v>
      </c>
      <c r="E2" s="29">
        <v>184</v>
      </c>
      <c r="F2" s="29">
        <v>180</v>
      </c>
      <c r="G2" s="29">
        <v>187</v>
      </c>
      <c r="H2" s="29"/>
      <c r="I2" s="29"/>
      <c r="J2" s="29"/>
      <c r="K2" s="34">
        <v>3</v>
      </c>
      <c r="L2" s="34">
        <v>551</v>
      </c>
      <c r="M2" s="35">
        <v>183.66666666666666</v>
      </c>
      <c r="N2" s="36">
        <v>6</v>
      </c>
      <c r="O2" s="37">
        <v>189.66666666666666</v>
      </c>
    </row>
    <row r="3" spans="1:17" x14ac:dyDescent="0.25">
      <c r="A3" s="25" t="s">
        <v>154</v>
      </c>
      <c r="B3" s="26" t="s">
        <v>215</v>
      </c>
      <c r="C3" s="27">
        <v>43973</v>
      </c>
      <c r="D3" s="28" t="s">
        <v>202</v>
      </c>
      <c r="E3" s="29">
        <v>187</v>
      </c>
      <c r="F3" s="29">
        <v>183</v>
      </c>
      <c r="G3" s="29"/>
      <c r="H3" s="29"/>
      <c r="I3" s="29"/>
      <c r="J3" s="29"/>
      <c r="K3" s="34">
        <v>2</v>
      </c>
      <c r="L3" s="34">
        <v>370</v>
      </c>
      <c r="M3" s="35">
        <v>185</v>
      </c>
      <c r="N3" s="36">
        <v>4</v>
      </c>
      <c r="O3" s="37">
        <v>189</v>
      </c>
    </row>
    <row r="4" spans="1:17" x14ac:dyDescent="0.25">
      <c r="A4" s="25" t="s">
        <v>154</v>
      </c>
      <c r="B4" s="26" t="s">
        <v>215</v>
      </c>
      <c r="C4" s="27">
        <v>43995</v>
      </c>
      <c r="D4" s="28" t="s">
        <v>202</v>
      </c>
      <c r="E4" s="29">
        <v>186</v>
      </c>
      <c r="F4" s="29">
        <v>179</v>
      </c>
      <c r="G4" s="29">
        <v>186</v>
      </c>
      <c r="H4" s="29">
        <v>187</v>
      </c>
      <c r="I4" s="29">
        <v>185</v>
      </c>
      <c r="J4" s="29">
        <v>184</v>
      </c>
      <c r="K4" s="34">
        <v>6</v>
      </c>
      <c r="L4" s="34">
        <v>1107</v>
      </c>
      <c r="M4" s="35">
        <v>184.5</v>
      </c>
      <c r="N4" s="36">
        <v>16</v>
      </c>
      <c r="O4" s="37">
        <v>200.5</v>
      </c>
    </row>
    <row r="7" spans="1:17" x14ac:dyDescent="0.25">
      <c r="K7" s="17">
        <f>SUM(K2:K6)</f>
        <v>11</v>
      </c>
      <c r="L7" s="17">
        <f>SUM(L2:L6)</f>
        <v>2028</v>
      </c>
      <c r="M7" s="23">
        <f>SUM(L7/K7)</f>
        <v>184.36363636363637</v>
      </c>
      <c r="N7" s="17">
        <f>SUM(N2:N6)</f>
        <v>26</v>
      </c>
      <c r="O7" s="23">
        <f>SUM(M7+N7)</f>
        <v>210.36363636363637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6"/>
  </protectedRanges>
  <conditionalFormatting sqref="I2">
    <cfRule type="top10" dxfId="863" priority="18" rank="1"/>
  </conditionalFormatting>
  <conditionalFormatting sqref="H2">
    <cfRule type="top10" dxfId="862" priority="14" rank="1"/>
  </conditionalFormatting>
  <conditionalFormatting sqref="J2">
    <cfRule type="top10" dxfId="861" priority="15" rank="1"/>
  </conditionalFormatting>
  <conditionalFormatting sqref="G2">
    <cfRule type="top10" dxfId="860" priority="17" rank="1"/>
  </conditionalFormatting>
  <conditionalFormatting sqref="F2">
    <cfRule type="top10" dxfId="859" priority="16" rank="1"/>
  </conditionalFormatting>
  <conditionalFormatting sqref="E2">
    <cfRule type="top10" dxfId="858" priority="13" rank="1"/>
  </conditionalFormatting>
  <conditionalFormatting sqref="I3">
    <cfRule type="top10" dxfId="857" priority="12" rank="1"/>
  </conditionalFormatting>
  <conditionalFormatting sqref="H3">
    <cfRule type="top10" dxfId="856" priority="8" rank="1"/>
  </conditionalFormatting>
  <conditionalFormatting sqref="J3">
    <cfRule type="top10" dxfId="855" priority="9" rank="1"/>
  </conditionalFormatting>
  <conditionalFormatting sqref="G3">
    <cfRule type="top10" dxfId="854" priority="11" rank="1"/>
  </conditionalFormatting>
  <conditionalFormatting sqref="F3">
    <cfRule type="top10" dxfId="853" priority="10" rank="1"/>
  </conditionalFormatting>
  <conditionalFormatting sqref="E3">
    <cfRule type="top10" dxfId="852" priority="7" rank="1"/>
  </conditionalFormatting>
  <conditionalFormatting sqref="I4">
    <cfRule type="top10" dxfId="851" priority="6" rank="1"/>
  </conditionalFormatting>
  <conditionalFormatting sqref="H4">
    <cfRule type="top10" dxfId="850" priority="2" rank="1"/>
  </conditionalFormatting>
  <conditionalFormatting sqref="J4">
    <cfRule type="top10" dxfId="849" priority="3" rank="1"/>
  </conditionalFormatting>
  <conditionalFormatting sqref="G4">
    <cfRule type="top10" dxfId="848" priority="5" rank="1"/>
  </conditionalFormatting>
  <conditionalFormatting sqref="F4">
    <cfRule type="top10" dxfId="847" priority="4" rank="1"/>
  </conditionalFormatting>
  <conditionalFormatting sqref="E4">
    <cfRule type="top10" dxfId="846" priority="1" rank="1"/>
  </conditionalFormatting>
  <hyperlinks>
    <hyperlink ref="Q1" location="'National Adult Rankings'!A1" display="Return to Rankings" xr:uid="{172F7279-DD60-4353-97A7-E1A3016D6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B5A6ED-470C-42BC-A8D2-0F6C8611CC17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0795F29F-69E3-4AB4-93B6-70AFB1BA9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3FC1-57B7-450D-B4A9-697438A9869C}">
  <sheetPr codeName="Sheet49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85</v>
      </c>
      <c r="C2" s="27">
        <f t="shared" ref="C2" si="0">$D$2</f>
        <v>150</v>
      </c>
      <c r="D2" s="28">
        <f t="shared" ref="D2" si="1">$E$2</f>
        <v>150</v>
      </c>
      <c r="E2" s="29">
        <v>150</v>
      </c>
      <c r="F2" s="29">
        <v>142</v>
      </c>
      <c r="G2" s="29">
        <v>155</v>
      </c>
      <c r="H2" s="29">
        <v>149</v>
      </c>
      <c r="I2" s="29"/>
      <c r="J2" s="29"/>
      <c r="K2" s="34">
        <v>4</v>
      </c>
      <c r="L2" s="34">
        <v>596</v>
      </c>
      <c r="M2" s="35">
        <v>149</v>
      </c>
      <c r="N2" s="36">
        <v>5</v>
      </c>
      <c r="O2" s="37">
        <v>154</v>
      </c>
    </row>
    <row r="3" spans="1:17" x14ac:dyDescent="0.25">
      <c r="A3" s="25" t="s">
        <v>38</v>
      </c>
      <c r="B3" s="26" t="s">
        <v>85</v>
      </c>
      <c r="C3" s="27">
        <v>43988</v>
      </c>
      <c r="D3" s="28" t="s">
        <v>52</v>
      </c>
      <c r="E3" s="29">
        <v>158</v>
      </c>
      <c r="F3" s="29">
        <v>156</v>
      </c>
      <c r="G3" s="29">
        <v>143</v>
      </c>
      <c r="H3" s="29">
        <v>145</v>
      </c>
      <c r="I3" s="29"/>
      <c r="J3" s="29"/>
      <c r="K3" s="34">
        <v>4</v>
      </c>
      <c r="L3" s="34">
        <v>602</v>
      </c>
      <c r="M3" s="35">
        <v>150.5</v>
      </c>
      <c r="N3" s="36">
        <v>5</v>
      </c>
      <c r="O3" s="37">
        <v>155.5</v>
      </c>
    </row>
    <row r="6" spans="1:17" x14ac:dyDescent="0.25">
      <c r="K6" s="17">
        <f>SUM(K2:K5)</f>
        <v>8</v>
      </c>
      <c r="L6" s="17">
        <f>SUM(L2:L5)</f>
        <v>1198</v>
      </c>
      <c r="M6" s="23">
        <f>SUM(L6/K6)</f>
        <v>149.75</v>
      </c>
      <c r="N6" s="17">
        <f>SUM(N2:N5)</f>
        <v>10</v>
      </c>
      <c r="O6" s="23">
        <f>SUM(M6+N6)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4"/>
  </protectedRanges>
  <conditionalFormatting sqref="I2">
    <cfRule type="top10" dxfId="845" priority="7" rank="1"/>
  </conditionalFormatting>
  <conditionalFormatting sqref="H2">
    <cfRule type="top10" dxfId="844" priority="8" rank="1"/>
  </conditionalFormatting>
  <conditionalFormatting sqref="J2">
    <cfRule type="top10" dxfId="843" priority="9" rank="1"/>
  </conditionalFormatting>
  <conditionalFormatting sqref="G2">
    <cfRule type="top10" dxfId="842" priority="10" rank="1"/>
  </conditionalFormatting>
  <conditionalFormatting sqref="F2">
    <cfRule type="top10" dxfId="841" priority="11" rank="1"/>
  </conditionalFormatting>
  <conditionalFormatting sqref="E2">
    <cfRule type="top10" dxfId="840" priority="12" rank="1"/>
  </conditionalFormatting>
  <conditionalFormatting sqref="I3">
    <cfRule type="top10" dxfId="839" priority="6" rank="1"/>
  </conditionalFormatting>
  <conditionalFormatting sqref="H3">
    <cfRule type="top10" dxfId="838" priority="2" rank="1"/>
  </conditionalFormatting>
  <conditionalFormatting sqref="J3">
    <cfRule type="top10" dxfId="837" priority="3" rank="1"/>
  </conditionalFormatting>
  <conditionalFormatting sqref="G3">
    <cfRule type="top10" dxfId="836" priority="5" rank="1"/>
  </conditionalFormatting>
  <conditionalFormatting sqref="F3">
    <cfRule type="top10" dxfId="835" priority="4" rank="1"/>
  </conditionalFormatting>
  <conditionalFormatting sqref="E3">
    <cfRule type="top10" dxfId="834" priority="1" rank="1"/>
  </conditionalFormatting>
  <hyperlinks>
    <hyperlink ref="Q1" location="'National Adult Rankings'!A1" display="Return to Rankings" xr:uid="{792C0BB7-706C-4E94-8F18-5E151A33C0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63C0AF-801E-4AB9-84AC-E7B571CBEFFA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  <x14:dataValidation type="list" allowBlank="1" showInputMessage="1" showErrorMessage="1" xr:uid="{26AA4751-9E39-4423-909A-5B65E35042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CD8F-8287-4518-90BD-61AA73BABAA5}">
  <sheetPr codeName="Sheet31"/>
  <dimension ref="A1:Q10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60</v>
      </c>
      <c r="C2" s="27">
        <v>43883</v>
      </c>
      <c r="D2" s="28" t="s">
        <v>56</v>
      </c>
      <c r="E2" s="29">
        <v>179</v>
      </c>
      <c r="F2" s="29">
        <v>180</v>
      </c>
      <c r="G2" s="29">
        <v>183</v>
      </c>
      <c r="H2" s="29">
        <v>185</v>
      </c>
      <c r="I2" s="29"/>
      <c r="J2" s="29"/>
      <c r="K2" s="34">
        <v>4</v>
      </c>
      <c r="L2" s="34">
        <v>727</v>
      </c>
      <c r="M2" s="35">
        <v>181.75</v>
      </c>
      <c r="N2" s="36">
        <v>11</v>
      </c>
      <c r="O2" s="37">
        <v>192.75</v>
      </c>
    </row>
    <row r="3" spans="1:17" x14ac:dyDescent="0.25">
      <c r="A3" s="25" t="s">
        <v>96</v>
      </c>
      <c r="B3" s="26" t="s">
        <v>60</v>
      </c>
      <c r="C3" s="27">
        <v>43904</v>
      </c>
      <c r="D3" s="28" t="s">
        <v>56</v>
      </c>
      <c r="E3" s="29">
        <v>195</v>
      </c>
      <c r="F3" s="29">
        <v>192</v>
      </c>
      <c r="G3" s="29">
        <v>189</v>
      </c>
      <c r="H3" s="29">
        <v>190</v>
      </c>
      <c r="I3" s="29"/>
      <c r="J3" s="29"/>
      <c r="K3" s="34">
        <v>4</v>
      </c>
      <c r="L3" s="34">
        <v>766</v>
      </c>
      <c r="M3" s="35">
        <v>191.5</v>
      </c>
      <c r="N3" s="36">
        <v>13</v>
      </c>
      <c r="O3" s="37">
        <v>204.5</v>
      </c>
    </row>
    <row r="4" spans="1:17" x14ac:dyDescent="0.25">
      <c r="A4" s="25" t="s">
        <v>96</v>
      </c>
      <c r="B4" s="26" t="s">
        <v>60</v>
      </c>
      <c r="C4" s="27">
        <v>43974</v>
      </c>
      <c r="D4" s="28" t="s">
        <v>56</v>
      </c>
      <c r="E4" s="29">
        <v>194</v>
      </c>
      <c r="F4" s="29">
        <v>188</v>
      </c>
      <c r="G4" s="29">
        <v>186</v>
      </c>
      <c r="H4" s="29">
        <v>186</v>
      </c>
      <c r="I4" s="29"/>
      <c r="J4" s="29"/>
      <c r="K4" s="34">
        <v>4</v>
      </c>
      <c r="L4" s="34">
        <v>754</v>
      </c>
      <c r="M4" s="35">
        <v>188.5</v>
      </c>
      <c r="N4" s="36">
        <v>13</v>
      </c>
      <c r="O4" s="37">
        <v>201.5</v>
      </c>
    </row>
    <row r="5" spans="1:17" x14ac:dyDescent="0.25">
      <c r="A5" s="25" t="s">
        <v>96</v>
      </c>
      <c r="B5" s="26" t="s">
        <v>60</v>
      </c>
      <c r="C5" s="27">
        <v>43981</v>
      </c>
      <c r="D5" s="28" t="s">
        <v>56</v>
      </c>
      <c r="E5" s="29">
        <v>184</v>
      </c>
      <c r="F5" s="29">
        <v>178</v>
      </c>
      <c r="G5" s="29">
        <v>182</v>
      </c>
      <c r="H5" s="29">
        <v>179</v>
      </c>
      <c r="I5" s="29"/>
      <c r="J5" s="29"/>
      <c r="K5" s="34">
        <v>4</v>
      </c>
      <c r="L5" s="34">
        <v>723</v>
      </c>
      <c r="M5" s="35">
        <v>180.75</v>
      </c>
      <c r="N5" s="36">
        <v>6</v>
      </c>
      <c r="O5" s="37">
        <v>186.75</v>
      </c>
    </row>
    <row r="6" spans="1:17" x14ac:dyDescent="0.25">
      <c r="A6" s="25" t="s">
        <v>96</v>
      </c>
      <c r="B6" s="26" t="s">
        <v>60</v>
      </c>
      <c r="C6" s="27">
        <v>43995</v>
      </c>
      <c r="D6" s="28" t="s">
        <v>56</v>
      </c>
      <c r="E6" s="29">
        <v>180</v>
      </c>
      <c r="F6" s="29">
        <v>183</v>
      </c>
      <c r="G6" s="29">
        <v>188</v>
      </c>
      <c r="H6" s="29">
        <v>184</v>
      </c>
      <c r="I6" s="29"/>
      <c r="J6" s="29"/>
      <c r="K6" s="34">
        <v>4</v>
      </c>
      <c r="L6" s="34">
        <v>735</v>
      </c>
      <c r="M6" s="35">
        <v>183.75</v>
      </c>
      <c r="N6" s="36">
        <v>9</v>
      </c>
      <c r="O6" s="37">
        <v>192.75</v>
      </c>
    </row>
    <row r="7" spans="1:17" x14ac:dyDescent="0.25">
      <c r="A7" s="25" t="s">
        <v>96</v>
      </c>
      <c r="B7" s="26" t="s">
        <v>60</v>
      </c>
      <c r="C7" s="27">
        <v>44009</v>
      </c>
      <c r="D7" s="28" t="s">
        <v>56</v>
      </c>
      <c r="E7" s="29">
        <v>192</v>
      </c>
      <c r="F7" s="29">
        <v>193</v>
      </c>
      <c r="G7" s="29">
        <v>185</v>
      </c>
      <c r="H7" s="29">
        <v>193</v>
      </c>
      <c r="I7" s="29"/>
      <c r="J7" s="29"/>
      <c r="K7" s="34">
        <v>4</v>
      </c>
      <c r="L7" s="34">
        <v>763</v>
      </c>
      <c r="M7" s="35">
        <v>190.75</v>
      </c>
      <c r="N7" s="36">
        <v>13</v>
      </c>
      <c r="O7" s="37">
        <v>203.75</v>
      </c>
    </row>
    <row r="10" spans="1:17" x14ac:dyDescent="0.25">
      <c r="K10" s="17">
        <f>SUM(K2:K9)</f>
        <v>24</v>
      </c>
      <c r="L10" s="17">
        <f>SUM(L2:L9)</f>
        <v>4468</v>
      </c>
      <c r="M10" s="23">
        <f>SUM(L10/K10)</f>
        <v>186.16666666666666</v>
      </c>
      <c r="N10" s="17">
        <f>SUM(N2:N9)</f>
        <v>65</v>
      </c>
      <c r="O10" s="23">
        <f>SUM(M10+N10)</f>
        <v>251.16666666666666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"/>
    <protectedRange sqref="D5" name="Range1_1_1_1"/>
    <protectedRange sqref="E6:J6 B6:C6" name="Range1_2_4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5"/>
    <protectedRange algorithmName="SHA-512" hashValue="ON39YdpmFHfN9f47KpiRvqrKx0V9+erV1CNkpWzYhW/Qyc6aT8rEyCrvauWSYGZK2ia3o7vd3akF07acHAFpOA==" saltValue="yVW9XmDwTqEnmpSGai0KYg==" spinCount="100000" sqref="D7" name="Range1_1_1_3"/>
  </protectedRanges>
  <conditionalFormatting sqref="F2">
    <cfRule type="top10" dxfId="833" priority="35" rank="1"/>
  </conditionalFormatting>
  <conditionalFormatting sqref="G2">
    <cfRule type="top10" dxfId="832" priority="34" rank="1"/>
  </conditionalFormatting>
  <conditionalFormatting sqref="H2">
    <cfRule type="top10" dxfId="831" priority="33" rank="1"/>
  </conditionalFormatting>
  <conditionalFormatting sqref="E2">
    <cfRule type="top10" dxfId="830" priority="36" rank="1"/>
  </conditionalFormatting>
  <conditionalFormatting sqref="J2">
    <cfRule type="top10" dxfId="829" priority="31" rank="1"/>
  </conditionalFormatting>
  <conditionalFormatting sqref="I2">
    <cfRule type="top10" dxfId="828" priority="32" rank="1"/>
  </conditionalFormatting>
  <conditionalFormatting sqref="J3">
    <cfRule type="top10" dxfId="827" priority="25" rank="1"/>
  </conditionalFormatting>
  <conditionalFormatting sqref="I3">
    <cfRule type="top10" dxfId="826" priority="26" rank="1"/>
  </conditionalFormatting>
  <conditionalFormatting sqref="H3">
    <cfRule type="top10" dxfId="825" priority="27" rank="1"/>
  </conditionalFormatting>
  <conditionalFormatting sqref="G3">
    <cfRule type="top10" dxfId="824" priority="28" rank="1"/>
  </conditionalFormatting>
  <conditionalFormatting sqref="F3">
    <cfRule type="top10" dxfId="823" priority="29" rank="1"/>
  </conditionalFormatting>
  <conditionalFormatting sqref="E3">
    <cfRule type="top10" dxfId="822" priority="30" rank="1"/>
  </conditionalFormatting>
  <conditionalFormatting sqref="J4">
    <cfRule type="top10" dxfId="821" priority="19" rank="1"/>
  </conditionalFormatting>
  <conditionalFormatting sqref="I4">
    <cfRule type="top10" dxfId="820" priority="20" rank="1"/>
  </conditionalFormatting>
  <conditionalFormatting sqref="H4">
    <cfRule type="top10" dxfId="819" priority="21" rank="1"/>
  </conditionalFormatting>
  <conditionalFormatting sqref="G4">
    <cfRule type="top10" dxfId="818" priority="22" rank="1"/>
  </conditionalFormatting>
  <conditionalFormatting sqref="F4">
    <cfRule type="top10" dxfId="817" priority="23" rank="1"/>
  </conditionalFormatting>
  <conditionalFormatting sqref="E4">
    <cfRule type="top10" dxfId="816" priority="24" rank="1"/>
  </conditionalFormatting>
  <conditionalFormatting sqref="J5">
    <cfRule type="top10" dxfId="815" priority="13" rank="1"/>
  </conditionalFormatting>
  <conditionalFormatting sqref="I5">
    <cfRule type="top10" dxfId="814" priority="14" rank="1"/>
  </conditionalFormatting>
  <conditionalFormatting sqref="H5">
    <cfRule type="top10" dxfId="813" priority="15" rank="1"/>
  </conditionalFormatting>
  <conditionalFormatting sqref="G5">
    <cfRule type="top10" dxfId="812" priority="16" rank="1"/>
  </conditionalFormatting>
  <conditionalFormatting sqref="F5">
    <cfRule type="top10" dxfId="811" priority="17" rank="1"/>
  </conditionalFormatting>
  <conditionalFormatting sqref="E5">
    <cfRule type="top10" dxfId="810" priority="18" rank="1"/>
  </conditionalFormatting>
  <conditionalFormatting sqref="J6">
    <cfRule type="top10" dxfId="809" priority="7" rank="1"/>
  </conditionalFormatting>
  <conditionalFormatting sqref="I6">
    <cfRule type="top10" dxfId="808" priority="8" rank="1"/>
  </conditionalFormatting>
  <conditionalFormatting sqref="H6">
    <cfRule type="top10" dxfId="807" priority="9" rank="1"/>
  </conditionalFormatting>
  <conditionalFormatting sqref="G6">
    <cfRule type="top10" dxfId="806" priority="10" rank="1"/>
  </conditionalFormatting>
  <conditionalFormatting sqref="F6">
    <cfRule type="top10" dxfId="805" priority="11" rank="1"/>
  </conditionalFormatting>
  <conditionalFormatting sqref="E6">
    <cfRule type="top10" dxfId="804" priority="12" rank="1"/>
  </conditionalFormatting>
  <conditionalFormatting sqref="J7">
    <cfRule type="top10" dxfId="803" priority="1" rank="1"/>
  </conditionalFormatting>
  <conditionalFormatting sqref="I7">
    <cfRule type="top10" dxfId="802" priority="2" rank="1"/>
  </conditionalFormatting>
  <conditionalFormatting sqref="H7">
    <cfRule type="top10" dxfId="801" priority="3" rank="1"/>
  </conditionalFormatting>
  <conditionalFormatting sqref="G7">
    <cfRule type="top10" dxfId="800" priority="4" rank="1"/>
  </conditionalFormatting>
  <conditionalFormatting sqref="F7">
    <cfRule type="top10" dxfId="799" priority="5" rank="1"/>
  </conditionalFormatting>
  <conditionalFormatting sqref="E7">
    <cfRule type="top10" dxfId="798" priority="6" rank="1"/>
  </conditionalFormatting>
  <hyperlinks>
    <hyperlink ref="Q1" location="'National Adult Rankings'!A1" display="Return to Rankings" xr:uid="{019BF62F-31EF-461F-9278-947D1F5E71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3122F-E21F-4A91-BCA1-F704D3C209D8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FCDD7C5C-C7D5-437F-8172-CDD69A1CC7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64C7BCED-8C05-4430-8F0E-860587D1DE9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B363CF8-6916-45B4-B1EB-038E789D41B7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657B2-C513-43A3-8526-1B29133D326F}">
  <sheetPr codeName="Sheet79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123</v>
      </c>
      <c r="C2" s="27">
        <v>43918</v>
      </c>
      <c r="D2" s="28" t="s">
        <v>113</v>
      </c>
      <c r="E2" s="29">
        <v>186</v>
      </c>
      <c r="F2" s="29">
        <v>191</v>
      </c>
      <c r="G2" s="29">
        <v>191</v>
      </c>
      <c r="H2" s="29">
        <v>185</v>
      </c>
      <c r="I2" s="29"/>
      <c r="J2" s="29"/>
      <c r="K2" s="34">
        <f>COUNT(E2:J2)</f>
        <v>4</v>
      </c>
      <c r="L2" s="34">
        <f>SUM(E2:J2)</f>
        <v>753</v>
      </c>
      <c r="M2" s="35">
        <f>IFERROR(L2/K2,0)</f>
        <v>188.25</v>
      </c>
      <c r="N2" s="36">
        <v>2</v>
      </c>
      <c r="O2" s="37">
        <f>SUM(M2+N2)</f>
        <v>190.25</v>
      </c>
    </row>
    <row r="5" spans="1:17" x14ac:dyDescent="0.25">
      <c r="K5" s="17">
        <f>SUM(K2:K4)</f>
        <v>4</v>
      </c>
      <c r="L5" s="17">
        <f>SUM(L2:L4)</f>
        <v>753</v>
      </c>
      <c r="M5" s="16">
        <f>SUM(L5/K5)</f>
        <v>188.25</v>
      </c>
      <c r="N5" s="17">
        <f>SUM(N2:N4)</f>
        <v>2</v>
      </c>
      <c r="O5" s="17">
        <f>SUM(M5+N5)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797" priority="5" rank="1"/>
  </conditionalFormatting>
  <conditionalFormatting sqref="G2">
    <cfRule type="top10" dxfId="796" priority="4" rank="1"/>
  </conditionalFormatting>
  <conditionalFormatting sqref="H2">
    <cfRule type="top10" dxfId="795" priority="3" rank="1"/>
  </conditionalFormatting>
  <conditionalFormatting sqref="I2">
    <cfRule type="top10" dxfId="794" priority="1" rank="1"/>
  </conditionalFormatting>
  <conditionalFormatting sqref="J2">
    <cfRule type="top10" dxfId="793" priority="2" rank="1"/>
  </conditionalFormatting>
  <conditionalFormatting sqref="E2">
    <cfRule type="top10" dxfId="792" priority="6" rank="1"/>
  </conditionalFormatting>
  <hyperlinks>
    <hyperlink ref="Q1" location="'National Adult Rankings'!A1" display="Return to Rankings" xr:uid="{A0F1E8C3-ECE0-4C72-BC21-E4B5522067AD}"/>
  </hyperlink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B8B6-DD58-4C54-A3E3-0EEBC0D1CA56}">
  <sheetPr codeName="Sheet12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195</v>
      </c>
      <c r="C2" s="27">
        <v>43967</v>
      </c>
      <c r="D2" s="28" t="s">
        <v>192</v>
      </c>
      <c r="E2" s="29">
        <v>190</v>
      </c>
      <c r="F2" s="29">
        <v>189</v>
      </c>
      <c r="G2" s="29">
        <v>197</v>
      </c>
      <c r="H2" s="29">
        <v>195</v>
      </c>
      <c r="I2" s="29">
        <v>196</v>
      </c>
      <c r="J2" s="29">
        <v>188</v>
      </c>
      <c r="K2" s="34">
        <v>6</v>
      </c>
      <c r="L2" s="34">
        <v>1155</v>
      </c>
      <c r="M2" s="35">
        <v>192.5</v>
      </c>
      <c r="N2" s="36">
        <v>4</v>
      </c>
      <c r="O2" s="37">
        <v>196.5</v>
      </c>
    </row>
    <row r="5" spans="1:17" x14ac:dyDescent="0.25">
      <c r="K5" s="17">
        <f>SUM(K2:K4)</f>
        <v>6</v>
      </c>
      <c r="L5" s="17">
        <f>SUM(L2:L4)</f>
        <v>1155</v>
      </c>
      <c r="M5" s="23">
        <f>SUM(L5/K5)</f>
        <v>192.5</v>
      </c>
      <c r="N5" s="17">
        <f>SUM(N2:N4)</f>
        <v>4</v>
      </c>
      <c r="O5" s="23">
        <f>SUM(M5+N5)</f>
        <v>196.5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F2">
    <cfRule type="top10" dxfId="791" priority="1" rank="1"/>
  </conditionalFormatting>
  <conditionalFormatting sqref="G2">
    <cfRule type="top10" dxfId="790" priority="2" rank="1"/>
  </conditionalFormatting>
  <conditionalFormatting sqref="H2">
    <cfRule type="top10" dxfId="789" priority="3" rank="1"/>
  </conditionalFormatting>
  <conditionalFormatting sqref="I2">
    <cfRule type="top10" dxfId="788" priority="4" rank="1"/>
  </conditionalFormatting>
  <conditionalFormatting sqref="J2">
    <cfRule type="top10" dxfId="787" priority="5" rank="1"/>
  </conditionalFormatting>
  <conditionalFormatting sqref="E2">
    <cfRule type="top10" dxfId="786" priority="6" rank="1"/>
  </conditionalFormatting>
  <hyperlinks>
    <hyperlink ref="Q1" location="'National Adult Rankings'!A1" display="Return to Rankings" xr:uid="{DC1FD300-F31D-4508-AD28-4D4D5230CD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836EC6-3ED5-4AC1-AFCA-21D700A4ED9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8C365DF-FF8A-4A6A-B23E-338E22D28EC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AA1D-B40E-41A0-9AF0-950B553BF6F2}">
  <sheetPr codeName="Sheet97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154</v>
      </c>
      <c r="B2" s="51" t="s">
        <v>153</v>
      </c>
      <c r="C2" s="52">
        <v>43953</v>
      </c>
      <c r="D2" s="53" t="s">
        <v>149</v>
      </c>
      <c r="E2" s="54">
        <v>109</v>
      </c>
      <c r="F2" s="54">
        <v>123</v>
      </c>
      <c r="G2" s="54">
        <v>96</v>
      </c>
      <c r="H2" s="54"/>
      <c r="I2" s="54"/>
      <c r="J2" s="54"/>
      <c r="K2" s="55">
        <v>3</v>
      </c>
      <c r="L2" s="55">
        <v>328</v>
      </c>
      <c r="M2" s="56">
        <v>109.33333333333333</v>
      </c>
      <c r="N2" s="57">
        <v>2</v>
      </c>
      <c r="O2" s="58">
        <v>111.33333333333333</v>
      </c>
    </row>
    <row r="5" spans="1:17" x14ac:dyDescent="0.25">
      <c r="K5" s="17">
        <f>SUM(K2:K4)</f>
        <v>3</v>
      </c>
      <c r="L5" s="17">
        <f>SUM(L2:L4)</f>
        <v>328</v>
      </c>
      <c r="M5" s="23">
        <f>SUM(L5/K5)</f>
        <v>109.33333333333333</v>
      </c>
      <c r="N5" s="17">
        <f>SUM(N2:N4)</f>
        <v>2</v>
      </c>
      <c r="O5" s="23">
        <f>SUM(M5+N5)</f>
        <v>111.33333333333333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</protectedRanges>
  <conditionalFormatting sqref="I2">
    <cfRule type="top10" dxfId="785" priority="6" rank="1"/>
  </conditionalFormatting>
  <conditionalFormatting sqref="H2">
    <cfRule type="top10" dxfId="784" priority="2" rank="1"/>
  </conditionalFormatting>
  <conditionalFormatting sqref="J2">
    <cfRule type="top10" dxfId="783" priority="3" rank="1"/>
  </conditionalFormatting>
  <conditionalFormatting sqref="G2">
    <cfRule type="top10" dxfId="782" priority="5" rank="1"/>
  </conditionalFormatting>
  <conditionalFormatting sqref="F2">
    <cfRule type="top10" dxfId="781" priority="4" rank="1"/>
  </conditionalFormatting>
  <conditionalFormatting sqref="E2">
    <cfRule type="top10" dxfId="780" priority="1" rank="1"/>
  </conditionalFormatting>
  <hyperlinks>
    <hyperlink ref="Q1" location="'National Adult Rankings'!A1" display="Return to Rankings" xr:uid="{2A9E2F22-45C3-45C1-A465-2AC44C713B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DFE87D-C69A-44AE-B57C-3EE71AE046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3ADF907-C776-4769-8977-7686F0149E5B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D92D-701F-4B72-AE40-8E7C96EC9EB0}">
  <sheetPr codeName="Sheet50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82</v>
      </c>
      <c r="C2" s="27">
        <f t="shared" ref="C2" si="0">$D$2</f>
        <v>188</v>
      </c>
      <c r="D2" s="28">
        <f t="shared" ref="D2" si="1">$E$2</f>
        <v>188</v>
      </c>
      <c r="E2" s="29">
        <v>188</v>
      </c>
      <c r="F2" s="29">
        <v>189</v>
      </c>
      <c r="G2" s="29">
        <v>185</v>
      </c>
      <c r="H2" s="29">
        <v>182</v>
      </c>
      <c r="I2" s="29"/>
      <c r="J2" s="29"/>
      <c r="K2" s="34">
        <v>4</v>
      </c>
      <c r="L2" s="34">
        <v>744</v>
      </c>
      <c r="M2" s="35">
        <v>186</v>
      </c>
      <c r="N2" s="36">
        <v>2</v>
      </c>
      <c r="O2" s="37">
        <v>188</v>
      </c>
    </row>
    <row r="5" spans="1:17" x14ac:dyDescent="0.25">
      <c r="K5" s="17">
        <f>SUM(K2:K4)</f>
        <v>4</v>
      </c>
      <c r="L5" s="17">
        <f>SUM(L2:L4)</f>
        <v>744</v>
      </c>
      <c r="M5" s="23">
        <f>SUM(L5/K5)</f>
        <v>186</v>
      </c>
      <c r="N5" s="17">
        <f>SUM(N2:N4)</f>
        <v>2</v>
      </c>
      <c r="O5" s="23">
        <f>SUM(M5+N5)</f>
        <v>188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J2" name="Range1_3_1"/>
  </protectedRanges>
  <conditionalFormatting sqref="F2">
    <cfRule type="top10" dxfId="779" priority="1" rank="1"/>
  </conditionalFormatting>
  <conditionalFormatting sqref="G2">
    <cfRule type="top10" dxfId="778" priority="2" rank="1"/>
  </conditionalFormatting>
  <conditionalFormatting sqref="H2">
    <cfRule type="top10" dxfId="777" priority="3" rank="1"/>
  </conditionalFormatting>
  <conditionalFormatting sqref="I2">
    <cfRule type="top10" dxfId="776" priority="4" rank="1"/>
  </conditionalFormatting>
  <conditionalFormatting sqref="J2">
    <cfRule type="top10" dxfId="775" priority="5" rank="1"/>
  </conditionalFormatting>
  <conditionalFormatting sqref="E2">
    <cfRule type="top10" dxfId="774" priority="6" rank="1"/>
  </conditionalFormatting>
  <hyperlinks>
    <hyperlink ref="Q1" location="'National Adult Rankings'!A1" display="Return to Rankings" xr:uid="{7FC12290-4ED1-435D-BA81-A0AA219245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CEFDBD-7D5F-4897-B296-B11D0288B5FC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83482F31-5E2A-4E65-A09A-7E3EAAA039F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D8BD-6FB3-49C8-AB20-BC3B3F89530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256</v>
      </c>
      <c r="C2" s="27">
        <v>43988</v>
      </c>
      <c r="D2" s="28" t="s">
        <v>192</v>
      </c>
      <c r="E2" s="29">
        <v>191</v>
      </c>
      <c r="F2" s="29">
        <v>194</v>
      </c>
      <c r="G2" s="29">
        <v>190</v>
      </c>
      <c r="H2" s="29">
        <v>186</v>
      </c>
      <c r="I2" s="29"/>
      <c r="J2" s="29"/>
      <c r="K2" s="34">
        <v>4</v>
      </c>
      <c r="L2" s="34">
        <v>761</v>
      </c>
      <c r="M2" s="35">
        <v>190.25</v>
      </c>
      <c r="N2" s="36">
        <v>4</v>
      </c>
      <c r="O2" s="37">
        <v>194.25</v>
      </c>
    </row>
    <row r="5" spans="1:17" x14ac:dyDescent="0.25">
      <c r="K5" s="17">
        <f>SUM(K2:K4)</f>
        <v>4</v>
      </c>
      <c r="L5" s="17">
        <f>SUM(L2:L4)</f>
        <v>761</v>
      </c>
      <c r="M5" s="23">
        <f>SUM(L5/K5)</f>
        <v>190.25</v>
      </c>
      <c r="N5" s="17">
        <f>SUM(N2:N4)</f>
        <v>4</v>
      </c>
      <c r="O5" s="23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773" priority="6" rank="1"/>
  </conditionalFormatting>
  <conditionalFormatting sqref="F2">
    <cfRule type="top10" dxfId="772" priority="5" rank="1"/>
  </conditionalFormatting>
  <conditionalFormatting sqref="G2">
    <cfRule type="top10" dxfId="771" priority="4" rank="1"/>
  </conditionalFormatting>
  <conditionalFormatting sqref="H2">
    <cfRule type="top10" dxfId="770" priority="3" rank="1"/>
  </conditionalFormatting>
  <conditionalFormatting sqref="I2">
    <cfRule type="top10" dxfId="769" priority="2" rank="1"/>
  </conditionalFormatting>
  <conditionalFormatting sqref="J2">
    <cfRule type="top10" dxfId="768" priority="1" rank="1"/>
  </conditionalFormatting>
  <hyperlinks>
    <hyperlink ref="Q1" location="'National Adult Rankings'!A1" display="Return to Rankings" xr:uid="{62DD9B93-2A0C-4CE9-9807-E26DDD54AD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431614-E581-4C1D-8F50-1871208AC3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13883-28A2-4EA3-A901-4C9E02AA6954}">
  <sheetPr codeName="Sheet42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87</v>
      </c>
      <c r="C2" s="27">
        <v>43897</v>
      </c>
      <c r="D2" s="47" t="s">
        <v>86</v>
      </c>
      <c r="E2" s="29">
        <v>179</v>
      </c>
      <c r="F2" s="29">
        <v>175</v>
      </c>
      <c r="G2" s="29">
        <v>178</v>
      </c>
      <c r="H2" s="29">
        <v>180</v>
      </c>
      <c r="I2" s="29"/>
      <c r="J2" s="29"/>
      <c r="K2" s="34">
        <f>COUNT(E2:J2)</f>
        <v>4</v>
      </c>
      <c r="L2" s="34">
        <f>SUM(E2:J2)</f>
        <v>712</v>
      </c>
      <c r="M2" s="35">
        <f>IFERROR(L2/K2,0)</f>
        <v>178</v>
      </c>
      <c r="N2" s="36">
        <v>2</v>
      </c>
      <c r="O2" s="37">
        <f>SUM(M2+N2)</f>
        <v>180</v>
      </c>
    </row>
    <row r="5" spans="1:17" x14ac:dyDescent="0.25">
      <c r="K5" s="17">
        <f>SUM(K2:K4)</f>
        <v>4</v>
      </c>
      <c r="L5" s="17">
        <f>SUM(L2:L4)</f>
        <v>712</v>
      </c>
      <c r="M5" s="23">
        <f>SUM(L5/K5)</f>
        <v>178</v>
      </c>
      <c r="N5" s="17">
        <f>SUM(N2:N4)</f>
        <v>2</v>
      </c>
      <c r="O5" s="23">
        <f>SUM(M5+N5)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1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H2">
    <cfRule type="top10" dxfId="3112" priority="3" rank="1"/>
  </conditionalFormatting>
  <conditionalFormatting sqref="E2">
    <cfRule type="top10" dxfId="3111" priority="6" rank="1"/>
  </conditionalFormatting>
  <conditionalFormatting sqref="F2">
    <cfRule type="top10" dxfId="3110" priority="1" rank="1"/>
  </conditionalFormatting>
  <conditionalFormatting sqref="G2">
    <cfRule type="top10" dxfId="3109" priority="2" rank="1"/>
  </conditionalFormatting>
  <conditionalFormatting sqref="I2">
    <cfRule type="top10" dxfId="3108" priority="4" rank="1"/>
  </conditionalFormatting>
  <conditionalFormatting sqref="J2">
    <cfRule type="top10" dxfId="3107" priority="5" rank="1"/>
  </conditionalFormatting>
  <hyperlinks>
    <hyperlink ref="Q1" location="'National Adult Rankings'!A1" display="Return to Rankings" xr:uid="{59D446C3-F1F6-4D82-82DB-93A05C3FD9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127FCC-97C6-47FF-9DB3-CFEDB8EB738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12C7EE2-529F-4754-8312-C3786079A922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382C7-85B3-41F1-B6E3-12CD62C599C3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229</v>
      </c>
      <c r="C2" s="27">
        <v>43981</v>
      </c>
      <c r="D2" s="28" t="s">
        <v>227</v>
      </c>
      <c r="E2" s="29">
        <v>197</v>
      </c>
      <c r="F2" s="29">
        <v>195</v>
      </c>
      <c r="G2" s="29">
        <v>191</v>
      </c>
      <c r="H2" s="29">
        <v>193</v>
      </c>
      <c r="I2" s="29"/>
      <c r="J2" s="29"/>
      <c r="K2" s="34">
        <v>4</v>
      </c>
      <c r="L2" s="34">
        <v>776</v>
      </c>
      <c r="M2" s="35">
        <v>194</v>
      </c>
      <c r="N2" s="36">
        <v>2</v>
      </c>
      <c r="O2" s="37">
        <v>196</v>
      </c>
    </row>
    <row r="3" spans="1:17" x14ac:dyDescent="0.25">
      <c r="A3" s="25" t="s">
        <v>166</v>
      </c>
      <c r="B3" s="26" t="s">
        <v>229</v>
      </c>
      <c r="C3" s="27">
        <v>43995</v>
      </c>
      <c r="D3" s="28" t="s">
        <v>227</v>
      </c>
      <c r="E3" s="29">
        <v>184</v>
      </c>
      <c r="F3" s="91">
        <v>191.001</v>
      </c>
      <c r="G3" s="29">
        <v>191</v>
      </c>
      <c r="H3" s="29">
        <v>185</v>
      </c>
      <c r="I3" s="29"/>
      <c r="J3" s="29"/>
      <c r="K3" s="34">
        <v>4</v>
      </c>
      <c r="L3" s="34">
        <v>751.00099999999998</v>
      </c>
      <c r="M3" s="35">
        <v>187.75024999999999</v>
      </c>
      <c r="N3" s="36">
        <v>4</v>
      </c>
      <c r="O3" s="37">
        <v>191.75024999999999</v>
      </c>
    </row>
    <row r="6" spans="1:17" x14ac:dyDescent="0.25">
      <c r="K6" s="17">
        <f>SUM(K2:K5)</f>
        <v>8</v>
      </c>
      <c r="L6" s="17">
        <f>SUM(L2:L5)</f>
        <v>1527.001</v>
      </c>
      <c r="M6" s="23">
        <f>SUM(L6/K6)</f>
        <v>190.875125</v>
      </c>
      <c r="N6" s="17">
        <f>SUM(N2:N5)</f>
        <v>6</v>
      </c>
      <c r="O6" s="23">
        <f>SUM(M6+N6)</f>
        <v>196.875125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J2">
    <cfRule type="top10" dxfId="767" priority="4" rank="1"/>
  </conditionalFormatting>
  <conditionalFormatting sqref="I2">
    <cfRule type="top10" dxfId="766" priority="9" rank="1"/>
  </conditionalFormatting>
  <conditionalFormatting sqref="E2">
    <cfRule type="top10" dxfId="765" priority="8" rank="1"/>
  </conditionalFormatting>
  <conditionalFormatting sqref="F2">
    <cfRule type="top10" dxfId="764" priority="7" rank="1"/>
  </conditionalFormatting>
  <conditionalFormatting sqref="G2">
    <cfRule type="top10" dxfId="763" priority="6" rank="1"/>
  </conditionalFormatting>
  <conditionalFormatting sqref="H2">
    <cfRule type="top10" dxfId="762" priority="5" rank="1"/>
  </conditionalFormatting>
  <conditionalFormatting sqref="I3">
    <cfRule type="top10" dxfId="761" priority="3" rank="1"/>
  </conditionalFormatting>
  <conditionalFormatting sqref="E3:H3">
    <cfRule type="top10" dxfId="760" priority="2" rank="1"/>
  </conditionalFormatting>
  <conditionalFormatting sqref="J3">
    <cfRule type="top10" dxfId="759" priority="1" rank="1"/>
  </conditionalFormatting>
  <hyperlinks>
    <hyperlink ref="Q1" location="'National Adult Rankings'!A1" display="Return to Rankings" xr:uid="{DEA2789A-F9A1-489F-B004-C66465E387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3DFC7D-A62B-49D2-A08C-75A603E0BA97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48871B11-477B-400F-9558-FFE2D078F90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107</v>
      </c>
      <c r="C2" s="27">
        <v>43907</v>
      </c>
      <c r="D2" s="28" t="s">
        <v>101</v>
      </c>
      <c r="E2" s="29">
        <v>172</v>
      </c>
      <c r="F2" s="29">
        <v>177</v>
      </c>
      <c r="G2" s="29">
        <v>173</v>
      </c>
      <c r="H2" s="29">
        <v>165</v>
      </c>
      <c r="I2" s="29"/>
      <c r="J2" s="29"/>
      <c r="K2" s="34">
        <v>4</v>
      </c>
      <c r="L2" s="34">
        <v>687</v>
      </c>
      <c r="M2" s="35">
        <v>171.75</v>
      </c>
      <c r="N2" s="36">
        <v>3</v>
      </c>
      <c r="O2" s="37">
        <v>174.75</v>
      </c>
    </row>
    <row r="5" spans="1:17" x14ac:dyDescent="0.25">
      <c r="K5" s="17">
        <f>SUM(K2:K4)</f>
        <v>4</v>
      </c>
      <c r="L5" s="17">
        <f>SUM(L2:L4)</f>
        <v>687</v>
      </c>
      <c r="M5" s="23">
        <f>SUM(L5/K5)</f>
        <v>171.75</v>
      </c>
      <c r="N5" s="17">
        <f>SUM(N2:N4)</f>
        <v>3</v>
      </c>
      <c r="O5" s="23">
        <f>SUM(M5+N5)</f>
        <v>174.75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76</v>
      </c>
      <c r="B12" s="26" t="s">
        <v>107</v>
      </c>
      <c r="C12" s="27">
        <v>43998</v>
      </c>
      <c r="D12" s="28" t="s">
        <v>101</v>
      </c>
      <c r="E12" s="29">
        <v>191</v>
      </c>
      <c r="F12" s="29">
        <v>191</v>
      </c>
      <c r="G12" s="29">
        <v>190</v>
      </c>
      <c r="H12" s="29">
        <v>193</v>
      </c>
      <c r="I12" s="29"/>
      <c r="J12" s="29"/>
      <c r="K12" s="34">
        <v>4</v>
      </c>
      <c r="L12" s="34">
        <v>765</v>
      </c>
      <c r="M12" s="35">
        <v>191.25</v>
      </c>
      <c r="N12" s="36">
        <v>4</v>
      </c>
      <c r="O12" s="37">
        <v>195.25</v>
      </c>
    </row>
    <row r="15" spans="1:17" x14ac:dyDescent="0.25">
      <c r="K15" s="17">
        <f>SUM(K12:K14)</f>
        <v>4</v>
      </c>
      <c r="L15" s="17">
        <f>SUM(L12:L14)</f>
        <v>765</v>
      </c>
      <c r="M15" s="23">
        <f>SUM(L15/K15)</f>
        <v>191.25</v>
      </c>
      <c r="N15" s="17">
        <f>SUM(N12:N14)</f>
        <v>4</v>
      </c>
      <c r="O15" s="23">
        <f>SUM(M15+N15)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I12:J12 B12:C12" name="Range1_15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2:H12" name="Range1_3_6"/>
  </protectedRanges>
  <conditionalFormatting sqref="E2">
    <cfRule type="top10" dxfId="758" priority="18" rank="1"/>
  </conditionalFormatting>
  <conditionalFormatting sqref="F2">
    <cfRule type="top10" dxfId="757" priority="17" rank="1"/>
  </conditionalFormatting>
  <conditionalFormatting sqref="G2">
    <cfRule type="top10" dxfId="756" priority="16" rank="1"/>
  </conditionalFormatting>
  <conditionalFormatting sqref="H2">
    <cfRule type="top10" dxfId="755" priority="15" rank="1"/>
  </conditionalFormatting>
  <conditionalFormatting sqref="I2">
    <cfRule type="top10" dxfId="754" priority="14" rank="1"/>
  </conditionalFormatting>
  <conditionalFormatting sqref="J2">
    <cfRule type="top10" dxfId="753" priority="13" rank="1"/>
  </conditionalFormatting>
  <conditionalFormatting sqref="F12">
    <cfRule type="top10" dxfId="752" priority="5" rank="1"/>
  </conditionalFormatting>
  <conditionalFormatting sqref="G12">
    <cfRule type="top10" dxfId="751" priority="4" rank="1"/>
  </conditionalFormatting>
  <conditionalFormatting sqref="H12">
    <cfRule type="top10" dxfId="750" priority="3" rank="1"/>
  </conditionalFormatting>
  <conditionalFormatting sqref="I12">
    <cfRule type="top10" dxfId="749" priority="1" rank="1"/>
  </conditionalFormatting>
  <conditionalFormatting sqref="J12">
    <cfRule type="top10" dxfId="748" priority="2" rank="1"/>
  </conditionalFormatting>
  <conditionalFormatting sqref="E12">
    <cfRule type="top10" dxfId="747" priority="6" rank="1"/>
  </conditionalFormatting>
  <hyperlinks>
    <hyperlink ref="Q1" location="'National Adult Rankings'!A1" display="Return to Rankings" xr:uid="{10428498-0075-4E9F-A304-2AF0853895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  <x14:dataValidation type="list" allowBlank="1" showInputMessage="1" showErrorMessage="1" xr:uid="{38E2A0C5-0DA3-465F-A68D-39ABADB385DC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E9E0-78ED-4FF7-9064-7CC2702DDE35}">
  <sheetPr codeName="Sheet127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212</v>
      </c>
      <c r="C2" s="27">
        <v>43967</v>
      </c>
      <c r="D2" s="28" t="s">
        <v>201</v>
      </c>
      <c r="E2" s="29">
        <v>178</v>
      </c>
      <c r="F2" s="29">
        <v>171</v>
      </c>
      <c r="G2" s="29">
        <v>177</v>
      </c>
      <c r="H2" s="29"/>
      <c r="I2" s="29"/>
      <c r="J2" s="29"/>
      <c r="K2" s="34">
        <v>3</v>
      </c>
      <c r="L2" s="34">
        <v>526</v>
      </c>
      <c r="M2" s="35">
        <v>175.33333333333334</v>
      </c>
      <c r="N2" s="36">
        <v>2</v>
      </c>
      <c r="O2" s="37">
        <v>177.33333333333334</v>
      </c>
    </row>
    <row r="3" spans="1:17" x14ac:dyDescent="0.25">
      <c r="A3" s="25" t="s">
        <v>148</v>
      </c>
      <c r="B3" s="26" t="s">
        <v>212</v>
      </c>
      <c r="C3" s="27">
        <v>43973</v>
      </c>
      <c r="D3" s="28" t="s">
        <v>202</v>
      </c>
      <c r="E3" s="29">
        <v>177</v>
      </c>
      <c r="F3" s="29">
        <v>178</v>
      </c>
      <c r="G3" s="29"/>
      <c r="H3" s="29"/>
      <c r="I3" s="29"/>
      <c r="J3" s="29"/>
      <c r="K3" s="34">
        <v>2</v>
      </c>
      <c r="L3" s="34">
        <v>355</v>
      </c>
      <c r="M3" s="35">
        <v>177.5</v>
      </c>
      <c r="N3" s="36">
        <v>2</v>
      </c>
      <c r="O3" s="37">
        <v>179.5</v>
      </c>
    </row>
    <row r="6" spans="1:17" x14ac:dyDescent="0.25">
      <c r="K6" s="17">
        <f>SUM(K2:K5)</f>
        <v>5</v>
      </c>
      <c r="L6" s="17">
        <f>SUM(L2:L5)</f>
        <v>881</v>
      </c>
      <c r="M6" s="23">
        <f>SUM(L6/K6)</f>
        <v>176.2</v>
      </c>
      <c r="N6" s="17">
        <f>SUM(N2:N5)</f>
        <v>4</v>
      </c>
      <c r="O6" s="23">
        <f>SUM(M6+N6)</f>
        <v>180.2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3">
    <cfRule type="top10" dxfId="746" priority="6" rank="1"/>
  </conditionalFormatting>
  <conditionalFormatting sqref="F3">
    <cfRule type="top10" dxfId="745" priority="5" rank="1"/>
  </conditionalFormatting>
  <conditionalFormatting sqref="G3">
    <cfRule type="top10" dxfId="744" priority="4" rank="1"/>
  </conditionalFormatting>
  <conditionalFormatting sqref="H3">
    <cfRule type="top10" dxfId="743" priority="3" rank="1"/>
  </conditionalFormatting>
  <conditionalFormatting sqref="I3">
    <cfRule type="top10" dxfId="742" priority="2" rank="1"/>
  </conditionalFormatting>
  <conditionalFormatting sqref="J3">
    <cfRule type="top10" dxfId="741" priority="1" rank="1"/>
  </conditionalFormatting>
  <conditionalFormatting sqref="E2">
    <cfRule type="top10" dxfId="740" priority="7" rank="1"/>
  </conditionalFormatting>
  <conditionalFormatting sqref="F2">
    <cfRule type="top10" dxfId="739" priority="8" rank="1"/>
  </conditionalFormatting>
  <conditionalFormatting sqref="G2">
    <cfRule type="top10" dxfId="738" priority="9" rank="1"/>
  </conditionalFormatting>
  <conditionalFormatting sqref="H2">
    <cfRule type="top10" dxfId="737" priority="10" rank="1"/>
  </conditionalFormatting>
  <conditionalFormatting sqref="I2">
    <cfRule type="top10" dxfId="736" priority="11" rank="1"/>
  </conditionalFormatting>
  <conditionalFormatting sqref="J2">
    <cfRule type="top10" dxfId="735" priority="12" rank="1"/>
  </conditionalFormatting>
  <hyperlinks>
    <hyperlink ref="Q1" location="'National Adult Rankings'!A1" display="Return to Rankings" xr:uid="{8D86EC65-08DE-4FA1-97D7-A0C039DA97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BEA84C-7FC6-463A-9FFA-34F7990A698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C7B5B9E8-C317-488C-8F3A-F5B2D57970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706B-3D18-43FC-9BA5-4A0AD849C39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266</v>
      </c>
      <c r="C2" s="27">
        <v>43995</v>
      </c>
      <c r="D2" s="28" t="s">
        <v>149</v>
      </c>
      <c r="E2" s="29">
        <v>185</v>
      </c>
      <c r="F2" s="29">
        <v>186</v>
      </c>
      <c r="G2" s="29">
        <v>184</v>
      </c>
      <c r="H2" s="29"/>
      <c r="I2" s="29"/>
      <c r="J2" s="29"/>
      <c r="K2" s="34">
        <v>3</v>
      </c>
      <c r="L2" s="34">
        <v>555</v>
      </c>
      <c r="M2" s="35">
        <v>185</v>
      </c>
      <c r="N2" s="36">
        <v>4</v>
      </c>
      <c r="O2" s="37">
        <v>189</v>
      </c>
    </row>
    <row r="5" spans="1:17" x14ac:dyDescent="0.25">
      <c r="K5" s="17">
        <f>SUM(K2:K4)</f>
        <v>3</v>
      </c>
      <c r="L5" s="17">
        <f>SUM(L2:L4)</f>
        <v>555</v>
      </c>
      <c r="M5" s="23">
        <f>SUM(L5/K5)</f>
        <v>185</v>
      </c>
      <c r="N5" s="17">
        <f>SUM(N2:N4)</f>
        <v>4</v>
      </c>
      <c r="O5" s="23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_1"/>
    <protectedRange algorithmName="SHA-512" hashValue="ON39YdpmFHfN9f47KpiRvqrKx0V9+erV1CNkpWzYhW/Qyc6aT8rEyCrvauWSYGZK2ia3o7vd3akF07acHAFpOA==" saltValue="yVW9XmDwTqEnmpSGai0KYg==" spinCount="100000" sqref="D2" name="Range1_1_12_1"/>
  </protectedRanges>
  <conditionalFormatting sqref="E2">
    <cfRule type="top10" dxfId="734" priority="6" rank="1"/>
  </conditionalFormatting>
  <conditionalFormatting sqref="F2">
    <cfRule type="top10" dxfId="733" priority="5" rank="1"/>
  </conditionalFormatting>
  <conditionalFormatting sqref="G2">
    <cfRule type="top10" dxfId="732" priority="4" rank="1"/>
  </conditionalFormatting>
  <conditionalFormatting sqref="H2">
    <cfRule type="top10" dxfId="731" priority="3" rank="1"/>
  </conditionalFormatting>
  <conditionalFormatting sqref="I2">
    <cfRule type="top10" dxfId="730" priority="2" rank="1"/>
  </conditionalFormatting>
  <conditionalFormatting sqref="J2">
    <cfRule type="top10" dxfId="729" priority="1" rank="1"/>
  </conditionalFormatting>
  <hyperlinks>
    <hyperlink ref="Q1" location="'National Adult Rankings'!A1" display="Return to Rankings" xr:uid="{5E0A6CEF-715C-4E10-A899-185061EE20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81BD0E-1AC3-42AD-94A9-A3CBC3BFD6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03E15-D408-40A9-B1BE-3D69A215D8D6}">
  <sheetPr codeName="Sheet128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89</v>
      </c>
      <c r="B2" s="25" t="s">
        <v>199</v>
      </c>
      <c r="C2" s="27">
        <v>43972</v>
      </c>
      <c r="D2" s="28" t="s">
        <v>149</v>
      </c>
      <c r="E2" s="29">
        <v>188</v>
      </c>
      <c r="F2" s="29">
        <v>186</v>
      </c>
      <c r="G2" s="29">
        <v>192</v>
      </c>
      <c r="H2" s="29"/>
      <c r="I2" s="29"/>
      <c r="J2" s="29"/>
      <c r="K2" s="34">
        <v>3</v>
      </c>
      <c r="L2" s="34">
        <v>566</v>
      </c>
      <c r="M2" s="35">
        <f>SUM(L2/K2)</f>
        <v>188.66666666666666</v>
      </c>
      <c r="N2" s="36">
        <v>5</v>
      </c>
      <c r="O2" s="37">
        <f>SUM(M2+N2)</f>
        <v>193.66666666666666</v>
      </c>
    </row>
    <row r="3" spans="1:17" x14ac:dyDescent="0.25">
      <c r="A3" s="25" t="s">
        <v>96</v>
      </c>
      <c r="B3" s="26" t="s">
        <v>199</v>
      </c>
      <c r="C3" s="27">
        <v>43995</v>
      </c>
      <c r="D3" s="28" t="s">
        <v>149</v>
      </c>
      <c r="E3" s="29">
        <v>181</v>
      </c>
      <c r="F3" s="29">
        <v>184</v>
      </c>
      <c r="G3" s="29">
        <v>185</v>
      </c>
      <c r="H3" s="29"/>
      <c r="I3" s="29"/>
      <c r="J3" s="29"/>
      <c r="K3" s="34">
        <v>3</v>
      </c>
      <c r="L3" s="34">
        <v>550</v>
      </c>
      <c r="M3" s="35">
        <v>183.33333333333334</v>
      </c>
      <c r="N3" s="36">
        <v>3</v>
      </c>
      <c r="O3" s="37">
        <v>186.33333333333334</v>
      </c>
    </row>
    <row r="4" spans="1:17" x14ac:dyDescent="0.25">
      <c r="A4" s="25" t="s">
        <v>96</v>
      </c>
      <c r="B4" s="26" t="s">
        <v>199</v>
      </c>
      <c r="C4" s="27">
        <v>44000</v>
      </c>
      <c r="D4" s="28" t="s">
        <v>149</v>
      </c>
      <c r="E4" s="29">
        <v>189</v>
      </c>
      <c r="F4" s="29">
        <v>164</v>
      </c>
      <c r="G4" s="29">
        <v>160</v>
      </c>
      <c r="H4" s="29"/>
      <c r="I4" s="29"/>
      <c r="J4" s="29"/>
      <c r="K4" s="34">
        <v>3</v>
      </c>
      <c r="L4" s="34">
        <v>513</v>
      </c>
      <c r="M4" s="35">
        <v>171</v>
      </c>
      <c r="N4" s="36">
        <v>5</v>
      </c>
      <c r="O4" s="37">
        <v>176</v>
      </c>
    </row>
    <row r="7" spans="1:17" x14ac:dyDescent="0.25">
      <c r="K7" s="17">
        <f>SUM(K2:K6)</f>
        <v>9</v>
      </c>
      <c r="L7" s="17">
        <f>SUM(L2:L6)</f>
        <v>1629</v>
      </c>
      <c r="M7" s="23">
        <f>SUM(L7/K7)</f>
        <v>181</v>
      </c>
      <c r="N7" s="17">
        <f>SUM(N2:N6)</f>
        <v>13</v>
      </c>
      <c r="O7" s="23">
        <f>SUM(M7+N7)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2_2"/>
    <protectedRange algorithmName="SHA-512" hashValue="ON39YdpmFHfN9f47KpiRvqrKx0V9+erV1CNkpWzYhW/Qyc6aT8rEyCrvauWSYGZK2ia3o7vd3akF07acHAFpOA==" saltValue="yVW9XmDwTqEnmpSGai0KYg==" spinCount="100000" sqref="E3:J3 B3:C3" name="Range1_24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4:J4 B4:C4" name="Range1_2_1_1"/>
    <protectedRange algorithmName="SHA-512" hashValue="ON39YdpmFHfN9f47KpiRvqrKx0V9+erV1CNkpWzYhW/Qyc6aT8rEyCrvauWSYGZK2ia3o7vd3akF07acHAFpOA==" saltValue="yVW9XmDwTqEnmpSGai0KYg==" spinCount="100000" sqref="D4" name="Range1_1_1_1"/>
  </protectedRanges>
  <conditionalFormatting sqref="E2">
    <cfRule type="top10" dxfId="728" priority="18" rank="1"/>
  </conditionalFormatting>
  <conditionalFormatting sqref="F2">
    <cfRule type="top10" dxfId="727" priority="17" rank="1"/>
  </conditionalFormatting>
  <conditionalFormatting sqref="G2">
    <cfRule type="top10" dxfId="726" priority="16" rank="1"/>
  </conditionalFormatting>
  <conditionalFormatting sqref="I2">
    <cfRule type="top10" dxfId="725" priority="13" rank="1"/>
  </conditionalFormatting>
  <conditionalFormatting sqref="H2">
    <cfRule type="top10" dxfId="724" priority="14" rank="1"/>
  </conditionalFormatting>
  <conditionalFormatting sqref="J2">
    <cfRule type="top10" dxfId="723" priority="15" rank="1"/>
  </conditionalFormatting>
  <conditionalFormatting sqref="J3">
    <cfRule type="top10" dxfId="722" priority="7" rank="1"/>
  </conditionalFormatting>
  <conditionalFormatting sqref="I3">
    <cfRule type="top10" dxfId="721" priority="8" rank="1"/>
  </conditionalFormatting>
  <conditionalFormatting sqref="H3">
    <cfRule type="top10" dxfId="720" priority="9" rank="1"/>
  </conditionalFormatting>
  <conditionalFormatting sqref="G3">
    <cfRule type="top10" dxfId="719" priority="10" rank="1"/>
  </conditionalFormatting>
  <conditionalFormatting sqref="F3">
    <cfRule type="top10" dxfId="718" priority="11" rank="1"/>
  </conditionalFormatting>
  <conditionalFormatting sqref="E3">
    <cfRule type="top10" dxfId="717" priority="12" rank="1"/>
  </conditionalFormatting>
  <conditionalFormatting sqref="J4">
    <cfRule type="top10" dxfId="716" priority="1" rank="1"/>
  </conditionalFormatting>
  <conditionalFormatting sqref="I4">
    <cfRule type="top10" dxfId="715" priority="2" rank="1"/>
  </conditionalFormatting>
  <conditionalFormatting sqref="H4">
    <cfRule type="top10" dxfId="714" priority="3" rank="1"/>
  </conditionalFormatting>
  <conditionalFormatting sqref="G4">
    <cfRule type="top10" dxfId="713" priority="4" rank="1"/>
  </conditionalFormatting>
  <conditionalFormatting sqref="F4">
    <cfRule type="top10" dxfId="712" priority="5" rank="1"/>
  </conditionalFormatting>
  <conditionalFormatting sqref="E4">
    <cfRule type="top10" dxfId="711" priority="6" rank="1"/>
  </conditionalFormatting>
  <hyperlinks>
    <hyperlink ref="Q1" location="'National Adult Rankings'!A1" display="Return to Rankings" xr:uid="{B691F96B-2D08-4302-9C88-4D414C88EC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0B158E-8AD3-4FFE-823D-ACBF1DE2DB5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B5955E4C-F600-42B8-8996-C4C842BD06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Q35"/>
  <sheetViews>
    <sheetView topLeftCell="A16" workbookViewId="0">
      <selection activeCell="C42" sqref="C42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30" x14ac:dyDescent="0.25">
      <c r="A2" s="7" t="s">
        <v>16</v>
      </c>
      <c r="B2" s="8" t="s">
        <v>17</v>
      </c>
      <c r="C2" s="9">
        <v>43849</v>
      </c>
      <c r="D2" s="10" t="s">
        <v>36</v>
      </c>
      <c r="E2" s="11">
        <v>196</v>
      </c>
      <c r="F2" s="11">
        <v>191</v>
      </c>
      <c r="G2" s="11">
        <v>195</v>
      </c>
      <c r="H2" s="11">
        <v>197</v>
      </c>
      <c r="I2" s="11"/>
      <c r="J2" s="11"/>
      <c r="K2" s="12">
        <v>4</v>
      </c>
      <c r="L2" s="12">
        <v>779</v>
      </c>
      <c r="M2" s="13">
        <v>194.75</v>
      </c>
      <c r="N2" s="14">
        <v>9</v>
      </c>
      <c r="O2" s="15">
        <v>203.75</v>
      </c>
    </row>
    <row r="3" spans="1:17" x14ac:dyDescent="0.25">
      <c r="A3" s="25" t="s">
        <v>16</v>
      </c>
      <c r="B3" s="26" t="s">
        <v>17</v>
      </c>
      <c r="C3" s="27">
        <v>43877</v>
      </c>
      <c r="D3" s="28" t="s">
        <v>36</v>
      </c>
      <c r="E3" s="29">
        <v>195</v>
      </c>
      <c r="F3" s="29">
        <v>195</v>
      </c>
      <c r="G3" s="29">
        <v>197</v>
      </c>
      <c r="H3" s="29">
        <v>195</v>
      </c>
      <c r="I3" s="29"/>
      <c r="J3" s="29"/>
      <c r="K3" s="34">
        <v>4</v>
      </c>
      <c r="L3" s="34">
        <v>782</v>
      </c>
      <c r="M3" s="35">
        <v>195.5</v>
      </c>
      <c r="N3" s="36">
        <v>3</v>
      </c>
      <c r="O3" s="37">
        <v>198.5</v>
      </c>
    </row>
    <row r="4" spans="1:17" x14ac:dyDescent="0.25">
      <c r="A4" s="25" t="s">
        <v>76</v>
      </c>
      <c r="B4" s="26" t="s">
        <v>17</v>
      </c>
      <c r="C4" s="27">
        <v>43905</v>
      </c>
      <c r="D4" s="49" t="s">
        <v>91</v>
      </c>
      <c r="E4" s="29">
        <v>199</v>
      </c>
      <c r="F4" s="29">
        <v>197</v>
      </c>
      <c r="G4" s="29">
        <v>197</v>
      </c>
      <c r="H4" s="29">
        <v>198</v>
      </c>
      <c r="I4" s="29"/>
      <c r="J4" s="29"/>
      <c r="K4" s="34">
        <v>4</v>
      </c>
      <c r="L4" s="34">
        <v>791</v>
      </c>
      <c r="M4" s="35">
        <v>197.75</v>
      </c>
      <c r="N4" s="36">
        <v>6</v>
      </c>
      <c r="O4" s="37">
        <v>203.75</v>
      </c>
    </row>
    <row r="5" spans="1:17" ht="26.25" x14ac:dyDescent="0.25">
      <c r="A5" s="50" t="s">
        <v>168</v>
      </c>
      <c r="B5" s="51" t="s">
        <v>17</v>
      </c>
      <c r="C5" s="52">
        <v>44003</v>
      </c>
      <c r="D5" s="53" t="s">
        <v>36</v>
      </c>
      <c r="E5" s="54">
        <v>199</v>
      </c>
      <c r="F5" s="54">
        <v>194</v>
      </c>
      <c r="G5" s="54">
        <v>192</v>
      </c>
      <c r="H5" s="54">
        <v>198</v>
      </c>
      <c r="I5" s="54"/>
      <c r="J5" s="54"/>
      <c r="K5" s="55">
        <v>4</v>
      </c>
      <c r="L5" s="55">
        <v>783</v>
      </c>
      <c r="M5" s="56">
        <v>195.75</v>
      </c>
      <c r="N5" s="57">
        <v>9</v>
      </c>
      <c r="O5" s="58">
        <v>204.75</v>
      </c>
    </row>
    <row r="8" spans="1:17" x14ac:dyDescent="0.25">
      <c r="K8" s="17">
        <f>SUM(K2:K7)</f>
        <v>16</v>
      </c>
      <c r="L8" s="17">
        <f>SUM(L2:L7)</f>
        <v>3135</v>
      </c>
      <c r="M8" s="23">
        <f>SUM(L8/K8)</f>
        <v>195.9375</v>
      </c>
      <c r="N8" s="17">
        <f>SUM(N2:N7)</f>
        <v>27</v>
      </c>
      <c r="O8" s="23">
        <f>SUM(M8+N8)</f>
        <v>222.9375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ht="30" x14ac:dyDescent="0.25">
      <c r="A24" s="7" t="s">
        <v>25</v>
      </c>
      <c r="B24" s="8" t="s">
        <v>17</v>
      </c>
      <c r="C24" s="9">
        <v>43849</v>
      </c>
      <c r="D24" s="10" t="s">
        <v>36</v>
      </c>
      <c r="E24" s="11">
        <v>193</v>
      </c>
      <c r="F24" s="11">
        <v>190</v>
      </c>
      <c r="G24" s="11">
        <v>195</v>
      </c>
      <c r="H24" s="11">
        <v>199</v>
      </c>
      <c r="I24" s="11"/>
      <c r="J24" s="11"/>
      <c r="K24" s="12">
        <v>4</v>
      </c>
      <c r="L24" s="12">
        <v>777</v>
      </c>
      <c r="M24" s="13">
        <v>194.25</v>
      </c>
      <c r="N24" s="14">
        <v>13</v>
      </c>
      <c r="O24" s="15">
        <v>207.25</v>
      </c>
    </row>
    <row r="25" spans="1:15" ht="26.25" x14ac:dyDescent="0.25">
      <c r="A25" s="25" t="s">
        <v>25</v>
      </c>
      <c r="B25" s="26" t="s">
        <v>17</v>
      </c>
      <c r="C25" s="27">
        <v>43877</v>
      </c>
      <c r="D25" s="28" t="s">
        <v>36</v>
      </c>
      <c r="E25" s="29">
        <v>192</v>
      </c>
      <c r="F25" s="29">
        <v>192</v>
      </c>
      <c r="G25" s="29">
        <v>191</v>
      </c>
      <c r="H25" s="29">
        <v>187</v>
      </c>
      <c r="I25" s="29"/>
      <c r="J25" s="29"/>
      <c r="K25" s="34">
        <v>4</v>
      </c>
      <c r="L25" s="34">
        <v>762</v>
      </c>
      <c r="M25" s="35">
        <v>190.5</v>
      </c>
      <c r="N25" s="36">
        <v>6</v>
      </c>
      <c r="O25" s="37">
        <v>196.5</v>
      </c>
    </row>
    <row r="26" spans="1:15" x14ac:dyDescent="0.25">
      <c r="A26" s="25" t="s">
        <v>37</v>
      </c>
      <c r="B26" s="26" t="s">
        <v>17</v>
      </c>
      <c r="C26" s="27">
        <v>43905</v>
      </c>
      <c r="D26" s="49" t="s">
        <v>91</v>
      </c>
      <c r="E26" s="29">
        <v>195</v>
      </c>
      <c r="F26" s="29">
        <v>199</v>
      </c>
      <c r="G26" s="29">
        <v>193</v>
      </c>
      <c r="H26" s="29">
        <v>198</v>
      </c>
      <c r="I26" s="29"/>
      <c r="J26" s="29"/>
      <c r="K26" s="34">
        <v>4</v>
      </c>
      <c r="L26" s="34">
        <v>785</v>
      </c>
      <c r="M26" s="35">
        <v>196.25</v>
      </c>
      <c r="N26" s="36">
        <v>13</v>
      </c>
      <c r="O26" s="37">
        <v>209.25</v>
      </c>
    </row>
    <row r="27" spans="1:15" x14ac:dyDescent="0.25">
      <c r="A27" s="25" t="s">
        <v>171</v>
      </c>
      <c r="B27" s="26" t="s">
        <v>17</v>
      </c>
      <c r="C27" s="27">
        <v>43968</v>
      </c>
      <c r="D27" s="28" t="s">
        <v>36</v>
      </c>
      <c r="E27" s="29">
        <v>195</v>
      </c>
      <c r="F27" s="29">
        <v>196</v>
      </c>
      <c r="G27" s="29">
        <v>194</v>
      </c>
      <c r="H27" s="29">
        <v>189</v>
      </c>
      <c r="I27" s="29">
        <v>190</v>
      </c>
      <c r="J27" s="29">
        <v>190</v>
      </c>
      <c r="K27" s="34">
        <v>6</v>
      </c>
      <c r="L27" s="34">
        <v>1154</v>
      </c>
      <c r="M27" s="35">
        <v>192.33333333333334</v>
      </c>
      <c r="N27" s="36">
        <v>22</v>
      </c>
      <c r="O27" s="37">
        <v>214.33333333333334</v>
      </c>
    </row>
    <row r="28" spans="1:15" x14ac:dyDescent="0.25">
      <c r="A28" s="25" t="s">
        <v>171</v>
      </c>
      <c r="B28" s="26" t="s">
        <v>17</v>
      </c>
      <c r="C28" s="27">
        <v>43977</v>
      </c>
      <c r="D28" s="28" t="s">
        <v>36</v>
      </c>
      <c r="E28" s="29">
        <v>190</v>
      </c>
      <c r="F28" s="29">
        <v>197</v>
      </c>
      <c r="G28" s="29">
        <v>197</v>
      </c>
      <c r="H28" s="29"/>
      <c r="I28" s="29"/>
      <c r="J28" s="29"/>
      <c r="K28" s="34">
        <v>3</v>
      </c>
      <c r="L28" s="34">
        <v>584</v>
      </c>
      <c r="M28" s="35">
        <v>194.66666666666666</v>
      </c>
      <c r="N28" s="36">
        <v>9</v>
      </c>
      <c r="O28" s="37">
        <v>203.66666666666666</v>
      </c>
    </row>
    <row r="29" spans="1:15" x14ac:dyDescent="0.25">
      <c r="A29" s="25" t="s">
        <v>148</v>
      </c>
      <c r="B29" s="26" t="s">
        <v>17</v>
      </c>
      <c r="C29" s="27">
        <v>43981</v>
      </c>
      <c r="D29" s="28" t="s">
        <v>227</v>
      </c>
      <c r="E29" s="29">
        <v>194</v>
      </c>
      <c r="F29" s="29">
        <v>193</v>
      </c>
      <c r="G29" s="29">
        <v>195</v>
      </c>
      <c r="H29" s="29">
        <v>192</v>
      </c>
      <c r="I29" s="29"/>
      <c r="J29" s="29"/>
      <c r="K29" s="34">
        <v>4</v>
      </c>
      <c r="L29" s="34">
        <v>774</v>
      </c>
      <c r="M29" s="35">
        <v>193.5</v>
      </c>
      <c r="N29" s="36">
        <v>6</v>
      </c>
      <c r="O29" s="37">
        <v>199.5</v>
      </c>
    </row>
    <row r="30" spans="1:15" x14ac:dyDescent="0.25">
      <c r="A30" s="25" t="s">
        <v>148</v>
      </c>
      <c r="B30" s="26" t="s">
        <v>17</v>
      </c>
      <c r="C30" s="27">
        <v>43982</v>
      </c>
      <c r="D30" s="28" t="s">
        <v>227</v>
      </c>
      <c r="E30" s="29">
        <v>191</v>
      </c>
      <c r="F30" s="29">
        <v>195</v>
      </c>
      <c r="G30" s="29">
        <v>188</v>
      </c>
      <c r="H30" s="29">
        <v>196</v>
      </c>
      <c r="I30" s="29">
        <v>195</v>
      </c>
      <c r="J30" s="29">
        <v>195</v>
      </c>
      <c r="K30" s="34">
        <v>6</v>
      </c>
      <c r="L30" s="34">
        <v>1160</v>
      </c>
      <c r="M30" s="35">
        <v>193.33333333333334</v>
      </c>
      <c r="N30" s="36">
        <v>26</v>
      </c>
      <c r="O30" s="37">
        <v>219.33333333333334</v>
      </c>
    </row>
    <row r="31" spans="1:15" x14ac:dyDescent="0.25">
      <c r="A31" s="50" t="s">
        <v>171</v>
      </c>
      <c r="B31" s="51" t="s">
        <v>17</v>
      </c>
      <c r="C31" s="52">
        <v>44003</v>
      </c>
      <c r="D31" s="53" t="s">
        <v>36</v>
      </c>
      <c r="E31" s="54">
        <v>195</v>
      </c>
      <c r="F31" s="54">
        <v>195</v>
      </c>
      <c r="G31" s="54">
        <v>195</v>
      </c>
      <c r="H31" s="54">
        <v>191</v>
      </c>
      <c r="I31" s="54"/>
      <c r="J31" s="54"/>
      <c r="K31" s="55">
        <v>4</v>
      </c>
      <c r="L31" s="55">
        <v>776</v>
      </c>
      <c r="M31" s="56">
        <v>194</v>
      </c>
      <c r="N31" s="57">
        <v>13</v>
      </c>
      <c r="O31" s="58">
        <v>207</v>
      </c>
    </row>
    <row r="32" spans="1:15" x14ac:dyDescent="0.25">
      <c r="A32" s="25" t="s">
        <v>148</v>
      </c>
      <c r="B32" s="26" t="s">
        <v>17</v>
      </c>
      <c r="C32" s="27">
        <v>44009</v>
      </c>
      <c r="D32" s="28" t="s">
        <v>227</v>
      </c>
      <c r="E32" s="29">
        <v>193</v>
      </c>
      <c r="F32" s="29">
        <v>195</v>
      </c>
      <c r="G32" s="29">
        <v>190</v>
      </c>
      <c r="H32" s="29">
        <v>195</v>
      </c>
      <c r="I32" s="29"/>
      <c r="J32" s="29"/>
      <c r="K32" s="34">
        <v>4</v>
      </c>
      <c r="L32" s="34">
        <v>773</v>
      </c>
      <c r="M32" s="35">
        <v>193.25</v>
      </c>
      <c r="N32" s="36">
        <v>9</v>
      </c>
      <c r="O32" s="37">
        <v>202.25</v>
      </c>
    </row>
    <row r="35" spans="11:15" x14ac:dyDescent="0.25">
      <c r="K35" s="17">
        <f>SUM(K24:K34)</f>
        <v>39</v>
      </c>
      <c r="L35" s="17">
        <f>SUM(L24:L34)</f>
        <v>7545</v>
      </c>
      <c r="M35" s="23">
        <f>SUM(L35/K35)</f>
        <v>193.46153846153845</v>
      </c>
      <c r="N35" s="17">
        <f>SUM(N24:N34)</f>
        <v>117</v>
      </c>
      <c r="O35" s="23">
        <f>SUM(M35+N35)</f>
        <v>310.46153846153845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 B1 B23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24:C24 E24:J24" name="Range1_4_2"/>
    <protectedRange algorithmName="SHA-512" hashValue="ON39YdpmFHfN9f47KpiRvqrKx0V9+erV1CNkpWzYhW/Qyc6aT8rEyCrvauWSYGZK2ia3o7vd3akF07acHAFpOA==" saltValue="yVW9XmDwTqEnmpSGai0KYg==" spinCount="100000" sqref="D24" name="Range1_1_2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E25:J25 B25:C25" name="Range1_4"/>
    <protectedRange algorithmName="SHA-512" hashValue="ON39YdpmFHfN9f47KpiRvqrKx0V9+erV1CNkpWzYhW/Qyc6aT8rEyCrvauWSYGZK2ia3o7vd3akF07acHAFpOA==" saltValue="yVW9XmDwTqEnmpSGai0KYg==" spinCount="100000" sqref="D25" name="Range1_1_2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C26" name="Range1_1"/>
    <protectedRange algorithmName="SHA-512" hashValue="ON39YdpmFHfN9f47KpiRvqrKx0V9+erV1CNkpWzYhW/Qyc6aT8rEyCrvauWSYGZK2ia3o7vd3akF07acHAFpOA==" saltValue="yVW9XmDwTqEnmpSGai0KYg==" spinCount="100000" sqref="E26:J26 B26" name="Range1_4_1"/>
    <protectedRange algorithmName="SHA-512" hashValue="ON39YdpmFHfN9f47KpiRvqrKx0V9+erV1CNkpWzYhW/Qyc6aT8rEyCrvauWSYGZK2ia3o7vd3akF07acHAFpOA==" saltValue="yVW9XmDwTqEnmpSGai0KYg==" spinCount="100000" sqref="E27:J27 B27:C27" name="Range1_14"/>
    <protectedRange algorithmName="SHA-512" hashValue="ON39YdpmFHfN9f47KpiRvqrKx0V9+erV1CNkpWzYhW/Qyc6aT8rEyCrvauWSYGZK2ia3o7vd3akF07acHAFpOA==" saltValue="yVW9XmDwTqEnmpSGai0KYg==" spinCount="100000" sqref="D27" name="Range1_1_7"/>
    <protectedRange algorithmName="SHA-512" hashValue="ON39YdpmFHfN9f47KpiRvqrKx0V9+erV1CNkpWzYhW/Qyc6aT8rEyCrvauWSYGZK2ia3o7vd3akF07acHAFpOA==" saltValue="yVW9XmDwTqEnmpSGai0KYg==" spinCount="100000" sqref="B28:C28 E28:J28" name="Range1_4_1_1_1"/>
    <protectedRange algorithmName="SHA-512" hashValue="ON39YdpmFHfN9f47KpiRvqrKx0V9+erV1CNkpWzYhW/Qyc6aT8rEyCrvauWSYGZK2ia3o7vd3akF07acHAFpOA==" saltValue="yVW9XmDwTqEnmpSGai0KYg==" spinCount="100000" sqref="D28" name="Range1_1_4_1_1"/>
    <protectedRange algorithmName="SHA-512" hashValue="ON39YdpmFHfN9f47KpiRvqrKx0V9+erV1CNkpWzYhW/Qyc6aT8rEyCrvauWSYGZK2ia3o7vd3akF07acHAFpOA==" saltValue="yVW9XmDwTqEnmpSGai0KYg==" spinCount="100000" sqref="E29:J29 B29:C29" name="Range1_14_2"/>
    <protectedRange algorithmName="SHA-512" hashValue="ON39YdpmFHfN9f47KpiRvqrKx0V9+erV1CNkpWzYhW/Qyc6aT8rEyCrvauWSYGZK2ia3o7vd3akF07acHAFpOA==" saltValue="yVW9XmDwTqEnmpSGai0KYg==" spinCount="100000" sqref="D29" name="Range1_1_7_2"/>
    <protectedRange algorithmName="SHA-512" hashValue="ON39YdpmFHfN9f47KpiRvqrKx0V9+erV1CNkpWzYhW/Qyc6aT8rEyCrvauWSYGZK2ia3o7vd3akF07acHAFpOA==" saltValue="yVW9XmDwTqEnmpSGai0KYg==" spinCount="100000" sqref="B31:C31 E31:J31" name="Range1_4_1_1_1_5"/>
    <protectedRange algorithmName="SHA-512" hashValue="ON39YdpmFHfN9f47KpiRvqrKx0V9+erV1CNkpWzYhW/Qyc6aT8rEyCrvauWSYGZK2ia3o7vd3akF07acHAFpOA==" saltValue="yVW9XmDwTqEnmpSGai0KYg==" spinCount="100000" sqref="D31" name="Range1_1_4_1_1_3"/>
    <protectedRange algorithmName="SHA-512" hashValue="ON39YdpmFHfN9f47KpiRvqrKx0V9+erV1CNkpWzYhW/Qyc6aT8rEyCrvauWSYGZK2ia3o7vd3akF07acHAFpOA==" saltValue="yVW9XmDwTqEnmpSGai0KYg==" spinCount="100000" sqref="E32:J32 B32:C32" name="Range1_8"/>
    <protectedRange algorithmName="SHA-512" hashValue="ON39YdpmFHfN9f47KpiRvqrKx0V9+erV1CNkpWzYhW/Qyc6aT8rEyCrvauWSYGZK2ia3o7vd3akF07acHAFpOA==" saltValue="yVW9XmDwTqEnmpSGai0KYg==" spinCount="100000" sqref="D32" name="Range1_1_4"/>
  </protectedRanges>
  <conditionalFormatting sqref="F2">
    <cfRule type="top10" dxfId="710" priority="83" rank="1"/>
  </conditionalFormatting>
  <conditionalFormatting sqref="G2">
    <cfRule type="top10" dxfId="709" priority="82" rank="1"/>
  </conditionalFormatting>
  <conditionalFormatting sqref="H2">
    <cfRule type="top10" dxfId="708" priority="81" rank="1"/>
  </conditionalFormatting>
  <conditionalFormatting sqref="I2">
    <cfRule type="top10" dxfId="707" priority="79" rank="1"/>
  </conditionalFormatting>
  <conditionalFormatting sqref="J2">
    <cfRule type="top10" dxfId="706" priority="80" rank="1"/>
  </conditionalFormatting>
  <conditionalFormatting sqref="E2">
    <cfRule type="top10" dxfId="705" priority="84" rank="1"/>
  </conditionalFormatting>
  <conditionalFormatting sqref="F24">
    <cfRule type="top10" dxfId="704" priority="71" rank="1"/>
  </conditionalFormatting>
  <conditionalFormatting sqref="G24">
    <cfRule type="top10" dxfId="703" priority="70" rank="1"/>
  </conditionalFormatting>
  <conditionalFormatting sqref="H24">
    <cfRule type="top10" dxfId="702" priority="69" rank="1"/>
  </conditionalFormatting>
  <conditionalFormatting sqref="E24">
    <cfRule type="top10" dxfId="701" priority="72" rank="1"/>
  </conditionalFormatting>
  <conditionalFormatting sqref="I24">
    <cfRule type="top10" dxfId="700" priority="68" rank="1"/>
  </conditionalFormatting>
  <conditionalFormatting sqref="J24">
    <cfRule type="top10" dxfId="699" priority="67" rank="1"/>
  </conditionalFormatting>
  <conditionalFormatting sqref="F3">
    <cfRule type="top10" dxfId="698" priority="65" rank="1"/>
  </conditionalFormatting>
  <conditionalFormatting sqref="G3">
    <cfRule type="top10" dxfId="697" priority="64" rank="1"/>
  </conditionalFormatting>
  <conditionalFormatting sqref="H3">
    <cfRule type="top10" dxfId="696" priority="63" rank="1"/>
  </conditionalFormatting>
  <conditionalFormatting sqref="I3">
    <cfRule type="top10" dxfId="695" priority="61" rank="1"/>
  </conditionalFormatting>
  <conditionalFormatting sqref="J3">
    <cfRule type="top10" dxfId="694" priority="62" rank="1"/>
  </conditionalFormatting>
  <conditionalFormatting sqref="E3">
    <cfRule type="top10" dxfId="693" priority="66" rank="1"/>
  </conditionalFormatting>
  <conditionalFormatting sqref="E25">
    <cfRule type="top10" dxfId="692" priority="60" rank="1"/>
  </conditionalFormatting>
  <conditionalFormatting sqref="F25">
    <cfRule type="top10" dxfId="691" priority="59" rank="1"/>
  </conditionalFormatting>
  <conditionalFormatting sqref="G25">
    <cfRule type="top10" dxfId="690" priority="58" rank="1"/>
  </conditionalFormatting>
  <conditionalFormatting sqref="H25">
    <cfRule type="top10" dxfId="689" priority="57" rank="1"/>
  </conditionalFormatting>
  <conditionalFormatting sqref="I25">
    <cfRule type="top10" dxfId="688" priority="56" rank="1"/>
  </conditionalFormatting>
  <conditionalFormatting sqref="J25">
    <cfRule type="top10" dxfId="687" priority="55" rank="1"/>
  </conditionalFormatting>
  <conditionalFormatting sqref="F4">
    <cfRule type="top10" dxfId="686" priority="53" rank="1"/>
  </conditionalFormatting>
  <conditionalFormatting sqref="G4">
    <cfRule type="top10" dxfId="685" priority="52" rank="1"/>
  </conditionalFormatting>
  <conditionalFormatting sqref="H4">
    <cfRule type="top10" dxfId="684" priority="51" rank="1"/>
  </conditionalFormatting>
  <conditionalFormatting sqref="I4">
    <cfRule type="top10" dxfId="683" priority="49" rank="1"/>
  </conditionalFormatting>
  <conditionalFormatting sqref="J4">
    <cfRule type="top10" dxfId="682" priority="50" rank="1"/>
  </conditionalFormatting>
  <conditionalFormatting sqref="E4">
    <cfRule type="top10" dxfId="681" priority="54" rank="1"/>
  </conditionalFormatting>
  <conditionalFormatting sqref="E26">
    <cfRule type="top10" dxfId="680" priority="48" rank="1"/>
  </conditionalFormatting>
  <conditionalFormatting sqref="F26">
    <cfRule type="top10" dxfId="679" priority="47" rank="1"/>
  </conditionalFormatting>
  <conditionalFormatting sqref="G26">
    <cfRule type="top10" dxfId="678" priority="46" rank="1"/>
  </conditionalFormatting>
  <conditionalFormatting sqref="H26">
    <cfRule type="top10" dxfId="677" priority="45" rank="1"/>
  </conditionalFormatting>
  <conditionalFormatting sqref="I26">
    <cfRule type="top10" dxfId="676" priority="44" rank="1"/>
  </conditionalFormatting>
  <conditionalFormatting sqref="J26">
    <cfRule type="top10" dxfId="675" priority="43" rank="1"/>
  </conditionalFormatting>
  <conditionalFormatting sqref="E27">
    <cfRule type="top10" dxfId="674" priority="42" rank="1"/>
  </conditionalFormatting>
  <conditionalFormatting sqref="F27">
    <cfRule type="top10" dxfId="673" priority="41" rank="1"/>
  </conditionalFormatting>
  <conditionalFormatting sqref="G27">
    <cfRule type="top10" dxfId="672" priority="40" rank="1"/>
  </conditionalFormatting>
  <conditionalFormatting sqref="H27">
    <cfRule type="top10" dxfId="671" priority="39" rank="1"/>
  </conditionalFormatting>
  <conditionalFormatting sqref="I27">
    <cfRule type="top10" dxfId="670" priority="38" rank="1"/>
  </conditionalFormatting>
  <conditionalFormatting sqref="J27">
    <cfRule type="top10" dxfId="669" priority="37" rank="1"/>
  </conditionalFormatting>
  <conditionalFormatting sqref="E28">
    <cfRule type="top10" dxfId="668" priority="36" rank="1"/>
  </conditionalFormatting>
  <conditionalFormatting sqref="F28">
    <cfRule type="top10" dxfId="667" priority="35" rank="1"/>
  </conditionalFormatting>
  <conditionalFormatting sqref="G28">
    <cfRule type="top10" dxfId="666" priority="34" rank="1"/>
  </conditionalFormatting>
  <conditionalFormatting sqref="H28">
    <cfRule type="top10" dxfId="665" priority="33" rank="1"/>
  </conditionalFormatting>
  <conditionalFormatting sqref="I28">
    <cfRule type="top10" dxfId="664" priority="32" rank="1"/>
  </conditionalFormatting>
  <conditionalFormatting sqref="J28">
    <cfRule type="top10" dxfId="663" priority="31" rank="1"/>
  </conditionalFormatting>
  <conditionalFormatting sqref="F29">
    <cfRule type="top10" dxfId="662" priority="30" rank="1"/>
  </conditionalFormatting>
  <conditionalFormatting sqref="G29">
    <cfRule type="top10" dxfId="661" priority="29" rank="1"/>
  </conditionalFormatting>
  <conditionalFormatting sqref="H29">
    <cfRule type="top10" dxfId="660" priority="28" rank="1"/>
  </conditionalFormatting>
  <conditionalFormatting sqref="I29">
    <cfRule type="top10" dxfId="659" priority="27" rank="1"/>
  </conditionalFormatting>
  <conditionalFormatting sqref="J29">
    <cfRule type="top10" dxfId="658" priority="26" rank="1"/>
  </conditionalFormatting>
  <conditionalFormatting sqref="E29">
    <cfRule type="top10" dxfId="657" priority="25" rank="1"/>
  </conditionalFormatting>
  <conditionalFormatting sqref="F30">
    <cfRule type="top10" dxfId="656" priority="24" rank="1"/>
  </conditionalFormatting>
  <conditionalFormatting sqref="G30">
    <cfRule type="top10" dxfId="655" priority="23" rank="1"/>
  </conditionalFormatting>
  <conditionalFormatting sqref="H30">
    <cfRule type="top10" dxfId="654" priority="22" rank="1"/>
  </conditionalFormatting>
  <conditionalFormatting sqref="I30">
    <cfRule type="top10" dxfId="653" priority="21" rank="1"/>
  </conditionalFormatting>
  <conditionalFormatting sqref="J30">
    <cfRule type="top10" dxfId="652" priority="20" rank="1"/>
  </conditionalFormatting>
  <conditionalFormatting sqref="E30">
    <cfRule type="top10" dxfId="651" priority="19" rank="1"/>
  </conditionalFormatting>
  <conditionalFormatting sqref="E5">
    <cfRule type="top10" dxfId="650" priority="18" rank="1"/>
  </conditionalFormatting>
  <conditionalFormatting sqref="F5">
    <cfRule type="top10" dxfId="649" priority="17" rank="1"/>
  </conditionalFormatting>
  <conditionalFormatting sqref="G5">
    <cfRule type="top10" dxfId="648" priority="16" rank="1"/>
  </conditionalFormatting>
  <conditionalFormatting sqref="H5">
    <cfRule type="top10" dxfId="647" priority="15" rank="1"/>
  </conditionalFormatting>
  <conditionalFormatting sqref="I5">
    <cfRule type="top10" dxfId="646" priority="14" rank="1"/>
  </conditionalFormatting>
  <conditionalFormatting sqref="J5">
    <cfRule type="top10" dxfId="645" priority="13" rank="1"/>
  </conditionalFormatting>
  <conditionalFormatting sqref="E31">
    <cfRule type="top10" dxfId="644" priority="12" rank="1"/>
  </conditionalFormatting>
  <conditionalFormatting sqref="F31">
    <cfRule type="top10" dxfId="643" priority="11" rank="1"/>
  </conditionalFormatting>
  <conditionalFormatting sqref="G31">
    <cfRule type="top10" dxfId="642" priority="10" rank="1"/>
  </conditionalFormatting>
  <conditionalFormatting sqref="H31">
    <cfRule type="top10" dxfId="641" priority="9" rank="1"/>
  </conditionalFormatting>
  <conditionalFormatting sqref="I31">
    <cfRule type="top10" dxfId="640" priority="8" rank="1"/>
  </conditionalFormatting>
  <conditionalFormatting sqref="J31">
    <cfRule type="top10" dxfId="639" priority="7" rank="1"/>
  </conditionalFormatting>
  <conditionalFormatting sqref="F32">
    <cfRule type="top10" dxfId="638" priority="5" rank="1"/>
  </conditionalFormatting>
  <conditionalFormatting sqref="G32">
    <cfRule type="top10" dxfId="637" priority="4" rank="1"/>
  </conditionalFormatting>
  <conditionalFormatting sqref="H32">
    <cfRule type="top10" dxfId="636" priority="3" rank="1"/>
  </conditionalFormatting>
  <conditionalFormatting sqref="I32">
    <cfRule type="top10" dxfId="635" priority="2" rank="1"/>
  </conditionalFormatting>
  <conditionalFormatting sqref="J32">
    <cfRule type="top10" dxfId="634" priority="1" rank="1"/>
  </conditionalFormatting>
  <conditionalFormatting sqref="E32">
    <cfRule type="top10" dxfId="633" priority="6" rank="1"/>
  </conditionalFormatting>
  <hyperlinks>
    <hyperlink ref="Q1" location="'National Adult Rankings'!A1" display="Return to Rankings" xr:uid="{4C7A7C46-5B3F-4DC2-B730-B2108269B7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 D24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 B23:B24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 D25 B25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B26 B4</xm:sqref>
        </x14:dataValidation>
      </x14:dataValidations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F5970-F0FD-4737-A0F3-766665749578}">
  <sheetPr codeName="Sheet129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204</v>
      </c>
      <c r="C2" s="27">
        <v>43967</v>
      </c>
      <c r="D2" s="28" t="s">
        <v>201</v>
      </c>
      <c r="E2" s="29">
        <v>188</v>
      </c>
      <c r="F2" s="29">
        <v>184</v>
      </c>
      <c r="G2" s="29">
        <v>181</v>
      </c>
      <c r="H2" s="29"/>
      <c r="I2" s="29"/>
      <c r="J2" s="29"/>
      <c r="K2" s="34">
        <v>3</v>
      </c>
      <c r="L2" s="34">
        <v>553</v>
      </c>
      <c r="M2" s="35">
        <v>184.33333333333334</v>
      </c>
      <c r="N2" s="36">
        <v>2</v>
      </c>
      <c r="O2" s="37">
        <v>186.33333333333334</v>
      </c>
    </row>
    <row r="3" spans="1:17" x14ac:dyDescent="0.25">
      <c r="A3" s="25" t="s">
        <v>166</v>
      </c>
      <c r="B3" s="26" t="s">
        <v>204</v>
      </c>
      <c r="C3" s="27">
        <v>43973</v>
      </c>
      <c r="D3" s="28" t="s">
        <v>202</v>
      </c>
      <c r="E3" s="29">
        <v>186</v>
      </c>
      <c r="F3" s="29">
        <v>189</v>
      </c>
      <c r="G3" s="29"/>
      <c r="H3" s="29"/>
      <c r="I3" s="29"/>
      <c r="J3" s="29"/>
      <c r="K3" s="34">
        <v>2</v>
      </c>
      <c r="L3" s="34">
        <v>375</v>
      </c>
      <c r="M3" s="35">
        <v>187.5</v>
      </c>
      <c r="N3" s="36">
        <v>3</v>
      </c>
      <c r="O3" s="37">
        <v>190.5</v>
      </c>
    </row>
    <row r="6" spans="1:17" x14ac:dyDescent="0.25">
      <c r="K6" s="17">
        <f>SUM(K2:K5)</f>
        <v>5</v>
      </c>
      <c r="L6" s="17">
        <f>SUM(L2:L5)</f>
        <v>928</v>
      </c>
      <c r="M6" s="23">
        <f>SUM(L6/K6)</f>
        <v>185.6</v>
      </c>
      <c r="N6" s="17">
        <f>SUM(N2:N5)</f>
        <v>5</v>
      </c>
      <c r="O6" s="23">
        <f>SUM(M6+N6)</f>
        <v>190.6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I3:J3 B3:C3" name="Range1_1_2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3">
    <cfRule type="top10" dxfId="632" priority="6" rank="1"/>
  </conditionalFormatting>
  <conditionalFormatting sqref="F3">
    <cfRule type="top10" dxfId="631" priority="5" rank="1"/>
  </conditionalFormatting>
  <conditionalFormatting sqref="G3">
    <cfRule type="top10" dxfId="630" priority="4" rank="1"/>
  </conditionalFormatting>
  <conditionalFormatting sqref="H3">
    <cfRule type="top10" dxfId="629" priority="3" rank="1"/>
  </conditionalFormatting>
  <conditionalFormatting sqref="F2">
    <cfRule type="top10" dxfId="628" priority="7" rank="1"/>
  </conditionalFormatting>
  <conditionalFormatting sqref="H2">
    <cfRule type="top10" dxfId="627" priority="8" rank="1"/>
  </conditionalFormatting>
  <conditionalFormatting sqref="I2">
    <cfRule type="top10" dxfId="626" priority="9" rank="1"/>
  </conditionalFormatting>
  <conditionalFormatting sqref="J2">
    <cfRule type="top10" dxfId="625" priority="10" rank="1"/>
  </conditionalFormatting>
  <conditionalFormatting sqref="E2">
    <cfRule type="top10" dxfId="624" priority="11" rank="1"/>
  </conditionalFormatting>
  <conditionalFormatting sqref="G2">
    <cfRule type="top10" dxfId="623" priority="12" rank="1"/>
  </conditionalFormatting>
  <conditionalFormatting sqref="I3">
    <cfRule type="top10" dxfId="622" priority="1" rank="1"/>
  </conditionalFormatting>
  <conditionalFormatting sqref="J3">
    <cfRule type="top10" dxfId="621" priority="2" rank="1"/>
  </conditionalFormatting>
  <hyperlinks>
    <hyperlink ref="Q1" location="'National Adult Rankings'!A1" display="Return to Rankings" xr:uid="{1C4E05B5-7A7A-4C56-9D57-1BAB682AD1A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A41B1E-C3A6-445A-8299-D7AC2729452C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06439A0A-23E1-4FA8-A898-ECF183F8E0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84EE-8A5A-4BEE-8BD6-5386FDEA2F1E}">
  <sheetPr codeName="Sheet130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181</v>
      </c>
      <c r="C2" s="27">
        <v>43968</v>
      </c>
      <c r="D2" s="28" t="s">
        <v>180</v>
      </c>
      <c r="E2" s="29">
        <v>190</v>
      </c>
      <c r="F2" s="29">
        <v>188</v>
      </c>
      <c r="G2" s="29">
        <v>190</v>
      </c>
      <c r="H2" s="29"/>
      <c r="I2" s="29"/>
      <c r="J2" s="29"/>
      <c r="K2" s="34">
        <v>3</v>
      </c>
      <c r="L2" s="34">
        <v>568</v>
      </c>
      <c r="M2" s="35">
        <v>189.33333333333334</v>
      </c>
      <c r="N2" s="36">
        <v>11</v>
      </c>
      <c r="O2" s="37">
        <v>200.33333333333334</v>
      </c>
    </row>
    <row r="5" spans="1:17" x14ac:dyDescent="0.25">
      <c r="K5" s="17">
        <f>SUM(K2:K4)</f>
        <v>3</v>
      </c>
      <c r="L5" s="17">
        <f>SUM(L2:L4)</f>
        <v>568</v>
      </c>
      <c r="M5" s="23">
        <f>SUM(L5/K5)</f>
        <v>189.33333333333334</v>
      </c>
      <c r="N5" s="17">
        <f>SUM(N2:N4)</f>
        <v>11</v>
      </c>
      <c r="O5" s="23">
        <f>SUM(M5+N5)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E2">
    <cfRule type="top10" dxfId="620" priority="6" rank="1"/>
  </conditionalFormatting>
  <conditionalFormatting sqref="F2">
    <cfRule type="top10" dxfId="619" priority="5" rank="1"/>
  </conditionalFormatting>
  <conditionalFormatting sqref="G2">
    <cfRule type="top10" dxfId="618" priority="4" rank="1"/>
  </conditionalFormatting>
  <conditionalFormatting sqref="H2">
    <cfRule type="top10" dxfId="617" priority="3" rank="1"/>
  </conditionalFormatting>
  <conditionalFormatting sqref="I2">
    <cfRule type="top10" dxfId="616" priority="2" rank="1"/>
  </conditionalFormatting>
  <conditionalFormatting sqref="J2">
    <cfRule type="top10" dxfId="615" priority="1" rank="1"/>
  </conditionalFormatting>
  <hyperlinks>
    <hyperlink ref="Q1" location="'National Adult Rankings'!A1" display="Return to Rankings" xr:uid="{1DB00B75-46EA-4CB3-836B-33201FE87D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5201DDF-DB9C-410E-9390-23C04EED9C4F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A4FDB835-D799-4232-BACB-BBF417BE17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Q19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7" t="s">
        <v>23</v>
      </c>
      <c r="B2" s="8" t="s">
        <v>24</v>
      </c>
      <c r="C2" s="9">
        <v>43849</v>
      </c>
      <c r="D2" s="10" t="s">
        <v>36</v>
      </c>
      <c r="E2" s="11">
        <v>186</v>
      </c>
      <c r="F2" s="11">
        <v>176</v>
      </c>
      <c r="G2" s="11">
        <v>179</v>
      </c>
      <c r="H2" s="11">
        <v>170</v>
      </c>
      <c r="I2" s="11"/>
      <c r="J2" s="11"/>
      <c r="K2" s="12">
        <v>4</v>
      </c>
      <c r="L2" s="12">
        <v>711</v>
      </c>
      <c r="M2" s="13">
        <v>177.75</v>
      </c>
      <c r="N2" s="14">
        <v>13</v>
      </c>
      <c r="O2" s="15">
        <f>SUM(M2+N2)</f>
        <v>190.75</v>
      </c>
    </row>
    <row r="5" spans="1:17" x14ac:dyDescent="0.25">
      <c r="K5" s="17">
        <f>SUM(K2:K4)</f>
        <v>4</v>
      </c>
      <c r="L5" s="17">
        <f>SUM(L2:L4)</f>
        <v>711</v>
      </c>
      <c r="M5" s="16">
        <f>SUM(L5/K5)</f>
        <v>177.75</v>
      </c>
      <c r="N5" s="17">
        <f>SUM(N2:N4)</f>
        <v>13</v>
      </c>
      <c r="O5" s="17">
        <f>SUM(M5+N5)</f>
        <v>190.75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5" t="s">
        <v>28</v>
      </c>
      <c r="B14" s="26" t="s">
        <v>24</v>
      </c>
      <c r="C14" s="27">
        <v>43877</v>
      </c>
      <c r="D14" s="28" t="s">
        <v>36</v>
      </c>
      <c r="E14" s="29">
        <v>182.001</v>
      </c>
      <c r="F14" s="29">
        <v>175</v>
      </c>
      <c r="G14" s="29">
        <v>184</v>
      </c>
      <c r="H14" s="29">
        <v>186</v>
      </c>
      <c r="I14" s="29"/>
      <c r="J14" s="29"/>
      <c r="K14" s="34">
        <v>4</v>
      </c>
      <c r="L14" s="34">
        <v>727.00099999999998</v>
      </c>
      <c r="M14" s="35">
        <v>181.75024999999999</v>
      </c>
      <c r="N14" s="36">
        <v>8</v>
      </c>
      <c r="O14" s="37">
        <v>189.75024999999999</v>
      </c>
    </row>
    <row r="15" spans="1:17" x14ac:dyDescent="0.25">
      <c r="A15" s="25" t="s">
        <v>38</v>
      </c>
      <c r="B15" s="26" t="s">
        <v>24</v>
      </c>
      <c r="C15" s="27">
        <v>43905</v>
      </c>
      <c r="D15" s="49" t="s">
        <v>91</v>
      </c>
      <c r="E15" s="29">
        <v>181</v>
      </c>
      <c r="F15" s="29">
        <v>183</v>
      </c>
      <c r="G15" s="29">
        <v>167</v>
      </c>
      <c r="H15" s="29">
        <v>184</v>
      </c>
      <c r="I15" s="29"/>
      <c r="J15" s="29"/>
      <c r="K15" s="34">
        <v>4</v>
      </c>
      <c r="L15" s="34">
        <v>715</v>
      </c>
      <c r="M15" s="35">
        <v>178.75</v>
      </c>
      <c r="N15" s="36">
        <v>6</v>
      </c>
      <c r="O15" s="37">
        <v>184.75</v>
      </c>
    </row>
    <row r="16" spans="1:17" x14ac:dyDescent="0.25">
      <c r="A16" s="25" t="s">
        <v>176</v>
      </c>
      <c r="B16" s="26" t="s">
        <v>24</v>
      </c>
      <c r="C16" s="27">
        <v>43968</v>
      </c>
      <c r="D16" s="28" t="s">
        <v>36</v>
      </c>
      <c r="E16" s="29">
        <v>182</v>
      </c>
      <c r="F16" s="29">
        <v>180</v>
      </c>
      <c r="G16" s="29">
        <v>183</v>
      </c>
      <c r="H16" s="29">
        <v>180</v>
      </c>
      <c r="I16" s="29">
        <v>175</v>
      </c>
      <c r="J16" s="29">
        <v>170</v>
      </c>
      <c r="K16" s="34">
        <v>6</v>
      </c>
      <c r="L16" s="34">
        <v>1070</v>
      </c>
      <c r="M16" s="35">
        <v>178.33333333333334</v>
      </c>
      <c r="N16" s="36">
        <v>8</v>
      </c>
      <c r="O16" s="37">
        <v>186.33333333333334</v>
      </c>
    </row>
    <row r="19" spans="11:15" x14ac:dyDescent="0.25">
      <c r="K19" s="17">
        <f>SUM(K14:K18)</f>
        <v>14</v>
      </c>
      <c r="L19" s="17">
        <f>SUM(L14:L18)</f>
        <v>2512.0010000000002</v>
      </c>
      <c r="M19" s="16">
        <f>SUM(L19/K19)</f>
        <v>179.42864285714288</v>
      </c>
      <c r="N19" s="17">
        <f>SUM(N14:N18)</f>
        <v>22</v>
      </c>
      <c r="O19" s="17">
        <f>SUM(M19+N19)</f>
        <v>201.42864285714288</v>
      </c>
    </row>
  </sheetData>
  <protectedRanges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C15" name="Range1_1"/>
    <protectedRange algorithmName="SHA-512" hashValue="ON39YdpmFHfN9f47KpiRvqrKx0V9+erV1CNkpWzYhW/Qyc6aT8rEyCrvauWSYGZK2ia3o7vd3akF07acHAFpOA==" saltValue="yVW9XmDwTqEnmpSGai0KYg==" spinCount="100000" sqref="E15:J15 B15" name="Range1_5_2"/>
    <protectedRange algorithmName="SHA-512" hashValue="ON39YdpmFHfN9f47KpiRvqrKx0V9+erV1CNkpWzYhW/Qyc6aT8rEyCrvauWSYGZK2ia3o7vd3akF07acHAFpOA==" saltValue="yVW9XmDwTqEnmpSGai0KYg==" spinCount="100000" sqref="E16:J16 B16:C16" name="Range1_15"/>
    <protectedRange algorithmName="SHA-512" hashValue="ON39YdpmFHfN9f47KpiRvqrKx0V9+erV1CNkpWzYhW/Qyc6aT8rEyCrvauWSYGZK2ia3o7vd3akF07acHAFpOA==" saltValue="yVW9XmDwTqEnmpSGai0KYg==" spinCount="100000" sqref="D16" name="Range1_1_8"/>
  </protectedRanges>
  <conditionalFormatting sqref="J2">
    <cfRule type="top10" dxfId="614" priority="25" rank="1"/>
  </conditionalFormatting>
  <conditionalFormatting sqref="I2">
    <cfRule type="top10" dxfId="613" priority="26" rank="1"/>
  </conditionalFormatting>
  <conditionalFormatting sqref="H2">
    <cfRule type="top10" dxfId="612" priority="27" rank="1"/>
  </conditionalFormatting>
  <conditionalFormatting sqref="G2">
    <cfRule type="top10" dxfId="611" priority="28" rank="1"/>
  </conditionalFormatting>
  <conditionalFormatting sqref="F2">
    <cfRule type="top10" dxfId="610" priority="29" rank="1"/>
  </conditionalFormatting>
  <conditionalFormatting sqref="E2">
    <cfRule type="top10" dxfId="609" priority="30" rank="1"/>
  </conditionalFormatting>
  <conditionalFormatting sqref="I14">
    <cfRule type="top10" dxfId="608" priority="18" rank="1"/>
  </conditionalFormatting>
  <conditionalFormatting sqref="H14">
    <cfRule type="top10" dxfId="607" priority="14" rank="1"/>
  </conditionalFormatting>
  <conditionalFormatting sqref="J14">
    <cfRule type="top10" dxfId="606" priority="15" rank="1"/>
  </conditionalFormatting>
  <conditionalFormatting sqref="G14">
    <cfRule type="top10" dxfId="605" priority="17" rank="1"/>
  </conditionalFormatting>
  <conditionalFormatting sqref="F14">
    <cfRule type="top10" dxfId="604" priority="16" rank="1"/>
  </conditionalFormatting>
  <conditionalFormatting sqref="E14">
    <cfRule type="top10" dxfId="603" priority="13" rank="1"/>
  </conditionalFormatting>
  <conditionalFormatting sqref="I15">
    <cfRule type="top10" dxfId="602" priority="12" rank="1"/>
  </conditionalFormatting>
  <conditionalFormatting sqref="H15">
    <cfRule type="top10" dxfId="601" priority="8" rank="1"/>
  </conditionalFormatting>
  <conditionalFormatting sqref="J15">
    <cfRule type="top10" dxfId="600" priority="9" rank="1"/>
  </conditionalFormatting>
  <conditionalFormatting sqref="G15">
    <cfRule type="top10" dxfId="599" priority="11" rank="1"/>
  </conditionalFormatting>
  <conditionalFormatting sqref="F15">
    <cfRule type="top10" dxfId="598" priority="10" rank="1"/>
  </conditionalFormatting>
  <conditionalFormatting sqref="E15">
    <cfRule type="top10" dxfId="597" priority="7" rank="1"/>
  </conditionalFormatting>
  <conditionalFormatting sqref="I16">
    <cfRule type="top10" dxfId="596" priority="6" rank="1"/>
  </conditionalFormatting>
  <conditionalFormatting sqref="H16">
    <cfRule type="top10" dxfId="595" priority="2" rank="1"/>
  </conditionalFormatting>
  <conditionalFormatting sqref="J16">
    <cfRule type="top10" dxfId="594" priority="3" rank="1"/>
  </conditionalFormatting>
  <conditionalFormatting sqref="G16">
    <cfRule type="top10" dxfId="593" priority="5" rank="1"/>
  </conditionalFormatting>
  <conditionalFormatting sqref="F16">
    <cfRule type="top10" dxfId="592" priority="4" rank="1"/>
  </conditionalFormatting>
  <conditionalFormatting sqref="E16">
    <cfRule type="top10" dxfId="591" priority="1" rank="1"/>
  </conditionalFormatting>
  <hyperlinks>
    <hyperlink ref="Q1" location="'National Adult Rankings'!A1" display="Return to Rankings" xr:uid="{CB9F0E91-A519-4FC1-BB3A-D37B36A26D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B1:B2 D2 B13</xm:sqref>
        </x14:dataValidation>
        <x14:dataValidation type="list" allowBlank="1" showInputMessage="1" showErrorMessage="1" xr:uid="{2DB783FC-244D-479C-871B-F16B63DB8E0F}">
          <x14:formula1>
            <xm:f>'C:\Users\abra2\AppData\Local\Packages\Microsoft.MicrosoftEdge_8wekyb3d8bbwe\TempState\Downloads\[ABRA GA CLUB MATCH 2162020 (3).xlsm]DATA'!#REF!</xm:f>
          </x14:formula1>
          <xm:sqref>D14 B14</xm:sqref>
        </x14:dataValidation>
        <x14:dataValidation type="list" allowBlank="1" showInputMessage="1" showErrorMessage="1" xr:uid="{ACADD124-D7CF-4DA1-9DA8-6A7E91B1EDBD}">
          <x14:formula1>
            <xm:f>'C:\Users\LChacon\AppData\Local\Packages\Microsoft.MicrosoftEdge_8wekyb3d8bbwe\TempState\Downloads\[ABRA GA CLUB MATCH 3152020 (1).xlsm]DATA'!#REF!</xm:f>
          </x14:formula1>
          <xm:sqref>B15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B534-F560-4521-BA01-46B579A11DEB}">
  <sheetPr codeName="Sheet13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182</v>
      </c>
      <c r="C2" s="27">
        <v>43968</v>
      </c>
      <c r="D2" s="28" t="s">
        <v>180</v>
      </c>
      <c r="E2" s="29">
        <v>180</v>
      </c>
      <c r="F2" s="29">
        <v>184</v>
      </c>
      <c r="G2" s="29">
        <v>189</v>
      </c>
      <c r="H2" s="29"/>
      <c r="I2" s="29"/>
      <c r="J2" s="29"/>
      <c r="K2" s="34">
        <v>3</v>
      </c>
      <c r="L2" s="34">
        <v>553</v>
      </c>
      <c r="M2" s="35">
        <v>184.33333333333334</v>
      </c>
      <c r="N2" s="36">
        <v>4</v>
      </c>
      <c r="O2" s="37">
        <v>188.33333333333334</v>
      </c>
    </row>
    <row r="5" spans="1:17" x14ac:dyDescent="0.25">
      <c r="K5" s="17">
        <f>SUM(K2:K4)</f>
        <v>3</v>
      </c>
      <c r="L5" s="17">
        <f>SUM(L2:L4)</f>
        <v>553</v>
      </c>
      <c r="M5" s="23">
        <f>SUM(L5/K5)</f>
        <v>184.33333333333334</v>
      </c>
      <c r="N5" s="17">
        <f>SUM(N2:N4)</f>
        <v>4</v>
      </c>
      <c r="O5" s="23">
        <f>SUM(M5+N5)</f>
        <v>188.33333333333334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E2">
    <cfRule type="top10" dxfId="590" priority="6" rank="1"/>
  </conditionalFormatting>
  <conditionalFormatting sqref="F2">
    <cfRule type="top10" dxfId="589" priority="5" rank="1"/>
  </conditionalFormatting>
  <conditionalFormatting sqref="G2">
    <cfRule type="top10" dxfId="588" priority="4" rank="1"/>
  </conditionalFormatting>
  <conditionalFormatting sqref="H2">
    <cfRule type="top10" dxfId="587" priority="3" rank="1"/>
  </conditionalFormatting>
  <conditionalFormatting sqref="I2">
    <cfRule type="top10" dxfId="586" priority="2" rank="1"/>
  </conditionalFormatting>
  <conditionalFormatting sqref="J2">
    <cfRule type="top10" dxfId="585" priority="1" rank="1"/>
  </conditionalFormatting>
  <hyperlinks>
    <hyperlink ref="Q1" location="'National Adult Rankings'!A1" display="Return to Rankings" xr:uid="{83B488F6-111E-48F7-98D7-A96033BC7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5C6429-82FD-4F3F-AAB4-D10F7DDE904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4F1476E4-1D65-4D13-B09D-73FDA02844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C56D0-B2A0-4DEC-9B0D-60C06BD1CB72}">
  <sheetPr codeName="Sheet43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77</v>
      </c>
      <c r="C2" s="27">
        <f t="shared" ref="C2" si="0">$D$2</f>
        <v>192</v>
      </c>
      <c r="D2" s="28">
        <f t="shared" ref="D2" si="1">$E$2</f>
        <v>192</v>
      </c>
      <c r="E2" s="29">
        <v>192</v>
      </c>
      <c r="F2" s="29">
        <v>195.001</v>
      </c>
      <c r="G2" s="29">
        <v>194</v>
      </c>
      <c r="H2" s="29">
        <v>185</v>
      </c>
      <c r="I2" s="29"/>
      <c r="J2" s="29"/>
      <c r="K2" s="34">
        <v>4</v>
      </c>
      <c r="L2" s="34">
        <v>766.00099999999998</v>
      </c>
      <c r="M2" s="35">
        <v>191.50024999999999</v>
      </c>
      <c r="N2" s="36">
        <v>6</v>
      </c>
      <c r="O2" s="37">
        <v>197.50024999999999</v>
      </c>
    </row>
    <row r="3" spans="1:17" x14ac:dyDescent="0.25">
      <c r="A3" s="25" t="s">
        <v>76</v>
      </c>
      <c r="B3" s="26" t="s">
        <v>77</v>
      </c>
      <c r="C3" s="27">
        <v>43988</v>
      </c>
      <c r="D3" s="28" t="s">
        <v>52</v>
      </c>
      <c r="E3" s="29">
        <v>184</v>
      </c>
      <c r="F3" s="29">
        <v>186</v>
      </c>
      <c r="G3" s="29">
        <v>175</v>
      </c>
      <c r="H3" s="29">
        <v>191</v>
      </c>
      <c r="I3" s="29"/>
      <c r="J3" s="29"/>
      <c r="K3" s="34">
        <v>4</v>
      </c>
      <c r="L3" s="34">
        <v>736</v>
      </c>
      <c r="M3" s="35">
        <v>184</v>
      </c>
      <c r="N3" s="36">
        <v>3</v>
      </c>
      <c r="O3" s="37">
        <v>187</v>
      </c>
    </row>
    <row r="6" spans="1:17" x14ac:dyDescent="0.25">
      <c r="K6" s="17">
        <f>SUM(K2:K5)</f>
        <v>8</v>
      </c>
      <c r="L6" s="17">
        <f>SUM(L2:L5)</f>
        <v>1502.001</v>
      </c>
      <c r="M6" s="23">
        <f>SUM(L6/K6)</f>
        <v>187.750125</v>
      </c>
      <c r="N6" s="17">
        <f>SUM(N2:N5)</f>
        <v>9</v>
      </c>
      <c r="O6" s="23">
        <f>SUM(M6+N6)</f>
        <v>196.750125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3106" priority="7" rank="1"/>
  </conditionalFormatting>
  <conditionalFormatting sqref="G2">
    <cfRule type="top10" dxfId="3105" priority="8" rank="1"/>
  </conditionalFormatting>
  <conditionalFormatting sqref="H2">
    <cfRule type="top10" dxfId="3104" priority="9" rank="1"/>
  </conditionalFormatting>
  <conditionalFormatting sqref="I2">
    <cfRule type="top10" dxfId="3103" priority="10" rank="1"/>
  </conditionalFormatting>
  <conditionalFormatting sqref="J2">
    <cfRule type="top10" dxfId="3102" priority="11" rank="1"/>
  </conditionalFormatting>
  <conditionalFormatting sqref="E2">
    <cfRule type="top10" dxfId="3101" priority="12" rank="1"/>
  </conditionalFormatting>
  <conditionalFormatting sqref="F3">
    <cfRule type="top10" dxfId="3100" priority="5" rank="1"/>
  </conditionalFormatting>
  <conditionalFormatting sqref="G3">
    <cfRule type="top10" dxfId="3099" priority="4" rank="1"/>
  </conditionalFormatting>
  <conditionalFormatting sqref="H3">
    <cfRule type="top10" dxfId="3098" priority="3" rank="1"/>
  </conditionalFormatting>
  <conditionalFormatting sqref="I3">
    <cfRule type="top10" dxfId="3097" priority="1" rank="1"/>
  </conditionalFormatting>
  <conditionalFormatting sqref="J3">
    <cfRule type="top10" dxfId="3096" priority="2" rank="1"/>
  </conditionalFormatting>
  <conditionalFormatting sqref="E3">
    <cfRule type="top10" dxfId="3095" priority="6" rank="1"/>
  </conditionalFormatting>
  <hyperlinks>
    <hyperlink ref="Q1" location="'National Adult Rankings'!A1" display="Return to Rankings" xr:uid="{39F22772-49A4-4C6F-95BE-633EB7C3BB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E5CE0D-5C14-4D42-8595-D466CEBB241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B867A67-D61E-4805-99FC-66D61EC79601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6C83-66AA-453A-9355-4816B8A749A1}">
  <sheetPr codeName="Sheet132"/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206</v>
      </c>
      <c r="C2" s="27">
        <v>43967</v>
      </c>
      <c r="D2" s="28" t="s">
        <v>201</v>
      </c>
      <c r="E2" s="29">
        <v>191</v>
      </c>
      <c r="F2" s="29">
        <v>195</v>
      </c>
      <c r="G2" s="29">
        <v>186</v>
      </c>
      <c r="H2" s="29"/>
      <c r="I2" s="29"/>
      <c r="J2" s="29"/>
      <c r="K2" s="34">
        <v>3</v>
      </c>
      <c r="L2" s="34">
        <v>572</v>
      </c>
      <c r="M2" s="35">
        <v>190.66666666666666</v>
      </c>
      <c r="N2" s="36">
        <v>3</v>
      </c>
      <c r="O2" s="37">
        <v>193.66666666666666</v>
      </c>
    </row>
    <row r="5" spans="1:17" x14ac:dyDescent="0.25">
      <c r="K5" s="17">
        <f>SUM(K2:K4)</f>
        <v>3</v>
      </c>
      <c r="L5" s="17">
        <f>SUM(L2:L4)</f>
        <v>572</v>
      </c>
      <c r="M5" s="23">
        <f>SUM(L5/K5)</f>
        <v>190.66666666666666</v>
      </c>
      <c r="N5" s="17">
        <f>SUM(N2:N4)</f>
        <v>3</v>
      </c>
      <c r="O5" s="23">
        <f>SUM(M5+N5)</f>
        <v>193.66666666666666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154</v>
      </c>
      <c r="B12" s="26" t="s">
        <v>206</v>
      </c>
      <c r="C12" s="27">
        <v>43967</v>
      </c>
      <c r="D12" s="28" t="s">
        <v>201</v>
      </c>
      <c r="E12" s="29">
        <v>184.001</v>
      </c>
      <c r="F12" s="29">
        <v>189</v>
      </c>
      <c r="G12" s="29">
        <v>184</v>
      </c>
      <c r="H12" s="29"/>
      <c r="I12" s="29"/>
      <c r="J12" s="29"/>
      <c r="K12" s="34">
        <v>3</v>
      </c>
      <c r="L12" s="34">
        <v>557.00099999999998</v>
      </c>
      <c r="M12" s="35">
        <v>185.667</v>
      </c>
      <c r="N12" s="36">
        <v>9</v>
      </c>
      <c r="O12" s="37">
        <v>194.667</v>
      </c>
    </row>
    <row r="13" spans="1:17" x14ac:dyDescent="0.25">
      <c r="A13" s="25" t="s">
        <v>154</v>
      </c>
      <c r="B13" s="26" t="s">
        <v>206</v>
      </c>
      <c r="C13" s="27">
        <v>43973</v>
      </c>
      <c r="D13" s="28" t="s">
        <v>202</v>
      </c>
      <c r="E13" s="29">
        <v>190</v>
      </c>
      <c r="F13" s="29">
        <v>190</v>
      </c>
      <c r="G13" s="29"/>
      <c r="H13" s="29"/>
      <c r="I13" s="29"/>
      <c r="J13" s="29"/>
      <c r="K13" s="34">
        <v>2</v>
      </c>
      <c r="L13" s="34">
        <v>380</v>
      </c>
      <c r="M13" s="35">
        <v>190</v>
      </c>
      <c r="N13" s="36">
        <v>9</v>
      </c>
      <c r="O13" s="37">
        <v>199</v>
      </c>
    </row>
    <row r="16" spans="1:17" x14ac:dyDescent="0.25">
      <c r="K16" s="17">
        <f>SUM(K12:K15)</f>
        <v>5</v>
      </c>
      <c r="L16" s="17">
        <f>SUM(L12:L15)</f>
        <v>937.00099999999998</v>
      </c>
      <c r="M16" s="23">
        <f>SUM(L16/K16)</f>
        <v>187.40019999999998</v>
      </c>
      <c r="N16" s="17">
        <f>SUM(N12:N15)</f>
        <v>18</v>
      </c>
      <c r="O16" s="23">
        <f>SUM(M16+N16)</f>
        <v>205.40019999999998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"/>
    <protectedRange algorithmName="SHA-512" hashValue="ON39YdpmFHfN9f47KpiRvqrKx0V9+erV1CNkpWzYhW/Qyc6aT8rEyCrvauWSYGZK2ia3o7vd3akF07acHAFpOA==" saltValue="yVW9XmDwTqEnmpSGai0KYg==" spinCount="100000" sqref="E12:J12 B12:C12" name="Range1_4"/>
    <protectedRange algorithmName="SHA-512" hashValue="ON39YdpmFHfN9f47KpiRvqrKx0V9+erV1CNkpWzYhW/Qyc6aT8rEyCrvauWSYGZK2ia3o7vd3akF07acHAFpOA==" saltValue="yVW9XmDwTqEnmpSGai0KYg==" spinCount="100000" sqref="E13:J13 B13:C13" name="Range1_4_1"/>
    <protectedRange algorithmName="SHA-512" hashValue="ON39YdpmFHfN9f47KpiRvqrKx0V9+erV1CNkpWzYhW/Qyc6aT8rEyCrvauWSYGZK2ia3o7vd3akF07acHAFpOA==" saltValue="yVW9XmDwTqEnmpSGai0KYg==" spinCount="100000" sqref="D13" name="Range1_1_3"/>
  </protectedRanges>
  <conditionalFormatting sqref="F2">
    <cfRule type="top10" dxfId="584" priority="19" rank="1"/>
  </conditionalFormatting>
  <conditionalFormatting sqref="H2">
    <cfRule type="top10" dxfId="583" priority="20" rank="1"/>
  </conditionalFormatting>
  <conditionalFormatting sqref="I2">
    <cfRule type="top10" dxfId="582" priority="21" rank="1"/>
  </conditionalFormatting>
  <conditionalFormatting sqref="J2">
    <cfRule type="top10" dxfId="581" priority="22" rank="1"/>
  </conditionalFormatting>
  <conditionalFormatting sqref="E2">
    <cfRule type="top10" dxfId="580" priority="23" rank="1"/>
  </conditionalFormatting>
  <conditionalFormatting sqref="G2">
    <cfRule type="top10" dxfId="579" priority="24" rank="1"/>
  </conditionalFormatting>
  <conditionalFormatting sqref="H12">
    <cfRule type="top10" dxfId="578" priority="8" rank="1"/>
  </conditionalFormatting>
  <conditionalFormatting sqref="I12">
    <cfRule type="top10" dxfId="577" priority="12" rank="1"/>
  </conditionalFormatting>
  <conditionalFormatting sqref="J12">
    <cfRule type="top10" dxfId="576" priority="9" rank="1"/>
  </conditionalFormatting>
  <conditionalFormatting sqref="G12">
    <cfRule type="top10" dxfId="575" priority="11" rank="1"/>
  </conditionalFormatting>
  <conditionalFormatting sqref="F12">
    <cfRule type="top10" dxfId="574" priority="10" rank="1"/>
  </conditionalFormatting>
  <conditionalFormatting sqref="E12">
    <cfRule type="top10" dxfId="573" priority="7" rank="1"/>
  </conditionalFormatting>
  <conditionalFormatting sqref="I13">
    <cfRule type="top10" dxfId="572" priority="6" rank="1"/>
  </conditionalFormatting>
  <conditionalFormatting sqref="H13">
    <cfRule type="top10" dxfId="571" priority="2" rank="1"/>
  </conditionalFormatting>
  <conditionalFormatting sqref="J13">
    <cfRule type="top10" dxfId="570" priority="3" rank="1"/>
  </conditionalFormatting>
  <conditionalFormatting sqref="G13">
    <cfRule type="top10" dxfId="569" priority="5" rank="1"/>
  </conditionalFormatting>
  <conditionalFormatting sqref="F13">
    <cfRule type="top10" dxfId="568" priority="4" rank="1"/>
  </conditionalFormatting>
  <conditionalFormatting sqref="E13">
    <cfRule type="top10" dxfId="567" priority="1" rank="1"/>
  </conditionalFormatting>
  <hyperlinks>
    <hyperlink ref="Q1" location="'National Adult Rankings'!A1" display="Return to Rankings" xr:uid="{A71A46F1-7378-4132-BC2F-787C11850CE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309F8-398E-4A26-9DCB-88D2FF22E2E8}">
          <x14:formula1>
            <xm:f>'C:\Users\abra2\AppData\Local\Packages\Microsoft.MicrosoftEdge_8wekyb3d8bbwe\TempState\Downloads\[__ABRA Scoring Program  2-24-2020 MASTER (2).xlsm]DATA'!#REF!</xm:f>
          </x14:formula1>
          <xm:sqref>D2 B2 D12:D13 B12:B13</xm:sqref>
        </x14:dataValidation>
        <x14:dataValidation type="list" allowBlank="1" showInputMessage="1" showErrorMessage="1" xr:uid="{76CB8DA2-5F74-455F-9740-C97239AF1F44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70B-CB04-4B7F-BE39-21F95BF0990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282</v>
      </c>
      <c r="C2" s="27">
        <v>44002</v>
      </c>
      <c r="D2" s="28" t="s">
        <v>115</v>
      </c>
      <c r="E2" s="29">
        <v>190</v>
      </c>
      <c r="F2" s="29">
        <v>185</v>
      </c>
      <c r="G2" s="29">
        <v>190</v>
      </c>
      <c r="H2" s="29">
        <v>191</v>
      </c>
      <c r="I2" s="29"/>
      <c r="J2" s="29"/>
      <c r="K2" s="34">
        <v>4</v>
      </c>
      <c r="L2" s="34">
        <v>756</v>
      </c>
      <c r="M2" s="35">
        <v>189</v>
      </c>
      <c r="N2" s="36">
        <v>5</v>
      </c>
      <c r="O2" s="37">
        <v>194</v>
      </c>
    </row>
    <row r="5" spans="1:17" x14ac:dyDescent="0.25">
      <c r="K5" s="17">
        <f>SUM(K2:K4)</f>
        <v>4</v>
      </c>
      <c r="L5" s="17">
        <f>SUM(L2:L4)</f>
        <v>756</v>
      </c>
      <c r="M5" s="23">
        <f>SUM(L5/K5)</f>
        <v>189</v>
      </c>
      <c r="N5" s="17">
        <f>SUM(N2:N4)</f>
        <v>5</v>
      </c>
      <c r="O5" s="23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566" priority="6" rank="1"/>
  </conditionalFormatting>
  <conditionalFormatting sqref="G2">
    <cfRule type="top10" dxfId="565" priority="5" rank="1"/>
  </conditionalFormatting>
  <conditionalFormatting sqref="H2">
    <cfRule type="top10" dxfId="564" priority="4" rank="1"/>
  </conditionalFormatting>
  <conditionalFormatting sqref="I2">
    <cfRule type="top10" dxfId="563" priority="3" rank="1"/>
  </conditionalFormatting>
  <conditionalFormatting sqref="J2">
    <cfRule type="top10" dxfId="562" priority="2" rank="1"/>
  </conditionalFormatting>
  <conditionalFormatting sqref="E2">
    <cfRule type="top10" dxfId="561" priority="1" rank="1"/>
  </conditionalFormatting>
  <hyperlinks>
    <hyperlink ref="Q1" location="'National Adult Rankings'!A1" display="Return to Rankings" xr:uid="{75177A64-2856-4439-BC60-A83F8ADE89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BEFC5-4B0B-45D0-96FC-CC8441917E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DE8D4-9AAF-4A7D-B9AB-489B417C8D9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263</v>
      </c>
      <c r="C2" s="27">
        <v>43995</v>
      </c>
      <c r="D2" s="28" t="s">
        <v>237</v>
      </c>
      <c r="E2" s="29">
        <v>190</v>
      </c>
      <c r="F2" s="29">
        <v>187</v>
      </c>
      <c r="G2" s="29">
        <v>184</v>
      </c>
      <c r="H2" s="29">
        <v>187</v>
      </c>
      <c r="I2" s="29"/>
      <c r="J2" s="29"/>
      <c r="K2" s="34">
        <f>COUNT(E2:J2)</f>
        <v>4</v>
      </c>
      <c r="L2" s="34">
        <f>SUM(E2:J2)</f>
        <v>748</v>
      </c>
      <c r="M2" s="35">
        <f>IFERROR(L2/K2,0)</f>
        <v>187</v>
      </c>
      <c r="N2" s="36">
        <v>2</v>
      </c>
      <c r="O2" s="37">
        <f>SUM(M2+N2)</f>
        <v>189</v>
      </c>
    </row>
    <row r="5" spans="1:17" x14ac:dyDescent="0.25">
      <c r="K5" s="17">
        <f>SUM(K2:K4)</f>
        <v>4</v>
      </c>
      <c r="L5" s="17">
        <f>SUM(L2:L4)</f>
        <v>748</v>
      </c>
      <c r="M5" s="23">
        <f>SUM(L5/K5)</f>
        <v>187</v>
      </c>
      <c r="N5" s="17">
        <f>SUM(N2:N4)</f>
        <v>2</v>
      </c>
      <c r="O5" s="23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">
    <cfRule type="top10" dxfId="560" priority="6" rank="1"/>
  </conditionalFormatting>
  <conditionalFormatting sqref="H2">
    <cfRule type="top10" dxfId="559" priority="3" rank="1"/>
  </conditionalFormatting>
  <conditionalFormatting sqref="F2">
    <cfRule type="top10" dxfId="558" priority="1" rank="1"/>
  </conditionalFormatting>
  <conditionalFormatting sqref="G2">
    <cfRule type="top10" dxfId="557" priority="2" rank="1"/>
  </conditionalFormatting>
  <conditionalFormatting sqref="I2">
    <cfRule type="top10" dxfId="556" priority="4" rank="1"/>
  </conditionalFormatting>
  <conditionalFormatting sqref="J2">
    <cfRule type="top10" dxfId="555" priority="5" rank="1"/>
  </conditionalFormatting>
  <hyperlinks>
    <hyperlink ref="Q1" location="'National Adult Rankings'!A1" display="Return to Rankings" xr:uid="{6898FC75-CEF6-4C31-9734-6A84532F83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A66B55-6715-404E-B201-765FEB0E87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9BF9-D55C-4599-BDDB-698613EF7056}">
  <sheetPr codeName="Sheet34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55</v>
      </c>
      <c r="C2" s="27">
        <v>43883</v>
      </c>
      <c r="D2" s="28" t="s">
        <v>56</v>
      </c>
      <c r="E2" s="29">
        <v>184</v>
      </c>
      <c r="F2" s="29">
        <v>185</v>
      </c>
      <c r="G2" s="29">
        <v>187</v>
      </c>
      <c r="H2" s="29">
        <v>187</v>
      </c>
      <c r="I2" s="29"/>
      <c r="J2" s="29"/>
      <c r="K2" s="34">
        <v>4</v>
      </c>
      <c r="L2" s="34">
        <v>743</v>
      </c>
      <c r="M2" s="35">
        <v>185.75</v>
      </c>
      <c r="N2" s="36">
        <v>13</v>
      </c>
      <c r="O2" s="37">
        <v>198.75</v>
      </c>
    </row>
    <row r="3" spans="1:17" x14ac:dyDescent="0.25">
      <c r="A3" s="50" t="s">
        <v>76</v>
      </c>
      <c r="B3" s="51" t="s">
        <v>94</v>
      </c>
      <c r="C3" s="52">
        <v>43904</v>
      </c>
      <c r="D3" s="53" t="s">
        <v>56</v>
      </c>
      <c r="E3" s="54">
        <v>196</v>
      </c>
      <c r="F3" s="54">
        <v>193</v>
      </c>
      <c r="G3" s="54">
        <v>196</v>
      </c>
      <c r="H3" s="54">
        <v>193</v>
      </c>
      <c r="I3" s="54"/>
      <c r="J3" s="54"/>
      <c r="K3" s="55">
        <v>4</v>
      </c>
      <c r="L3" s="55">
        <v>778</v>
      </c>
      <c r="M3" s="56">
        <v>194.5</v>
      </c>
      <c r="N3" s="57">
        <v>11</v>
      </c>
      <c r="O3" s="58">
        <v>205.5</v>
      </c>
    </row>
    <row r="4" spans="1:17" x14ac:dyDescent="0.25">
      <c r="A4" s="25" t="s">
        <v>76</v>
      </c>
      <c r="B4" s="26" t="s">
        <v>94</v>
      </c>
      <c r="C4" s="27">
        <v>43974</v>
      </c>
      <c r="D4" s="28" t="s">
        <v>56</v>
      </c>
      <c r="E4" s="29">
        <v>188</v>
      </c>
      <c r="F4" s="29">
        <v>187</v>
      </c>
      <c r="G4" s="29">
        <v>186</v>
      </c>
      <c r="H4" s="29">
        <v>190</v>
      </c>
      <c r="I4" s="29"/>
      <c r="J4" s="29"/>
      <c r="K4" s="34">
        <v>4</v>
      </c>
      <c r="L4" s="34">
        <v>751</v>
      </c>
      <c r="M4" s="35">
        <v>187.75</v>
      </c>
      <c r="N4" s="36">
        <v>9</v>
      </c>
      <c r="O4" s="37">
        <v>196.75</v>
      </c>
    </row>
    <row r="5" spans="1:17" x14ac:dyDescent="0.25">
      <c r="A5" s="25" t="s">
        <v>76</v>
      </c>
      <c r="B5" s="26" t="s">
        <v>94</v>
      </c>
      <c r="C5" s="27">
        <v>43981</v>
      </c>
      <c r="D5" s="28" t="s">
        <v>56</v>
      </c>
      <c r="E5" s="29">
        <v>190</v>
      </c>
      <c r="F5" s="29">
        <v>186</v>
      </c>
      <c r="G5" s="29">
        <v>187</v>
      </c>
      <c r="H5" s="29">
        <v>189.001</v>
      </c>
      <c r="I5" s="29"/>
      <c r="J5" s="29"/>
      <c r="K5" s="34">
        <v>4</v>
      </c>
      <c r="L5" s="34">
        <v>752.00099999999998</v>
      </c>
      <c r="M5" s="35">
        <v>188.00024999999999</v>
      </c>
      <c r="N5" s="36">
        <v>7</v>
      </c>
      <c r="O5" s="37">
        <v>195.00024999999999</v>
      </c>
    </row>
    <row r="6" spans="1:17" x14ac:dyDescent="0.25">
      <c r="A6" s="25" t="s">
        <v>76</v>
      </c>
      <c r="B6" s="26" t="s">
        <v>94</v>
      </c>
      <c r="C6" s="27">
        <v>43995</v>
      </c>
      <c r="D6" s="28" t="s">
        <v>56</v>
      </c>
      <c r="E6" s="29">
        <v>158</v>
      </c>
      <c r="F6" s="29">
        <v>186</v>
      </c>
      <c r="G6" s="29">
        <v>184</v>
      </c>
      <c r="H6" s="29">
        <v>181</v>
      </c>
      <c r="I6" s="29"/>
      <c r="J6" s="29"/>
      <c r="K6" s="34">
        <v>4</v>
      </c>
      <c r="L6" s="34">
        <v>709</v>
      </c>
      <c r="M6" s="35">
        <v>177.25</v>
      </c>
      <c r="N6" s="36">
        <v>7</v>
      </c>
      <c r="O6" s="37">
        <v>184.25</v>
      </c>
    </row>
    <row r="9" spans="1:17" x14ac:dyDescent="0.25">
      <c r="K9" s="17">
        <f>SUM(K2:K8)</f>
        <v>20</v>
      </c>
      <c r="L9" s="17">
        <f>SUM(L2:L8)</f>
        <v>3733.0010000000002</v>
      </c>
      <c r="M9" s="23">
        <f>SUM(L9/K9)</f>
        <v>186.65005000000002</v>
      </c>
      <c r="N9" s="17">
        <f>SUM(N2:N8)</f>
        <v>47</v>
      </c>
      <c r="O9" s="23">
        <f>SUM(M9+N9)</f>
        <v>233.65005000000002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2"/>
    <protectedRange algorithmName="SHA-512" hashValue="ON39YdpmFHfN9f47KpiRvqrKx0V9+erV1CNkpWzYhW/Qyc6aT8rEyCrvauWSYGZK2ia3o7vd3akF07acHAFpOA==" saltValue="yVW9XmDwTqEnmpSGai0KYg==" spinCount="100000" sqref="I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sqref="I4:J4 B4:C4" name="Range1_7"/>
    <protectedRange sqref="D4" name="Range1_1_4"/>
    <protectedRange sqref="E4:H4" name="Range1_3_3"/>
    <protectedRange sqref="I5:J5 B5:C5" name="Range1_2"/>
    <protectedRange sqref="D5" name="Range1_1_1"/>
    <protectedRange sqref="E5:H5" name="Range1_3_1"/>
    <protectedRange sqref="I6:J6 B6:C6" name="Range1_4"/>
    <protectedRange sqref="D6" name="Range1_1_2"/>
    <protectedRange sqref="E6:H6" name="Range1_3_2"/>
  </protectedRanges>
  <conditionalFormatting sqref="F2">
    <cfRule type="top10" dxfId="554" priority="29" rank="1"/>
  </conditionalFormatting>
  <conditionalFormatting sqref="G2">
    <cfRule type="top10" dxfId="553" priority="28" rank="1"/>
  </conditionalFormatting>
  <conditionalFormatting sqref="H2">
    <cfRule type="top10" dxfId="552" priority="27" rank="1"/>
  </conditionalFormatting>
  <conditionalFormatting sqref="I2">
    <cfRule type="top10" dxfId="551" priority="25" rank="1"/>
  </conditionalFormatting>
  <conditionalFormatting sqref="J2">
    <cfRule type="top10" dxfId="550" priority="26" rank="1"/>
  </conditionalFormatting>
  <conditionalFormatting sqref="E2">
    <cfRule type="top10" dxfId="549" priority="30" rank="1"/>
  </conditionalFormatting>
  <conditionalFormatting sqref="F3">
    <cfRule type="top10" dxfId="548" priority="23" rank="1"/>
  </conditionalFormatting>
  <conditionalFormatting sqref="G3">
    <cfRule type="top10" dxfId="547" priority="22" rank="1"/>
  </conditionalFormatting>
  <conditionalFormatting sqref="H3">
    <cfRule type="top10" dxfId="546" priority="21" rank="1"/>
  </conditionalFormatting>
  <conditionalFormatting sqref="I3">
    <cfRule type="top10" dxfId="545" priority="19" rank="1"/>
  </conditionalFormatting>
  <conditionalFormatting sqref="J3">
    <cfRule type="top10" dxfId="544" priority="20" rank="1"/>
  </conditionalFormatting>
  <conditionalFormatting sqref="E3">
    <cfRule type="top10" dxfId="543" priority="24" rank="1"/>
  </conditionalFormatting>
  <conditionalFormatting sqref="F4">
    <cfRule type="top10" dxfId="542" priority="17" rank="1"/>
  </conditionalFormatting>
  <conditionalFormatting sqref="G4">
    <cfRule type="top10" dxfId="541" priority="16" rank="1"/>
  </conditionalFormatting>
  <conditionalFormatting sqref="H4">
    <cfRule type="top10" dxfId="540" priority="15" rank="1"/>
  </conditionalFormatting>
  <conditionalFormatting sqref="I4">
    <cfRule type="top10" dxfId="539" priority="13" rank="1"/>
  </conditionalFormatting>
  <conditionalFormatting sqref="J4">
    <cfRule type="top10" dxfId="538" priority="14" rank="1"/>
  </conditionalFormatting>
  <conditionalFormatting sqref="E4">
    <cfRule type="top10" dxfId="537" priority="18" rank="1"/>
  </conditionalFormatting>
  <conditionalFormatting sqref="F5">
    <cfRule type="top10" dxfId="536" priority="11" rank="1"/>
  </conditionalFormatting>
  <conditionalFormatting sqref="G5">
    <cfRule type="top10" dxfId="535" priority="10" rank="1"/>
  </conditionalFormatting>
  <conditionalFormatting sqref="H5">
    <cfRule type="top10" dxfId="534" priority="9" rank="1"/>
  </conditionalFormatting>
  <conditionalFormatting sqref="I5">
    <cfRule type="top10" dxfId="533" priority="7" rank="1"/>
  </conditionalFormatting>
  <conditionalFormatting sqref="J5">
    <cfRule type="top10" dxfId="532" priority="8" rank="1"/>
  </conditionalFormatting>
  <conditionalFormatting sqref="E5">
    <cfRule type="top10" dxfId="531" priority="12" rank="1"/>
  </conditionalFormatting>
  <conditionalFormatting sqref="F6">
    <cfRule type="top10" dxfId="530" priority="5" rank="1"/>
  </conditionalFormatting>
  <conditionalFormatting sqref="G6">
    <cfRule type="top10" dxfId="529" priority="4" rank="1"/>
  </conditionalFormatting>
  <conditionalFormatting sqref="H6">
    <cfRule type="top10" dxfId="528" priority="3" rank="1"/>
  </conditionalFormatting>
  <conditionalFormatting sqref="I6">
    <cfRule type="top10" dxfId="527" priority="1" rank="1"/>
  </conditionalFormatting>
  <conditionalFormatting sqref="J6">
    <cfRule type="top10" dxfId="526" priority="2" rank="1"/>
  </conditionalFormatting>
  <conditionalFormatting sqref="E6">
    <cfRule type="top10" dxfId="525" priority="6" rank="1"/>
  </conditionalFormatting>
  <hyperlinks>
    <hyperlink ref="Q1" location="'National Adult Rankings'!A1" display="Return to Rankings" xr:uid="{DD872A3C-08B4-46D7-BE73-C7ACF4F692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7B0E635-F380-4144-B42E-30CC66C12D4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67B60384-19AB-4D5D-97A2-59B0BBA9E388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9E9A3446-13C6-46AC-A37D-15170A3ABC3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B5612EC-04AB-46EC-BFF2-3169D77184F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66AAE-0A2B-4F00-A713-3EC770CD46D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265</v>
      </c>
      <c r="C2" s="27">
        <v>43995</v>
      </c>
      <c r="D2" s="28" t="s">
        <v>149</v>
      </c>
      <c r="E2" s="29">
        <v>187</v>
      </c>
      <c r="F2" s="29">
        <v>189</v>
      </c>
      <c r="G2" s="29">
        <v>190</v>
      </c>
      <c r="H2" s="29"/>
      <c r="I2" s="29"/>
      <c r="J2" s="29"/>
      <c r="K2" s="34">
        <v>3</v>
      </c>
      <c r="L2" s="34">
        <v>566</v>
      </c>
      <c r="M2" s="35">
        <v>188.66666666666666</v>
      </c>
      <c r="N2" s="36">
        <v>11</v>
      </c>
      <c r="O2" s="37">
        <v>199.66666666666666</v>
      </c>
    </row>
    <row r="5" spans="1:17" x14ac:dyDescent="0.25">
      <c r="K5" s="17">
        <f>SUM(K2:K4)</f>
        <v>3</v>
      </c>
      <c r="L5" s="17">
        <f>SUM(L2:L4)</f>
        <v>566</v>
      </c>
      <c r="M5" s="23">
        <f>SUM(L5/K5)</f>
        <v>188.66666666666666</v>
      </c>
      <c r="N5" s="17">
        <f>SUM(N2:N4)</f>
        <v>11</v>
      </c>
      <c r="O5" s="23">
        <f>SUM(M5+N5)</f>
        <v>199.66666666666666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4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524" priority="6" rank="1"/>
  </conditionalFormatting>
  <conditionalFormatting sqref="F2">
    <cfRule type="top10" dxfId="523" priority="5" rank="1"/>
  </conditionalFormatting>
  <conditionalFormatting sqref="G2">
    <cfRule type="top10" dxfId="522" priority="4" rank="1"/>
  </conditionalFormatting>
  <conditionalFormatting sqref="H2">
    <cfRule type="top10" dxfId="521" priority="3" rank="1"/>
  </conditionalFormatting>
  <conditionalFormatting sqref="I2">
    <cfRule type="top10" dxfId="520" priority="2" rank="1"/>
  </conditionalFormatting>
  <conditionalFormatting sqref="J2">
    <cfRule type="top10" dxfId="519" priority="1" rank="1"/>
  </conditionalFormatting>
  <hyperlinks>
    <hyperlink ref="Q1" location="'National Adult Rankings'!A1" display="Return to Rankings" xr:uid="{4E0F5476-2EBC-4940-ADC4-F6B77F13C2E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A0FDBD-34BC-48C1-8D97-AFA9C28CFD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D47A-C68A-453E-A5F2-2951B6FB1734}">
  <sheetPr codeName="Sheet5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93</v>
      </c>
      <c r="C2" s="27">
        <v>43905</v>
      </c>
      <c r="D2" s="49" t="s">
        <v>91</v>
      </c>
      <c r="E2" s="29">
        <v>183</v>
      </c>
      <c r="F2" s="29">
        <v>184</v>
      </c>
      <c r="G2" s="29">
        <v>181</v>
      </c>
      <c r="H2" s="29">
        <v>182</v>
      </c>
      <c r="I2" s="29"/>
      <c r="J2" s="29"/>
      <c r="K2" s="34">
        <v>4</v>
      </c>
      <c r="L2" s="34">
        <v>730</v>
      </c>
      <c r="M2" s="35">
        <v>182.5</v>
      </c>
      <c r="N2" s="36">
        <v>2</v>
      </c>
      <c r="O2" s="37">
        <v>184.5</v>
      </c>
    </row>
    <row r="5" spans="1:17" x14ac:dyDescent="0.25">
      <c r="K5" s="17">
        <f>SUM(K2:K4)</f>
        <v>4</v>
      </c>
      <c r="L5" s="17">
        <f>SUM(L2:L4)</f>
        <v>730</v>
      </c>
      <c r="M5" s="23">
        <f>SUM(L5/K5)</f>
        <v>182.5</v>
      </c>
      <c r="N5" s="17">
        <f>SUM(N2:N4)</f>
        <v>2</v>
      </c>
      <c r="O5" s="23">
        <f>SUM(M5+N5)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518" priority="5" rank="1"/>
  </conditionalFormatting>
  <conditionalFormatting sqref="G2">
    <cfRule type="top10" dxfId="517" priority="4" rank="1"/>
  </conditionalFormatting>
  <conditionalFormatting sqref="H2">
    <cfRule type="top10" dxfId="516" priority="3" rank="1"/>
  </conditionalFormatting>
  <conditionalFormatting sqref="I2">
    <cfRule type="top10" dxfId="515" priority="1" rank="1"/>
  </conditionalFormatting>
  <conditionalFormatting sqref="J2">
    <cfRule type="top10" dxfId="514" priority="2" rank="1"/>
  </conditionalFormatting>
  <conditionalFormatting sqref="E2">
    <cfRule type="top10" dxfId="513" priority="6" rank="1"/>
  </conditionalFormatting>
  <hyperlinks>
    <hyperlink ref="Q1" location="'National Adult Rankings'!A1" display="Return to Rankings" xr:uid="{5404729F-1DF7-4CD5-98F2-C273046AA7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063191C-7EA3-484A-AD05-5A7438AFD6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35E5203-392B-436B-888C-9920F004B83A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EA61D-659D-491C-9939-66EEB0754A8C}">
  <sheetPr codeName="Sheet80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116</v>
      </c>
      <c r="C2" s="27">
        <v>43939</v>
      </c>
      <c r="D2" s="28" t="s">
        <v>113</v>
      </c>
      <c r="E2" s="29">
        <v>193</v>
      </c>
      <c r="F2" s="29">
        <v>195</v>
      </c>
      <c r="G2" s="29">
        <v>189</v>
      </c>
      <c r="H2" s="29">
        <v>193.001</v>
      </c>
      <c r="I2" s="29"/>
      <c r="J2" s="29"/>
      <c r="K2" s="34">
        <f>COUNT(E2:J2)</f>
        <v>4</v>
      </c>
      <c r="L2" s="34">
        <f>SUM(E2:J2)</f>
        <v>770.00099999999998</v>
      </c>
      <c r="M2" s="35">
        <f>IFERROR(L2/K2,0)</f>
        <v>192.50024999999999</v>
      </c>
      <c r="N2" s="36">
        <v>8</v>
      </c>
      <c r="O2" s="37">
        <f>SUM(M2+N2)</f>
        <v>200.50024999999999</v>
      </c>
    </row>
    <row r="3" spans="1:17" x14ac:dyDescent="0.25">
      <c r="A3" s="25" t="s">
        <v>166</v>
      </c>
      <c r="B3" s="26" t="s">
        <v>116</v>
      </c>
      <c r="C3" s="27">
        <v>43960</v>
      </c>
      <c r="D3" s="28" t="s">
        <v>113</v>
      </c>
      <c r="E3" s="29">
        <v>190</v>
      </c>
      <c r="F3" s="29">
        <v>197</v>
      </c>
      <c r="G3" s="29">
        <v>193</v>
      </c>
      <c r="H3" s="29">
        <v>188</v>
      </c>
      <c r="I3" s="29"/>
      <c r="J3" s="29"/>
      <c r="K3" s="34">
        <v>4</v>
      </c>
      <c r="L3" s="34">
        <v>768</v>
      </c>
      <c r="M3" s="35">
        <v>192</v>
      </c>
      <c r="N3" s="36">
        <v>5</v>
      </c>
      <c r="O3" s="37">
        <v>197</v>
      </c>
    </row>
    <row r="4" spans="1:17" x14ac:dyDescent="0.25">
      <c r="A4" s="25" t="s">
        <v>166</v>
      </c>
      <c r="B4" s="26" t="s">
        <v>116</v>
      </c>
      <c r="C4" s="94">
        <v>44002</v>
      </c>
      <c r="D4" s="95" t="s">
        <v>113</v>
      </c>
      <c r="E4" s="29">
        <v>192</v>
      </c>
      <c r="F4" s="29">
        <v>195</v>
      </c>
      <c r="G4" s="29">
        <v>191</v>
      </c>
      <c r="H4" s="29">
        <v>197</v>
      </c>
      <c r="I4" s="29"/>
      <c r="J4" s="29"/>
      <c r="K4" s="34">
        <v>4</v>
      </c>
      <c r="L4" s="34">
        <v>775</v>
      </c>
      <c r="M4" s="35">
        <v>193.75</v>
      </c>
      <c r="N4" s="36">
        <v>4</v>
      </c>
      <c r="O4" s="37">
        <v>197.75</v>
      </c>
    </row>
    <row r="7" spans="1:17" x14ac:dyDescent="0.25">
      <c r="K7" s="17">
        <f>SUM(K2:K6)</f>
        <v>12</v>
      </c>
      <c r="L7" s="17">
        <f>SUM(L2:L6)</f>
        <v>2313.0010000000002</v>
      </c>
      <c r="M7" s="16">
        <f>SUM(L7/K7)</f>
        <v>192.75008333333335</v>
      </c>
      <c r="N7" s="17">
        <f>SUM(N2:N6)</f>
        <v>17</v>
      </c>
      <c r="O7" s="23">
        <f>SUM(M7+N7)</f>
        <v>209.75008333333335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H2">
    <cfRule type="top10" dxfId="512" priority="18" rank="1"/>
  </conditionalFormatting>
  <conditionalFormatting sqref="G2">
    <cfRule type="top10" dxfId="511" priority="19" rank="1"/>
  </conditionalFormatting>
  <conditionalFormatting sqref="F2">
    <cfRule type="top10" dxfId="510" priority="20" rank="1"/>
  </conditionalFormatting>
  <conditionalFormatting sqref="E2">
    <cfRule type="top10" dxfId="509" priority="21" rank="1"/>
  </conditionalFormatting>
  <conditionalFormatting sqref="I2">
    <cfRule type="top10" dxfId="508" priority="16" rank="1"/>
  </conditionalFormatting>
  <conditionalFormatting sqref="J2">
    <cfRule type="top10" dxfId="507" priority="17" rank="1"/>
  </conditionalFormatting>
  <conditionalFormatting sqref="I3">
    <cfRule type="top10" dxfId="506" priority="10" rank="1"/>
  </conditionalFormatting>
  <conditionalFormatting sqref="E3">
    <cfRule type="top10" dxfId="505" priority="11" rank="1"/>
  </conditionalFormatting>
  <conditionalFormatting sqref="F3">
    <cfRule type="top10" dxfId="504" priority="12" rank="1"/>
  </conditionalFormatting>
  <conditionalFormatting sqref="G3">
    <cfRule type="top10" dxfId="503" priority="13" rank="1"/>
  </conditionalFormatting>
  <conditionalFormatting sqref="H3">
    <cfRule type="top10" dxfId="502" priority="14" rank="1"/>
  </conditionalFormatting>
  <conditionalFormatting sqref="J3">
    <cfRule type="top10" dxfId="501" priority="15" rank="1"/>
  </conditionalFormatting>
  <conditionalFormatting sqref="J4">
    <cfRule type="top10" dxfId="500" priority="9" rank="1"/>
  </conditionalFormatting>
  <conditionalFormatting sqref="I4">
    <cfRule type="top10" dxfId="499" priority="5" rank="1"/>
  </conditionalFormatting>
  <conditionalFormatting sqref="E4">
    <cfRule type="top10" dxfId="498" priority="4" rank="1"/>
  </conditionalFormatting>
  <conditionalFormatting sqref="F4">
    <cfRule type="top10" dxfId="497" priority="3" rank="1"/>
  </conditionalFormatting>
  <conditionalFormatting sqref="G4">
    <cfRule type="top10" dxfId="496" priority="2" rank="1"/>
  </conditionalFormatting>
  <conditionalFormatting sqref="H4">
    <cfRule type="top10" dxfId="495" priority="1" rank="1"/>
  </conditionalFormatting>
  <hyperlinks>
    <hyperlink ref="Q1" location="'National Adult Rankings'!A1" display="Return to Rankings" xr:uid="{CCFA8FD0-834C-42DF-9BD1-C2EA3D1D4D36}"/>
  </hyperlink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2450-BD02-460F-A6B7-1D6B1ED1BF1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246</v>
      </c>
      <c r="C2" s="27">
        <v>43989</v>
      </c>
      <c r="D2" s="28" t="s">
        <v>222</v>
      </c>
      <c r="E2" s="29">
        <v>169</v>
      </c>
      <c r="F2" s="29">
        <v>157</v>
      </c>
      <c r="G2" s="29">
        <v>155</v>
      </c>
      <c r="H2" s="29">
        <v>167</v>
      </c>
      <c r="I2" s="29"/>
      <c r="J2" s="29"/>
      <c r="K2" s="34">
        <v>4</v>
      </c>
      <c r="L2" s="34">
        <v>648</v>
      </c>
      <c r="M2" s="35">
        <v>162</v>
      </c>
      <c r="N2" s="36">
        <v>3</v>
      </c>
      <c r="O2" s="37">
        <v>165</v>
      </c>
    </row>
    <row r="5" spans="1:17" x14ac:dyDescent="0.25">
      <c r="K5" s="17">
        <f>SUM(K2:K4)</f>
        <v>4</v>
      </c>
      <c r="L5" s="17">
        <f>SUM(L2:L4)</f>
        <v>648</v>
      </c>
      <c r="M5" s="23">
        <f>SUM(L5/K5)</f>
        <v>162</v>
      </c>
      <c r="N5" s="17">
        <f>SUM(N2:N4)</f>
        <v>3</v>
      </c>
      <c r="O5" s="23">
        <f>SUM(M5+N5)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E2">
    <cfRule type="top10" dxfId="494" priority="6" rank="1"/>
  </conditionalFormatting>
  <conditionalFormatting sqref="F2">
    <cfRule type="top10" dxfId="493" priority="5" rank="1"/>
  </conditionalFormatting>
  <conditionalFormatting sqref="G2">
    <cfRule type="top10" dxfId="492" priority="4" rank="1"/>
  </conditionalFormatting>
  <conditionalFormatting sqref="H2">
    <cfRule type="top10" dxfId="491" priority="3" rank="1"/>
  </conditionalFormatting>
  <conditionalFormatting sqref="I2">
    <cfRule type="top10" dxfId="490" priority="2" rank="1"/>
  </conditionalFormatting>
  <conditionalFormatting sqref="J2">
    <cfRule type="top10" dxfId="489" priority="1" rank="1"/>
  </conditionalFormatting>
  <hyperlinks>
    <hyperlink ref="Q1" location="'National Adult Rankings'!A1" display="Return to Rankings" xr:uid="{177513C3-5291-4BE9-97C9-A551D9D85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F012CA-D7B7-46B6-ADB1-0EE79349F2E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0E3227-DDD5-45AD-960C-0FBCD4973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0A93-85A4-40B2-91E2-75166BC2359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15.75" x14ac:dyDescent="0.3">
      <c r="A2" s="71" t="s">
        <v>38</v>
      </c>
      <c r="B2" s="72" t="s">
        <v>273</v>
      </c>
      <c r="C2" s="73">
        <v>43996</v>
      </c>
      <c r="D2" s="74" t="s">
        <v>269</v>
      </c>
      <c r="E2" s="75">
        <v>100</v>
      </c>
      <c r="F2" s="75">
        <v>153</v>
      </c>
      <c r="G2" s="75">
        <v>164</v>
      </c>
      <c r="H2" s="75">
        <v>168</v>
      </c>
      <c r="I2" s="75"/>
      <c r="J2" s="75"/>
      <c r="K2" s="76">
        <f>COUNT(E2:J2)</f>
        <v>4</v>
      </c>
      <c r="L2" s="76">
        <f>SUM(E2:J2)</f>
        <v>585</v>
      </c>
      <c r="M2" s="77">
        <f>SUM(L2/K2)</f>
        <v>146.25</v>
      </c>
      <c r="N2" s="72">
        <v>2</v>
      </c>
      <c r="O2" s="78">
        <f>SUM(M2+N2)</f>
        <v>148.25</v>
      </c>
    </row>
    <row r="5" spans="1:17" x14ac:dyDescent="0.25">
      <c r="K5" s="17">
        <f>SUM(K2:K4)</f>
        <v>4</v>
      </c>
      <c r="L5" s="17">
        <f>SUM(L2:L4)</f>
        <v>585</v>
      </c>
      <c r="M5" s="23">
        <f>SUM(L5/K5)</f>
        <v>146.25</v>
      </c>
      <c r="N5" s="17">
        <f>SUM(N2:N4)</f>
        <v>2</v>
      </c>
      <c r="O5" s="23">
        <f>SUM(M5+N5)</f>
        <v>148.25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</protectedRanges>
  <conditionalFormatting sqref="E2">
    <cfRule type="top10" dxfId="488" priority="1" rank="1"/>
  </conditionalFormatting>
  <conditionalFormatting sqref="F2">
    <cfRule type="top10" dxfId="487" priority="2" rank="1"/>
  </conditionalFormatting>
  <conditionalFormatting sqref="G2">
    <cfRule type="top10" dxfId="486" priority="3" rank="1"/>
  </conditionalFormatting>
  <conditionalFormatting sqref="H2">
    <cfRule type="top10" dxfId="485" priority="4" rank="1"/>
  </conditionalFormatting>
  <conditionalFormatting sqref="I2">
    <cfRule type="top10" dxfId="484" priority="5" rank="1"/>
  </conditionalFormatting>
  <conditionalFormatting sqref="J2">
    <cfRule type="top10" dxfId="483" priority="6" rank="1"/>
  </conditionalFormatting>
  <hyperlinks>
    <hyperlink ref="Q1" location="'National Adult Rankings'!A1" display="Return to Rankings" xr:uid="{46155183-AF87-479C-A41E-10F96838FA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002E20-EBAB-4877-B6A8-25CD775650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4119A-76A9-442B-A72A-C603CC1F668D}">
  <sheetPr codeName="Sheet13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45</v>
      </c>
      <c r="C2" s="27">
        <v>43855</v>
      </c>
      <c r="D2" s="28" t="s">
        <v>52</v>
      </c>
      <c r="E2" s="29">
        <v>189</v>
      </c>
      <c r="F2" s="29">
        <v>184</v>
      </c>
      <c r="G2" s="29">
        <v>191</v>
      </c>
      <c r="H2" s="29">
        <v>188</v>
      </c>
      <c r="I2" s="29"/>
      <c r="J2" s="29"/>
      <c r="K2" s="30">
        <v>4</v>
      </c>
      <c r="L2" s="30">
        <v>752</v>
      </c>
      <c r="M2" s="31">
        <v>188</v>
      </c>
      <c r="N2" s="32">
        <v>3</v>
      </c>
      <c r="O2" s="33">
        <v>191</v>
      </c>
    </row>
    <row r="5" spans="1:17" x14ac:dyDescent="0.25">
      <c r="K5" s="17">
        <f>SUM(K2:K4)</f>
        <v>4</v>
      </c>
      <c r="L5" s="17">
        <f>SUM(L2:L4)</f>
        <v>752</v>
      </c>
      <c r="M5" s="23">
        <f>SUM(L5/K5)</f>
        <v>188</v>
      </c>
      <c r="N5" s="17">
        <f>SUM(N2:N4)</f>
        <v>3</v>
      </c>
      <c r="O5" s="23">
        <f>SUM(M5+N5)</f>
        <v>191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482" priority="5" rank="1"/>
  </conditionalFormatting>
  <conditionalFormatting sqref="G2">
    <cfRule type="top10" dxfId="481" priority="4" rank="1"/>
  </conditionalFormatting>
  <conditionalFormatting sqref="H2">
    <cfRule type="top10" dxfId="480" priority="3" rank="1"/>
  </conditionalFormatting>
  <conditionalFormatting sqref="I2">
    <cfRule type="top10" dxfId="479" priority="1" rank="1"/>
  </conditionalFormatting>
  <conditionalFormatting sqref="J2">
    <cfRule type="top10" dxfId="478" priority="2" rank="1"/>
  </conditionalFormatting>
  <conditionalFormatting sqref="E2">
    <cfRule type="top10" dxfId="477" priority="6" rank="1"/>
  </conditionalFormatting>
  <hyperlinks>
    <hyperlink ref="Q1" location="'National Adult Rankings'!A1" display="Return to Rankings" xr:uid="{904DEEB1-01CF-4ACE-86D5-BD172F0A04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BC7AA9-AE70-462D-9F7E-F38FF68F10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A9D6931-D249-4843-8C4E-C301D9F0F478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BE2-EC01-4B8C-AEDB-B30C01EA7958}"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96</v>
      </c>
      <c r="B2" s="51" t="s">
        <v>259</v>
      </c>
      <c r="C2" s="52">
        <v>43988</v>
      </c>
      <c r="D2" s="53" t="s">
        <v>258</v>
      </c>
      <c r="E2" s="54">
        <v>166</v>
      </c>
      <c r="F2" s="54">
        <v>167</v>
      </c>
      <c r="G2" s="54">
        <v>169</v>
      </c>
      <c r="H2" s="54">
        <v>175</v>
      </c>
      <c r="I2" s="54">
        <v>194</v>
      </c>
      <c r="J2" s="54">
        <v>171</v>
      </c>
      <c r="K2" s="55">
        <v>6</v>
      </c>
      <c r="L2" s="55">
        <v>1042</v>
      </c>
      <c r="M2" s="56">
        <v>173.66666666666666</v>
      </c>
      <c r="N2" s="57">
        <v>18</v>
      </c>
      <c r="O2" s="58">
        <v>191.66666666666666</v>
      </c>
    </row>
    <row r="3" spans="1:17" ht="15.75" x14ac:dyDescent="0.3">
      <c r="A3" s="71" t="s">
        <v>89</v>
      </c>
      <c r="B3" s="72" t="s">
        <v>259</v>
      </c>
      <c r="C3" s="73">
        <v>43996</v>
      </c>
      <c r="D3" s="74" t="s">
        <v>269</v>
      </c>
      <c r="E3" s="75">
        <v>171</v>
      </c>
      <c r="F3" s="75">
        <v>175</v>
      </c>
      <c r="G3" s="75">
        <v>168</v>
      </c>
      <c r="H3" s="75">
        <v>160</v>
      </c>
      <c r="I3" s="75"/>
      <c r="J3" s="75"/>
      <c r="K3" s="76">
        <f>COUNT(E3:J3)</f>
        <v>4</v>
      </c>
      <c r="L3" s="76">
        <f>SUM(E3:J3)</f>
        <v>674</v>
      </c>
      <c r="M3" s="77">
        <f>SUM(L3/K3)</f>
        <v>168.5</v>
      </c>
      <c r="N3" s="72">
        <v>5</v>
      </c>
      <c r="O3" s="78">
        <f>SUM(M3+N3)</f>
        <v>173.5</v>
      </c>
    </row>
    <row r="6" spans="1:17" x14ac:dyDescent="0.25">
      <c r="K6" s="17">
        <f>SUM(K2:K5)</f>
        <v>10</v>
      </c>
      <c r="L6" s="17">
        <f>SUM(L2:L5)</f>
        <v>1716</v>
      </c>
      <c r="M6" s="23">
        <f>SUM(L6/K6)</f>
        <v>171.6</v>
      </c>
      <c r="N6" s="17">
        <f>SUM(N2:N5)</f>
        <v>23</v>
      </c>
      <c r="O6" s="23">
        <f>SUM(M6+N6)</f>
        <v>194.6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50" t="s">
        <v>38</v>
      </c>
      <c r="B16" s="51" t="s">
        <v>259</v>
      </c>
      <c r="C16" s="52">
        <v>43988</v>
      </c>
      <c r="D16" s="53" t="s">
        <v>258</v>
      </c>
      <c r="E16" s="54">
        <v>184</v>
      </c>
      <c r="F16" s="54">
        <v>182</v>
      </c>
      <c r="G16" s="54">
        <v>178</v>
      </c>
      <c r="H16" s="54">
        <v>189</v>
      </c>
      <c r="I16" s="54">
        <v>183</v>
      </c>
      <c r="J16" s="54">
        <v>175</v>
      </c>
      <c r="K16" s="55">
        <v>6</v>
      </c>
      <c r="L16" s="55">
        <v>1091</v>
      </c>
      <c r="M16" s="56">
        <v>181.83333333333334</v>
      </c>
      <c r="N16" s="57">
        <v>18</v>
      </c>
      <c r="O16" s="58">
        <v>199.83333333333334</v>
      </c>
    </row>
    <row r="17" spans="1:15" ht="15.75" x14ac:dyDescent="0.3">
      <c r="A17" s="71" t="s">
        <v>38</v>
      </c>
      <c r="B17" s="72" t="s">
        <v>259</v>
      </c>
      <c r="C17" s="73">
        <v>43996</v>
      </c>
      <c r="D17" s="74" t="s">
        <v>269</v>
      </c>
      <c r="E17" s="75">
        <v>170</v>
      </c>
      <c r="F17" s="75">
        <v>173</v>
      </c>
      <c r="G17" s="75">
        <v>177</v>
      </c>
      <c r="H17" s="75">
        <v>172</v>
      </c>
      <c r="I17" s="75"/>
      <c r="J17" s="75"/>
      <c r="K17" s="76">
        <f>COUNT(E17:J17)</f>
        <v>4</v>
      </c>
      <c r="L17" s="76">
        <f>SUM(E17:J17)</f>
        <v>692</v>
      </c>
      <c r="M17" s="77">
        <f>SUM(L17/K17)</f>
        <v>173</v>
      </c>
      <c r="N17" s="72">
        <v>3</v>
      </c>
      <c r="O17" s="78">
        <f>SUM(M17+N17)</f>
        <v>176</v>
      </c>
    </row>
    <row r="20" spans="1:15" x14ac:dyDescent="0.25">
      <c r="K20" s="17">
        <f>SUM(K16:K19)</f>
        <v>10</v>
      </c>
      <c r="L20" s="17">
        <f>SUM(L16:L19)</f>
        <v>1783</v>
      </c>
      <c r="M20" s="23">
        <f>SUM(L20/K20)</f>
        <v>178.3</v>
      </c>
      <c r="N20" s="17">
        <f>SUM(N16:N19)</f>
        <v>21</v>
      </c>
      <c r="O20" s="23">
        <f>SUM(M20+N20)</f>
        <v>199.3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16:J16 B16:C16" name="Range1_22_1"/>
    <protectedRange algorithmName="SHA-512" hashValue="ON39YdpmFHfN9f47KpiRvqrKx0V9+erV1CNkpWzYhW/Qyc6aT8rEyCrvauWSYGZK2ia3o7vd3akF07acHAFpOA==" saltValue="yVW9XmDwTqEnmpSGai0KYg==" spinCount="100000" sqref="D16" name="Range1_1_10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FG7sbUW81RLTrqZOgRQY3WT58Fmv2wpczdNtHSivDYpua2f0csBbi4PHtU2Z8RiB+M2w+jl67Do94rJCq0Ck5Q==" saltValue="84WXeaapoYvzxj0ZBNU3eQ==" spinCount="100000" sqref="O17 L17:M17" name="Range1_1"/>
  </protectedRanges>
  <conditionalFormatting sqref="J2">
    <cfRule type="top10" dxfId="3094" priority="25" rank="1"/>
  </conditionalFormatting>
  <conditionalFormatting sqref="I2">
    <cfRule type="top10" dxfId="3093" priority="26" rank="1"/>
  </conditionalFormatting>
  <conditionalFormatting sqref="H2">
    <cfRule type="top10" dxfId="3092" priority="27" rank="1"/>
  </conditionalFormatting>
  <conditionalFormatting sqref="G2">
    <cfRule type="top10" dxfId="3091" priority="28" rank="1"/>
  </conditionalFormatting>
  <conditionalFormatting sqref="F2">
    <cfRule type="top10" dxfId="3090" priority="29" rank="1"/>
  </conditionalFormatting>
  <conditionalFormatting sqref="E2">
    <cfRule type="top10" dxfId="3089" priority="30" rank="1"/>
  </conditionalFormatting>
  <conditionalFormatting sqref="I16">
    <cfRule type="top10" dxfId="3088" priority="18" rank="1"/>
  </conditionalFormatting>
  <conditionalFormatting sqref="H16">
    <cfRule type="top10" dxfId="3087" priority="14" rank="1"/>
  </conditionalFormatting>
  <conditionalFormatting sqref="J16">
    <cfRule type="top10" dxfId="3086" priority="15" rank="1"/>
  </conditionalFormatting>
  <conditionalFormatting sqref="G16">
    <cfRule type="top10" dxfId="3085" priority="17" rank="1"/>
  </conditionalFormatting>
  <conditionalFormatting sqref="F16">
    <cfRule type="top10" dxfId="3084" priority="16" rank="1"/>
  </conditionalFormatting>
  <conditionalFormatting sqref="E16">
    <cfRule type="top10" dxfId="3083" priority="13" rank="1"/>
  </conditionalFormatting>
  <conditionalFormatting sqref="E3">
    <cfRule type="top10" dxfId="3082" priority="7" rank="1"/>
  </conditionalFormatting>
  <conditionalFormatting sqref="F3">
    <cfRule type="top10" dxfId="3081" priority="8" rank="1"/>
  </conditionalFormatting>
  <conditionalFormatting sqref="G3">
    <cfRule type="top10" dxfId="3080" priority="9" rank="1"/>
  </conditionalFormatting>
  <conditionalFormatting sqref="H3">
    <cfRule type="top10" dxfId="3079" priority="10" rank="1"/>
  </conditionalFormatting>
  <conditionalFormatting sqref="I3">
    <cfRule type="top10" dxfId="3078" priority="11" rank="1"/>
  </conditionalFormatting>
  <conditionalFormatting sqref="J3">
    <cfRule type="top10" dxfId="3077" priority="12" rank="1"/>
  </conditionalFormatting>
  <conditionalFormatting sqref="E17">
    <cfRule type="top10" dxfId="3076" priority="1" rank="1"/>
  </conditionalFormatting>
  <conditionalFormatting sqref="F17">
    <cfRule type="top10" dxfId="3075" priority="2" rank="1"/>
  </conditionalFormatting>
  <conditionalFormatting sqref="G17">
    <cfRule type="top10" dxfId="3074" priority="3" rank="1"/>
  </conditionalFormatting>
  <conditionalFormatting sqref="H17">
    <cfRule type="top10" dxfId="3073" priority="4" rank="1"/>
  </conditionalFormatting>
  <conditionalFormatting sqref="I17">
    <cfRule type="top10" dxfId="3072" priority="5" rank="1"/>
  </conditionalFormatting>
  <conditionalFormatting sqref="J17">
    <cfRule type="top10" dxfId="3071" priority="6" rank="1"/>
  </conditionalFormatting>
  <hyperlinks>
    <hyperlink ref="Q1" location="'National Adult Rankings'!A1" display="Return to Rankings" xr:uid="{CE43C1C1-E109-4EF6-8BE2-D9C932251CDF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B833B-F40E-42AC-91B6-00DFB4E9EA43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993A8-EA16-4E42-A3BA-64C5C06C329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252</v>
      </c>
      <c r="C2" s="27">
        <v>43988</v>
      </c>
      <c r="D2" s="28" t="s">
        <v>192</v>
      </c>
      <c r="E2" s="29">
        <v>191</v>
      </c>
      <c r="F2" s="29">
        <v>194</v>
      </c>
      <c r="G2" s="29">
        <v>197</v>
      </c>
      <c r="H2" s="29">
        <v>195</v>
      </c>
      <c r="I2" s="29"/>
      <c r="J2" s="29"/>
      <c r="K2" s="34">
        <v>4</v>
      </c>
      <c r="L2" s="34">
        <v>777</v>
      </c>
      <c r="M2" s="35">
        <v>194.25</v>
      </c>
      <c r="N2" s="36">
        <v>2</v>
      </c>
      <c r="O2" s="37">
        <v>196.25</v>
      </c>
    </row>
    <row r="5" spans="1:17" x14ac:dyDescent="0.25">
      <c r="K5" s="17">
        <f>SUM(K2:K4)</f>
        <v>4</v>
      </c>
      <c r="L5" s="17">
        <f>SUM(L2:L4)</f>
        <v>777</v>
      </c>
      <c r="M5" s="23">
        <f>SUM(L5/K5)</f>
        <v>194.25</v>
      </c>
      <c r="N5" s="17">
        <f>SUM(N2:N4)</f>
        <v>2</v>
      </c>
      <c r="O5" s="23">
        <f>SUM(M5+N5)</f>
        <v>196.25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2_1_1"/>
  </protectedRanges>
  <conditionalFormatting sqref="F2">
    <cfRule type="top10" dxfId="476" priority="5" rank="1"/>
  </conditionalFormatting>
  <conditionalFormatting sqref="G2">
    <cfRule type="top10" dxfId="475" priority="4" rank="1"/>
  </conditionalFormatting>
  <conditionalFormatting sqref="H2">
    <cfRule type="top10" dxfId="474" priority="3" rank="1"/>
  </conditionalFormatting>
  <conditionalFormatting sqref="I2">
    <cfRule type="top10" dxfId="473" priority="1" rank="1"/>
  </conditionalFormatting>
  <conditionalFormatting sqref="J2">
    <cfRule type="top10" dxfId="472" priority="2" rank="1"/>
  </conditionalFormatting>
  <conditionalFormatting sqref="E2">
    <cfRule type="top10" dxfId="471" priority="6" rank="1"/>
  </conditionalFormatting>
  <hyperlinks>
    <hyperlink ref="Q1" location="'National Adult Rankings'!A1" display="Return to Rankings" xr:uid="{84F2F0FD-6360-4AE8-A483-94421E152C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24BFD0F-6603-4D1A-9313-78F4792767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7CEFAFC-1F51-4DFA-BD8E-269AD8DA2B75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ECD5-2999-43D8-89A6-B38ABAFFFA4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292</v>
      </c>
      <c r="C2" s="27">
        <v>44002</v>
      </c>
      <c r="D2" s="28" t="s">
        <v>283</v>
      </c>
      <c r="E2" s="29">
        <v>23</v>
      </c>
      <c r="F2" s="29">
        <v>44</v>
      </c>
      <c r="G2" s="29">
        <v>159</v>
      </c>
      <c r="H2" s="29">
        <v>64</v>
      </c>
      <c r="I2" s="29"/>
      <c r="J2" s="29"/>
      <c r="K2" s="34">
        <v>4</v>
      </c>
      <c r="L2" s="34">
        <v>290</v>
      </c>
      <c r="M2" s="35">
        <v>72.5</v>
      </c>
      <c r="N2" s="36">
        <v>2</v>
      </c>
      <c r="O2" s="37">
        <v>74.5</v>
      </c>
    </row>
    <row r="5" spans="1:17" x14ac:dyDescent="0.25">
      <c r="K5" s="17">
        <f>SUM(K2:K4)</f>
        <v>4</v>
      </c>
      <c r="L5" s="17">
        <f>SUM(L2:L4)</f>
        <v>290</v>
      </c>
      <c r="M5" s="23">
        <f>SUM(L5/K5)</f>
        <v>72.5</v>
      </c>
      <c r="N5" s="17">
        <f>SUM(N2:N4)</f>
        <v>2</v>
      </c>
      <c r="O5" s="23">
        <f>SUM(M5+N5)</f>
        <v>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470" priority="6" rank="1"/>
  </conditionalFormatting>
  <conditionalFormatting sqref="F2">
    <cfRule type="top10" dxfId="469" priority="5" rank="1"/>
  </conditionalFormatting>
  <conditionalFormatting sqref="G2">
    <cfRule type="top10" dxfId="468" priority="4" rank="1"/>
  </conditionalFormatting>
  <conditionalFormatting sqref="H2">
    <cfRule type="top10" dxfId="467" priority="3" rank="1"/>
  </conditionalFormatting>
  <conditionalFormatting sqref="I2">
    <cfRule type="top10" dxfId="466" priority="2" rank="1"/>
  </conditionalFormatting>
  <conditionalFormatting sqref="J2">
    <cfRule type="top10" dxfId="465" priority="1" rank="1"/>
  </conditionalFormatting>
  <dataValidations count="1">
    <dataValidation type="list" allowBlank="1" showInputMessage="1" showErrorMessage="1" sqref="B2" xr:uid="{6AD5B14C-FFDB-46E9-9DD1-41B6460CD741}">
      <formula1>$H$2:$H$115</formula1>
    </dataValidation>
  </dataValidations>
  <hyperlinks>
    <hyperlink ref="Q1" location="'National Adult Rankings'!A1" display="Return to Rankings" xr:uid="{AA446F8C-A585-4751-A967-C7C4CAF4DE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58EA61-0728-4F0A-BE2E-4980023994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3348-486E-4774-8C7D-9BBA414D5B42}">
  <sheetPr codeName="Sheet133"/>
  <dimension ref="A1:Q10"/>
  <sheetViews>
    <sheetView workbookViewId="0">
      <selection activeCell="A17" sqref="A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184</v>
      </c>
      <c r="C2" s="27">
        <v>43968</v>
      </c>
      <c r="D2" s="28" t="s">
        <v>186</v>
      </c>
      <c r="E2" s="29">
        <v>194</v>
      </c>
      <c r="F2" s="29">
        <v>196</v>
      </c>
      <c r="G2" s="29">
        <v>199</v>
      </c>
      <c r="H2" s="29">
        <v>190</v>
      </c>
      <c r="I2" s="29"/>
      <c r="J2" s="29"/>
      <c r="K2" s="34">
        <f t="shared" ref="K2" si="0">COUNT(E2:J2)</f>
        <v>4</v>
      </c>
      <c r="L2" s="34">
        <f t="shared" ref="L2" si="1">SUM(E2:J2)</f>
        <v>779</v>
      </c>
      <c r="M2" s="35">
        <f t="shared" ref="M2" si="2">IFERROR(L2/K2,0)</f>
        <v>194.75</v>
      </c>
      <c r="N2" s="36">
        <v>8</v>
      </c>
      <c r="O2" s="37">
        <f t="shared" ref="O2" si="3">SUM(M2+N2)</f>
        <v>202.75</v>
      </c>
    </row>
    <row r="3" spans="1:17" x14ac:dyDescent="0.25">
      <c r="A3" s="25" t="s">
        <v>166</v>
      </c>
      <c r="B3" s="26" t="s">
        <v>184</v>
      </c>
      <c r="C3" s="27">
        <v>43978</v>
      </c>
      <c r="D3" s="28" t="s">
        <v>222</v>
      </c>
      <c r="E3" s="29">
        <v>198</v>
      </c>
      <c r="F3" s="29">
        <v>197</v>
      </c>
      <c r="G3" s="29">
        <v>199</v>
      </c>
      <c r="H3" s="29">
        <v>197</v>
      </c>
      <c r="I3" s="29"/>
      <c r="J3" s="29"/>
      <c r="K3" s="34">
        <v>4</v>
      </c>
      <c r="L3" s="34">
        <v>791</v>
      </c>
      <c r="M3" s="35">
        <v>197.75</v>
      </c>
      <c r="N3" s="36">
        <v>11</v>
      </c>
      <c r="O3" s="37">
        <v>208.75</v>
      </c>
    </row>
    <row r="4" spans="1:17" x14ac:dyDescent="0.25">
      <c r="A4" s="25" t="s">
        <v>166</v>
      </c>
      <c r="B4" s="26" t="s">
        <v>184</v>
      </c>
      <c r="C4" s="27">
        <v>43982</v>
      </c>
      <c r="D4" s="28" t="s">
        <v>227</v>
      </c>
      <c r="E4" s="29">
        <v>193</v>
      </c>
      <c r="F4" s="29">
        <v>193</v>
      </c>
      <c r="G4" s="29">
        <v>193</v>
      </c>
      <c r="H4" s="29">
        <v>194</v>
      </c>
      <c r="I4" s="29">
        <v>189</v>
      </c>
      <c r="J4" s="29">
        <v>191</v>
      </c>
      <c r="K4" s="34">
        <v>6</v>
      </c>
      <c r="L4" s="34">
        <v>1153</v>
      </c>
      <c r="M4" s="35">
        <v>192.16666666666666</v>
      </c>
      <c r="N4" s="36">
        <v>12</v>
      </c>
      <c r="O4" s="37">
        <v>204.16666666666666</v>
      </c>
    </row>
    <row r="5" spans="1:17" x14ac:dyDescent="0.25">
      <c r="A5" s="25" t="s">
        <v>166</v>
      </c>
      <c r="B5" s="26" t="s">
        <v>184</v>
      </c>
      <c r="C5" s="27">
        <v>43989</v>
      </c>
      <c r="D5" s="28" t="s">
        <v>222</v>
      </c>
      <c r="E5" s="29">
        <v>193</v>
      </c>
      <c r="F5" s="29">
        <v>198</v>
      </c>
      <c r="G5" s="29">
        <v>195</v>
      </c>
      <c r="H5" s="29">
        <v>195</v>
      </c>
      <c r="I5" s="29"/>
      <c r="J5" s="29"/>
      <c r="K5" s="34">
        <v>4</v>
      </c>
      <c r="L5" s="34">
        <v>781</v>
      </c>
      <c r="M5" s="35">
        <v>195.25</v>
      </c>
      <c r="N5" s="36">
        <v>7</v>
      </c>
      <c r="O5" s="37">
        <v>202.25</v>
      </c>
    </row>
    <row r="6" spans="1:17" x14ac:dyDescent="0.25">
      <c r="A6" s="25" t="s">
        <v>166</v>
      </c>
      <c r="B6" s="26" t="s">
        <v>184</v>
      </c>
      <c r="C6" s="27">
        <v>44002</v>
      </c>
      <c r="D6" s="28" t="s">
        <v>283</v>
      </c>
      <c r="E6" s="29">
        <v>199.001</v>
      </c>
      <c r="F6" s="29">
        <v>189</v>
      </c>
      <c r="G6" s="29">
        <v>195</v>
      </c>
      <c r="H6" s="29">
        <v>197</v>
      </c>
      <c r="I6" s="29"/>
      <c r="J6" s="29"/>
      <c r="K6" s="34">
        <v>4</v>
      </c>
      <c r="L6" s="34">
        <v>780.00099999999998</v>
      </c>
      <c r="M6" s="35">
        <v>195.00024999999999</v>
      </c>
      <c r="N6" s="36">
        <v>8</v>
      </c>
      <c r="O6" s="37">
        <v>203.00024999999999</v>
      </c>
    </row>
    <row r="7" spans="1:17" x14ac:dyDescent="0.25">
      <c r="A7" s="25" t="s">
        <v>166</v>
      </c>
      <c r="B7" s="26" t="s">
        <v>184</v>
      </c>
      <c r="C7" s="27">
        <v>44006</v>
      </c>
      <c r="D7" s="28" t="s">
        <v>222</v>
      </c>
      <c r="E7" s="29">
        <v>199</v>
      </c>
      <c r="F7" s="29">
        <v>198</v>
      </c>
      <c r="G7" s="29">
        <v>198.001</v>
      </c>
      <c r="H7" s="29">
        <v>198</v>
      </c>
      <c r="I7" s="29"/>
      <c r="J7" s="29"/>
      <c r="K7" s="34">
        <v>4</v>
      </c>
      <c r="L7" s="34">
        <v>793.00099999999998</v>
      </c>
      <c r="M7" s="35">
        <v>198.25024999999999</v>
      </c>
      <c r="N7" s="36">
        <v>7</v>
      </c>
      <c r="O7" s="37">
        <v>205.25024999999999</v>
      </c>
    </row>
    <row r="10" spans="1:17" x14ac:dyDescent="0.25">
      <c r="K10" s="17">
        <f>SUM(K2:K9)</f>
        <v>26</v>
      </c>
      <c r="L10" s="17">
        <f>SUM(L2:L9)</f>
        <v>5077.0020000000004</v>
      </c>
      <c r="M10" s="23">
        <f>SUM(L10/K10)</f>
        <v>195.26930769230771</v>
      </c>
      <c r="N10" s="17">
        <f>SUM(N2:N9)</f>
        <v>53</v>
      </c>
      <c r="O10" s="23">
        <f>SUM(M10+N10)</f>
        <v>248.26930769230771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5:J5 B5:C5" name="Range1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8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6:H6" name="Range1_3_2"/>
    <protectedRange algorithmName="SHA-512" hashValue="ON39YdpmFHfN9f47KpiRvqrKx0V9+erV1CNkpWzYhW/Qyc6aT8rEyCrvauWSYGZK2ia3o7vd3akF07acHAFpOA==" saltValue="yVW9XmDwTqEnmpSGai0KYg==" spinCount="100000" sqref="I7:J7 B7:C7" name="Range1_18"/>
    <protectedRange algorithmName="SHA-512" hashValue="ON39YdpmFHfN9f47KpiRvqrKx0V9+erV1CNkpWzYhW/Qyc6aT8rEyCrvauWSYGZK2ia3o7vd3akF07acHAFpOA==" saltValue="yVW9XmDwTqEnmpSGai0KYg==" spinCount="100000" sqref="D7" name="Range1_1_13"/>
    <protectedRange algorithmName="SHA-512" hashValue="ON39YdpmFHfN9f47KpiRvqrKx0V9+erV1CNkpWzYhW/Qyc6aT8rEyCrvauWSYGZK2ia3o7vd3akF07acHAFpOA==" saltValue="yVW9XmDwTqEnmpSGai0KYg==" spinCount="100000" sqref="E7:H7" name="Range1_3_4"/>
  </protectedRanges>
  <conditionalFormatting sqref="E2">
    <cfRule type="top10" dxfId="464" priority="33" rank="1"/>
  </conditionalFormatting>
  <conditionalFormatting sqref="H2">
    <cfRule type="top10" dxfId="463" priority="30" rank="1"/>
  </conditionalFormatting>
  <conditionalFormatting sqref="F2">
    <cfRule type="top10" dxfId="462" priority="28" rank="1"/>
  </conditionalFormatting>
  <conditionalFormatting sqref="G2">
    <cfRule type="top10" dxfId="461" priority="29" rank="1"/>
  </conditionalFormatting>
  <conditionalFormatting sqref="I2">
    <cfRule type="top10" dxfId="460" priority="31" rank="1"/>
  </conditionalFormatting>
  <conditionalFormatting sqref="J2">
    <cfRule type="top10" dxfId="459" priority="32" rank="1"/>
  </conditionalFormatting>
  <conditionalFormatting sqref="F3">
    <cfRule type="top10" dxfId="458" priority="26" rank="1"/>
  </conditionalFormatting>
  <conditionalFormatting sqref="G3">
    <cfRule type="top10" dxfId="457" priority="25" rank="1"/>
  </conditionalFormatting>
  <conditionalFormatting sqref="H3">
    <cfRule type="top10" dxfId="456" priority="24" rank="1"/>
  </conditionalFormatting>
  <conditionalFormatting sqref="I3">
    <cfRule type="top10" dxfId="455" priority="22" rank="1"/>
  </conditionalFormatting>
  <conditionalFormatting sqref="J3">
    <cfRule type="top10" dxfId="454" priority="23" rank="1"/>
  </conditionalFormatting>
  <conditionalFormatting sqref="E3">
    <cfRule type="top10" dxfId="453" priority="27" rank="1"/>
  </conditionalFormatting>
  <conditionalFormatting sqref="I4">
    <cfRule type="top10" dxfId="452" priority="21" rank="1"/>
  </conditionalFormatting>
  <conditionalFormatting sqref="E4:H4">
    <cfRule type="top10" dxfId="451" priority="20" rank="1"/>
  </conditionalFormatting>
  <conditionalFormatting sqref="J4">
    <cfRule type="top10" dxfId="450" priority="19" rank="1"/>
  </conditionalFormatting>
  <conditionalFormatting sqref="F5">
    <cfRule type="top10" dxfId="449" priority="17" rank="1"/>
  </conditionalFormatting>
  <conditionalFormatting sqref="G5">
    <cfRule type="top10" dxfId="448" priority="16" rank="1"/>
  </conditionalFormatting>
  <conditionalFormatting sqref="H5">
    <cfRule type="top10" dxfId="447" priority="15" rank="1"/>
  </conditionalFormatting>
  <conditionalFormatting sqref="I5">
    <cfRule type="top10" dxfId="446" priority="13" rank="1"/>
  </conditionalFormatting>
  <conditionalFormatting sqref="J5">
    <cfRule type="top10" dxfId="445" priority="14" rank="1"/>
  </conditionalFormatting>
  <conditionalFormatting sqref="E5">
    <cfRule type="top10" dxfId="444" priority="18" rank="1"/>
  </conditionalFormatting>
  <conditionalFormatting sqref="F6">
    <cfRule type="top10" dxfId="443" priority="11" rank="1"/>
  </conditionalFormatting>
  <conditionalFormatting sqref="G6">
    <cfRule type="top10" dxfId="442" priority="10" rank="1"/>
  </conditionalFormatting>
  <conditionalFormatting sqref="H6">
    <cfRule type="top10" dxfId="441" priority="9" rank="1"/>
  </conditionalFormatting>
  <conditionalFormatting sqref="I6">
    <cfRule type="top10" dxfId="440" priority="7" rank="1"/>
  </conditionalFormatting>
  <conditionalFormatting sqref="J6">
    <cfRule type="top10" dxfId="439" priority="8" rank="1"/>
  </conditionalFormatting>
  <conditionalFormatting sqref="E6">
    <cfRule type="top10" dxfId="438" priority="12" rank="1"/>
  </conditionalFormatting>
  <conditionalFormatting sqref="F7">
    <cfRule type="top10" dxfId="437" priority="5" rank="1"/>
  </conditionalFormatting>
  <conditionalFormatting sqref="G7">
    <cfRule type="top10" dxfId="436" priority="4" rank="1"/>
  </conditionalFormatting>
  <conditionalFormatting sqref="H7">
    <cfRule type="top10" dxfId="435" priority="3" rank="1"/>
  </conditionalFormatting>
  <conditionalFormatting sqref="I7">
    <cfRule type="top10" dxfId="434" priority="1" rank="1"/>
  </conditionalFormatting>
  <conditionalFormatting sqref="J7">
    <cfRule type="top10" dxfId="433" priority="2" rank="1"/>
  </conditionalFormatting>
  <conditionalFormatting sqref="E7">
    <cfRule type="top10" dxfId="432" priority="6" rank="1"/>
  </conditionalFormatting>
  <hyperlinks>
    <hyperlink ref="Q1" location="'National Adult Rankings'!A1" display="Return to Rankings" xr:uid="{C63F5E70-FA3D-48AE-A6D2-67CA07CB79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A195A4-EED2-4725-9157-7F46E13393E8}">
          <x14:formula1>
            <xm:f>'C:\Users\abra2\AppData\Local\Packages\Microsoft.MicrosoftEdge_8wekyb3d8bbwe\TempState\Downloads\[__ABRA Scoring Program  2-24-2020 MASTER (2).xlsm]DATA'!#REF!</xm:f>
          </x14:formula1>
          <xm:sqref>B2:B5 D2:D5</xm:sqref>
        </x14:dataValidation>
        <x14:dataValidation type="list" allowBlank="1" showInputMessage="1" showErrorMessage="1" xr:uid="{319711DE-B4F4-4D48-8C5B-832BE97EE7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D744-080F-4136-9D50-2C5D16F0A71E}">
  <sheetPr codeName="Sheet134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167</v>
      </c>
      <c r="C2" s="27">
        <v>43960</v>
      </c>
      <c r="D2" s="28" t="s">
        <v>113</v>
      </c>
      <c r="E2" s="29">
        <v>166</v>
      </c>
      <c r="F2" s="29">
        <v>168</v>
      </c>
      <c r="G2" s="29">
        <v>150</v>
      </c>
      <c r="H2" s="29">
        <v>149</v>
      </c>
      <c r="I2" s="29"/>
      <c r="J2" s="29"/>
      <c r="K2" s="34">
        <v>4</v>
      </c>
      <c r="L2" s="34">
        <v>633</v>
      </c>
      <c r="M2" s="35">
        <v>158.25</v>
      </c>
      <c r="N2" s="36">
        <v>5</v>
      </c>
      <c r="O2" s="37">
        <v>163.25</v>
      </c>
    </row>
    <row r="5" spans="1:17" x14ac:dyDescent="0.25">
      <c r="K5" s="17">
        <f>SUM(K2:K4)</f>
        <v>4</v>
      </c>
      <c r="L5" s="17">
        <f>SUM(L2:L4)</f>
        <v>633</v>
      </c>
      <c r="M5" s="23">
        <f>SUM(L5/K5)</f>
        <v>158.25</v>
      </c>
      <c r="N5" s="17">
        <f>SUM(N2:N4)</f>
        <v>5</v>
      </c>
      <c r="O5" s="23">
        <f>SUM(M5+N5)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431" priority="1" rank="1"/>
  </conditionalFormatting>
  <conditionalFormatting sqref="F2">
    <cfRule type="top10" dxfId="430" priority="2" rank="1"/>
  </conditionalFormatting>
  <conditionalFormatting sqref="G2">
    <cfRule type="top10" dxfId="429" priority="3" rank="1"/>
  </conditionalFormatting>
  <conditionalFormatting sqref="H2">
    <cfRule type="top10" dxfId="428" priority="4" rank="1"/>
  </conditionalFormatting>
  <conditionalFormatting sqref="I2">
    <cfRule type="top10" dxfId="427" priority="5" rank="1"/>
  </conditionalFormatting>
  <conditionalFormatting sqref="J2">
    <cfRule type="top10" dxfId="426" priority="6" rank="1"/>
  </conditionalFormatting>
  <hyperlinks>
    <hyperlink ref="Q1" location="'National Adult Rankings'!A1" display="Return to Rankings" xr:uid="{3F1B4603-5C3F-4295-B39D-82DFDDBFAD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906A23-4D6E-4578-9F97-0D97342400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249</v>
      </c>
      <c r="C2" s="27">
        <v>43988</v>
      </c>
      <c r="D2" s="28" t="s">
        <v>86</v>
      </c>
      <c r="E2" s="29">
        <v>188</v>
      </c>
      <c r="F2" s="29">
        <v>186</v>
      </c>
      <c r="G2" s="29">
        <v>188</v>
      </c>
      <c r="H2" s="29">
        <v>190</v>
      </c>
      <c r="I2" s="29">
        <v>191</v>
      </c>
      <c r="J2" s="29">
        <v>193</v>
      </c>
      <c r="K2" s="34">
        <v>6</v>
      </c>
      <c r="L2" s="34">
        <v>1136</v>
      </c>
      <c r="M2" s="35">
        <v>189.33333333333334</v>
      </c>
      <c r="N2" s="36">
        <v>4</v>
      </c>
      <c r="O2" s="37">
        <v>193.33333333333334</v>
      </c>
    </row>
    <row r="5" spans="1:17" x14ac:dyDescent="0.25">
      <c r="K5" s="17">
        <f>SUM(K2:K4)</f>
        <v>6</v>
      </c>
      <c r="L5" s="17">
        <f>SUM(L2:L4)</f>
        <v>1136</v>
      </c>
      <c r="M5" s="23">
        <f>SUM(L5/K5)</f>
        <v>189.33333333333334</v>
      </c>
      <c r="N5" s="17">
        <f>SUM(N2:N4)</f>
        <v>4</v>
      </c>
      <c r="O5" s="23">
        <f>SUM(M5+N5)</f>
        <v>193.33333333333334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I2">
    <cfRule type="top10" dxfId="425" priority="1" rank="1"/>
  </conditionalFormatting>
  <conditionalFormatting sqref="J2">
    <cfRule type="top10" dxfId="424" priority="2" rank="1"/>
  </conditionalFormatting>
  <conditionalFormatting sqref="G2">
    <cfRule type="top10" dxfId="423" priority="4" rank="1"/>
  </conditionalFormatting>
  <conditionalFormatting sqref="E2">
    <cfRule type="top10" dxfId="422" priority="6" rank="1"/>
  </conditionalFormatting>
  <conditionalFormatting sqref="F2">
    <cfRule type="top10" dxfId="421" priority="5" rank="1"/>
  </conditionalFormatting>
  <conditionalFormatting sqref="H2">
    <cfRule type="top10" dxfId="420" priority="3" rank="1"/>
  </conditionalFormatting>
  <hyperlinks>
    <hyperlink ref="Q1" location="'National Adult Rankings'!A1" display="Return to Rankings" xr:uid="{E63992B8-2252-47EA-8514-FCF2EA6353E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D8A1-89B4-483E-ABD4-42FCEC110B6C}">
  <sheetPr codeName="Sheet86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96</v>
      </c>
      <c r="B2" s="51" t="s">
        <v>140</v>
      </c>
      <c r="C2" s="52">
        <v>43953</v>
      </c>
      <c r="D2" s="53" t="s">
        <v>139</v>
      </c>
      <c r="E2" s="54">
        <v>196</v>
      </c>
      <c r="F2" s="54">
        <v>194</v>
      </c>
      <c r="G2" s="54">
        <v>193</v>
      </c>
      <c r="H2" s="54">
        <v>190</v>
      </c>
      <c r="I2" s="54">
        <v>186</v>
      </c>
      <c r="J2" s="54">
        <v>192</v>
      </c>
      <c r="K2" s="55">
        <f>COUNT(E2:J2)</f>
        <v>6</v>
      </c>
      <c r="L2" s="55">
        <f>SUM(E2:J2)</f>
        <v>1151</v>
      </c>
      <c r="M2" s="56">
        <f>IFERROR(L2/K2,0)</f>
        <v>191.83333333333334</v>
      </c>
      <c r="N2" s="57">
        <v>22</v>
      </c>
      <c r="O2" s="58">
        <f>SUM(M2+N2)</f>
        <v>213.83333333333334</v>
      </c>
    </row>
    <row r="3" spans="1:17" x14ac:dyDescent="0.25">
      <c r="A3" s="25" t="s">
        <v>96</v>
      </c>
      <c r="B3" s="26" t="s">
        <v>140</v>
      </c>
      <c r="C3" s="27">
        <v>43967</v>
      </c>
      <c r="D3" s="28" t="s">
        <v>192</v>
      </c>
      <c r="E3" s="29">
        <v>188</v>
      </c>
      <c r="F3" s="29">
        <v>195</v>
      </c>
      <c r="G3" s="29">
        <v>193</v>
      </c>
      <c r="H3" s="29">
        <v>193</v>
      </c>
      <c r="I3" s="29">
        <v>189</v>
      </c>
      <c r="J3" s="29">
        <v>195</v>
      </c>
      <c r="K3" s="34">
        <v>6</v>
      </c>
      <c r="L3" s="34">
        <v>1153</v>
      </c>
      <c r="M3" s="35">
        <v>192.16666666666666</v>
      </c>
      <c r="N3" s="36">
        <v>22</v>
      </c>
      <c r="O3" s="37">
        <v>214.16666666666666</v>
      </c>
    </row>
    <row r="4" spans="1:17" x14ac:dyDescent="0.25">
      <c r="A4" s="25" t="s">
        <v>96</v>
      </c>
      <c r="B4" s="26" t="s">
        <v>140</v>
      </c>
      <c r="C4" s="27">
        <v>43988</v>
      </c>
      <c r="D4" s="28" t="s">
        <v>192</v>
      </c>
      <c r="E4" s="29">
        <v>191</v>
      </c>
      <c r="F4" s="29">
        <v>192</v>
      </c>
      <c r="G4" s="29">
        <v>196</v>
      </c>
      <c r="H4" s="29">
        <v>195</v>
      </c>
      <c r="I4" s="29"/>
      <c r="J4" s="29"/>
      <c r="K4" s="34">
        <v>4</v>
      </c>
      <c r="L4" s="34">
        <v>774</v>
      </c>
      <c r="M4" s="35">
        <v>193.5</v>
      </c>
      <c r="N4" s="36">
        <v>8</v>
      </c>
      <c r="O4" s="37">
        <v>201.5</v>
      </c>
    </row>
    <row r="5" spans="1:17" x14ac:dyDescent="0.25">
      <c r="A5" s="25" t="s">
        <v>96</v>
      </c>
      <c r="B5" s="26" t="s">
        <v>140</v>
      </c>
      <c r="C5" s="27">
        <v>43996</v>
      </c>
      <c r="D5" s="28" t="s">
        <v>192</v>
      </c>
      <c r="E5" s="29">
        <v>196</v>
      </c>
      <c r="F5" s="29">
        <v>193</v>
      </c>
      <c r="G5" s="29">
        <v>198</v>
      </c>
      <c r="H5" s="29">
        <v>193</v>
      </c>
      <c r="I5" s="29"/>
      <c r="J5" s="29"/>
      <c r="K5" s="34">
        <v>4</v>
      </c>
      <c r="L5" s="34">
        <v>780</v>
      </c>
      <c r="M5" s="35">
        <v>195</v>
      </c>
      <c r="N5" s="36">
        <v>9</v>
      </c>
      <c r="O5" s="37">
        <v>204</v>
      </c>
    </row>
    <row r="8" spans="1:17" x14ac:dyDescent="0.25">
      <c r="K8" s="17">
        <f>SUM(K2:K7)</f>
        <v>20</v>
      </c>
      <c r="L8" s="17">
        <f>SUM(L2:L7)</f>
        <v>3858</v>
      </c>
      <c r="M8" s="23">
        <f>SUM(L8/K8)</f>
        <v>192.9</v>
      </c>
      <c r="N8" s="17">
        <f>SUM(N2:N7)</f>
        <v>61</v>
      </c>
      <c r="O8" s="23">
        <f>SUM(M8+N8)</f>
        <v>253.9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</protectedRanges>
  <conditionalFormatting sqref="F2">
    <cfRule type="top10" dxfId="419" priority="21" rank="1"/>
  </conditionalFormatting>
  <conditionalFormatting sqref="H2">
    <cfRule type="top10" dxfId="418" priority="19" rank="1"/>
  </conditionalFormatting>
  <conditionalFormatting sqref="G2">
    <cfRule type="top10" dxfId="417" priority="20" rank="1"/>
  </conditionalFormatting>
  <conditionalFormatting sqref="E2">
    <cfRule type="top10" dxfId="416" priority="22" rank="1"/>
  </conditionalFormatting>
  <conditionalFormatting sqref="J2">
    <cfRule type="top10" dxfId="415" priority="23" rank="1"/>
  </conditionalFormatting>
  <conditionalFormatting sqref="I2">
    <cfRule type="top10" dxfId="414" priority="24" rank="1"/>
  </conditionalFormatting>
  <conditionalFormatting sqref="J3">
    <cfRule type="top10" dxfId="413" priority="13" rank="1"/>
  </conditionalFormatting>
  <conditionalFormatting sqref="I3">
    <cfRule type="top10" dxfId="412" priority="14" rank="1"/>
  </conditionalFormatting>
  <conditionalFormatting sqref="H3">
    <cfRule type="top10" dxfId="411" priority="15" rank="1"/>
  </conditionalFormatting>
  <conditionalFormatting sqref="G3">
    <cfRule type="top10" dxfId="410" priority="16" rank="1"/>
  </conditionalFormatting>
  <conditionalFormatting sqref="F3">
    <cfRule type="top10" dxfId="409" priority="17" rank="1"/>
  </conditionalFormatting>
  <conditionalFormatting sqref="E3">
    <cfRule type="top10" dxfId="408" priority="18" rank="1"/>
  </conditionalFormatting>
  <conditionalFormatting sqref="J4">
    <cfRule type="top10" dxfId="407" priority="7" rank="1"/>
  </conditionalFormatting>
  <conditionalFormatting sqref="I4">
    <cfRule type="top10" dxfId="406" priority="8" rank="1"/>
  </conditionalFormatting>
  <conditionalFormatting sqref="H4">
    <cfRule type="top10" dxfId="405" priority="9" rank="1"/>
  </conditionalFormatting>
  <conditionalFormatting sqref="G4">
    <cfRule type="top10" dxfId="404" priority="10" rank="1"/>
  </conditionalFormatting>
  <conditionalFormatting sqref="F4">
    <cfRule type="top10" dxfId="403" priority="11" rank="1"/>
  </conditionalFormatting>
  <conditionalFormatting sqref="E4">
    <cfRule type="top10" dxfId="402" priority="12" rank="1"/>
  </conditionalFormatting>
  <conditionalFormatting sqref="J5">
    <cfRule type="top10" dxfId="401" priority="1" rank="1"/>
  </conditionalFormatting>
  <conditionalFormatting sqref="I5">
    <cfRule type="top10" dxfId="400" priority="2" rank="1"/>
  </conditionalFormatting>
  <conditionalFormatting sqref="H5">
    <cfRule type="top10" dxfId="399" priority="3" rank="1"/>
  </conditionalFormatting>
  <conditionalFormatting sqref="G5">
    <cfRule type="top10" dxfId="398" priority="4" rank="1"/>
  </conditionalFormatting>
  <conditionalFormatting sqref="F5">
    <cfRule type="top10" dxfId="397" priority="5" rank="1"/>
  </conditionalFormatting>
  <conditionalFormatting sqref="E5">
    <cfRule type="top10" dxfId="396" priority="6" rank="1"/>
  </conditionalFormatting>
  <hyperlinks>
    <hyperlink ref="Q1" location="'National Adult Rankings'!A1" display="Return to Rankings" xr:uid="{E38645AE-35AD-476C-AF0C-C6085331D4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C78E4D-4FCB-45AF-AAF7-7E3BA3FD0D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0C7584-C315-4F05-B068-4B7B5AA3E15D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E9E1-03DD-4FB1-A108-67D38CFE6698}">
  <sheetPr codeName="Sheet1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50</v>
      </c>
      <c r="C2" s="27">
        <v>43855</v>
      </c>
      <c r="D2" s="28" t="s">
        <v>52</v>
      </c>
      <c r="E2" s="29">
        <v>163</v>
      </c>
      <c r="F2" s="29">
        <v>155</v>
      </c>
      <c r="G2" s="29">
        <v>151</v>
      </c>
      <c r="H2" s="29">
        <v>157</v>
      </c>
      <c r="I2" s="29"/>
      <c r="J2" s="29"/>
      <c r="K2" s="30">
        <v>4</v>
      </c>
      <c r="L2" s="30">
        <v>626</v>
      </c>
      <c r="M2" s="31">
        <v>156.5</v>
      </c>
      <c r="N2" s="32">
        <v>3</v>
      </c>
      <c r="O2" s="33">
        <v>159.5</v>
      </c>
    </row>
    <row r="5" spans="1:17" x14ac:dyDescent="0.25">
      <c r="K5" s="17">
        <f>SUM(K2:K4)</f>
        <v>4</v>
      </c>
      <c r="L5" s="17">
        <f>SUM(L2:L4)</f>
        <v>626</v>
      </c>
      <c r="M5" s="23">
        <f>SUM(L5/K5)</f>
        <v>156.5</v>
      </c>
      <c r="N5" s="17">
        <f>SUM(N2:N4)</f>
        <v>3</v>
      </c>
      <c r="O5" s="23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E2:J2 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J2">
    <cfRule type="top10" dxfId="395" priority="1" rank="1"/>
  </conditionalFormatting>
  <conditionalFormatting sqref="I2">
    <cfRule type="top10" dxfId="394" priority="2" rank="1"/>
  </conditionalFormatting>
  <conditionalFormatting sqref="H2">
    <cfRule type="top10" dxfId="393" priority="3" rank="1"/>
  </conditionalFormatting>
  <conditionalFormatting sqref="G2">
    <cfRule type="top10" dxfId="392" priority="4" rank="1"/>
  </conditionalFormatting>
  <conditionalFormatting sqref="F2">
    <cfRule type="top10" dxfId="391" priority="5" rank="1"/>
  </conditionalFormatting>
  <conditionalFormatting sqref="E2">
    <cfRule type="top10" dxfId="390" priority="6" rank="1"/>
  </conditionalFormatting>
  <hyperlinks>
    <hyperlink ref="Q1" location="'National Adult Rankings'!A1" display="Return to Rankings" xr:uid="{358B59A4-82E0-437A-ADCA-66B095F062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977CC3-B91A-49A9-A9B4-B655B5372D2B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DD78E777-E01D-4410-8C78-C3312FC8E3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0275-BDE0-4CAE-B58E-AF2C1175E766}">
  <sheetPr codeName="Sheet135"/>
  <dimension ref="A1:Q2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205</v>
      </c>
      <c r="C2" s="27">
        <v>43967</v>
      </c>
      <c r="D2" s="28" t="s">
        <v>201</v>
      </c>
      <c r="E2" s="29">
        <v>194</v>
      </c>
      <c r="F2" s="29">
        <v>193</v>
      </c>
      <c r="G2" s="29">
        <v>189</v>
      </c>
      <c r="H2" s="29"/>
      <c r="I2" s="29"/>
      <c r="J2" s="29"/>
      <c r="K2" s="34">
        <v>3</v>
      </c>
      <c r="L2" s="34">
        <v>576</v>
      </c>
      <c r="M2" s="35">
        <v>192</v>
      </c>
      <c r="N2" s="36">
        <v>6</v>
      </c>
      <c r="O2" s="37">
        <v>198</v>
      </c>
    </row>
    <row r="5" spans="1:17" x14ac:dyDescent="0.25">
      <c r="K5" s="17">
        <f>SUM(K2:K4)</f>
        <v>3</v>
      </c>
      <c r="L5" s="17">
        <f>SUM(L2:L4)</f>
        <v>576</v>
      </c>
      <c r="M5" s="23">
        <f>SUM(L5/K5)</f>
        <v>192</v>
      </c>
      <c r="N5" s="17">
        <f>SUM(N2:N4)</f>
        <v>6</v>
      </c>
      <c r="O5" s="23">
        <f>SUM(M5+N5)</f>
        <v>198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5" t="s">
        <v>148</v>
      </c>
      <c r="B13" s="26" t="s">
        <v>205</v>
      </c>
      <c r="C13" s="27">
        <v>43967</v>
      </c>
      <c r="D13" s="28" t="s">
        <v>201</v>
      </c>
      <c r="E13" s="29">
        <v>188</v>
      </c>
      <c r="F13" s="29">
        <v>179</v>
      </c>
      <c r="G13" s="29">
        <v>165</v>
      </c>
      <c r="H13" s="29"/>
      <c r="I13" s="29"/>
      <c r="J13" s="29"/>
      <c r="K13" s="34">
        <v>3</v>
      </c>
      <c r="L13" s="34">
        <v>532</v>
      </c>
      <c r="M13" s="35">
        <v>177.33333333333334</v>
      </c>
      <c r="N13" s="36">
        <v>2</v>
      </c>
      <c r="O13" s="37">
        <v>179.33333333333334</v>
      </c>
    </row>
    <row r="16" spans="1:17" x14ac:dyDescent="0.25">
      <c r="K16" s="17">
        <f>SUM(K13:K15)</f>
        <v>3</v>
      </c>
      <c r="L16" s="17">
        <f>SUM(L13:L15)</f>
        <v>532</v>
      </c>
      <c r="M16" s="23">
        <f>SUM(L16/K16)</f>
        <v>177.33333333333334</v>
      </c>
      <c r="N16" s="17">
        <f>SUM(N13:N15)</f>
        <v>2</v>
      </c>
      <c r="O16" s="23">
        <f>SUM(M16+N16)</f>
        <v>179.33333333333334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25" t="s">
        <v>154</v>
      </c>
      <c r="B24" s="26" t="s">
        <v>205</v>
      </c>
      <c r="C24" s="27">
        <v>43973</v>
      </c>
      <c r="D24" s="28" t="s">
        <v>202</v>
      </c>
      <c r="E24" s="29">
        <v>170</v>
      </c>
      <c r="F24" s="29">
        <v>178</v>
      </c>
      <c r="G24" s="29"/>
      <c r="H24" s="29"/>
      <c r="I24" s="29"/>
      <c r="J24" s="29"/>
      <c r="K24" s="34">
        <v>2</v>
      </c>
      <c r="L24" s="34">
        <v>348</v>
      </c>
      <c r="M24" s="35">
        <v>174</v>
      </c>
      <c r="N24" s="36">
        <v>3</v>
      </c>
      <c r="O24" s="37">
        <v>177</v>
      </c>
    </row>
    <row r="27" spans="1:15" x14ac:dyDescent="0.25">
      <c r="K27" s="17">
        <f>SUM(K24:K26)</f>
        <v>2</v>
      </c>
      <c r="L27" s="17">
        <f>SUM(L24:L26)</f>
        <v>348</v>
      </c>
      <c r="M27" s="23">
        <f>SUM(L27/K27)</f>
        <v>174</v>
      </c>
      <c r="N27" s="17">
        <f>SUM(N24:N26)</f>
        <v>3</v>
      </c>
      <c r="O27" s="23">
        <f>SUM(M27+N27)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E13:J13 B13:C13" name="Range1_3"/>
    <protectedRange algorithmName="SHA-512" hashValue="ON39YdpmFHfN9f47KpiRvqrKx0V9+erV1CNkpWzYhW/Qyc6aT8rEyCrvauWSYGZK2ia3o7vd3akF07acHAFpOA==" saltValue="yVW9XmDwTqEnmpSGai0KYg==" spinCount="100000" sqref="E24:J24 B24:C24" name="Range1_4"/>
    <protectedRange algorithmName="SHA-512" hashValue="ON39YdpmFHfN9f47KpiRvqrKx0V9+erV1CNkpWzYhW/Qyc6aT8rEyCrvauWSYGZK2ia3o7vd3akF07acHAFpOA==" saltValue="yVW9XmDwTqEnmpSGai0KYg==" spinCount="100000" sqref="D24" name="Range1_1_3"/>
  </protectedRanges>
  <conditionalFormatting sqref="F2">
    <cfRule type="top10" dxfId="389" priority="25" rank="1"/>
  </conditionalFormatting>
  <conditionalFormatting sqref="H2">
    <cfRule type="top10" dxfId="388" priority="26" rank="1"/>
  </conditionalFormatting>
  <conditionalFormatting sqref="I2">
    <cfRule type="top10" dxfId="387" priority="27" rank="1"/>
  </conditionalFormatting>
  <conditionalFormatting sqref="J2">
    <cfRule type="top10" dxfId="386" priority="28" rank="1"/>
  </conditionalFormatting>
  <conditionalFormatting sqref="E2">
    <cfRule type="top10" dxfId="385" priority="29" rank="1"/>
  </conditionalFormatting>
  <conditionalFormatting sqref="G2">
    <cfRule type="top10" dxfId="384" priority="30" rank="1"/>
  </conditionalFormatting>
  <conditionalFormatting sqref="E13">
    <cfRule type="top10" dxfId="383" priority="13" rank="1"/>
  </conditionalFormatting>
  <conditionalFormatting sqref="F13">
    <cfRule type="top10" dxfId="382" priority="14" rank="1"/>
  </conditionalFormatting>
  <conditionalFormatting sqref="G13">
    <cfRule type="top10" dxfId="381" priority="15" rank="1"/>
  </conditionalFormatting>
  <conditionalFormatting sqref="H13">
    <cfRule type="top10" dxfId="380" priority="16" rank="1"/>
  </conditionalFormatting>
  <conditionalFormatting sqref="I13">
    <cfRule type="top10" dxfId="379" priority="17" rank="1"/>
  </conditionalFormatting>
  <conditionalFormatting sqref="J13">
    <cfRule type="top10" dxfId="378" priority="18" rank="1"/>
  </conditionalFormatting>
  <conditionalFormatting sqref="E24">
    <cfRule type="top10" dxfId="377" priority="1" rank="1"/>
  </conditionalFormatting>
  <conditionalFormatting sqref="I24">
    <cfRule type="top10" dxfId="376" priority="6" rank="1"/>
  </conditionalFormatting>
  <conditionalFormatting sqref="H24">
    <cfRule type="top10" dxfId="375" priority="2" rank="1"/>
  </conditionalFormatting>
  <conditionalFormatting sqref="J24">
    <cfRule type="top10" dxfId="374" priority="3" rank="1"/>
  </conditionalFormatting>
  <conditionalFormatting sqref="G24">
    <cfRule type="top10" dxfId="373" priority="5" rank="1"/>
  </conditionalFormatting>
  <conditionalFormatting sqref="F24">
    <cfRule type="top10" dxfId="372" priority="4" rank="1"/>
  </conditionalFormatting>
  <hyperlinks>
    <hyperlink ref="Q1" location="'National Adult Rankings'!A1" display="Return to Rankings" xr:uid="{8F8FBD0D-ED60-477D-8B45-3AF347E314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E9777-6FD6-4947-9353-0938A409690B}">
          <x14:formula1>
            <xm:f>'C:\Users\abra2\AppData\Local\Packages\Microsoft.MicrosoftEdge_8wekyb3d8bbwe\TempState\Downloads\[__ABRA Scoring Program  2-24-2020 MASTER (2).xlsm]DATA'!#REF!</xm:f>
          </x14:formula1>
          <xm:sqref>D2 B2 D13 B13 D24 B24</xm:sqref>
        </x14:dataValidation>
        <x14:dataValidation type="list" allowBlank="1" showInputMessage="1" showErrorMessage="1" xr:uid="{1A41097F-9ACF-433B-8E4B-6C26CA6CC02D}">
          <x14:formula1>
            <xm:f>'C:\Users\abra2\Desktop\ABRA Files and More\AUTO BENCH REST ASSOCIATION FILE\ABRA 2019\Georgia\[Georgia Results 01 19 20.xlsm]DATA SHEET'!#REF!</xm:f>
          </x14:formula1>
          <xm:sqref>B1 B12 B23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84B6-6B0B-4277-81B6-2B83595AEC8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245</v>
      </c>
      <c r="C2" s="27">
        <v>43989</v>
      </c>
      <c r="D2" s="28" t="s">
        <v>222</v>
      </c>
      <c r="E2" s="29">
        <v>170</v>
      </c>
      <c r="F2" s="29">
        <v>168</v>
      </c>
      <c r="G2" s="29">
        <v>154</v>
      </c>
      <c r="H2" s="29">
        <v>165</v>
      </c>
      <c r="I2" s="29"/>
      <c r="J2" s="29"/>
      <c r="K2" s="34">
        <v>4</v>
      </c>
      <c r="L2" s="34">
        <v>657</v>
      </c>
      <c r="M2" s="35">
        <v>164.25</v>
      </c>
      <c r="N2" s="36">
        <v>4</v>
      </c>
      <c r="O2" s="37">
        <v>168.25</v>
      </c>
    </row>
    <row r="5" spans="1:17" x14ac:dyDescent="0.25">
      <c r="K5" s="17">
        <f>SUM(K2:K4)</f>
        <v>4</v>
      </c>
      <c r="L5" s="17">
        <f>SUM(L2:L4)</f>
        <v>657</v>
      </c>
      <c r="M5" s="23">
        <f>SUM(L5/K5)</f>
        <v>164.25</v>
      </c>
      <c r="N5" s="17">
        <f>SUM(N2:N4)</f>
        <v>4</v>
      </c>
      <c r="O5" s="23">
        <f>SUM(M5+N5)</f>
        <v>168.25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3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371" priority="6" rank="1"/>
  </conditionalFormatting>
  <conditionalFormatting sqref="F2">
    <cfRule type="top10" dxfId="370" priority="5" rank="1"/>
  </conditionalFormatting>
  <conditionalFormatting sqref="G2">
    <cfRule type="top10" dxfId="369" priority="4" rank="1"/>
  </conditionalFormatting>
  <conditionalFormatting sqref="H2">
    <cfRule type="top10" dxfId="368" priority="3" rank="1"/>
  </conditionalFormatting>
  <conditionalFormatting sqref="I2">
    <cfRule type="top10" dxfId="367" priority="2" rank="1"/>
  </conditionalFormatting>
  <conditionalFormatting sqref="J2">
    <cfRule type="top10" dxfId="366" priority="1" rank="1"/>
  </conditionalFormatting>
  <hyperlinks>
    <hyperlink ref="Q1" location="'National Adult Rankings'!A1" display="Return to Rankings" xr:uid="{A8CE1D36-35A3-4CF2-BAC4-305BFADA46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E5C3DD-7D50-4BFD-8FD2-D81937AB720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178E986B-3181-412B-BA3C-843B286799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12157-2453-4CED-B456-D59DB599179E}">
  <sheetPr codeName="Sheet81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127</v>
      </c>
      <c r="C2" s="27">
        <v>43918</v>
      </c>
      <c r="D2" s="28" t="s">
        <v>113</v>
      </c>
      <c r="E2" s="29">
        <v>181</v>
      </c>
      <c r="F2" s="29">
        <v>176</v>
      </c>
      <c r="G2" s="29">
        <v>181</v>
      </c>
      <c r="H2" s="29">
        <v>181</v>
      </c>
      <c r="I2" s="29"/>
      <c r="J2" s="29"/>
      <c r="K2" s="34">
        <f>COUNT(E2:J2)</f>
        <v>4</v>
      </c>
      <c r="L2" s="34">
        <f>SUM(E2:J2)</f>
        <v>719</v>
      </c>
      <c r="M2" s="35">
        <f>IFERROR(L2/K2,0)</f>
        <v>179.75</v>
      </c>
      <c r="N2" s="36">
        <v>2</v>
      </c>
      <c r="O2" s="37">
        <f>SUM(M2+N2)</f>
        <v>181.75</v>
      </c>
    </row>
    <row r="5" spans="1:17" x14ac:dyDescent="0.25">
      <c r="K5" s="17">
        <f>SUM(K2:K4)</f>
        <v>4</v>
      </c>
      <c r="L5" s="17">
        <f>SUM(L2:L4)</f>
        <v>719</v>
      </c>
      <c r="M5" s="23">
        <f>SUM(L5/K5)</f>
        <v>179.75</v>
      </c>
      <c r="N5" s="17">
        <f>SUM(N2:N4)</f>
        <v>2</v>
      </c>
      <c r="O5" s="23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</protectedRanges>
  <conditionalFormatting sqref="F2">
    <cfRule type="top10" dxfId="365" priority="5" rank="1"/>
  </conditionalFormatting>
  <conditionalFormatting sqref="G2">
    <cfRule type="top10" dxfId="364" priority="4" rank="1"/>
  </conditionalFormatting>
  <conditionalFormatting sqref="H2">
    <cfRule type="top10" dxfId="363" priority="3" rank="1"/>
  </conditionalFormatting>
  <conditionalFormatting sqref="E2">
    <cfRule type="top10" dxfId="362" priority="6" rank="1"/>
  </conditionalFormatting>
  <conditionalFormatting sqref="I2">
    <cfRule type="top10" dxfId="361" priority="1" rank="1"/>
  </conditionalFormatting>
  <conditionalFormatting sqref="J2">
    <cfRule type="top10" dxfId="360" priority="2" rank="1"/>
  </conditionalFormatting>
  <hyperlinks>
    <hyperlink ref="Q1" location="'National Adult Rankings'!A1" display="Return to Rankings" xr:uid="{7D715A8F-90AF-4787-AC22-005904AA9FA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Q1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30" x14ac:dyDescent="0.25">
      <c r="A2" s="7" t="s">
        <v>16</v>
      </c>
      <c r="B2" s="8" t="s">
        <v>18</v>
      </c>
      <c r="C2" s="9">
        <v>43849</v>
      </c>
      <c r="D2" s="10" t="s">
        <v>36</v>
      </c>
      <c r="E2" s="11">
        <v>192</v>
      </c>
      <c r="F2" s="11">
        <v>198</v>
      </c>
      <c r="G2" s="11">
        <v>196</v>
      </c>
      <c r="H2" s="11">
        <v>189</v>
      </c>
      <c r="I2" s="11"/>
      <c r="J2" s="11"/>
      <c r="K2" s="12">
        <v>4</v>
      </c>
      <c r="L2" s="12">
        <v>775</v>
      </c>
      <c r="M2" s="13">
        <v>193.75</v>
      </c>
      <c r="N2" s="14">
        <v>8</v>
      </c>
      <c r="O2" s="15">
        <v>201.75</v>
      </c>
    </row>
    <row r="3" spans="1:17" x14ac:dyDescent="0.25">
      <c r="A3" s="25" t="s">
        <v>16</v>
      </c>
      <c r="B3" s="26" t="s">
        <v>18</v>
      </c>
      <c r="C3" s="27">
        <v>43877</v>
      </c>
      <c r="D3" s="28" t="s">
        <v>36</v>
      </c>
      <c r="E3" s="29">
        <v>195</v>
      </c>
      <c r="F3" s="29">
        <v>200</v>
      </c>
      <c r="G3" s="29">
        <v>198</v>
      </c>
      <c r="H3" s="29">
        <v>196</v>
      </c>
      <c r="I3" s="29"/>
      <c r="J3" s="29"/>
      <c r="K3" s="34">
        <v>4</v>
      </c>
      <c r="L3" s="34">
        <v>789</v>
      </c>
      <c r="M3" s="35">
        <v>197.25</v>
      </c>
      <c r="N3" s="36">
        <v>9</v>
      </c>
      <c r="O3" s="37">
        <v>206.25</v>
      </c>
    </row>
    <row r="4" spans="1:17" x14ac:dyDescent="0.25">
      <c r="A4" s="25" t="s">
        <v>16</v>
      </c>
      <c r="B4" s="26" t="s">
        <v>18</v>
      </c>
      <c r="C4" s="27">
        <v>43897</v>
      </c>
      <c r="D4" s="47" t="s">
        <v>86</v>
      </c>
      <c r="E4" s="29">
        <v>195</v>
      </c>
      <c r="F4" s="29">
        <v>195</v>
      </c>
      <c r="G4" s="29">
        <v>194</v>
      </c>
      <c r="H4" s="29">
        <v>195</v>
      </c>
      <c r="I4" s="29"/>
      <c r="J4" s="29"/>
      <c r="K4" s="34">
        <f>COUNT(E4:J4)</f>
        <v>4</v>
      </c>
      <c r="L4" s="34">
        <f>SUM(E4:J4)</f>
        <v>779</v>
      </c>
      <c r="M4" s="35">
        <f>IFERROR(L4/K4,0)</f>
        <v>194.75</v>
      </c>
      <c r="N4" s="36">
        <v>13</v>
      </c>
      <c r="O4" s="37">
        <f>SUM(M4+N4)</f>
        <v>207.75</v>
      </c>
    </row>
    <row r="5" spans="1:17" x14ac:dyDescent="0.25">
      <c r="A5" s="25" t="s">
        <v>76</v>
      </c>
      <c r="B5" s="26" t="s">
        <v>18</v>
      </c>
      <c r="C5" s="27">
        <v>43905</v>
      </c>
      <c r="D5" s="49" t="s">
        <v>91</v>
      </c>
      <c r="E5" s="29">
        <v>196</v>
      </c>
      <c r="F5" s="29">
        <v>198</v>
      </c>
      <c r="G5" s="29">
        <v>195</v>
      </c>
      <c r="H5" s="29">
        <v>197</v>
      </c>
      <c r="I5" s="29"/>
      <c r="J5" s="29"/>
      <c r="K5" s="34">
        <v>4</v>
      </c>
      <c r="L5" s="34">
        <v>786</v>
      </c>
      <c r="M5" s="35">
        <v>196.5</v>
      </c>
      <c r="N5" s="36">
        <v>3</v>
      </c>
      <c r="O5" s="37">
        <v>199.5</v>
      </c>
    </row>
    <row r="6" spans="1:17" ht="26.25" x14ac:dyDescent="0.25">
      <c r="A6" s="25" t="s">
        <v>168</v>
      </c>
      <c r="B6" s="26" t="s">
        <v>18</v>
      </c>
      <c r="C6" s="27">
        <v>43968</v>
      </c>
      <c r="D6" s="28" t="s">
        <v>36</v>
      </c>
      <c r="E6" s="29">
        <v>195</v>
      </c>
      <c r="F6" s="29">
        <v>196</v>
      </c>
      <c r="G6" s="29">
        <v>198</v>
      </c>
      <c r="H6" s="29">
        <v>192.001</v>
      </c>
      <c r="I6" s="29">
        <v>190</v>
      </c>
      <c r="J6" s="29">
        <v>191</v>
      </c>
      <c r="K6" s="34">
        <v>6</v>
      </c>
      <c r="L6" s="34">
        <v>1162.001</v>
      </c>
      <c r="M6" s="35">
        <v>193.66683333333333</v>
      </c>
      <c r="N6" s="36">
        <v>16</v>
      </c>
      <c r="O6" s="37">
        <v>209.66683333333333</v>
      </c>
    </row>
    <row r="7" spans="1:17" ht="26.25" x14ac:dyDescent="0.25">
      <c r="A7" s="25" t="s">
        <v>168</v>
      </c>
      <c r="B7" s="26" t="s">
        <v>18</v>
      </c>
      <c r="C7" s="27">
        <v>43977</v>
      </c>
      <c r="D7" s="28" t="s">
        <v>36</v>
      </c>
      <c r="E7" s="29">
        <v>193</v>
      </c>
      <c r="F7" s="29">
        <v>193</v>
      </c>
      <c r="G7" s="29">
        <v>198</v>
      </c>
      <c r="H7" s="29"/>
      <c r="I7" s="29"/>
      <c r="J7" s="29"/>
      <c r="K7" s="34">
        <v>3</v>
      </c>
      <c r="L7" s="34">
        <v>584</v>
      </c>
      <c r="M7" s="35">
        <v>194.66666666666666</v>
      </c>
      <c r="N7" s="36">
        <v>6</v>
      </c>
      <c r="O7" s="37">
        <v>200.66666666666666</v>
      </c>
    </row>
    <row r="8" spans="1:17" x14ac:dyDescent="0.25">
      <c r="A8" s="25" t="s">
        <v>166</v>
      </c>
      <c r="B8" s="26" t="s">
        <v>18</v>
      </c>
      <c r="C8" s="27">
        <v>43981</v>
      </c>
      <c r="D8" s="28" t="s">
        <v>227</v>
      </c>
      <c r="E8" s="29">
        <v>195</v>
      </c>
      <c r="F8" s="29">
        <v>195</v>
      </c>
      <c r="G8" s="29">
        <v>198</v>
      </c>
      <c r="H8" s="29">
        <v>199</v>
      </c>
      <c r="I8" s="29"/>
      <c r="J8" s="29"/>
      <c r="K8" s="34">
        <v>4</v>
      </c>
      <c r="L8" s="34">
        <v>787</v>
      </c>
      <c r="M8" s="35">
        <v>196.75</v>
      </c>
      <c r="N8" s="36">
        <v>8</v>
      </c>
      <c r="O8" s="37">
        <v>204.75</v>
      </c>
    </row>
    <row r="9" spans="1:17" x14ac:dyDescent="0.25">
      <c r="A9" s="25" t="s">
        <v>166</v>
      </c>
      <c r="B9" s="26" t="s">
        <v>18</v>
      </c>
      <c r="C9" s="27">
        <v>43982</v>
      </c>
      <c r="D9" s="28" t="s">
        <v>227</v>
      </c>
      <c r="E9" s="29">
        <v>194</v>
      </c>
      <c r="F9" s="29">
        <v>190</v>
      </c>
      <c r="G9" s="29">
        <v>189</v>
      </c>
      <c r="H9" s="29">
        <v>193</v>
      </c>
      <c r="I9" s="29">
        <v>191</v>
      </c>
      <c r="J9" s="29">
        <v>190</v>
      </c>
      <c r="K9" s="34">
        <v>6</v>
      </c>
      <c r="L9" s="34">
        <v>1147</v>
      </c>
      <c r="M9" s="35">
        <v>191.16666666666666</v>
      </c>
      <c r="N9" s="36">
        <v>4</v>
      </c>
      <c r="O9" s="37">
        <v>195.16666666666666</v>
      </c>
    </row>
    <row r="10" spans="1:17" x14ac:dyDescent="0.25">
      <c r="A10" s="25" t="s">
        <v>76</v>
      </c>
      <c r="B10" s="26" t="s">
        <v>18</v>
      </c>
      <c r="C10" s="27">
        <v>43988</v>
      </c>
      <c r="D10" s="28" t="s">
        <v>86</v>
      </c>
      <c r="E10" s="29">
        <v>196</v>
      </c>
      <c r="F10" s="29">
        <v>193</v>
      </c>
      <c r="G10" s="29">
        <v>191</v>
      </c>
      <c r="H10" s="29">
        <v>197</v>
      </c>
      <c r="I10" s="29">
        <v>197</v>
      </c>
      <c r="J10" s="29">
        <v>197</v>
      </c>
      <c r="K10" s="34">
        <v>6</v>
      </c>
      <c r="L10" s="34">
        <v>1171</v>
      </c>
      <c r="M10" s="35">
        <v>195.16666666666666</v>
      </c>
      <c r="N10" s="36">
        <v>30</v>
      </c>
      <c r="O10" s="37">
        <v>225.16666666666666</v>
      </c>
    </row>
    <row r="11" spans="1:17" ht="26.25" x14ac:dyDescent="0.25">
      <c r="A11" s="25" t="s">
        <v>168</v>
      </c>
      <c r="B11" s="26" t="s">
        <v>18</v>
      </c>
      <c r="C11" s="27">
        <v>44003</v>
      </c>
      <c r="D11" s="28" t="s">
        <v>36</v>
      </c>
      <c r="E11" s="29">
        <v>195</v>
      </c>
      <c r="F11" s="29">
        <v>194</v>
      </c>
      <c r="G11" s="29">
        <v>189</v>
      </c>
      <c r="H11" s="29">
        <v>195</v>
      </c>
      <c r="I11" s="29"/>
      <c r="J11" s="29"/>
      <c r="K11" s="34">
        <v>4</v>
      </c>
      <c r="L11" s="34">
        <v>773</v>
      </c>
      <c r="M11" s="35">
        <v>193.25</v>
      </c>
      <c r="N11" s="36">
        <v>3</v>
      </c>
      <c r="O11" s="37">
        <v>196.25</v>
      </c>
    </row>
    <row r="14" spans="1:17" x14ac:dyDescent="0.25">
      <c r="K14" s="17">
        <f>SUM(K2:K13)</f>
        <v>45</v>
      </c>
      <c r="L14" s="17">
        <f>SUM(L2:L13)</f>
        <v>8753.0010000000002</v>
      </c>
      <c r="M14" s="23">
        <f>SUM(L14/K14)</f>
        <v>194.51113333333333</v>
      </c>
      <c r="N14" s="17">
        <f>SUM(N2:N13)</f>
        <v>100</v>
      </c>
      <c r="O14" s="17">
        <f>SUM(M14+N14)</f>
        <v>294.51113333333331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1"/>
    <protectedRange algorithmName="SHA-512" hashValue="ON39YdpmFHfN9f47KpiRvqrKx0V9+erV1CNkpWzYhW/Qyc6aT8rEyCrvauWSYGZK2ia3o7vd3akF07acHAFpOA==" saltValue="yVW9XmDwTqEnmpSGai0KYg==" spinCount="100000" sqref="E4:H4" name="Range1_3_3"/>
    <protectedRange algorithmName="SHA-512" hashValue="ON39YdpmFHfN9f47KpiRvqrKx0V9+erV1CNkpWzYhW/Qyc6aT8rEyCrvauWSYGZK2ia3o7vd3akF07acHAFpOA==" saltValue="yVW9XmDwTqEnmpSGai0KYg==" spinCount="100000" sqref="I5:J5 B5:C5" name="Range1"/>
    <protectedRange algorithmName="SHA-512" hashValue="ON39YdpmFHfN9f47KpiRvqrKx0V9+erV1CNkpWzYhW/Qyc6aT8rEyCrvauWSYGZK2ia3o7vd3akF07acHAFpOA==" saltValue="yVW9XmDwTqEnmpSGai0KYg==" spinCount="100000" sqref="E5:H5" name="Range1_3"/>
    <protectedRange algorithmName="SHA-512" hashValue="ON39YdpmFHfN9f47KpiRvqrKx0V9+erV1CNkpWzYhW/Qyc6aT8rEyCrvauWSYGZK2ia3o7vd3akF07acHAFpOA==" saltValue="yVW9XmDwTqEnmpSGai0KYg==" spinCount="100000" sqref="I6:J6 B6:C6" name="Range1_12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6:H6" name="Range1_3_3_1"/>
    <protectedRange algorithmName="SHA-512" hashValue="ON39YdpmFHfN9f47KpiRvqrKx0V9+erV1CNkpWzYhW/Qyc6aT8rEyCrvauWSYGZK2ia3o7vd3akF07acHAFpOA==" saltValue="yVW9XmDwTqEnmpSGai0KYg==" spinCount="100000" sqref="I8:J8 B8:C8" name="Range1_13"/>
    <protectedRange algorithmName="SHA-512" hashValue="ON39YdpmFHfN9f47KpiRvqrKx0V9+erV1CNkpWzYhW/Qyc6aT8rEyCrvauWSYGZK2ia3o7vd3akF07acHAFpOA==" saltValue="yVW9XmDwTqEnmpSGai0KYg==" spinCount="100000" sqref="D8" name="Range1_1_6"/>
    <protectedRange algorithmName="SHA-512" hashValue="ON39YdpmFHfN9f47KpiRvqrKx0V9+erV1CNkpWzYhW/Qyc6aT8rEyCrvauWSYGZK2ia3o7vd3akF07acHAFpOA==" saltValue="yVW9XmDwTqEnmpSGai0KYg==" spinCount="100000" sqref="E8:H8" name="Range1_3_2_1"/>
    <protectedRange algorithmName="SHA-512" hashValue="ON39YdpmFHfN9f47KpiRvqrKx0V9+erV1CNkpWzYhW/Qyc6aT8rEyCrvauWSYGZK2ia3o7vd3akF07acHAFpOA==" saltValue="yVW9XmDwTqEnmpSGai0KYg==" spinCount="100000" sqref="I10:J10 B10:C10" name="Range1_2_1"/>
    <protectedRange algorithmName="SHA-512" hashValue="ON39YdpmFHfN9f47KpiRvqrKx0V9+erV1CNkpWzYhW/Qyc6aT8rEyCrvauWSYGZK2ia3o7vd3akF07acHAFpOA==" saltValue="yVW9XmDwTqEnmpSGai0KYg==" spinCount="100000" sqref="D10" name="Range1_1_1_1"/>
    <protectedRange algorithmName="SHA-512" hashValue="ON39YdpmFHfN9f47KpiRvqrKx0V9+erV1CNkpWzYhW/Qyc6aT8rEyCrvauWSYGZK2ia3o7vd3akF07acHAFpOA==" saltValue="yVW9XmDwTqEnmpSGai0KYg==" spinCount="100000" sqref="E10:H10" name="Range1_3_1_1"/>
  </protectedRanges>
  <conditionalFormatting sqref="F2">
    <cfRule type="top10" dxfId="3070" priority="56" rank="1"/>
  </conditionalFormatting>
  <conditionalFormatting sqref="G2">
    <cfRule type="top10" dxfId="3069" priority="55" rank="1"/>
  </conditionalFormatting>
  <conditionalFormatting sqref="H2">
    <cfRule type="top10" dxfId="3068" priority="54" rank="1"/>
  </conditionalFormatting>
  <conditionalFormatting sqref="I2">
    <cfRule type="top10" dxfId="3067" priority="52" rank="1"/>
  </conditionalFormatting>
  <conditionalFormatting sqref="J2">
    <cfRule type="top10" dxfId="3066" priority="53" rank="1"/>
  </conditionalFormatting>
  <conditionalFormatting sqref="E2">
    <cfRule type="top10" dxfId="3065" priority="57" rank="1"/>
  </conditionalFormatting>
  <conditionalFormatting sqref="F3">
    <cfRule type="top10" dxfId="3064" priority="50" rank="1"/>
  </conditionalFormatting>
  <conditionalFormatting sqref="G3">
    <cfRule type="top10" dxfId="3063" priority="49" rank="1"/>
  </conditionalFormatting>
  <conditionalFormatting sqref="H3">
    <cfRule type="top10" dxfId="3062" priority="48" rank="1"/>
  </conditionalFormatting>
  <conditionalFormatting sqref="I3">
    <cfRule type="top10" dxfId="3061" priority="46" rank="1"/>
  </conditionalFormatting>
  <conditionalFormatting sqref="J3">
    <cfRule type="top10" dxfId="3060" priority="47" rank="1"/>
  </conditionalFormatting>
  <conditionalFormatting sqref="E3">
    <cfRule type="top10" dxfId="3059" priority="51" rank="1"/>
  </conditionalFormatting>
  <conditionalFormatting sqref="F4">
    <cfRule type="top10" dxfId="3058" priority="40" rank="1"/>
  </conditionalFormatting>
  <conditionalFormatting sqref="G4">
    <cfRule type="top10" dxfId="3057" priority="41" rank="1"/>
  </conditionalFormatting>
  <conditionalFormatting sqref="H4">
    <cfRule type="top10" dxfId="3056" priority="42" rank="1"/>
  </conditionalFormatting>
  <conditionalFormatting sqref="I4">
    <cfRule type="top10" dxfId="3055" priority="43" rank="1"/>
  </conditionalFormatting>
  <conditionalFormatting sqref="J4">
    <cfRule type="top10" dxfId="3054" priority="44" rank="1"/>
  </conditionalFormatting>
  <conditionalFormatting sqref="E4">
    <cfRule type="top10" dxfId="3053" priority="45" rank="1"/>
  </conditionalFormatting>
  <conditionalFormatting sqref="F5">
    <cfRule type="top10" dxfId="3052" priority="38" rank="1"/>
  </conditionalFormatting>
  <conditionalFormatting sqref="G5">
    <cfRule type="top10" dxfId="3051" priority="37" rank="1"/>
  </conditionalFormatting>
  <conditionalFormatting sqref="H5">
    <cfRule type="top10" dxfId="3050" priority="36" rank="1"/>
  </conditionalFormatting>
  <conditionalFormatting sqref="I5">
    <cfRule type="top10" dxfId="3049" priority="34" rank="1"/>
  </conditionalFormatting>
  <conditionalFormatting sqref="J5">
    <cfRule type="top10" dxfId="3048" priority="35" rank="1"/>
  </conditionalFormatting>
  <conditionalFormatting sqref="E5">
    <cfRule type="top10" dxfId="3047" priority="39" rank="1"/>
  </conditionalFormatting>
  <conditionalFormatting sqref="F6">
    <cfRule type="top10" dxfId="3046" priority="32" rank="1"/>
  </conditionalFormatting>
  <conditionalFormatting sqref="G6">
    <cfRule type="top10" dxfId="3045" priority="31" rank="1"/>
  </conditionalFormatting>
  <conditionalFormatting sqref="H6">
    <cfRule type="top10" dxfId="3044" priority="30" rank="1"/>
  </conditionalFormatting>
  <conditionalFormatting sqref="I6">
    <cfRule type="top10" dxfId="3043" priority="28" rank="1"/>
  </conditionalFormatting>
  <conditionalFormatting sqref="J6">
    <cfRule type="top10" dxfId="3042" priority="29" rank="1"/>
  </conditionalFormatting>
  <conditionalFormatting sqref="E6">
    <cfRule type="top10" dxfId="3041" priority="33" rank="1"/>
  </conditionalFormatting>
  <conditionalFormatting sqref="E7">
    <cfRule type="top10" dxfId="3040" priority="27" rank="1"/>
  </conditionalFormatting>
  <conditionalFormatting sqref="F7">
    <cfRule type="top10" dxfId="3039" priority="26" rank="1"/>
  </conditionalFormatting>
  <conditionalFormatting sqref="G7">
    <cfRule type="top10" dxfId="3038" priority="25" rank="1"/>
  </conditionalFormatting>
  <conditionalFormatting sqref="H7">
    <cfRule type="top10" dxfId="3037" priority="24" rank="1"/>
  </conditionalFormatting>
  <conditionalFormatting sqref="I7">
    <cfRule type="top10" dxfId="3036" priority="23" rank="1"/>
  </conditionalFormatting>
  <conditionalFormatting sqref="J7">
    <cfRule type="top10" dxfId="3035" priority="22" rank="1"/>
  </conditionalFormatting>
  <conditionalFormatting sqref="I8">
    <cfRule type="top10" dxfId="3034" priority="21" rank="1"/>
  </conditionalFormatting>
  <conditionalFormatting sqref="E8">
    <cfRule type="top10" dxfId="3033" priority="20" rank="1"/>
  </conditionalFormatting>
  <conditionalFormatting sqref="F8">
    <cfRule type="top10" dxfId="3032" priority="19" rank="1"/>
  </conditionalFormatting>
  <conditionalFormatting sqref="G8">
    <cfRule type="top10" dxfId="3031" priority="18" rank="1"/>
  </conditionalFormatting>
  <conditionalFormatting sqref="H8">
    <cfRule type="top10" dxfId="3030" priority="17" rank="1"/>
  </conditionalFormatting>
  <conditionalFormatting sqref="J8">
    <cfRule type="top10" dxfId="3029" priority="16" rank="1"/>
  </conditionalFormatting>
  <conditionalFormatting sqref="I9">
    <cfRule type="top10" dxfId="3028" priority="15" rank="1"/>
  </conditionalFormatting>
  <conditionalFormatting sqref="E9:H9">
    <cfRule type="top10" dxfId="3027" priority="14" rank="1"/>
  </conditionalFormatting>
  <conditionalFormatting sqref="J9">
    <cfRule type="top10" dxfId="3026" priority="13" rank="1"/>
  </conditionalFormatting>
  <conditionalFormatting sqref="F10">
    <cfRule type="top10" dxfId="3025" priority="11" rank="1"/>
  </conditionalFormatting>
  <conditionalFormatting sqref="G10">
    <cfRule type="top10" dxfId="3024" priority="10" rank="1"/>
  </conditionalFormatting>
  <conditionalFormatting sqref="H10">
    <cfRule type="top10" dxfId="3023" priority="9" rank="1"/>
  </conditionalFormatting>
  <conditionalFormatting sqref="I10">
    <cfRule type="top10" dxfId="3022" priority="7" rank="1"/>
  </conditionalFormatting>
  <conditionalFormatting sqref="J10">
    <cfRule type="top10" dxfId="3021" priority="8" rank="1"/>
  </conditionalFormatting>
  <conditionalFormatting sqref="E10">
    <cfRule type="top10" dxfId="3020" priority="12" rank="1"/>
  </conditionalFormatting>
  <conditionalFormatting sqref="E11">
    <cfRule type="top10" dxfId="3019" priority="6" rank="1"/>
  </conditionalFormatting>
  <conditionalFormatting sqref="F11">
    <cfRule type="top10" dxfId="3018" priority="5" rank="1"/>
  </conditionalFormatting>
  <conditionalFormatting sqref="G11">
    <cfRule type="top10" dxfId="3017" priority="4" rank="1"/>
  </conditionalFormatting>
  <conditionalFormatting sqref="H11">
    <cfRule type="top10" dxfId="3016" priority="3" rank="1"/>
  </conditionalFormatting>
  <conditionalFormatting sqref="I11">
    <cfRule type="top10" dxfId="3015" priority="2" rank="1"/>
  </conditionalFormatting>
  <conditionalFormatting sqref="J11">
    <cfRule type="top10" dxfId="3014" priority="1" rank="1"/>
  </conditionalFormatting>
  <hyperlinks>
    <hyperlink ref="Q1" location="'National Adult Rankings'!A1" display="Return to Rankings" xr:uid="{EE96FA97-2E6E-43B8-95F2-E217509987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77B41A-D863-4B4B-8D22-DF4BA6AE3F3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F5853D4E-5F59-40BD-99F8-9861B942D969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E751BDCD-41A8-4306-8EC7-9E8DC1BFDA3C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0DA0643-3BB4-4AED-A543-483E0A26D818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BE4C1-A5E3-4F2F-AE14-8F41A8D4142E}">
  <sheetPr codeName="Sheet13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169</v>
      </c>
      <c r="B2" s="26" t="s">
        <v>170</v>
      </c>
      <c r="C2" s="27">
        <v>43968</v>
      </c>
      <c r="D2" s="28" t="s">
        <v>36</v>
      </c>
      <c r="E2" s="29">
        <v>186</v>
      </c>
      <c r="F2" s="29">
        <v>187</v>
      </c>
      <c r="G2" s="29">
        <v>183</v>
      </c>
      <c r="H2" s="29">
        <v>182</v>
      </c>
      <c r="I2" s="29">
        <v>184</v>
      </c>
      <c r="J2" s="29">
        <v>182</v>
      </c>
      <c r="K2" s="34">
        <v>6</v>
      </c>
      <c r="L2" s="34">
        <v>1104</v>
      </c>
      <c r="M2" s="35">
        <v>184</v>
      </c>
      <c r="N2" s="36">
        <v>8</v>
      </c>
      <c r="O2" s="37">
        <v>192</v>
      </c>
    </row>
    <row r="5" spans="1:17" x14ac:dyDescent="0.25">
      <c r="K5" s="17">
        <f>SUM(K2:K4)</f>
        <v>6</v>
      </c>
      <c r="L5" s="17">
        <f>SUM(L2:L4)</f>
        <v>1104</v>
      </c>
      <c r="M5" s="23">
        <f>SUM(L5/K5)</f>
        <v>184</v>
      </c>
      <c r="N5" s="17">
        <f>SUM(N2:N4)</f>
        <v>8</v>
      </c>
      <c r="O5" s="23">
        <f>SUM(M5+N5)</f>
        <v>192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E2">
    <cfRule type="top10" dxfId="359" priority="6" rank="1"/>
  </conditionalFormatting>
  <conditionalFormatting sqref="F2">
    <cfRule type="top10" dxfId="358" priority="5" rank="1"/>
  </conditionalFormatting>
  <conditionalFormatting sqref="G2">
    <cfRule type="top10" dxfId="357" priority="4" rank="1"/>
  </conditionalFormatting>
  <conditionalFormatting sqref="H2">
    <cfRule type="top10" dxfId="356" priority="3" rank="1"/>
  </conditionalFormatting>
  <conditionalFormatting sqref="I2">
    <cfRule type="top10" dxfId="355" priority="2" rank="1"/>
  </conditionalFormatting>
  <conditionalFormatting sqref="J2">
    <cfRule type="top10" dxfId="354" priority="1" rank="1"/>
  </conditionalFormatting>
  <hyperlinks>
    <hyperlink ref="Q1" location="'National Adult Rankings'!A1" display="Return to Rankings" xr:uid="{100C1117-18F8-4180-85E7-DBF2003FC1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3FABD9-01CA-475C-84CA-A11F83BA80A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57</v>
      </c>
      <c r="C2" s="27">
        <v>43883</v>
      </c>
      <c r="D2" s="28" t="s">
        <v>56</v>
      </c>
      <c r="E2" s="29">
        <v>181</v>
      </c>
      <c r="F2" s="29">
        <v>183</v>
      </c>
      <c r="G2" s="29">
        <v>178</v>
      </c>
      <c r="H2" s="29">
        <v>183</v>
      </c>
      <c r="I2" s="29"/>
      <c r="J2" s="29"/>
      <c r="K2" s="34">
        <v>4</v>
      </c>
      <c r="L2" s="34">
        <v>725</v>
      </c>
      <c r="M2" s="35">
        <v>181.25</v>
      </c>
      <c r="N2" s="36">
        <v>4</v>
      </c>
      <c r="O2" s="37">
        <v>185.25</v>
      </c>
    </row>
    <row r="3" spans="1:17" x14ac:dyDescent="0.25">
      <c r="A3" s="25" t="s">
        <v>76</v>
      </c>
      <c r="B3" s="26" t="s">
        <v>57</v>
      </c>
      <c r="C3" s="27">
        <v>43974</v>
      </c>
      <c r="D3" s="28" t="s">
        <v>56</v>
      </c>
      <c r="E3" s="29">
        <v>182</v>
      </c>
      <c r="F3" s="29">
        <v>186</v>
      </c>
      <c r="G3" s="29">
        <v>184</v>
      </c>
      <c r="H3" s="29">
        <v>180</v>
      </c>
      <c r="I3" s="29"/>
      <c r="J3" s="29"/>
      <c r="K3" s="34">
        <v>4</v>
      </c>
      <c r="L3" s="34">
        <v>732</v>
      </c>
      <c r="M3" s="35">
        <v>183</v>
      </c>
      <c r="N3" s="36">
        <v>3</v>
      </c>
      <c r="O3" s="37">
        <v>186</v>
      </c>
    </row>
    <row r="4" spans="1:17" x14ac:dyDescent="0.25">
      <c r="A4" s="25" t="s">
        <v>76</v>
      </c>
      <c r="B4" s="26" t="s">
        <v>57</v>
      </c>
      <c r="C4" s="27">
        <v>43981</v>
      </c>
      <c r="D4" s="28" t="s">
        <v>56</v>
      </c>
      <c r="E4" s="29">
        <v>185</v>
      </c>
      <c r="F4" s="29">
        <v>187</v>
      </c>
      <c r="G4" s="29">
        <v>192.00200000000001</v>
      </c>
      <c r="H4" s="29">
        <v>189</v>
      </c>
      <c r="I4" s="29"/>
      <c r="J4" s="29"/>
      <c r="K4" s="34">
        <v>4</v>
      </c>
      <c r="L4" s="34">
        <v>753.00199999999995</v>
      </c>
      <c r="M4" s="35">
        <v>188.25049999999999</v>
      </c>
      <c r="N4" s="36">
        <v>7</v>
      </c>
      <c r="O4" s="37">
        <v>195.25049999999999</v>
      </c>
    </row>
    <row r="5" spans="1:17" x14ac:dyDescent="0.25">
      <c r="A5" s="25" t="s">
        <v>76</v>
      </c>
      <c r="B5" s="26" t="s">
        <v>57</v>
      </c>
      <c r="C5" s="27">
        <v>43995</v>
      </c>
      <c r="D5" s="28" t="s">
        <v>56</v>
      </c>
      <c r="E5" s="29">
        <v>158.001</v>
      </c>
      <c r="F5" s="29">
        <v>180</v>
      </c>
      <c r="G5" s="29">
        <v>175</v>
      </c>
      <c r="H5" s="29">
        <v>180</v>
      </c>
      <c r="I5" s="29"/>
      <c r="J5" s="29"/>
      <c r="K5" s="34">
        <v>4</v>
      </c>
      <c r="L5" s="34">
        <v>693.00099999999998</v>
      </c>
      <c r="M5" s="35">
        <v>173.25024999999999</v>
      </c>
      <c r="N5" s="36">
        <v>2</v>
      </c>
      <c r="O5" s="37">
        <v>175.25024999999999</v>
      </c>
    </row>
    <row r="6" spans="1:17" x14ac:dyDescent="0.25">
      <c r="A6" s="25" t="s">
        <v>76</v>
      </c>
      <c r="B6" s="26" t="s">
        <v>57</v>
      </c>
      <c r="C6" s="27">
        <v>44009</v>
      </c>
      <c r="D6" s="28" t="s">
        <v>56</v>
      </c>
      <c r="E6" s="29">
        <v>173</v>
      </c>
      <c r="F6" s="29">
        <v>178</v>
      </c>
      <c r="G6" s="29">
        <v>173</v>
      </c>
      <c r="H6" s="29">
        <v>188</v>
      </c>
      <c r="I6" s="29"/>
      <c r="J6" s="29"/>
      <c r="K6" s="34">
        <v>4</v>
      </c>
      <c r="L6" s="34">
        <v>712</v>
      </c>
      <c r="M6" s="35">
        <v>178</v>
      </c>
      <c r="N6" s="36">
        <v>2</v>
      </c>
      <c r="O6" s="37">
        <v>180</v>
      </c>
    </row>
    <row r="9" spans="1:17" x14ac:dyDescent="0.25">
      <c r="K9" s="17">
        <f>SUM(K2:K8)</f>
        <v>20</v>
      </c>
      <c r="L9" s="17">
        <f>SUM(L2:L8)</f>
        <v>3615.0029999999997</v>
      </c>
      <c r="M9" s="23">
        <f>SUM(L9/K9)</f>
        <v>180.75014999999999</v>
      </c>
      <c r="N9" s="17">
        <f>SUM(N2:N8)</f>
        <v>18</v>
      </c>
      <c r="O9" s="23">
        <f>SUM(M9+N9)</f>
        <v>198.75014999999999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_1_1"/>
    <protectedRange algorithmName="SHA-512" hashValue="ON39YdpmFHfN9f47KpiRvqrKx0V9+erV1CNkpWzYhW/Qyc6aT8rEyCrvauWSYGZK2ia3o7vd3akF07acHAFpOA==" saltValue="yVW9XmDwTqEnmpSGai0KYg==" spinCount="100000" sqref="D2" name="Range1_1_2_1_1"/>
    <protectedRange algorithmName="SHA-512" hashValue="ON39YdpmFHfN9f47KpiRvqrKx0V9+erV1CNkpWzYhW/Qyc6aT8rEyCrvauWSYGZK2ia3o7vd3akF07acHAFpOA==" saltValue="yVW9XmDwTqEnmpSGai0KYg==" spinCount="100000" sqref="E2:H2" name="Range1_3_1_1_1"/>
    <protectedRange sqref="I3:J3 B3:C3" name="Range1_7"/>
    <protectedRange sqref="D3" name="Range1_1_4"/>
    <protectedRange sqref="E3:H3" name="Range1_3_3"/>
    <protectedRange sqref="I4:J4 B4:C4" name="Range1"/>
    <protectedRange sqref="D4" name="Range1_1"/>
    <protectedRange sqref="E4:H4" name="Range1_3"/>
    <protectedRange sqref="I5:J5 B5:C5" name="Range1_4"/>
    <protectedRange sqref="D5" name="Range1_1_1"/>
    <protectedRange sqref="E5:H5" name="Range1_3_1"/>
    <protectedRange algorithmName="SHA-512" hashValue="ON39YdpmFHfN9f47KpiRvqrKx0V9+erV1CNkpWzYhW/Qyc6aT8rEyCrvauWSYGZK2ia3o7vd3akF07acHAFpOA==" saltValue="yVW9XmDwTqEnmpSGai0KYg==" spinCount="100000" sqref="I6:J6 B6:C6" name="Range1_5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6:H6" name="Range1_3_2"/>
  </protectedRanges>
  <conditionalFormatting sqref="F2">
    <cfRule type="top10" dxfId="353" priority="29" rank="1"/>
  </conditionalFormatting>
  <conditionalFormatting sqref="G2">
    <cfRule type="top10" dxfId="352" priority="28" rank="1"/>
  </conditionalFormatting>
  <conditionalFormatting sqref="H2">
    <cfRule type="top10" dxfId="351" priority="27" rank="1"/>
  </conditionalFormatting>
  <conditionalFormatting sqref="I2">
    <cfRule type="top10" dxfId="350" priority="25" rank="1"/>
  </conditionalFormatting>
  <conditionalFormatting sqref="J2">
    <cfRule type="top10" dxfId="349" priority="26" rank="1"/>
  </conditionalFormatting>
  <conditionalFormatting sqref="E2">
    <cfRule type="top10" dxfId="348" priority="30" rank="1"/>
  </conditionalFormatting>
  <conditionalFormatting sqref="F3">
    <cfRule type="top10" dxfId="347" priority="23" rank="1"/>
  </conditionalFormatting>
  <conditionalFormatting sqref="G3">
    <cfRule type="top10" dxfId="346" priority="22" rank="1"/>
  </conditionalFormatting>
  <conditionalFormatting sqref="H3">
    <cfRule type="top10" dxfId="345" priority="21" rank="1"/>
  </conditionalFormatting>
  <conditionalFormatting sqref="I3">
    <cfRule type="top10" dxfId="344" priority="19" rank="1"/>
  </conditionalFormatting>
  <conditionalFormatting sqref="J3">
    <cfRule type="top10" dxfId="343" priority="20" rank="1"/>
  </conditionalFormatting>
  <conditionalFormatting sqref="E3">
    <cfRule type="top10" dxfId="342" priority="24" rank="1"/>
  </conditionalFormatting>
  <conditionalFormatting sqref="F4">
    <cfRule type="top10" dxfId="341" priority="17" rank="1"/>
  </conditionalFormatting>
  <conditionalFormatting sqref="G4">
    <cfRule type="top10" dxfId="340" priority="16" rank="1"/>
  </conditionalFormatting>
  <conditionalFormatting sqref="H4">
    <cfRule type="top10" dxfId="339" priority="15" rank="1"/>
  </conditionalFormatting>
  <conditionalFormatting sqref="I4">
    <cfRule type="top10" dxfId="338" priority="13" rank="1"/>
  </conditionalFormatting>
  <conditionalFormatting sqref="J4">
    <cfRule type="top10" dxfId="337" priority="14" rank="1"/>
  </conditionalFormatting>
  <conditionalFormatting sqref="E4">
    <cfRule type="top10" dxfId="336" priority="18" rank="1"/>
  </conditionalFormatting>
  <conditionalFormatting sqref="F5">
    <cfRule type="top10" dxfId="335" priority="11" rank="1"/>
  </conditionalFormatting>
  <conditionalFormatting sqref="G5">
    <cfRule type="top10" dxfId="334" priority="10" rank="1"/>
  </conditionalFormatting>
  <conditionalFormatting sqref="H5">
    <cfRule type="top10" dxfId="333" priority="9" rank="1"/>
  </conditionalFormatting>
  <conditionalFormatting sqref="I5">
    <cfRule type="top10" dxfId="332" priority="7" rank="1"/>
  </conditionalFormatting>
  <conditionalFormatting sqref="J5">
    <cfRule type="top10" dxfId="331" priority="8" rank="1"/>
  </conditionalFormatting>
  <conditionalFormatting sqref="E5">
    <cfRule type="top10" dxfId="330" priority="12" rank="1"/>
  </conditionalFormatting>
  <conditionalFormatting sqref="F6">
    <cfRule type="top10" dxfId="329" priority="5" rank="1"/>
  </conditionalFormatting>
  <conditionalFormatting sqref="G6">
    <cfRule type="top10" dxfId="328" priority="4" rank="1"/>
  </conditionalFormatting>
  <conditionalFormatting sqref="H6">
    <cfRule type="top10" dxfId="327" priority="3" rank="1"/>
  </conditionalFormatting>
  <conditionalFormatting sqref="I6">
    <cfRule type="top10" dxfId="326" priority="1" rank="1"/>
  </conditionalFormatting>
  <conditionalFormatting sqref="J6">
    <cfRule type="top10" dxfId="325" priority="2" rank="1"/>
  </conditionalFormatting>
  <conditionalFormatting sqref="E6">
    <cfRule type="top10" dxfId="324" priority="6" rank="1"/>
  </conditionalFormatting>
  <hyperlinks>
    <hyperlink ref="Q1" location="'National Adult Rankings'!A1" display="Return to Rankings" xr:uid="{E8B60916-1426-4CEB-9F4C-4FE29AD0CC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772F9A4-E441-4930-BF23-3FAADC82D0D8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37</v>
      </c>
      <c r="B2" s="51" t="s">
        <v>144</v>
      </c>
      <c r="C2" s="52">
        <v>43953</v>
      </c>
      <c r="D2" s="53" t="s">
        <v>139</v>
      </c>
      <c r="E2" s="54">
        <v>187</v>
      </c>
      <c r="F2" s="54">
        <v>193</v>
      </c>
      <c r="G2" s="54">
        <v>191</v>
      </c>
      <c r="H2" s="54">
        <v>188</v>
      </c>
      <c r="I2" s="54">
        <v>192</v>
      </c>
      <c r="J2" s="54">
        <v>187</v>
      </c>
      <c r="K2" s="55">
        <f>COUNT(E2:J2)</f>
        <v>6</v>
      </c>
      <c r="L2" s="55">
        <f>SUM(E2:J2)</f>
        <v>1138</v>
      </c>
      <c r="M2" s="56">
        <f>IFERROR(L2/K2,0)</f>
        <v>189.66666666666666</v>
      </c>
      <c r="N2" s="57">
        <v>22</v>
      </c>
      <c r="O2" s="58">
        <f>SUM(M2+N2)</f>
        <v>211.66666666666666</v>
      </c>
    </row>
    <row r="3" spans="1:17" x14ac:dyDescent="0.25">
      <c r="A3" s="25" t="s">
        <v>37</v>
      </c>
      <c r="B3" s="26" t="s">
        <v>144</v>
      </c>
      <c r="C3" s="27">
        <v>43967</v>
      </c>
      <c r="D3" s="28" t="s">
        <v>192</v>
      </c>
      <c r="E3" s="29">
        <v>195</v>
      </c>
      <c r="F3" s="29">
        <v>192</v>
      </c>
      <c r="G3" s="29">
        <v>187</v>
      </c>
      <c r="H3" s="29">
        <v>191</v>
      </c>
      <c r="I3" s="29">
        <v>184</v>
      </c>
      <c r="J3" s="29">
        <v>195</v>
      </c>
      <c r="K3" s="34">
        <v>6</v>
      </c>
      <c r="L3" s="34">
        <v>1144</v>
      </c>
      <c r="M3" s="35">
        <v>190.66666666666666</v>
      </c>
      <c r="N3" s="36">
        <v>18</v>
      </c>
      <c r="O3" s="37">
        <v>208.66666666666666</v>
      </c>
    </row>
    <row r="4" spans="1:17" x14ac:dyDescent="0.25">
      <c r="A4" s="25" t="s">
        <v>148</v>
      </c>
      <c r="B4" s="26" t="s">
        <v>144</v>
      </c>
      <c r="C4" s="27">
        <v>43981</v>
      </c>
      <c r="D4" s="28" t="s">
        <v>227</v>
      </c>
      <c r="E4" s="29">
        <v>188</v>
      </c>
      <c r="F4" s="29">
        <v>192</v>
      </c>
      <c r="G4" s="29">
        <v>190</v>
      </c>
      <c r="H4" s="29">
        <v>193</v>
      </c>
      <c r="I4" s="29"/>
      <c r="J4" s="29"/>
      <c r="K4" s="34">
        <v>4</v>
      </c>
      <c r="L4" s="34">
        <v>763</v>
      </c>
      <c r="M4" s="35">
        <v>190.75</v>
      </c>
      <c r="N4" s="36">
        <v>3</v>
      </c>
      <c r="O4" s="37">
        <v>193.75</v>
      </c>
    </row>
    <row r="5" spans="1:17" x14ac:dyDescent="0.25">
      <c r="A5" s="25" t="s">
        <v>148</v>
      </c>
      <c r="B5" s="26" t="s">
        <v>144</v>
      </c>
      <c r="C5" s="27">
        <v>43982</v>
      </c>
      <c r="D5" s="28" t="s">
        <v>227</v>
      </c>
      <c r="E5" s="29">
        <v>190</v>
      </c>
      <c r="F5" s="29">
        <v>192</v>
      </c>
      <c r="G5" s="29">
        <v>193.001</v>
      </c>
      <c r="H5" s="29">
        <v>186</v>
      </c>
      <c r="I5" s="29">
        <v>193</v>
      </c>
      <c r="J5" s="29">
        <v>192</v>
      </c>
      <c r="K5" s="34">
        <v>6</v>
      </c>
      <c r="L5" s="34">
        <v>1146.001</v>
      </c>
      <c r="M5" s="35">
        <v>191.00016666666667</v>
      </c>
      <c r="N5" s="36">
        <v>12</v>
      </c>
      <c r="O5" s="37">
        <v>203.00016666666667</v>
      </c>
    </row>
    <row r="6" spans="1:17" x14ac:dyDescent="0.25">
      <c r="A6" s="25" t="s">
        <v>37</v>
      </c>
      <c r="B6" s="26" t="s">
        <v>144</v>
      </c>
      <c r="C6" s="27">
        <v>43988</v>
      </c>
      <c r="D6" s="28" t="s">
        <v>192</v>
      </c>
      <c r="E6" s="29">
        <v>196</v>
      </c>
      <c r="F6" s="29">
        <v>195</v>
      </c>
      <c r="G6" s="29">
        <v>192</v>
      </c>
      <c r="H6" s="29">
        <v>192</v>
      </c>
      <c r="I6" s="29"/>
      <c r="J6" s="29"/>
      <c r="K6" s="34">
        <v>4</v>
      </c>
      <c r="L6" s="34">
        <v>775</v>
      </c>
      <c r="M6" s="35">
        <v>193.75</v>
      </c>
      <c r="N6" s="36">
        <v>13</v>
      </c>
      <c r="O6" s="37">
        <v>206.75</v>
      </c>
    </row>
    <row r="7" spans="1:17" x14ac:dyDescent="0.25">
      <c r="A7" s="25" t="s">
        <v>37</v>
      </c>
      <c r="B7" s="26" t="s">
        <v>144</v>
      </c>
      <c r="C7" s="27">
        <v>43996</v>
      </c>
      <c r="D7" s="28" t="s">
        <v>192</v>
      </c>
      <c r="E7" s="29">
        <v>191</v>
      </c>
      <c r="F7" s="29">
        <v>196</v>
      </c>
      <c r="G7" s="29">
        <v>190</v>
      </c>
      <c r="H7" s="29">
        <v>195</v>
      </c>
      <c r="I7" s="29"/>
      <c r="J7" s="29"/>
      <c r="K7" s="34">
        <v>4</v>
      </c>
      <c r="L7" s="34">
        <v>772</v>
      </c>
      <c r="M7" s="35">
        <v>193</v>
      </c>
      <c r="N7" s="36">
        <v>6</v>
      </c>
      <c r="O7" s="37">
        <v>199</v>
      </c>
    </row>
    <row r="10" spans="1:17" x14ac:dyDescent="0.25">
      <c r="K10" s="17">
        <f>SUM(K2:K9)</f>
        <v>30</v>
      </c>
      <c r="L10" s="17">
        <f>SUM(L2:L9)</f>
        <v>5738.0010000000002</v>
      </c>
      <c r="M10" s="23">
        <f>SUM(L10/K10)</f>
        <v>191.26670000000001</v>
      </c>
      <c r="N10" s="17">
        <f>SUM(N2:N9)</f>
        <v>74</v>
      </c>
      <c r="O10" s="23">
        <f>SUM(M10+N10)</f>
        <v>265.26670000000001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</protectedRanges>
  <conditionalFormatting sqref="E3">
    <cfRule type="top10" dxfId="323" priority="36" rank="1"/>
  </conditionalFormatting>
  <conditionalFormatting sqref="F3">
    <cfRule type="top10" dxfId="322" priority="35" rank="1"/>
  </conditionalFormatting>
  <conditionalFormatting sqref="G3">
    <cfRule type="top10" dxfId="321" priority="34" rank="1"/>
  </conditionalFormatting>
  <conditionalFormatting sqref="H3">
    <cfRule type="top10" dxfId="320" priority="33" rank="1"/>
  </conditionalFormatting>
  <conditionalFormatting sqref="I3">
    <cfRule type="top10" dxfId="319" priority="32" rank="1"/>
  </conditionalFormatting>
  <conditionalFormatting sqref="J3">
    <cfRule type="top10" dxfId="318" priority="31" rank="1"/>
  </conditionalFormatting>
  <conditionalFormatting sqref="F4">
    <cfRule type="top10" dxfId="317" priority="30" rank="1"/>
  </conditionalFormatting>
  <conditionalFormatting sqref="G4">
    <cfRule type="top10" dxfId="316" priority="29" rank="1"/>
  </conditionalFormatting>
  <conditionalFormatting sqref="H4">
    <cfRule type="top10" dxfId="315" priority="28" rank="1"/>
  </conditionalFormatting>
  <conditionalFormatting sqref="I4">
    <cfRule type="top10" dxfId="314" priority="27" rank="1"/>
  </conditionalFormatting>
  <conditionalFormatting sqref="J4">
    <cfRule type="top10" dxfId="313" priority="26" rank="1"/>
  </conditionalFormatting>
  <conditionalFormatting sqref="E4">
    <cfRule type="top10" dxfId="312" priority="25" rank="1"/>
  </conditionalFormatting>
  <conditionalFormatting sqref="F5">
    <cfRule type="top10" dxfId="311" priority="24" rank="1"/>
  </conditionalFormatting>
  <conditionalFormatting sqref="G5">
    <cfRule type="top10" dxfId="310" priority="23" rank="1"/>
  </conditionalFormatting>
  <conditionalFormatting sqref="H5">
    <cfRule type="top10" dxfId="309" priority="22" rank="1"/>
  </conditionalFormatting>
  <conditionalFormatting sqref="I5">
    <cfRule type="top10" dxfId="308" priority="21" rank="1"/>
  </conditionalFormatting>
  <conditionalFormatting sqref="J5">
    <cfRule type="top10" dxfId="307" priority="20" rank="1"/>
  </conditionalFormatting>
  <conditionalFormatting sqref="E5">
    <cfRule type="top10" dxfId="306" priority="19" rank="1"/>
  </conditionalFormatting>
  <conditionalFormatting sqref="I2">
    <cfRule type="top10" dxfId="305" priority="13" rank="1"/>
  </conditionalFormatting>
  <conditionalFormatting sqref="J2">
    <cfRule type="top10" dxfId="304" priority="14" rank="1"/>
  </conditionalFormatting>
  <conditionalFormatting sqref="E2">
    <cfRule type="top10" dxfId="303" priority="15" rank="1"/>
  </conditionalFormatting>
  <conditionalFormatting sqref="F2">
    <cfRule type="top10" dxfId="302" priority="16" rank="1"/>
  </conditionalFormatting>
  <conditionalFormatting sqref="G2">
    <cfRule type="top10" dxfId="301" priority="17" rank="1"/>
  </conditionalFormatting>
  <conditionalFormatting sqref="H2">
    <cfRule type="top10" dxfId="300" priority="18" rank="1"/>
  </conditionalFormatting>
  <conditionalFormatting sqref="E6">
    <cfRule type="top10" dxfId="299" priority="12" rank="1"/>
  </conditionalFormatting>
  <conditionalFormatting sqref="F6">
    <cfRule type="top10" dxfId="298" priority="11" rank="1"/>
  </conditionalFormatting>
  <conditionalFormatting sqref="G6">
    <cfRule type="top10" dxfId="297" priority="10" rank="1"/>
  </conditionalFormatting>
  <conditionalFormatting sqref="H6">
    <cfRule type="top10" dxfId="296" priority="9" rank="1"/>
  </conditionalFormatting>
  <conditionalFormatting sqref="I6">
    <cfRule type="top10" dxfId="295" priority="8" rank="1"/>
  </conditionalFormatting>
  <conditionalFormatting sqref="J6">
    <cfRule type="top10" dxfId="294" priority="7" rank="1"/>
  </conditionalFormatting>
  <conditionalFormatting sqref="E7">
    <cfRule type="top10" dxfId="293" priority="6" rank="1"/>
  </conditionalFormatting>
  <conditionalFormatting sqref="F7">
    <cfRule type="top10" dxfId="292" priority="5" rank="1"/>
  </conditionalFormatting>
  <conditionalFormatting sqref="G7">
    <cfRule type="top10" dxfId="291" priority="4" rank="1"/>
  </conditionalFormatting>
  <conditionalFormatting sqref="H7">
    <cfRule type="top10" dxfId="290" priority="3" rank="1"/>
  </conditionalFormatting>
  <conditionalFormatting sqref="I7">
    <cfRule type="top10" dxfId="289" priority="2" rank="1"/>
  </conditionalFormatting>
  <conditionalFormatting sqref="J7">
    <cfRule type="top10" dxfId="288" priority="1" rank="1"/>
  </conditionalFormatting>
  <hyperlinks>
    <hyperlink ref="Q1" location="'National Adult Rankings'!A1" display="Return to Rankings" xr:uid="{4EC73D9D-A6E4-4324-BC0A-2EF7F5170B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11E8CF15-BA5D-4BD8-897E-7234266842C9}">
          <x14:formula1>
            <xm:f>'C:\Users\abra2\AppData\Local\Packages\Microsoft.MicrosoftEdge_8wekyb3d8bbwe\TempState\Downloads\[__ABRA Scoring Program  2-24-2020 MASTER (2).xlsm]DATA'!#REF!</xm:f>
          </x14:formula1>
          <xm:sqref>B3:B6 D3:D6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FA2F5-49BC-4D95-89FF-1DF123E5AB70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235</v>
      </c>
      <c r="C2" s="27">
        <v>43981</v>
      </c>
      <c r="D2" s="28" t="s">
        <v>237</v>
      </c>
      <c r="E2" s="29">
        <v>196</v>
      </c>
      <c r="F2" s="29">
        <v>192</v>
      </c>
      <c r="G2" s="29">
        <v>192</v>
      </c>
      <c r="H2" s="29">
        <v>189</v>
      </c>
      <c r="I2" s="29"/>
      <c r="J2" s="29"/>
      <c r="K2" s="34">
        <v>4</v>
      </c>
      <c r="L2" s="34">
        <v>769</v>
      </c>
      <c r="M2" s="35">
        <v>192.25</v>
      </c>
      <c r="N2" s="36">
        <v>4</v>
      </c>
      <c r="O2" s="37">
        <v>196.25</v>
      </c>
    </row>
    <row r="3" spans="1:17" x14ac:dyDescent="0.25">
      <c r="A3" s="25" t="s">
        <v>76</v>
      </c>
      <c r="B3" s="26" t="s">
        <v>235</v>
      </c>
      <c r="C3" s="27">
        <v>43995</v>
      </c>
      <c r="D3" s="28" t="s">
        <v>237</v>
      </c>
      <c r="E3" s="29">
        <v>194</v>
      </c>
      <c r="F3" s="29">
        <v>193</v>
      </c>
      <c r="G3" s="29">
        <v>191</v>
      </c>
      <c r="H3" s="29">
        <v>185</v>
      </c>
      <c r="I3" s="29"/>
      <c r="J3" s="29"/>
      <c r="K3" s="34">
        <f>COUNT(E3:J3)</f>
        <v>4</v>
      </c>
      <c r="L3" s="34">
        <f>SUM(E3:J3)</f>
        <v>763</v>
      </c>
      <c r="M3" s="35">
        <f>IFERROR(L3/K3,0)</f>
        <v>190.75</v>
      </c>
      <c r="N3" s="36">
        <v>2</v>
      </c>
      <c r="O3" s="37">
        <f>SUM(M3+N3)</f>
        <v>192.75</v>
      </c>
    </row>
    <row r="6" spans="1:17" x14ac:dyDescent="0.25">
      <c r="K6" s="17">
        <f>SUM(K2:K5)</f>
        <v>8</v>
      </c>
      <c r="L6" s="17">
        <f>SUM(L2:L5)</f>
        <v>1532</v>
      </c>
      <c r="M6" s="23">
        <f>SUM(L6/K6)</f>
        <v>191.5</v>
      </c>
      <c r="N6" s="17">
        <f>SUM(N2:N5)</f>
        <v>6</v>
      </c>
      <c r="O6" s="23">
        <f>SUM(M6+N6)</f>
        <v>197.5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287" priority="11" rank="1"/>
  </conditionalFormatting>
  <conditionalFormatting sqref="G2">
    <cfRule type="top10" dxfId="286" priority="10" rank="1"/>
  </conditionalFormatting>
  <conditionalFormatting sqref="H2">
    <cfRule type="top10" dxfId="285" priority="9" rank="1"/>
  </conditionalFormatting>
  <conditionalFormatting sqref="I2">
    <cfRule type="top10" dxfId="284" priority="7" rank="1"/>
  </conditionalFormatting>
  <conditionalFormatting sqref="J2">
    <cfRule type="top10" dxfId="283" priority="8" rank="1"/>
  </conditionalFormatting>
  <conditionalFormatting sqref="E2">
    <cfRule type="top10" dxfId="282" priority="12" rank="1"/>
  </conditionalFormatting>
  <conditionalFormatting sqref="F3">
    <cfRule type="top10" dxfId="281" priority="1" rank="1"/>
  </conditionalFormatting>
  <conditionalFormatting sqref="G3">
    <cfRule type="top10" dxfId="280" priority="2" rank="1"/>
  </conditionalFormatting>
  <conditionalFormatting sqref="H3">
    <cfRule type="top10" dxfId="279" priority="3" rank="1"/>
  </conditionalFormatting>
  <conditionalFormatting sqref="I3">
    <cfRule type="top10" dxfId="278" priority="4" rank="1"/>
  </conditionalFormatting>
  <conditionalFormatting sqref="J3">
    <cfRule type="top10" dxfId="277" priority="5" rank="1"/>
  </conditionalFormatting>
  <conditionalFormatting sqref="E3">
    <cfRule type="top10" dxfId="276" priority="6" rank="1"/>
  </conditionalFormatting>
  <hyperlinks>
    <hyperlink ref="Q1" location="'National Adult Rankings'!A1" display="Return to Rankings" xr:uid="{63364CEB-98F0-4B89-AB96-B81520AD4B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39296EE-786A-4949-9912-2C73C3DCEAD4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66A7C967-776A-4FA6-A1EA-D57C0D4DA1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10F2D-A5C0-402D-BD74-6B36BFE315AB}">
  <sheetPr codeName="Sheet137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165</v>
      </c>
      <c r="C2" s="27">
        <v>43960</v>
      </c>
      <c r="D2" s="28" t="s">
        <v>113</v>
      </c>
      <c r="E2" s="29">
        <v>194.00001</v>
      </c>
      <c r="F2" s="29">
        <v>184</v>
      </c>
      <c r="G2" s="29">
        <v>187</v>
      </c>
      <c r="H2" s="29">
        <v>185</v>
      </c>
      <c r="I2" s="29"/>
      <c r="J2" s="29"/>
      <c r="K2" s="34">
        <v>4</v>
      </c>
      <c r="L2" s="34">
        <v>750.00000999999997</v>
      </c>
      <c r="M2" s="35">
        <v>187.50000249999999</v>
      </c>
      <c r="N2" s="36">
        <v>2</v>
      </c>
      <c r="O2" s="37">
        <v>189.50000249999999</v>
      </c>
    </row>
    <row r="5" spans="1:17" x14ac:dyDescent="0.25">
      <c r="K5" s="17">
        <f>SUM(K2:K4)</f>
        <v>4</v>
      </c>
      <c r="L5" s="17">
        <f>SUM(L2:L4)</f>
        <v>750.00000999999997</v>
      </c>
      <c r="M5" s="23">
        <f>SUM(L5/K5)</f>
        <v>187.50000249999999</v>
      </c>
      <c r="N5" s="17">
        <f>SUM(N2:N4)</f>
        <v>2</v>
      </c>
      <c r="O5" s="23">
        <f>SUM(M5+N5)</f>
        <v>189.50000249999999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275" priority="4" rank="1"/>
  </conditionalFormatting>
  <conditionalFormatting sqref="I2">
    <cfRule type="top10" dxfId="274" priority="1" rank="1"/>
  </conditionalFormatting>
  <conditionalFormatting sqref="E2">
    <cfRule type="top10" dxfId="273" priority="2" rank="1"/>
  </conditionalFormatting>
  <conditionalFormatting sqref="F2">
    <cfRule type="top10" dxfId="272" priority="3" rank="1"/>
  </conditionalFormatting>
  <conditionalFormatting sqref="H2">
    <cfRule type="top10" dxfId="271" priority="5" rank="1"/>
  </conditionalFormatting>
  <conditionalFormatting sqref="J2">
    <cfRule type="top10" dxfId="270" priority="6" rank="1"/>
  </conditionalFormatting>
  <hyperlinks>
    <hyperlink ref="Q1" location="'National Adult Rankings'!A1" display="Return to Rankings" xr:uid="{506940CA-948B-4A09-9F7D-0152655FB0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0E27B-ED77-4C8C-8321-2D2ABE3465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36C3-A047-4913-A5C1-6FA486373A77}">
  <sheetPr codeName="Sheet32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28</v>
      </c>
      <c r="B2" s="26" t="s">
        <v>66</v>
      </c>
      <c r="C2" s="27">
        <v>43883</v>
      </c>
      <c r="D2" s="28" t="s">
        <v>56</v>
      </c>
      <c r="E2" s="29">
        <v>174</v>
      </c>
      <c r="F2" s="29">
        <v>170</v>
      </c>
      <c r="G2" s="29">
        <v>178</v>
      </c>
      <c r="H2" s="29">
        <v>186</v>
      </c>
      <c r="I2" s="29"/>
      <c r="J2" s="29"/>
      <c r="K2" s="34">
        <v>4</v>
      </c>
      <c r="L2" s="34">
        <v>708</v>
      </c>
      <c r="M2" s="35">
        <v>177</v>
      </c>
      <c r="N2" s="36">
        <v>11</v>
      </c>
      <c r="O2" s="37">
        <v>188</v>
      </c>
    </row>
    <row r="3" spans="1:17" x14ac:dyDescent="0.25">
      <c r="A3" s="25" t="s">
        <v>38</v>
      </c>
      <c r="B3" s="26" t="s">
        <v>66</v>
      </c>
      <c r="C3" s="27">
        <v>43904</v>
      </c>
      <c r="D3" s="28" t="s">
        <v>56</v>
      </c>
      <c r="E3" s="29">
        <v>178</v>
      </c>
      <c r="F3" s="29">
        <v>179</v>
      </c>
      <c r="G3" s="29">
        <v>179</v>
      </c>
      <c r="H3" s="29">
        <v>180</v>
      </c>
      <c r="I3" s="29"/>
      <c r="J3" s="29"/>
      <c r="K3" s="34">
        <v>4</v>
      </c>
      <c r="L3" s="34">
        <v>716</v>
      </c>
      <c r="M3" s="35">
        <v>179</v>
      </c>
      <c r="N3" s="36">
        <v>9</v>
      </c>
      <c r="O3" s="37">
        <v>188</v>
      </c>
    </row>
    <row r="4" spans="1:17" x14ac:dyDescent="0.25">
      <c r="A4" s="25" t="s">
        <v>38</v>
      </c>
      <c r="B4" s="26" t="s">
        <v>66</v>
      </c>
      <c r="C4" s="27">
        <v>43974</v>
      </c>
      <c r="D4" s="28" t="s">
        <v>56</v>
      </c>
      <c r="E4" s="29">
        <v>185</v>
      </c>
      <c r="F4" s="29">
        <v>177</v>
      </c>
      <c r="G4" s="29">
        <v>175</v>
      </c>
      <c r="H4" s="29">
        <v>177</v>
      </c>
      <c r="I4" s="29"/>
      <c r="J4" s="29"/>
      <c r="K4" s="34">
        <v>4</v>
      </c>
      <c r="L4" s="34">
        <v>714</v>
      </c>
      <c r="M4" s="35">
        <v>178.5</v>
      </c>
      <c r="N4" s="36">
        <v>9</v>
      </c>
      <c r="O4" s="37">
        <v>187.5</v>
      </c>
    </row>
    <row r="5" spans="1:17" x14ac:dyDescent="0.25">
      <c r="A5" s="25" t="s">
        <v>38</v>
      </c>
      <c r="B5" s="26" t="s">
        <v>66</v>
      </c>
      <c r="C5" s="27">
        <v>43981</v>
      </c>
      <c r="D5" s="28" t="s">
        <v>56</v>
      </c>
      <c r="E5" s="29">
        <v>179</v>
      </c>
      <c r="F5" s="29">
        <v>172</v>
      </c>
      <c r="G5" s="29">
        <v>177</v>
      </c>
      <c r="H5" s="29">
        <v>181</v>
      </c>
      <c r="I5" s="29"/>
      <c r="J5" s="29"/>
      <c r="K5" s="34">
        <v>4</v>
      </c>
      <c r="L5" s="34">
        <v>709</v>
      </c>
      <c r="M5" s="35">
        <v>177.25</v>
      </c>
      <c r="N5" s="36">
        <v>11</v>
      </c>
      <c r="O5" s="37">
        <v>188.25</v>
      </c>
    </row>
    <row r="6" spans="1:17" x14ac:dyDescent="0.25">
      <c r="A6" s="25" t="s">
        <v>38</v>
      </c>
      <c r="B6" s="26" t="s">
        <v>66</v>
      </c>
      <c r="C6" s="27">
        <v>43995</v>
      </c>
      <c r="D6" s="28" t="s">
        <v>56</v>
      </c>
      <c r="E6" s="29">
        <v>165</v>
      </c>
      <c r="F6" s="29">
        <v>168</v>
      </c>
      <c r="G6" s="29">
        <v>168</v>
      </c>
      <c r="H6" s="29">
        <v>182</v>
      </c>
      <c r="I6" s="29"/>
      <c r="J6" s="29"/>
      <c r="K6" s="34">
        <v>4</v>
      </c>
      <c r="L6" s="34">
        <v>683</v>
      </c>
      <c r="M6" s="35">
        <v>170.75</v>
      </c>
      <c r="N6" s="36">
        <v>3</v>
      </c>
      <c r="O6" s="37">
        <v>173.75</v>
      </c>
    </row>
    <row r="7" spans="1:17" x14ac:dyDescent="0.25">
      <c r="A7" s="25" t="s">
        <v>38</v>
      </c>
      <c r="B7" s="26" t="s">
        <v>66</v>
      </c>
      <c r="C7" s="27">
        <v>44009</v>
      </c>
      <c r="D7" s="28" t="s">
        <v>56</v>
      </c>
      <c r="E7" s="29">
        <v>172.001</v>
      </c>
      <c r="F7" s="29">
        <v>164</v>
      </c>
      <c r="G7" s="29">
        <v>165</v>
      </c>
      <c r="H7" s="29">
        <v>179</v>
      </c>
      <c r="I7" s="29"/>
      <c r="J7" s="29"/>
      <c r="K7" s="34">
        <v>4</v>
      </c>
      <c r="L7" s="34">
        <v>680.00099999999998</v>
      </c>
      <c r="M7" s="35">
        <v>170.00024999999999</v>
      </c>
      <c r="N7" s="36">
        <v>3</v>
      </c>
      <c r="O7" s="37">
        <v>173.00024999999999</v>
      </c>
    </row>
    <row r="10" spans="1:17" x14ac:dyDescent="0.25">
      <c r="K10" s="17">
        <f>SUM(K2:K9)</f>
        <v>24</v>
      </c>
      <c r="L10" s="17">
        <f>SUM(L2:L9)</f>
        <v>4210.0010000000002</v>
      </c>
      <c r="M10" s="23">
        <f>SUM(L10/K10)</f>
        <v>175.41670833333333</v>
      </c>
      <c r="N10" s="17">
        <f>SUM(N2:N9)</f>
        <v>46</v>
      </c>
      <c r="O10" s="23">
        <f>SUM(M10+N10)</f>
        <v>221.41670833333333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2"/>
    <protectedRange algorithmName="SHA-512" hashValue="ON39YdpmFHfN9f47KpiRvqrKx0V9+erV1CNkpWzYhW/Qyc6aT8rEyCrvauWSYGZK2ia3o7vd3akF07acHAFpOA==" saltValue="yVW9XmDwTqEnmpSGai0KYg==" spinCount="100000" sqref="D7" name="Range1_1_3_2"/>
  </protectedRanges>
  <conditionalFormatting sqref="I2">
    <cfRule type="top10" dxfId="269" priority="36" rank="1"/>
  </conditionalFormatting>
  <conditionalFormatting sqref="H2">
    <cfRule type="top10" dxfId="268" priority="32" rank="1"/>
  </conditionalFormatting>
  <conditionalFormatting sqref="J2">
    <cfRule type="top10" dxfId="267" priority="33" rank="1"/>
  </conditionalFormatting>
  <conditionalFormatting sqref="G2">
    <cfRule type="top10" dxfId="266" priority="35" rank="1"/>
  </conditionalFormatting>
  <conditionalFormatting sqref="F2">
    <cfRule type="top10" dxfId="265" priority="34" rank="1"/>
  </conditionalFormatting>
  <conditionalFormatting sqref="E2">
    <cfRule type="top10" dxfId="264" priority="31" rank="1"/>
  </conditionalFormatting>
  <conditionalFormatting sqref="I3">
    <cfRule type="top10" dxfId="263" priority="30" rank="1"/>
  </conditionalFormatting>
  <conditionalFormatting sqref="H3">
    <cfRule type="top10" dxfId="262" priority="26" rank="1"/>
  </conditionalFormatting>
  <conditionalFormatting sqref="J3">
    <cfRule type="top10" dxfId="261" priority="27" rank="1"/>
  </conditionalFormatting>
  <conditionalFormatting sqref="G3">
    <cfRule type="top10" dxfId="260" priority="29" rank="1"/>
  </conditionalFormatting>
  <conditionalFormatting sqref="F3">
    <cfRule type="top10" dxfId="259" priority="28" rank="1"/>
  </conditionalFormatting>
  <conditionalFormatting sqref="E3">
    <cfRule type="top10" dxfId="258" priority="25" rank="1"/>
  </conditionalFormatting>
  <conditionalFormatting sqref="I4">
    <cfRule type="top10" dxfId="257" priority="24" rank="1"/>
  </conditionalFormatting>
  <conditionalFormatting sqref="H4">
    <cfRule type="top10" dxfId="256" priority="20" rank="1"/>
  </conditionalFormatting>
  <conditionalFormatting sqref="J4">
    <cfRule type="top10" dxfId="255" priority="21" rank="1"/>
  </conditionalFormatting>
  <conditionalFormatting sqref="G4">
    <cfRule type="top10" dxfId="254" priority="23" rank="1"/>
  </conditionalFormatting>
  <conditionalFormatting sqref="F4">
    <cfRule type="top10" dxfId="253" priority="22" rank="1"/>
  </conditionalFormatting>
  <conditionalFormatting sqref="E4">
    <cfRule type="top10" dxfId="252" priority="19" rank="1"/>
  </conditionalFormatting>
  <conditionalFormatting sqref="I5">
    <cfRule type="top10" dxfId="251" priority="18" rank="1"/>
  </conditionalFormatting>
  <conditionalFormatting sqref="H5">
    <cfRule type="top10" dxfId="250" priority="14" rank="1"/>
  </conditionalFormatting>
  <conditionalFormatting sqref="J5">
    <cfRule type="top10" dxfId="249" priority="15" rank="1"/>
  </conditionalFormatting>
  <conditionalFormatting sqref="G5">
    <cfRule type="top10" dxfId="248" priority="17" rank="1"/>
  </conditionalFormatting>
  <conditionalFormatting sqref="F5">
    <cfRule type="top10" dxfId="247" priority="16" rank="1"/>
  </conditionalFormatting>
  <conditionalFormatting sqref="E5">
    <cfRule type="top10" dxfId="246" priority="13" rank="1"/>
  </conditionalFormatting>
  <conditionalFormatting sqref="I6">
    <cfRule type="top10" dxfId="245" priority="12" rank="1"/>
  </conditionalFormatting>
  <conditionalFormatting sqref="H6">
    <cfRule type="top10" dxfId="244" priority="8" rank="1"/>
  </conditionalFormatting>
  <conditionalFormatting sqref="J6">
    <cfRule type="top10" dxfId="243" priority="9" rank="1"/>
  </conditionalFormatting>
  <conditionalFormatting sqref="G6">
    <cfRule type="top10" dxfId="242" priority="11" rank="1"/>
  </conditionalFormatting>
  <conditionalFormatting sqref="F6">
    <cfRule type="top10" dxfId="241" priority="10" rank="1"/>
  </conditionalFormatting>
  <conditionalFormatting sqref="E6">
    <cfRule type="top10" dxfId="240" priority="7" rank="1"/>
  </conditionalFormatting>
  <conditionalFormatting sqref="I7">
    <cfRule type="top10" dxfId="239" priority="6" rank="1"/>
  </conditionalFormatting>
  <conditionalFormatting sqref="H7">
    <cfRule type="top10" dxfId="238" priority="2" rank="1"/>
  </conditionalFormatting>
  <conditionalFormatting sqref="J7">
    <cfRule type="top10" dxfId="237" priority="3" rank="1"/>
  </conditionalFormatting>
  <conditionalFormatting sqref="G7">
    <cfRule type="top10" dxfId="236" priority="5" rank="1"/>
  </conditionalFormatting>
  <conditionalFormatting sqref="F7">
    <cfRule type="top10" dxfId="235" priority="4" rank="1"/>
  </conditionalFormatting>
  <conditionalFormatting sqref="E7">
    <cfRule type="top10" dxfId="234" priority="1" rank="1"/>
  </conditionalFormatting>
  <hyperlinks>
    <hyperlink ref="Q1" location="'National Adult Rankings'!A1" display="Return to Rankings" xr:uid="{F0178A24-DE5B-458C-B41C-BC022AA9BC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E49379-495B-4858-89CE-DB857F4702E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0202B407-5CA5-47D2-95C3-3D9B9411F5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EF164BAE-AFD0-4CFC-BBC3-8FD9358E4A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C2E4E72-ADF7-49DA-B09F-8793B6AC71B6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36C6-15D7-408F-8ED2-ECCCB0C61788}">
  <sheetPr codeName="Sheet142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220</v>
      </c>
      <c r="C2" s="27">
        <v>43978</v>
      </c>
      <c r="D2" s="28" t="s">
        <v>222</v>
      </c>
      <c r="E2" s="29">
        <v>196</v>
      </c>
      <c r="F2" s="29">
        <v>196</v>
      </c>
      <c r="G2" s="29">
        <v>198</v>
      </c>
      <c r="H2" s="29">
        <v>199</v>
      </c>
      <c r="I2" s="29"/>
      <c r="J2" s="29"/>
      <c r="K2" s="34">
        <v>4</v>
      </c>
      <c r="L2" s="34">
        <v>789</v>
      </c>
      <c r="M2" s="35">
        <v>197.25</v>
      </c>
      <c r="N2" s="36">
        <v>6</v>
      </c>
      <c r="O2" s="37">
        <v>203.25</v>
      </c>
    </row>
    <row r="3" spans="1:17" x14ac:dyDescent="0.25">
      <c r="A3" s="25" t="s">
        <v>166</v>
      </c>
      <c r="B3" s="26" t="s">
        <v>220</v>
      </c>
      <c r="C3" s="27">
        <v>43989</v>
      </c>
      <c r="D3" s="28" t="s">
        <v>222</v>
      </c>
      <c r="E3" s="29">
        <v>198</v>
      </c>
      <c r="F3" s="29">
        <v>192</v>
      </c>
      <c r="G3" s="29">
        <v>192</v>
      </c>
      <c r="H3" s="29">
        <v>197</v>
      </c>
      <c r="I3" s="29"/>
      <c r="J3" s="29"/>
      <c r="K3" s="34">
        <v>4</v>
      </c>
      <c r="L3" s="34">
        <v>779</v>
      </c>
      <c r="M3" s="35">
        <v>194.75</v>
      </c>
      <c r="N3" s="36">
        <v>6</v>
      </c>
      <c r="O3" s="37">
        <v>200.75</v>
      </c>
    </row>
    <row r="6" spans="1:17" x14ac:dyDescent="0.25">
      <c r="K6" s="17">
        <f>SUM(K2:K5)</f>
        <v>8</v>
      </c>
      <c r="L6" s="17">
        <f>SUM(L2:L5)</f>
        <v>1568</v>
      </c>
      <c r="M6" s="23">
        <f>SUM(L6/K6)</f>
        <v>196</v>
      </c>
      <c r="N6" s="17">
        <f>SUM(N2:N5)</f>
        <v>12</v>
      </c>
      <c r="O6" s="23">
        <f>SUM(M6+N6)</f>
        <v>208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2">
    <cfRule type="top10" dxfId="233" priority="12" rank="1"/>
  </conditionalFormatting>
  <conditionalFormatting sqref="F2">
    <cfRule type="top10" dxfId="232" priority="11" rank="1"/>
  </conditionalFormatting>
  <conditionalFormatting sqref="G2">
    <cfRule type="top10" dxfId="231" priority="10" rank="1"/>
  </conditionalFormatting>
  <conditionalFormatting sqref="H2">
    <cfRule type="top10" dxfId="230" priority="9" rank="1"/>
  </conditionalFormatting>
  <conditionalFormatting sqref="I2">
    <cfRule type="top10" dxfId="229" priority="7" rank="1"/>
  </conditionalFormatting>
  <conditionalFormatting sqref="J2">
    <cfRule type="top10" dxfId="228" priority="8" rank="1"/>
  </conditionalFormatting>
  <conditionalFormatting sqref="F3">
    <cfRule type="top10" dxfId="227" priority="5" rank="1"/>
  </conditionalFormatting>
  <conditionalFormatting sqref="G3">
    <cfRule type="top10" dxfId="226" priority="4" rank="1"/>
  </conditionalFormatting>
  <conditionalFormatting sqref="H3">
    <cfRule type="top10" dxfId="225" priority="3" rank="1"/>
  </conditionalFormatting>
  <conditionalFormatting sqref="I3">
    <cfRule type="top10" dxfId="224" priority="1" rank="1"/>
  </conditionalFormatting>
  <conditionalFormatting sqref="J3">
    <cfRule type="top10" dxfId="223" priority="2" rank="1"/>
  </conditionalFormatting>
  <conditionalFormatting sqref="E3">
    <cfRule type="top10" dxfId="222" priority="6" rank="1"/>
  </conditionalFormatting>
  <hyperlinks>
    <hyperlink ref="Q1" location="'National Adult Rankings'!A1" display="Return to Rankings" xr:uid="{9CA53DE9-408E-462B-BD10-F6DBB9B071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0FFDC-2467-4C82-BE30-9961F57568CE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D38294AA-335E-4B3F-94D5-71C025E0B7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7"/>
  <dimension ref="A1:Q10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30" x14ac:dyDescent="0.25">
      <c r="A2" s="7" t="s">
        <v>25</v>
      </c>
      <c r="B2" s="8" t="s">
        <v>26</v>
      </c>
      <c r="C2" s="9">
        <v>43849</v>
      </c>
      <c r="D2" s="10" t="s">
        <v>36</v>
      </c>
      <c r="E2" s="11">
        <v>184</v>
      </c>
      <c r="F2" s="11">
        <v>179</v>
      </c>
      <c r="G2" s="11">
        <v>187</v>
      </c>
      <c r="H2" s="11">
        <v>192</v>
      </c>
      <c r="I2" s="11"/>
      <c r="J2" s="11"/>
      <c r="K2" s="12">
        <v>4</v>
      </c>
      <c r="L2" s="12">
        <v>742</v>
      </c>
      <c r="M2" s="13">
        <v>185.5</v>
      </c>
      <c r="N2" s="14">
        <v>4</v>
      </c>
      <c r="O2" s="15">
        <v>189.5</v>
      </c>
    </row>
    <row r="3" spans="1:17" ht="26.25" x14ac:dyDescent="0.25">
      <c r="A3" s="25" t="s">
        <v>25</v>
      </c>
      <c r="B3" s="26" t="s">
        <v>26</v>
      </c>
      <c r="C3" s="27">
        <v>43877</v>
      </c>
      <c r="D3" s="28" t="s">
        <v>36</v>
      </c>
      <c r="E3" s="29">
        <v>184</v>
      </c>
      <c r="F3" s="29">
        <v>194</v>
      </c>
      <c r="G3" s="29">
        <v>194</v>
      </c>
      <c r="H3" s="29">
        <v>195</v>
      </c>
      <c r="I3" s="29"/>
      <c r="J3" s="29"/>
      <c r="K3" s="34">
        <v>4</v>
      </c>
      <c r="L3" s="34">
        <v>767</v>
      </c>
      <c r="M3" s="35">
        <v>191.75</v>
      </c>
      <c r="N3" s="36">
        <v>11</v>
      </c>
      <c r="O3" s="37">
        <v>202.75</v>
      </c>
    </row>
    <row r="4" spans="1:17" ht="26.25" x14ac:dyDescent="0.25">
      <c r="A4" s="25" t="s">
        <v>25</v>
      </c>
      <c r="B4" s="26" t="s">
        <v>26</v>
      </c>
      <c r="C4" s="27">
        <v>43897</v>
      </c>
      <c r="D4" s="47" t="s">
        <v>86</v>
      </c>
      <c r="E4" s="29">
        <v>187</v>
      </c>
      <c r="F4" s="29">
        <v>186</v>
      </c>
      <c r="G4" s="29">
        <v>186</v>
      </c>
      <c r="H4" s="29">
        <v>192</v>
      </c>
      <c r="I4" s="29"/>
      <c r="J4" s="29"/>
      <c r="K4" s="34">
        <f>COUNT(E4:J4)</f>
        <v>4</v>
      </c>
      <c r="L4" s="34">
        <f>SUM(E4:J4)</f>
        <v>751</v>
      </c>
      <c r="M4" s="35">
        <f>IFERROR(L4/K4,0)</f>
        <v>187.75</v>
      </c>
      <c r="N4" s="36">
        <v>13</v>
      </c>
      <c r="O4" s="37">
        <f>SUM(M4+N4)</f>
        <v>200.75</v>
      </c>
    </row>
    <row r="5" spans="1:17" x14ac:dyDescent="0.25">
      <c r="A5" s="25" t="s">
        <v>37</v>
      </c>
      <c r="B5" s="26" t="s">
        <v>26</v>
      </c>
      <c r="C5" s="27">
        <v>43905</v>
      </c>
      <c r="D5" s="49" t="s">
        <v>91</v>
      </c>
      <c r="E5" s="29">
        <v>190</v>
      </c>
      <c r="F5" s="29">
        <v>190</v>
      </c>
      <c r="G5" s="29">
        <v>192</v>
      </c>
      <c r="H5" s="29">
        <v>190</v>
      </c>
      <c r="I5" s="29"/>
      <c r="J5" s="29"/>
      <c r="K5" s="34">
        <v>4</v>
      </c>
      <c r="L5" s="34">
        <v>762</v>
      </c>
      <c r="M5" s="35">
        <v>190.5</v>
      </c>
      <c r="N5" s="36">
        <v>4</v>
      </c>
      <c r="O5" s="37">
        <v>194.5</v>
      </c>
    </row>
    <row r="6" spans="1:17" x14ac:dyDescent="0.25">
      <c r="A6" s="25" t="s">
        <v>171</v>
      </c>
      <c r="B6" s="26" t="s">
        <v>26</v>
      </c>
      <c r="C6" s="27">
        <v>43968</v>
      </c>
      <c r="D6" s="28" t="s">
        <v>36</v>
      </c>
      <c r="E6" s="29">
        <v>189</v>
      </c>
      <c r="F6" s="29">
        <v>191</v>
      </c>
      <c r="G6" s="29">
        <v>186</v>
      </c>
      <c r="H6" s="29">
        <v>191</v>
      </c>
      <c r="I6" s="29">
        <v>189</v>
      </c>
      <c r="J6" s="29">
        <v>193</v>
      </c>
      <c r="K6" s="34">
        <v>6</v>
      </c>
      <c r="L6" s="34">
        <v>1139</v>
      </c>
      <c r="M6" s="35">
        <v>189.83333333333334</v>
      </c>
      <c r="N6" s="36">
        <v>6</v>
      </c>
      <c r="O6" s="37">
        <v>195.83333333333334</v>
      </c>
    </row>
    <row r="7" spans="1:17" x14ac:dyDescent="0.25">
      <c r="A7" s="25" t="s">
        <v>171</v>
      </c>
      <c r="B7" s="26" t="s">
        <v>26</v>
      </c>
      <c r="C7" s="27">
        <v>43977</v>
      </c>
      <c r="D7" s="28" t="s">
        <v>36</v>
      </c>
      <c r="E7" s="29">
        <v>191</v>
      </c>
      <c r="F7" s="29">
        <v>190</v>
      </c>
      <c r="G7" s="29">
        <v>191</v>
      </c>
      <c r="H7" s="29"/>
      <c r="I7" s="29"/>
      <c r="J7" s="29"/>
      <c r="K7" s="34">
        <v>3</v>
      </c>
      <c r="L7" s="34">
        <v>572</v>
      </c>
      <c r="M7" s="35">
        <v>190.66666666666666</v>
      </c>
      <c r="N7" s="36">
        <v>6</v>
      </c>
      <c r="O7" s="37">
        <v>196.66666666666666</v>
      </c>
    </row>
    <row r="10" spans="1:17" x14ac:dyDescent="0.25">
      <c r="K10" s="17">
        <f>SUM(K2:K9)</f>
        <v>25</v>
      </c>
      <c r="L10" s="17">
        <f>SUM(L2:L9)</f>
        <v>4733</v>
      </c>
      <c r="M10" s="23">
        <f>SUM(L10/K10)</f>
        <v>189.32</v>
      </c>
      <c r="N10" s="17">
        <f>SUM(N2:N9)</f>
        <v>44</v>
      </c>
      <c r="O10" s="17">
        <f>SUM(M10+N10)</f>
        <v>233.32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4_2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B7:C7 E7:J7" name="Range1_4_1_1_1"/>
    <protectedRange algorithmName="SHA-512" hashValue="ON39YdpmFHfN9f47KpiRvqrKx0V9+erV1CNkpWzYhW/Qyc6aT8rEyCrvauWSYGZK2ia3o7vd3akF07acHAFpOA==" saltValue="yVW9XmDwTqEnmpSGai0KYg==" spinCount="100000" sqref="D7" name="Range1_1_4_1_1"/>
  </protectedRanges>
  <conditionalFormatting sqref="F2">
    <cfRule type="top10" dxfId="221" priority="35" rank="1"/>
  </conditionalFormatting>
  <conditionalFormatting sqref="G2">
    <cfRule type="top10" dxfId="220" priority="34" rank="1"/>
  </conditionalFormatting>
  <conditionalFormatting sqref="H2">
    <cfRule type="top10" dxfId="219" priority="33" rank="1"/>
  </conditionalFormatting>
  <conditionalFormatting sqref="E2">
    <cfRule type="top10" dxfId="218" priority="36" rank="1"/>
  </conditionalFormatting>
  <conditionalFormatting sqref="I2">
    <cfRule type="top10" dxfId="217" priority="32" rank="1"/>
  </conditionalFormatting>
  <conditionalFormatting sqref="J2">
    <cfRule type="top10" dxfId="216" priority="31" rank="1"/>
  </conditionalFormatting>
  <conditionalFormatting sqref="E3">
    <cfRule type="top10" dxfId="215" priority="30" rank="1"/>
  </conditionalFormatting>
  <conditionalFormatting sqref="F3">
    <cfRule type="top10" dxfId="214" priority="29" rank="1"/>
  </conditionalFormatting>
  <conditionalFormatting sqref="G3">
    <cfRule type="top10" dxfId="213" priority="28" rank="1"/>
  </conditionalFormatting>
  <conditionalFormatting sqref="H3">
    <cfRule type="top10" dxfId="212" priority="27" rank="1"/>
  </conditionalFormatting>
  <conditionalFormatting sqref="I3">
    <cfRule type="top10" dxfId="211" priority="26" rank="1"/>
  </conditionalFormatting>
  <conditionalFormatting sqref="J3">
    <cfRule type="top10" dxfId="210" priority="25" rank="1"/>
  </conditionalFormatting>
  <conditionalFormatting sqref="E4">
    <cfRule type="top10" dxfId="209" priority="19" rank="1"/>
  </conditionalFormatting>
  <conditionalFormatting sqref="F4">
    <cfRule type="top10" dxfId="208" priority="20" rank="1"/>
  </conditionalFormatting>
  <conditionalFormatting sqref="G4">
    <cfRule type="top10" dxfId="207" priority="21" rank="1"/>
  </conditionalFormatting>
  <conditionalFormatting sqref="H4">
    <cfRule type="top10" dxfId="206" priority="22" rank="1"/>
  </conditionalFormatting>
  <conditionalFormatting sqref="I4">
    <cfRule type="top10" dxfId="205" priority="23" rank="1"/>
  </conditionalFormatting>
  <conditionalFormatting sqref="J4">
    <cfRule type="top10" dxfId="204" priority="24" rank="1"/>
  </conditionalFormatting>
  <conditionalFormatting sqref="E5">
    <cfRule type="top10" dxfId="203" priority="18" rank="1"/>
  </conditionalFormatting>
  <conditionalFormatting sqref="F5">
    <cfRule type="top10" dxfId="202" priority="17" rank="1"/>
  </conditionalFormatting>
  <conditionalFormatting sqref="G5">
    <cfRule type="top10" dxfId="201" priority="16" rank="1"/>
  </conditionalFormatting>
  <conditionalFormatting sqref="H5">
    <cfRule type="top10" dxfId="200" priority="15" rank="1"/>
  </conditionalFormatting>
  <conditionalFormatting sqref="I5">
    <cfRule type="top10" dxfId="199" priority="14" rank="1"/>
  </conditionalFormatting>
  <conditionalFormatting sqref="J5">
    <cfRule type="top10" dxfId="198" priority="13" rank="1"/>
  </conditionalFormatting>
  <conditionalFormatting sqref="E6">
    <cfRule type="top10" dxfId="197" priority="12" rank="1"/>
  </conditionalFormatting>
  <conditionalFormatting sqref="F6">
    <cfRule type="top10" dxfId="196" priority="11" rank="1"/>
  </conditionalFormatting>
  <conditionalFormatting sqref="G6">
    <cfRule type="top10" dxfId="195" priority="10" rank="1"/>
  </conditionalFormatting>
  <conditionalFormatting sqref="H6">
    <cfRule type="top10" dxfId="194" priority="9" rank="1"/>
  </conditionalFormatting>
  <conditionalFormatting sqref="I6">
    <cfRule type="top10" dxfId="193" priority="8" rank="1"/>
  </conditionalFormatting>
  <conditionalFormatting sqref="J6">
    <cfRule type="top10" dxfId="192" priority="7" rank="1"/>
  </conditionalFormatting>
  <conditionalFormatting sqref="E7">
    <cfRule type="top10" dxfId="191" priority="6" rank="1"/>
  </conditionalFormatting>
  <conditionalFormatting sqref="F7">
    <cfRule type="top10" dxfId="190" priority="5" rank="1"/>
  </conditionalFormatting>
  <conditionalFormatting sqref="G7">
    <cfRule type="top10" dxfId="189" priority="4" rank="1"/>
  </conditionalFormatting>
  <conditionalFormatting sqref="H7">
    <cfRule type="top10" dxfId="188" priority="3" rank="1"/>
  </conditionalFormatting>
  <conditionalFormatting sqref="I7">
    <cfRule type="top10" dxfId="187" priority="2" rank="1"/>
  </conditionalFormatting>
  <conditionalFormatting sqref="J7">
    <cfRule type="top10" dxfId="186" priority="1" rank="1"/>
  </conditionalFormatting>
  <hyperlinks>
    <hyperlink ref="Q1" location="'National Adult Rankings'!A1" display="Return to Rankings" xr:uid="{F285E323-FE61-4ABE-B4F6-C9A69FDF94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CE076BD4-E425-4BAD-B88F-FAB4F66224D1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28F0001-4FD7-4550-8324-A36DA362DEBA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FAB355D6-53B2-4F5D-8EA9-C1CE0C423F16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33034-7BB5-43BD-8D6E-014EB010CAF5}">
  <sheetPr codeName="Sheet16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53</v>
      </c>
      <c r="C2" s="27">
        <v>43855</v>
      </c>
      <c r="D2" s="28" t="s">
        <v>52</v>
      </c>
      <c r="E2" s="29">
        <v>188</v>
      </c>
      <c r="F2" s="29">
        <v>191</v>
      </c>
      <c r="G2" s="29">
        <v>186</v>
      </c>
      <c r="H2" s="29">
        <v>195</v>
      </c>
      <c r="I2" s="29"/>
      <c r="J2" s="29"/>
      <c r="K2" s="30">
        <v>4</v>
      </c>
      <c r="L2" s="30">
        <v>760</v>
      </c>
      <c r="M2" s="31">
        <v>190</v>
      </c>
      <c r="N2" s="32">
        <v>8</v>
      </c>
      <c r="O2" s="33">
        <v>198</v>
      </c>
    </row>
    <row r="3" spans="1:17" x14ac:dyDescent="0.25">
      <c r="A3" s="25" t="s">
        <v>76</v>
      </c>
      <c r="B3" s="26" t="s">
        <v>53</v>
      </c>
      <c r="C3" s="27" t="str">
        <f t="shared" ref="C3" si="0">$D$2</f>
        <v>Edinburg, TX</v>
      </c>
      <c r="D3" s="28">
        <f t="shared" ref="D3" si="1">$E$2</f>
        <v>188</v>
      </c>
      <c r="E3" s="29">
        <v>194.001</v>
      </c>
      <c r="F3" s="29">
        <v>191</v>
      </c>
      <c r="G3" s="29">
        <v>187</v>
      </c>
      <c r="H3" s="29">
        <v>188</v>
      </c>
      <c r="I3" s="29"/>
      <c r="J3" s="29"/>
      <c r="K3" s="34">
        <v>4</v>
      </c>
      <c r="L3" s="34">
        <v>760.00099999999998</v>
      </c>
      <c r="M3" s="35">
        <v>190.00024999999999</v>
      </c>
      <c r="N3" s="36">
        <v>4</v>
      </c>
      <c r="O3" s="37">
        <v>194.00024999999999</v>
      </c>
    </row>
    <row r="4" spans="1:17" x14ac:dyDescent="0.25">
      <c r="A4" s="25" t="s">
        <v>76</v>
      </c>
      <c r="B4" s="26" t="s">
        <v>53</v>
      </c>
      <c r="C4" s="27">
        <v>43988</v>
      </c>
      <c r="D4" s="28" t="s">
        <v>52</v>
      </c>
      <c r="E4" s="29">
        <v>188</v>
      </c>
      <c r="F4" s="29">
        <v>162</v>
      </c>
      <c r="G4" s="29">
        <v>188</v>
      </c>
      <c r="H4" s="29">
        <v>184</v>
      </c>
      <c r="I4" s="29"/>
      <c r="J4" s="29"/>
      <c r="K4" s="34">
        <v>4</v>
      </c>
      <c r="L4" s="34">
        <v>722</v>
      </c>
      <c r="M4" s="35">
        <v>180.5</v>
      </c>
      <c r="N4" s="36">
        <v>2</v>
      </c>
      <c r="O4" s="37">
        <v>182.5</v>
      </c>
    </row>
    <row r="7" spans="1:17" x14ac:dyDescent="0.25">
      <c r="K7" s="17">
        <f>SUM(K2:K6)</f>
        <v>12</v>
      </c>
      <c r="L7" s="17">
        <f>SUM(L2:L6)</f>
        <v>2242.0010000000002</v>
      </c>
      <c r="M7" s="23">
        <f>SUM(L7/K7)</f>
        <v>186.83341666666669</v>
      </c>
      <c r="N7" s="17">
        <f>SUM(N2:N6)</f>
        <v>14</v>
      </c>
      <c r="O7" s="23">
        <f>SUM(M7+N7)</f>
        <v>200.83341666666669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I4:J4 B4:C4" name="Range1_8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4:H4" name="Range1_3_1_1"/>
  </protectedRanges>
  <conditionalFormatting sqref="F2">
    <cfRule type="top10" dxfId="185" priority="17" rank="1"/>
  </conditionalFormatting>
  <conditionalFormatting sqref="G2">
    <cfRule type="top10" dxfId="184" priority="16" rank="1"/>
  </conditionalFormatting>
  <conditionalFormatting sqref="H2">
    <cfRule type="top10" dxfId="183" priority="15" rank="1"/>
  </conditionalFormatting>
  <conditionalFormatting sqref="I2">
    <cfRule type="top10" dxfId="182" priority="13" rank="1"/>
  </conditionalFormatting>
  <conditionalFormatting sqref="J2">
    <cfRule type="top10" dxfId="181" priority="14" rank="1"/>
  </conditionalFormatting>
  <conditionalFormatting sqref="E2">
    <cfRule type="top10" dxfId="180" priority="18" rank="1"/>
  </conditionalFormatting>
  <conditionalFormatting sqref="F3">
    <cfRule type="top10" dxfId="179" priority="7" rank="1"/>
  </conditionalFormatting>
  <conditionalFormatting sqref="G3">
    <cfRule type="top10" dxfId="178" priority="8" rank="1"/>
  </conditionalFormatting>
  <conditionalFormatting sqref="H3">
    <cfRule type="top10" dxfId="177" priority="9" rank="1"/>
  </conditionalFormatting>
  <conditionalFormatting sqref="I3">
    <cfRule type="top10" dxfId="176" priority="10" rank="1"/>
  </conditionalFormatting>
  <conditionalFormatting sqref="J3">
    <cfRule type="top10" dxfId="175" priority="11" rank="1"/>
  </conditionalFormatting>
  <conditionalFormatting sqref="E3">
    <cfRule type="top10" dxfId="174" priority="12" rank="1"/>
  </conditionalFormatting>
  <conditionalFormatting sqref="F4">
    <cfRule type="top10" dxfId="173" priority="5" rank="1"/>
  </conditionalFormatting>
  <conditionalFormatting sqref="G4">
    <cfRule type="top10" dxfId="172" priority="4" rank="1"/>
  </conditionalFormatting>
  <conditionalFormatting sqref="H4">
    <cfRule type="top10" dxfId="171" priority="3" rank="1"/>
  </conditionalFormatting>
  <conditionalFormatting sqref="I4">
    <cfRule type="top10" dxfId="170" priority="1" rank="1"/>
  </conditionalFormatting>
  <conditionalFormatting sqref="J4">
    <cfRule type="top10" dxfId="169" priority="2" rank="1"/>
  </conditionalFormatting>
  <conditionalFormatting sqref="E4">
    <cfRule type="top10" dxfId="168" priority="6" rank="1"/>
  </conditionalFormatting>
  <hyperlinks>
    <hyperlink ref="Q1" location="'National Adult Rankings'!A1" display="Return to Rankings" xr:uid="{2017139D-7581-4977-9DAC-03C9689373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892F80D-48ED-4688-A46D-6A4E1FA20B41}">
          <x14:formula1>
            <xm:f>'C:\Users\abra2\Desktop\ABRA 2020\Texas\[ABRA TX Scoring Program TEST1 1-20-20-LISA (1).xlsm]DATA SHEET'!#REF!</xm:f>
          </x14:formula1>
          <xm:sqref>B2</xm:sqref>
        </x14:dataValidation>
        <x14:dataValidation type="list" allowBlank="1" showInputMessage="1" showErrorMessage="1" xr:uid="{F28ABC6C-13F9-4C71-B21C-FC6DE63C2EB7}">
          <x14:formula1>
            <xm:f>'C:\Users\abra2\Desktop\ABRA 2020\Texas\[ABRA TX Scoring Program TEST1 1-20-20-LISA (1).xlsm]DATA SHEET'!#REF!</xm:f>
          </x14:formula1>
          <xm:sqref>D2</xm:sqref>
        </x14:dataValidation>
        <x14:dataValidation type="list" allowBlank="1" showInputMessage="1" showErrorMessage="1" xr:uid="{943F8C5D-E60F-4D96-8C34-B9776222C75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2736BC-3FCD-4DE9-9E5C-5BE38BDF1767}">
          <x14:formula1>
            <xm:f>'C:\Users\abra2\AppData\Local\Packages\Microsoft.MicrosoftEdge_8wekyb3d8bbwe\TempState\Downloads\[ABRA Edinburg Tx  2-22-2020 (1).xlsm]DATA'!#REF!</xm:f>
          </x14:formula1>
          <xm:sqref>B3 D3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3129-5B9C-4236-83DE-DB2384ADB735}">
  <sheetPr codeName="Sheet52"/>
  <dimension ref="A1:Q11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98</v>
      </c>
      <c r="C2" s="27">
        <v>43905</v>
      </c>
      <c r="D2" s="49" t="s">
        <v>91</v>
      </c>
      <c r="E2" s="29">
        <v>185</v>
      </c>
      <c r="F2" s="29">
        <v>192</v>
      </c>
      <c r="G2" s="29">
        <v>191</v>
      </c>
      <c r="H2" s="29">
        <v>193</v>
      </c>
      <c r="I2" s="29"/>
      <c r="J2" s="29"/>
      <c r="K2" s="34">
        <v>4</v>
      </c>
      <c r="L2" s="34">
        <v>761</v>
      </c>
      <c r="M2" s="35">
        <v>190.25</v>
      </c>
      <c r="N2" s="36">
        <v>3</v>
      </c>
      <c r="O2" s="37">
        <v>193.25</v>
      </c>
    </row>
    <row r="3" spans="1:17" x14ac:dyDescent="0.25">
      <c r="A3" s="25" t="s">
        <v>171</v>
      </c>
      <c r="B3" s="26" t="s">
        <v>98</v>
      </c>
      <c r="C3" s="27">
        <v>43968</v>
      </c>
      <c r="D3" s="28" t="s">
        <v>36</v>
      </c>
      <c r="E3" s="29">
        <v>183</v>
      </c>
      <c r="F3" s="29">
        <v>190</v>
      </c>
      <c r="G3" s="29">
        <v>176</v>
      </c>
      <c r="H3" s="29">
        <v>190</v>
      </c>
      <c r="I3" s="29">
        <v>193</v>
      </c>
      <c r="J3" s="29">
        <v>191</v>
      </c>
      <c r="K3" s="34">
        <v>6</v>
      </c>
      <c r="L3" s="34">
        <v>1123</v>
      </c>
      <c r="M3" s="35">
        <v>187.16666666666666</v>
      </c>
      <c r="N3" s="36">
        <v>8</v>
      </c>
      <c r="O3" s="37">
        <v>195.16666666666666</v>
      </c>
    </row>
    <row r="4" spans="1:17" x14ac:dyDescent="0.25">
      <c r="A4" s="25" t="s">
        <v>148</v>
      </c>
      <c r="B4" s="26" t="s">
        <v>98</v>
      </c>
      <c r="C4" s="27">
        <v>43981</v>
      </c>
      <c r="D4" s="28" t="s">
        <v>227</v>
      </c>
      <c r="E4" s="29">
        <v>190</v>
      </c>
      <c r="F4" s="29">
        <v>195</v>
      </c>
      <c r="G4" s="29">
        <v>197</v>
      </c>
      <c r="H4" s="29">
        <v>198</v>
      </c>
      <c r="I4" s="29"/>
      <c r="J4" s="29"/>
      <c r="K4" s="34">
        <v>4</v>
      </c>
      <c r="L4" s="34">
        <v>780</v>
      </c>
      <c r="M4" s="35">
        <v>195</v>
      </c>
      <c r="N4" s="36">
        <v>11</v>
      </c>
      <c r="O4" s="37">
        <v>206</v>
      </c>
    </row>
    <row r="5" spans="1:17" x14ac:dyDescent="0.25">
      <c r="A5" s="25" t="s">
        <v>148</v>
      </c>
      <c r="B5" s="26" t="s">
        <v>98</v>
      </c>
      <c r="C5" s="27">
        <v>43982</v>
      </c>
      <c r="D5" s="28" t="s">
        <v>227</v>
      </c>
      <c r="E5" s="29">
        <v>186</v>
      </c>
      <c r="F5" s="29">
        <v>184</v>
      </c>
      <c r="G5" s="29">
        <v>193</v>
      </c>
      <c r="H5" s="29">
        <v>193</v>
      </c>
      <c r="I5" s="29">
        <v>192</v>
      </c>
      <c r="J5" s="29">
        <v>192</v>
      </c>
      <c r="K5" s="34">
        <v>6</v>
      </c>
      <c r="L5" s="34">
        <v>1140</v>
      </c>
      <c r="M5" s="35">
        <v>190</v>
      </c>
      <c r="N5" s="36">
        <v>4</v>
      </c>
      <c r="O5" s="37">
        <v>194</v>
      </c>
    </row>
    <row r="6" spans="1:17" x14ac:dyDescent="0.25">
      <c r="A6" s="25" t="s">
        <v>148</v>
      </c>
      <c r="B6" s="26" t="s">
        <v>98</v>
      </c>
      <c r="C6" s="27">
        <v>43995</v>
      </c>
      <c r="D6" s="28" t="s">
        <v>227</v>
      </c>
      <c r="E6" s="29">
        <v>187</v>
      </c>
      <c r="F6" s="29">
        <v>191</v>
      </c>
      <c r="G6" s="29">
        <v>200</v>
      </c>
      <c r="H6" s="29">
        <v>194</v>
      </c>
      <c r="I6" s="29"/>
      <c r="J6" s="29"/>
      <c r="K6" s="34">
        <v>4</v>
      </c>
      <c r="L6" s="34">
        <v>772</v>
      </c>
      <c r="M6" s="35">
        <v>193</v>
      </c>
      <c r="N6" s="36">
        <v>11</v>
      </c>
      <c r="O6" s="37">
        <v>204</v>
      </c>
    </row>
    <row r="7" spans="1:17" x14ac:dyDescent="0.25">
      <c r="A7" s="25" t="s">
        <v>37</v>
      </c>
      <c r="B7" s="26" t="s">
        <v>98</v>
      </c>
      <c r="C7" s="27">
        <v>43996</v>
      </c>
      <c r="D7" s="28" t="s">
        <v>192</v>
      </c>
      <c r="E7" s="29">
        <v>197</v>
      </c>
      <c r="F7" s="29">
        <v>197</v>
      </c>
      <c r="G7" s="29">
        <v>196</v>
      </c>
      <c r="H7" s="29">
        <v>193</v>
      </c>
      <c r="I7" s="29"/>
      <c r="J7" s="29"/>
      <c r="K7" s="34">
        <v>4</v>
      </c>
      <c r="L7" s="34">
        <v>783</v>
      </c>
      <c r="M7" s="35">
        <v>195.75</v>
      </c>
      <c r="N7" s="36">
        <v>11</v>
      </c>
      <c r="O7" s="37">
        <v>206.75</v>
      </c>
    </row>
    <row r="8" spans="1:17" x14ac:dyDescent="0.25">
      <c r="A8" s="25" t="s">
        <v>148</v>
      </c>
      <c r="B8" s="26" t="s">
        <v>98</v>
      </c>
      <c r="C8" s="27">
        <v>44009</v>
      </c>
      <c r="D8" s="28" t="s">
        <v>227</v>
      </c>
      <c r="E8" s="29">
        <v>189</v>
      </c>
      <c r="F8" s="29">
        <v>195.001</v>
      </c>
      <c r="G8" s="29">
        <v>194</v>
      </c>
      <c r="H8" s="29">
        <v>188</v>
      </c>
      <c r="I8" s="29"/>
      <c r="J8" s="29"/>
      <c r="K8" s="34">
        <v>4</v>
      </c>
      <c r="L8" s="34">
        <v>766.00099999999998</v>
      </c>
      <c r="M8" s="35">
        <v>191.50024999999999</v>
      </c>
      <c r="N8" s="36">
        <v>8</v>
      </c>
      <c r="O8" s="37">
        <v>199.50024999999999</v>
      </c>
    </row>
    <row r="11" spans="1:17" x14ac:dyDescent="0.25">
      <c r="K11" s="17">
        <f>SUM(K2:K10)</f>
        <v>32</v>
      </c>
      <c r="L11" s="17">
        <f>SUM(L2:L10)</f>
        <v>6125.0010000000002</v>
      </c>
      <c r="M11" s="23">
        <f>SUM(L11/K11)</f>
        <v>191.40628125000001</v>
      </c>
      <c r="N11" s="17">
        <f>SUM(N2:N10)</f>
        <v>56</v>
      </c>
      <c r="O11" s="23">
        <f>SUM(M11+N11)</f>
        <v>247.40628125000001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8"/>
    <protectedRange algorithmName="SHA-512" hashValue="ON39YdpmFHfN9f47KpiRvqrKx0V9+erV1CNkpWzYhW/Qyc6aT8rEyCrvauWSYGZK2ia3o7vd3akF07acHAFpOA==" saltValue="yVW9XmDwTqEnmpSGai0KYg==" spinCount="100000" sqref="D8" name="Range1_1_4"/>
  </protectedRanges>
  <conditionalFormatting sqref="E2">
    <cfRule type="top10" dxfId="167" priority="42" rank="1"/>
  </conditionalFormatting>
  <conditionalFormatting sqref="F2">
    <cfRule type="top10" dxfId="166" priority="41" rank="1"/>
  </conditionalFormatting>
  <conditionalFormatting sqref="G2">
    <cfRule type="top10" dxfId="165" priority="40" rank="1"/>
  </conditionalFormatting>
  <conditionalFormatting sqref="H2">
    <cfRule type="top10" dxfId="164" priority="39" rank="1"/>
  </conditionalFormatting>
  <conditionalFormatting sqref="I2">
    <cfRule type="top10" dxfId="163" priority="38" rank="1"/>
  </conditionalFormatting>
  <conditionalFormatting sqref="J2">
    <cfRule type="top10" dxfId="162" priority="37" rank="1"/>
  </conditionalFormatting>
  <conditionalFormatting sqref="E3">
    <cfRule type="top10" dxfId="161" priority="36" rank="1"/>
  </conditionalFormatting>
  <conditionalFormatting sqref="F3">
    <cfRule type="top10" dxfId="160" priority="35" rank="1"/>
  </conditionalFormatting>
  <conditionalFormatting sqref="G3">
    <cfRule type="top10" dxfId="159" priority="34" rank="1"/>
  </conditionalFormatting>
  <conditionalFormatting sqref="H3">
    <cfRule type="top10" dxfId="158" priority="33" rank="1"/>
  </conditionalFormatting>
  <conditionalFormatting sqref="I3">
    <cfRule type="top10" dxfId="157" priority="32" rank="1"/>
  </conditionalFormatting>
  <conditionalFormatting sqref="J3">
    <cfRule type="top10" dxfId="156" priority="31" rank="1"/>
  </conditionalFormatting>
  <conditionalFormatting sqref="F4">
    <cfRule type="top10" dxfId="155" priority="30" rank="1"/>
  </conditionalFormatting>
  <conditionalFormatting sqref="G4">
    <cfRule type="top10" dxfId="154" priority="29" rank="1"/>
  </conditionalFormatting>
  <conditionalFormatting sqref="H4">
    <cfRule type="top10" dxfId="153" priority="28" rank="1"/>
  </conditionalFormatting>
  <conditionalFormatting sqref="I4">
    <cfRule type="top10" dxfId="152" priority="27" rank="1"/>
  </conditionalFormatting>
  <conditionalFormatting sqref="J4">
    <cfRule type="top10" dxfId="151" priority="26" rank="1"/>
  </conditionalFormatting>
  <conditionalFormatting sqref="E4">
    <cfRule type="top10" dxfId="150" priority="25" rank="1"/>
  </conditionalFormatting>
  <conditionalFormatting sqref="F5">
    <cfRule type="top10" dxfId="149" priority="24" rank="1"/>
  </conditionalFormatting>
  <conditionalFormatting sqref="G5">
    <cfRule type="top10" dxfId="148" priority="23" rank="1"/>
  </conditionalFormatting>
  <conditionalFormatting sqref="H5">
    <cfRule type="top10" dxfId="147" priority="22" rank="1"/>
  </conditionalFormatting>
  <conditionalFormatting sqref="I5">
    <cfRule type="top10" dxfId="146" priority="21" rank="1"/>
  </conditionalFormatting>
  <conditionalFormatting sqref="J5">
    <cfRule type="top10" dxfId="145" priority="20" rank="1"/>
  </conditionalFormatting>
  <conditionalFormatting sqref="E5">
    <cfRule type="top10" dxfId="144" priority="19" rank="1"/>
  </conditionalFormatting>
  <conditionalFormatting sqref="F6">
    <cfRule type="top10" dxfId="143" priority="18" rank="1"/>
  </conditionalFormatting>
  <conditionalFormatting sqref="G6">
    <cfRule type="top10" dxfId="142" priority="17" rank="1"/>
  </conditionalFormatting>
  <conditionalFormatting sqref="H6">
    <cfRule type="top10" dxfId="141" priority="16" rank="1"/>
  </conditionalFormatting>
  <conditionalFormatting sqref="I6">
    <cfRule type="top10" dxfId="140" priority="15" rank="1"/>
  </conditionalFormatting>
  <conditionalFormatting sqref="J6">
    <cfRule type="top10" dxfId="139" priority="14" rank="1"/>
  </conditionalFormatting>
  <conditionalFormatting sqref="E6">
    <cfRule type="top10" dxfId="138" priority="13" rank="1"/>
  </conditionalFormatting>
  <conditionalFormatting sqref="E7">
    <cfRule type="top10" dxfId="137" priority="12" rank="1"/>
  </conditionalFormatting>
  <conditionalFormatting sqref="F7">
    <cfRule type="top10" dxfId="136" priority="11" rank="1"/>
  </conditionalFormatting>
  <conditionalFormatting sqref="G7">
    <cfRule type="top10" dxfId="135" priority="10" rank="1"/>
  </conditionalFormatting>
  <conditionalFormatting sqref="H7">
    <cfRule type="top10" dxfId="134" priority="9" rank="1"/>
  </conditionalFormatting>
  <conditionalFormatting sqref="I7">
    <cfRule type="top10" dxfId="133" priority="8" rank="1"/>
  </conditionalFormatting>
  <conditionalFormatting sqref="J7">
    <cfRule type="top10" dxfId="132" priority="7" rank="1"/>
  </conditionalFormatting>
  <conditionalFormatting sqref="F8">
    <cfRule type="top10" dxfId="131" priority="5" rank="1"/>
  </conditionalFormatting>
  <conditionalFormatting sqref="G8">
    <cfRule type="top10" dxfId="130" priority="4" rank="1"/>
  </conditionalFormatting>
  <conditionalFormatting sqref="H8">
    <cfRule type="top10" dxfId="129" priority="3" rank="1"/>
  </conditionalFormatting>
  <conditionalFormatting sqref="I8">
    <cfRule type="top10" dxfId="128" priority="2" rank="1"/>
  </conditionalFormatting>
  <conditionalFormatting sqref="J8">
    <cfRule type="top10" dxfId="127" priority="1" rank="1"/>
  </conditionalFormatting>
  <conditionalFormatting sqref="E8">
    <cfRule type="top10" dxfId="126" priority="6" rank="1"/>
  </conditionalFormatting>
  <hyperlinks>
    <hyperlink ref="Q1" location="'National Adult Rankings'!A1" display="Return to Rankings" xr:uid="{2F56599A-AEE5-4B04-B119-29BFACA8E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134FAA-6C21-477A-9838-CF4193488E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D2488F5-1160-4B47-9C46-C9023391A3D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/>
  <dimension ref="A1:XFD289"/>
  <sheetViews>
    <sheetView tabSelected="1" topLeftCell="A215" workbookViewId="0">
      <selection activeCell="E225" sqref="E225:E226"/>
    </sheetView>
  </sheetViews>
  <sheetFormatPr defaultRowHeight="15" x14ac:dyDescent="0.25"/>
  <cols>
    <col min="1" max="1" width="9.140625" style="18"/>
    <col min="2" max="2" width="13.42578125" style="18" bestFit="1" customWidth="1"/>
    <col min="3" max="3" width="18.42578125" style="18" bestFit="1" customWidth="1"/>
    <col min="4" max="4" width="15.7109375" style="18" bestFit="1" customWidth="1"/>
    <col min="5" max="5" width="16.140625" style="18" bestFit="1" customWidth="1"/>
    <col min="6" max="6" width="9.140625" style="40"/>
    <col min="7" max="7" width="9.140625" style="18"/>
    <col min="8" max="8" width="16.28515625" style="40" bestFit="1" customWidth="1"/>
    <col min="9" max="9" width="3.7109375" customWidth="1"/>
    <col min="11" max="11" width="13.28515625" customWidth="1"/>
    <col min="12" max="12" width="18.28515625" style="18" customWidth="1"/>
    <col min="13" max="13" width="15.140625" style="44" customWidth="1"/>
    <col min="14" max="14" width="16.140625" bestFit="1" customWidth="1"/>
    <col min="15" max="15" width="26.5703125" style="22" customWidth="1"/>
  </cols>
  <sheetData>
    <row r="1" spans="1:15" x14ac:dyDescent="0.25">
      <c r="A1" s="60"/>
      <c r="B1" s="20"/>
      <c r="C1" s="20"/>
      <c r="D1" s="20"/>
      <c r="E1" s="20"/>
      <c r="F1" s="39"/>
      <c r="G1" s="20"/>
      <c r="H1" s="39"/>
      <c r="J1" s="20"/>
      <c r="K1" s="20"/>
      <c r="L1" s="20"/>
      <c r="M1" s="45"/>
      <c r="N1" s="20"/>
      <c r="O1" s="39"/>
    </row>
    <row r="2" spans="1:15" ht="28.5" x14ac:dyDescent="0.45">
      <c r="A2" s="20"/>
      <c r="B2" s="20"/>
      <c r="C2" s="96" t="s">
        <v>39</v>
      </c>
      <c r="D2" s="20"/>
      <c r="E2" s="20"/>
      <c r="F2" s="39"/>
      <c r="G2" s="20"/>
      <c r="H2" s="39"/>
      <c r="J2" s="20"/>
      <c r="K2" s="20"/>
      <c r="L2" s="102" t="s">
        <v>190</v>
      </c>
      <c r="M2" s="45"/>
      <c r="N2" s="20"/>
      <c r="O2" s="39"/>
    </row>
    <row r="3" spans="1:15" ht="18.75" x14ac:dyDescent="0.3">
      <c r="A3" s="20"/>
      <c r="B3" s="20"/>
      <c r="C3" s="20"/>
      <c r="D3" s="24" t="s">
        <v>43</v>
      </c>
      <c r="E3" s="20"/>
      <c r="F3" s="39"/>
      <c r="G3" s="20"/>
      <c r="H3" s="39"/>
      <c r="J3" s="20"/>
      <c r="K3" s="20"/>
      <c r="L3" s="20"/>
      <c r="M3" s="46" t="s">
        <v>44</v>
      </c>
      <c r="N3" s="20"/>
      <c r="O3" s="39"/>
    </row>
    <row r="4" spans="1:15" x14ac:dyDescent="0.25">
      <c r="A4" s="20"/>
      <c r="B4" s="20"/>
      <c r="C4" s="20"/>
      <c r="D4" s="20"/>
      <c r="E4" s="20"/>
      <c r="F4" s="39"/>
      <c r="G4" s="20"/>
      <c r="H4" s="39"/>
      <c r="J4" s="20"/>
      <c r="K4" s="20"/>
      <c r="L4" s="20"/>
      <c r="M4" s="45"/>
      <c r="N4" s="20"/>
      <c r="O4" s="39"/>
    </row>
    <row r="5" spans="1:15" ht="20.25" customHeight="1" x14ac:dyDescent="0.4">
      <c r="A5" s="21" t="s">
        <v>0</v>
      </c>
      <c r="B5" s="79" t="s">
        <v>1</v>
      </c>
      <c r="C5" s="21" t="s">
        <v>2</v>
      </c>
      <c r="D5" s="79" t="s">
        <v>11</v>
      </c>
      <c r="E5" s="79" t="s">
        <v>32</v>
      </c>
      <c r="F5" s="80" t="s">
        <v>33</v>
      </c>
      <c r="G5" s="79" t="s">
        <v>14</v>
      </c>
      <c r="H5" s="80" t="s">
        <v>34</v>
      </c>
      <c r="I5" s="41"/>
      <c r="J5" s="79" t="s">
        <v>0</v>
      </c>
      <c r="K5" s="79" t="s">
        <v>1</v>
      </c>
      <c r="L5" s="21" t="s">
        <v>2</v>
      </c>
      <c r="M5" s="81" t="s">
        <v>11</v>
      </c>
      <c r="N5" s="79" t="s">
        <v>32</v>
      </c>
      <c r="O5" s="80" t="s">
        <v>33</v>
      </c>
    </row>
    <row r="6" spans="1:15" x14ac:dyDescent="0.25">
      <c r="A6" s="18">
        <v>1</v>
      </c>
      <c r="B6" s="41" t="s">
        <v>35</v>
      </c>
      <c r="C6" s="97" t="s">
        <v>19</v>
      </c>
      <c r="D6" s="42">
        <f>SUM('Jim Haley'!K13)</f>
        <v>39</v>
      </c>
      <c r="E6" s="42">
        <f>SUM('Jim Haley'!L13)</f>
        <v>7623.0030000000006</v>
      </c>
      <c r="F6" s="43">
        <f>SUM('Jim Haley'!M13)</f>
        <v>195.46161538461541</v>
      </c>
      <c r="G6" s="42">
        <f>SUM('Jim Haley'!N13)</f>
        <v>110</v>
      </c>
      <c r="H6" s="43">
        <f>SUM('Jim Haley'!O13)</f>
        <v>305.46161538461541</v>
      </c>
      <c r="I6" s="41"/>
      <c r="J6" s="41">
        <v>1</v>
      </c>
      <c r="K6" s="41" t="s">
        <v>35</v>
      </c>
      <c r="L6" s="97" t="s">
        <v>100</v>
      </c>
      <c r="M6" s="42">
        <f>SUM('Josie Hensler'!K10)</f>
        <v>24</v>
      </c>
      <c r="N6" s="42">
        <f>SUM('Josie Hensler'!L10)</f>
        <v>4708.0010000000002</v>
      </c>
      <c r="O6" s="43">
        <f>SUM('Josie Hensler'!M10)</f>
        <v>196.16670833333333</v>
      </c>
    </row>
    <row r="7" spans="1:15" x14ac:dyDescent="0.25">
      <c r="A7" s="18">
        <v>2</v>
      </c>
      <c r="B7" s="41" t="s">
        <v>35</v>
      </c>
      <c r="C7" s="97" t="s">
        <v>18</v>
      </c>
      <c r="D7" s="42">
        <f>SUM('Billy Hudson'!K14)</f>
        <v>45</v>
      </c>
      <c r="E7" s="42">
        <f>SUM('Billy Hudson'!L14)</f>
        <v>8753.0010000000002</v>
      </c>
      <c r="F7" s="43">
        <f>SUM('Billy Hudson'!M14)</f>
        <v>194.51113333333333</v>
      </c>
      <c r="G7" s="42">
        <f>SUM('Billy Hudson'!N14)</f>
        <v>100</v>
      </c>
      <c r="H7" s="43">
        <f>SUM('Billy Hudson'!O14)</f>
        <v>294.51113333333331</v>
      </c>
      <c r="I7" s="41"/>
      <c r="J7" s="41">
        <v>2</v>
      </c>
      <c r="K7" s="41" t="s">
        <v>35</v>
      </c>
      <c r="L7" s="97" t="s">
        <v>19</v>
      </c>
      <c r="M7" s="42">
        <f>SUM('Jim Haley'!K13)</f>
        <v>39</v>
      </c>
      <c r="N7" s="42">
        <f>SUM('Jim Haley'!L13)</f>
        <v>7623.0030000000006</v>
      </c>
      <c r="O7" s="43">
        <f>SUM('Jim Haley'!M13)</f>
        <v>195.46161538461541</v>
      </c>
    </row>
    <row r="8" spans="1:15" x14ac:dyDescent="0.25">
      <c r="A8" s="18">
        <v>3</v>
      </c>
      <c r="B8" s="41" t="s">
        <v>35</v>
      </c>
      <c r="C8" s="97" t="s">
        <v>184</v>
      </c>
      <c r="D8" s="42">
        <f>SUM('Steve DuVall'!K10)</f>
        <v>26</v>
      </c>
      <c r="E8" s="42">
        <f>SUM('Steve DuVall'!L10)</f>
        <v>5077.0020000000004</v>
      </c>
      <c r="F8" s="43">
        <f>SUM('Steve DuVall'!M10)</f>
        <v>195.26930769230771</v>
      </c>
      <c r="G8" s="42">
        <f>SUM('Steve DuVall'!N10)</f>
        <v>53</v>
      </c>
      <c r="H8" s="43">
        <f>SUM('Steve DuVall'!O10)</f>
        <v>248.26930769230771</v>
      </c>
      <c r="I8" s="41"/>
      <c r="J8" s="41">
        <v>3</v>
      </c>
      <c r="K8" s="41" t="s">
        <v>35</v>
      </c>
      <c r="L8" s="97" t="s">
        <v>184</v>
      </c>
      <c r="M8" s="42">
        <f>SUM('Steve DuVall'!K10)</f>
        <v>26</v>
      </c>
      <c r="N8" s="42">
        <f>SUM('Steve DuVall'!L10)</f>
        <v>5077.0020000000004</v>
      </c>
      <c r="O8" s="43">
        <f>SUM('Steve DuVall'!M10)</f>
        <v>195.26930769230771</v>
      </c>
    </row>
    <row r="9" spans="1:15" x14ac:dyDescent="0.25">
      <c r="A9" s="18">
        <v>4</v>
      </c>
      <c r="B9" s="41" t="s">
        <v>35</v>
      </c>
      <c r="C9" s="97" t="s">
        <v>100</v>
      </c>
      <c r="D9" s="42">
        <f>SUM('Josie Hensler'!K10)</f>
        <v>24</v>
      </c>
      <c r="E9" s="42">
        <f>SUM('Josie Hensler'!L10)</f>
        <v>4708.0010000000002</v>
      </c>
      <c r="F9" s="43">
        <f>SUM('Josie Hensler'!M10)</f>
        <v>196.16670833333333</v>
      </c>
      <c r="G9" s="42">
        <f>SUM('Josie Hensler'!N10)</f>
        <v>49</v>
      </c>
      <c r="H9" s="43">
        <f>SUM('Josie Hensler'!O10)</f>
        <v>245.16670833333333</v>
      </c>
      <c r="I9" s="41"/>
      <c r="J9" s="41">
        <v>4</v>
      </c>
      <c r="K9" s="41" t="s">
        <v>35</v>
      </c>
      <c r="L9" s="98" t="s">
        <v>137</v>
      </c>
      <c r="M9" s="42">
        <f>SUM('Jay Boyd'!K8)</f>
        <v>20</v>
      </c>
      <c r="N9" s="42">
        <f>SUM('Jay Boyd'!L8)</f>
        <v>3897.0010000000002</v>
      </c>
      <c r="O9" s="43">
        <f>SUM('Jay Boyd'!M8)</f>
        <v>194.85005000000001</v>
      </c>
    </row>
    <row r="10" spans="1:15" x14ac:dyDescent="0.25">
      <c r="A10" s="18">
        <v>5</v>
      </c>
      <c r="B10" s="41" t="s">
        <v>35</v>
      </c>
      <c r="C10" s="97" t="s">
        <v>55</v>
      </c>
      <c r="D10" s="42">
        <f>SUM('Ron Herring'!K9)</f>
        <v>20</v>
      </c>
      <c r="E10" s="42">
        <f>SUM('Ron Herring'!L9)</f>
        <v>3733.0010000000002</v>
      </c>
      <c r="F10" s="43">
        <f>SUM('Ron Herring'!M9)</f>
        <v>186.65005000000002</v>
      </c>
      <c r="G10" s="42">
        <f>SUM('Ron Herring'!N9)</f>
        <v>47</v>
      </c>
      <c r="H10" s="43">
        <f>SUM('Ron Herring'!O9)</f>
        <v>233.65005000000002</v>
      </c>
      <c r="I10" s="41"/>
      <c r="J10" s="41">
        <v>5</v>
      </c>
      <c r="K10" s="41" t="s">
        <v>35</v>
      </c>
      <c r="L10" s="97" t="s">
        <v>18</v>
      </c>
      <c r="M10" s="42">
        <f>SUM('Billy Hudson'!K14)</f>
        <v>45</v>
      </c>
      <c r="N10" s="42">
        <f>SUM('Billy Hudson'!L14)</f>
        <v>8753.0010000000002</v>
      </c>
      <c r="O10" s="43">
        <f>SUM('Billy Hudson'!M14)</f>
        <v>194.51113333333333</v>
      </c>
    </row>
    <row r="11" spans="1:15" x14ac:dyDescent="0.25">
      <c r="A11" s="18">
        <v>6</v>
      </c>
      <c r="B11" s="41" t="s">
        <v>35</v>
      </c>
      <c r="C11" s="97" t="s">
        <v>95</v>
      </c>
      <c r="D11" s="42">
        <f>SUM('Bill Middlebrook'!K9)</f>
        <v>20</v>
      </c>
      <c r="E11" s="42">
        <f>SUM('Bill Middlebrook'!L9)</f>
        <v>3734</v>
      </c>
      <c r="F11" s="43">
        <f>SUM('Bill Middlebrook'!M9)</f>
        <v>186.7</v>
      </c>
      <c r="G11" s="42">
        <f>SUM('Bill Middlebrook'!N9)</f>
        <v>36</v>
      </c>
      <c r="H11" s="43">
        <f>SUM('Bill Middlebrook'!O9)</f>
        <v>222.7</v>
      </c>
      <c r="I11" s="41"/>
      <c r="J11" s="41">
        <v>6</v>
      </c>
      <c r="K11" s="41" t="s">
        <v>35</v>
      </c>
      <c r="L11" s="97" t="s">
        <v>183</v>
      </c>
      <c r="M11" s="42">
        <f>SUM('David Buckley'!K9)</f>
        <v>20</v>
      </c>
      <c r="N11" s="42">
        <f>SUM('David Buckley'!L9)</f>
        <v>3883.0010000000002</v>
      </c>
      <c r="O11" s="43">
        <f>SUM('David Buckley'!M9)</f>
        <v>194.15005000000002</v>
      </c>
    </row>
    <row r="12" spans="1:15" x14ac:dyDescent="0.25">
      <c r="A12" s="18">
        <v>7</v>
      </c>
      <c r="B12" s="41" t="s">
        <v>35</v>
      </c>
      <c r="C12" s="97" t="s">
        <v>99</v>
      </c>
      <c r="D12" s="42">
        <f>SUM('Joe Chacon'!K10)</f>
        <v>24</v>
      </c>
      <c r="E12" s="42">
        <f>SUM('Joe Chacon'!L10)</f>
        <v>4635</v>
      </c>
      <c r="F12" s="43">
        <f>SUM('Joe Chacon'!M10)</f>
        <v>193.125</v>
      </c>
      <c r="G12" s="42">
        <f>SUM('Joe Chacon'!N10)</f>
        <v>27</v>
      </c>
      <c r="H12" s="43">
        <f>SUM('Joe Chacon'!O10)</f>
        <v>220.125</v>
      </c>
      <c r="I12" s="41"/>
      <c r="J12" s="41">
        <v>7</v>
      </c>
      <c r="K12" s="41" t="s">
        <v>35</v>
      </c>
      <c r="L12" s="97" t="s">
        <v>99</v>
      </c>
      <c r="M12" s="42">
        <f>SUM('Joe Chacon'!K10)</f>
        <v>24</v>
      </c>
      <c r="N12" s="42">
        <f>SUM('Joe Chacon'!L10)</f>
        <v>4635</v>
      </c>
      <c r="O12" s="43">
        <f>SUM('Joe Chacon'!M10)</f>
        <v>193.125</v>
      </c>
    </row>
    <row r="13" spans="1:15" x14ac:dyDescent="0.25">
      <c r="A13" s="18">
        <v>8</v>
      </c>
      <c r="B13" s="41" t="s">
        <v>35</v>
      </c>
      <c r="C13" s="98" t="s">
        <v>137</v>
      </c>
      <c r="D13" s="42">
        <f>SUM('Jay Boyd'!K8)</f>
        <v>20</v>
      </c>
      <c r="E13" s="42">
        <f>SUM('Jay Boyd'!L8)</f>
        <v>3897.0010000000002</v>
      </c>
      <c r="F13" s="43">
        <f>SUM('Jay Boyd'!M8)</f>
        <v>194.85005000000001</v>
      </c>
      <c r="G13" s="42">
        <f>SUM('Jay Boyd'!N8)</f>
        <v>24</v>
      </c>
      <c r="H13" s="43">
        <f>SUM('Jay Boyd'!O8)</f>
        <v>218.85005000000001</v>
      </c>
      <c r="I13" s="41"/>
      <c r="J13" s="41">
        <v>8</v>
      </c>
      <c r="K13" s="41" t="s">
        <v>35</v>
      </c>
      <c r="L13" s="97" t="s">
        <v>194</v>
      </c>
      <c r="M13" s="42">
        <f>SUM('Danny Sissom'!K9)</f>
        <v>22</v>
      </c>
      <c r="N13" s="42">
        <f>SUM('Danny Sissom'!L9)</f>
        <v>4232.0010000000002</v>
      </c>
      <c r="O13" s="43">
        <f>SUM('Danny Sissom'!M9)</f>
        <v>192.36368181818182</v>
      </c>
    </row>
    <row r="14" spans="1:15" x14ac:dyDescent="0.25">
      <c r="A14" s="18">
        <v>9</v>
      </c>
      <c r="B14" s="41" t="s">
        <v>35</v>
      </c>
      <c r="C14" s="98" t="s">
        <v>138</v>
      </c>
      <c r="D14" s="42">
        <f>SUM('Matthew Tignor'!K9)</f>
        <v>30</v>
      </c>
      <c r="E14" s="42">
        <f>SUM('Matthew Tignor'!L9)</f>
        <v>5750.0020000000004</v>
      </c>
      <c r="F14" s="43">
        <f>SUM('Matthew Tignor'!M9)</f>
        <v>191.66673333333335</v>
      </c>
      <c r="G14" s="42">
        <f>SUM('Matthew Tignor'!N9)</f>
        <v>24</v>
      </c>
      <c r="H14" s="43">
        <f>SUM('Matthew Tignor'!O9)</f>
        <v>215.66673333333335</v>
      </c>
      <c r="I14" s="41"/>
      <c r="J14" s="41">
        <v>9</v>
      </c>
      <c r="K14" s="41" t="s">
        <v>35</v>
      </c>
      <c r="L14" s="97" t="s">
        <v>185</v>
      </c>
      <c r="M14" s="42">
        <f>SUM('Don Wilson'!K9)</f>
        <v>20</v>
      </c>
      <c r="N14" s="42">
        <f>SUM('Don Wilson'!L9)</f>
        <v>3835</v>
      </c>
      <c r="O14" s="43">
        <f>SUM('Don Wilson'!M9)</f>
        <v>191.75</v>
      </c>
    </row>
    <row r="15" spans="1:15" x14ac:dyDescent="0.25">
      <c r="A15" s="18">
        <v>10</v>
      </c>
      <c r="B15" s="41" t="s">
        <v>35</v>
      </c>
      <c r="C15" s="97" t="s">
        <v>183</v>
      </c>
      <c r="D15" s="42">
        <f>SUM('David Buckley'!K9)</f>
        <v>20</v>
      </c>
      <c r="E15" s="42">
        <f>SUM('David Buckley'!L9)</f>
        <v>3883.0010000000002</v>
      </c>
      <c r="F15" s="43">
        <f>SUM('David Buckley'!M9)</f>
        <v>194.15005000000002</v>
      </c>
      <c r="G15" s="42">
        <f>SUM('David Buckley'!N9)</f>
        <v>20</v>
      </c>
      <c r="H15" s="43">
        <f>SUM('David Buckley'!O9)</f>
        <v>214.15005000000002</v>
      </c>
      <c r="I15" s="41"/>
      <c r="J15" s="41">
        <v>10</v>
      </c>
      <c r="K15" s="41" t="s">
        <v>35</v>
      </c>
      <c r="L15" s="98" t="s">
        <v>138</v>
      </c>
      <c r="M15" s="42">
        <f>SUM('Matthew Tignor'!K9)</f>
        <v>30</v>
      </c>
      <c r="N15" s="42">
        <f>SUM('Matthew Tignor'!L9)</f>
        <v>5750.0020000000004</v>
      </c>
      <c r="O15" s="43">
        <f>SUM('Matthew Tignor'!M9)</f>
        <v>191.66673333333335</v>
      </c>
    </row>
    <row r="16" spans="1:15" x14ac:dyDescent="0.25">
      <c r="A16" s="18">
        <v>11</v>
      </c>
      <c r="B16" s="41" t="s">
        <v>35</v>
      </c>
      <c r="C16" s="97" t="s">
        <v>20</v>
      </c>
      <c r="D16" s="42">
        <f>SUM('Woody Smith'!K9)</f>
        <v>22</v>
      </c>
      <c r="E16" s="42">
        <f>SUM('Woody Smith'!L9)</f>
        <v>4190</v>
      </c>
      <c r="F16" s="43">
        <f>SUM('Woody Smith'!M9)</f>
        <v>190.45454545454547</v>
      </c>
      <c r="G16" s="42">
        <f>SUM('Woody Smith'!N9)</f>
        <v>22</v>
      </c>
      <c r="H16" s="43">
        <f>SUM('Woody Smith'!O9)</f>
        <v>212.45454545454547</v>
      </c>
      <c r="I16" s="41"/>
      <c r="J16" s="41">
        <v>11</v>
      </c>
      <c r="K16" s="41" t="s">
        <v>35</v>
      </c>
      <c r="L16" s="97" t="s">
        <v>20</v>
      </c>
      <c r="M16" s="42">
        <f>SUM('Woody Smith'!K9)</f>
        <v>22</v>
      </c>
      <c r="N16" s="42">
        <f>SUM('Woody Smith'!L9)</f>
        <v>4190</v>
      </c>
      <c r="O16" s="43">
        <f>SUM('Woody Smith'!M9)</f>
        <v>190.45454545454547</v>
      </c>
    </row>
    <row r="17" spans="1:15" x14ac:dyDescent="0.25">
      <c r="A17" s="18">
        <v>12</v>
      </c>
      <c r="B17" s="41" t="s">
        <v>35</v>
      </c>
      <c r="C17" s="97" t="s">
        <v>194</v>
      </c>
      <c r="D17" s="42">
        <f>SUM('Danny Sissom'!K9)</f>
        <v>22</v>
      </c>
      <c r="E17" s="42">
        <f>SUM('Danny Sissom'!L9)</f>
        <v>4232.0010000000002</v>
      </c>
      <c r="F17" s="43">
        <f>SUM('Danny Sissom'!M9)</f>
        <v>192.36368181818182</v>
      </c>
      <c r="G17" s="42">
        <f>SUM('Danny Sissom'!N9)</f>
        <v>16</v>
      </c>
      <c r="H17" s="43">
        <f>SUM('Danny Sissom'!O9)</f>
        <v>208.36368181818182</v>
      </c>
      <c r="I17" s="41"/>
      <c r="J17" s="41">
        <v>12</v>
      </c>
      <c r="K17" s="41" t="s">
        <v>35</v>
      </c>
      <c r="L17" s="97" t="s">
        <v>95</v>
      </c>
      <c r="M17" s="42">
        <f>SUM('Bill Middlebrook'!K9)</f>
        <v>20</v>
      </c>
      <c r="N17" s="42">
        <f>SUM('Bill Middlebrook'!L9)</f>
        <v>3734</v>
      </c>
      <c r="O17" s="43">
        <f>SUM('Bill Middlebrook'!M9)</f>
        <v>186.7</v>
      </c>
    </row>
    <row r="18" spans="1:15" x14ac:dyDescent="0.25">
      <c r="A18" s="18">
        <v>13</v>
      </c>
      <c r="B18" s="41" t="s">
        <v>35</v>
      </c>
      <c r="C18" s="97" t="s">
        <v>185</v>
      </c>
      <c r="D18" s="42">
        <f>SUM('Don Wilson'!K9)</f>
        <v>20</v>
      </c>
      <c r="E18" s="42">
        <f>SUM('Don Wilson'!L9)</f>
        <v>3835</v>
      </c>
      <c r="F18" s="43">
        <f>SUM('Don Wilson'!M9)</f>
        <v>191.75</v>
      </c>
      <c r="G18" s="42">
        <f>SUM('Don Wilson'!N9)</f>
        <v>14</v>
      </c>
      <c r="H18" s="43">
        <f>SUM('Don Wilson'!O9)</f>
        <v>205.75</v>
      </c>
      <c r="I18" s="41"/>
      <c r="J18" s="41">
        <v>13</v>
      </c>
      <c r="K18" s="41" t="s">
        <v>35</v>
      </c>
      <c r="L18" s="97" t="s">
        <v>55</v>
      </c>
      <c r="M18" s="42">
        <f>SUM('Ron Herring'!K9)</f>
        <v>20</v>
      </c>
      <c r="N18" s="42">
        <f>SUM('Ron Herring'!L9)</f>
        <v>3733.0010000000002</v>
      </c>
      <c r="O18" s="43">
        <f>SUM('Ron Herring'!M9)</f>
        <v>186.65005000000002</v>
      </c>
    </row>
    <row r="19" spans="1:15" x14ac:dyDescent="0.25">
      <c r="A19" s="18">
        <v>14</v>
      </c>
      <c r="B19" s="41" t="s">
        <v>35</v>
      </c>
      <c r="C19" s="97" t="s">
        <v>57</v>
      </c>
      <c r="D19" s="42">
        <f>SUM('Tom Cunningham'!K9)</f>
        <v>20</v>
      </c>
      <c r="E19" s="42">
        <f>SUM('Tom Cunningham'!L9)</f>
        <v>3615.0029999999997</v>
      </c>
      <c r="F19" s="43">
        <f>SUM('Tom Cunningham'!M9)</f>
        <v>180.75014999999999</v>
      </c>
      <c r="G19" s="42">
        <f>SUM('Tom Cunningham'!N9)</f>
        <v>18</v>
      </c>
      <c r="H19" s="43">
        <f>SUM('Tom Cunningham'!O9)</f>
        <v>198.75014999999999</v>
      </c>
      <c r="I19" s="41"/>
      <c r="J19" s="41">
        <v>14</v>
      </c>
      <c r="K19" s="41" t="s">
        <v>35</v>
      </c>
      <c r="L19" s="97" t="s">
        <v>57</v>
      </c>
      <c r="M19" s="42">
        <f>SUM('Tom Cunningham'!K9)</f>
        <v>20</v>
      </c>
      <c r="N19" s="42">
        <f>SUM('Tom Cunningham'!L9)</f>
        <v>3615.0029999999997</v>
      </c>
      <c r="O19" s="43">
        <f>SUM('Tom Cunningham'!M9)</f>
        <v>180.75014999999999</v>
      </c>
    </row>
    <row r="20" spans="1:15" x14ac:dyDescent="0.25">
      <c r="A20" s="69"/>
      <c r="B20" s="82"/>
      <c r="C20" s="99"/>
      <c r="D20" s="83"/>
      <c r="E20" s="83"/>
      <c r="F20" s="84"/>
      <c r="G20" s="83"/>
      <c r="H20" s="84"/>
      <c r="I20" s="41"/>
      <c r="J20" s="82"/>
      <c r="K20" s="82"/>
      <c r="L20" s="99"/>
      <c r="M20" s="83"/>
      <c r="N20" s="83"/>
      <c r="O20" s="84"/>
    </row>
    <row r="21" spans="1:15" x14ac:dyDescent="0.25">
      <c r="A21" s="18">
        <v>15</v>
      </c>
      <c r="B21" s="41" t="s">
        <v>35</v>
      </c>
      <c r="C21" s="97" t="s">
        <v>191</v>
      </c>
      <c r="D21" s="42">
        <f>SUM('Wayne Wills'!K7)</f>
        <v>14</v>
      </c>
      <c r="E21" s="42">
        <f>SUM('Wayne Wills'!L7)</f>
        <v>2755.0050000000001</v>
      </c>
      <c r="F21" s="43">
        <f>SUM('Wayne Wills'!M7)</f>
        <v>196.78607142857143</v>
      </c>
      <c r="G21" s="42">
        <f>SUM('Wayne Wills'!N7)</f>
        <v>37</v>
      </c>
      <c r="H21" s="43">
        <f>SUM('Wayne Wills'!O7)</f>
        <v>233.78607142857143</v>
      </c>
      <c r="I21" s="41"/>
      <c r="J21" s="41">
        <v>15</v>
      </c>
      <c r="K21" s="41" t="s">
        <v>35</v>
      </c>
      <c r="L21" s="97" t="s">
        <v>193</v>
      </c>
      <c r="M21" s="42">
        <f>SUM('Chuck Morrell'!K7)</f>
        <v>14</v>
      </c>
      <c r="N21" s="42">
        <f>SUM('Chuck Morrell'!L7)</f>
        <v>2767.0039999999999</v>
      </c>
      <c r="O21" s="43">
        <f>SUM('Chuck Morrell'!M7)</f>
        <v>197.64314285714286</v>
      </c>
    </row>
    <row r="22" spans="1:15" x14ac:dyDescent="0.25">
      <c r="A22" s="18">
        <v>16</v>
      </c>
      <c r="B22" s="41" t="s">
        <v>35</v>
      </c>
      <c r="C22" s="97" t="s">
        <v>193</v>
      </c>
      <c r="D22" s="42">
        <f>SUM('Chuck Morrell'!K7)</f>
        <v>14</v>
      </c>
      <c r="E22" s="42">
        <f>SUM('Chuck Morrell'!L7)</f>
        <v>2767.0039999999999</v>
      </c>
      <c r="F22" s="43">
        <f>SUM('Chuck Morrell'!M7)</f>
        <v>197.64314285714286</v>
      </c>
      <c r="G22" s="42">
        <f>SUM('Chuck Morrell'!N7)</f>
        <v>35</v>
      </c>
      <c r="H22" s="43">
        <f>SUM('Chuck Morrell'!O7)</f>
        <v>232.64314285714286</v>
      </c>
      <c r="I22" s="41"/>
      <c r="J22" s="41">
        <v>16</v>
      </c>
      <c r="K22" s="41" t="s">
        <v>35</v>
      </c>
      <c r="L22" s="97" t="s">
        <v>203</v>
      </c>
      <c r="M22" s="42">
        <f>SUM('Jim Peightal'!K5)</f>
        <v>2</v>
      </c>
      <c r="N22" s="42">
        <f>SUM('Jim Peightal'!L5)</f>
        <v>394.00099999999998</v>
      </c>
      <c r="O22" s="43">
        <f>SUM('Jim Peightal'!M5)</f>
        <v>197.00049999999999</v>
      </c>
    </row>
    <row r="23" spans="1:15" x14ac:dyDescent="0.25">
      <c r="A23" s="18">
        <v>17</v>
      </c>
      <c r="B23" s="41" t="s">
        <v>35</v>
      </c>
      <c r="C23" s="98" t="s">
        <v>136</v>
      </c>
      <c r="D23" s="42">
        <f>SUM('Allen Stigall'!K6)</f>
        <v>10</v>
      </c>
      <c r="E23" s="42">
        <f>SUM('Allen Stigall'!L6)</f>
        <v>1959.001</v>
      </c>
      <c r="F23" s="43">
        <f>SUM('Allen Stigall'!M6)</f>
        <v>195.90010000000001</v>
      </c>
      <c r="G23" s="42">
        <f>SUM('Allen Stigall'!N6)</f>
        <v>33</v>
      </c>
      <c r="H23" s="43">
        <f>SUM('Allen Stigall'!O6)</f>
        <v>228.90010000000001</v>
      </c>
      <c r="I23" s="41"/>
      <c r="J23" s="41">
        <v>17</v>
      </c>
      <c r="K23" s="41" t="s">
        <v>35</v>
      </c>
      <c r="L23" s="97" t="s">
        <v>130</v>
      </c>
      <c r="M23" s="42">
        <f>SUM('Jerry Hensler'!K7)</f>
        <v>12</v>
      </c>
      <c r="N23" s="42">
        <f>SUM('Jerry Hensler'!L7)</f>
        <v>2363.011</v>
      </c>
      <c r="O23" s="43">
        <f>SUM('Jerry Hensler'!M7)</f>
        <v>196.91758333333334</v>
      </c>
    </row>
    <row r="24" spans="1:15" x14ac:dyDescent="0.25">
      <c r="A24" s="18">
        <v>18</v>
      </c>
      <c r="B24" s="41" t="s">
        <v>35</v>
      </c>
      <c r="C24" s="97" t="s">
        <v>130</v>
      </c>
      <c r="D24" s="42">
        <f>SUM('Jerry Hensler'!K7)</f>
        <v>12</v>
      </c>
      <c r="E24" s="42">
        <f>SUM('Jerry Hensler'!L7)</f>
        <v>2363.011</v>
      </c>
      <c r="F24" s="43">
        <f>SUM('Jerry Hensler'!M7)</f>
        <v>196.91758333333334</v>
      </c>
      <c r="G24" s="42">
        <f>SUM('Jerry Hensler'!N7)</f>
        <v>30</v>
      </c>
      <c r="H24" s="43">
        <f>SUM('Jerry Hensler'!O7)</f>
        <v>226.91758333333334</v>
      </c>
      <c r="I24" s="41"/>
      <c r="J24" s="41">
        <v>18</v>
      </c>
      <c r="K24" s="41" t="s">
        <v>35</v>
      </c>
      <c r="L24" s="97" t="s">
        <v>191</v>
      </c>
      <c r="M24" s="42">
        <f>SUM('Wayne Wills'!K7)</f>
        <v>14</v>
      </c>
      <c r="N24" s="42">
        <f>SUM('Wayne Wills'!L7)</f>
        <v>2755.0050000000001</v>
      </c>
      <c r="O24" s="43">
        <f>SUM('Wayne Wills'!M7)</f>
        <v>196.78607142857143</v>
      </c>
    </row>
    <row r="25" spans="1:15" x14ac:dyDescent="0.25">
      <c r="A25" s="18">
        <v>19</v>
      </c>
      <c r="B25" s="41" t="s">
        <v>35</v>
      </c>
      <c r="C25" s="97" t="s">
        <v>17</v>
      </c>
      <c r="D25" s="42">
        <f>SUM('Ricky Haley'!K8)</f>
        <v>16</v>
      </c>
      <c r="E25" s="42">
        <f>SUM('Ricky Haley'!L8)</f>
        <v>3135</v>
      </c>
      <c r="F25" s="43">
        <f>SUM('Ricky Haley'!M8)</f>
        <v>195.9375</v>
      </c>
      <c r="G25" s="42">
        <f>SUM('Ricky Haley'!N8)</f>
        <v>27</v>
      </c>
      <c r="H25" s="43">
        <f>SUM('Ricky Haley'!O8)</f>
        <v>222.9375</v>
      </c>
      <c r="I25" s="41"/>
      <c r="J25" s="41">
        <v>19</v>
      </c>
      <c r="K25" s="41" t="s">
        <v>35</v>
      </c>
      <c r="L25" s="97" t="s">
        <v>220</v>
      </c>
      <c r="M25" s="42">
        <f>SUM('Todd Wilson'!K6)</f>
        <v>8</v>
      </c>
      <c r="N25" s="42">
        <f>SUM('Todd Wilson'!L6)</f>
        <v>1568</v>
      </c>
      <c r="O25" s="43">
        <f>SUM('Todd Wilson'!M6)</f>
        <v>196</v>
      </c>
    </row>
    <row r="26" spans="1:15" x14ac:dyDescent="0.25">
      <c r="A26" s="18">
        <v>20</v>
      </c>
      <c r="B26" s="41" t="s">
        <v>35</v>
      </c>
      <c r="C26" s="97" t="s">
        <v>51</v>
      </c>
      <c r="D26" s="42">
        <f>SUM('Mark Self'!K7)</f>
        <v>12</v>
      </c>
      <c r="E26" s="42">
        <f>SUM('Mark Self'!L7)</f>
        <v>2291.1</v>
      </c>
      <c r="F26" s="43">
        <f>SUM('Mark Self'!M7)</f>
        <v>190.92499999999998</v>
      </c>
      <c r="G26" s="42">
        <f>SUM('Mark Self'!N7)</f>
        <v>25</v>
      </c>
      <c r="H26" s="43">
        <f>SUM('Mark Self'!O7)</f>
        <v>215.92499999999998</v>
      </c>
      <c r="I26" s="41"/>
      <c r="J26" s="41">
        <v>20</v>
      </c>
      <c r="K26" s="41" t="s">
        <v>35</v>
      </c>
      <c r="L26" s="97" t="s">
        <v>17</v>
      </c>
      <c r="M26" s="42">
        <f>SUM('Ricky Haley'!K8)</f>
        <v>16</v>
      </c>
      <c r="N26" s="42">
        <f>SUM('Ricky Haley'!L8)</f>
        <v>3135</v>
      </c>
      <c r="O26" s="43">
        <f>SUM('Ricky Haley'!M8)</f>
        <v>195.9375</v>
      </c>
    </row>
    <row r="27" spans="1:15" x14ac:dyDescent="0.25">
      <c r="A27" s="18">
        <v>21</v>
      </c>
      <c r="B27" s="41" t="s">
        <v>35</v>
      </c>
      <c r="C27" s="97" t="s">
        <v>132</v>
      </c>
      <c r="D27" s="42">
        <f>SUM('Evelio McDonald'!K7)</f>
        <v>12</v>
      </c>
      <c r="E27" s="42">
        <f>SUM('Evelio McDonald'!L7)</f>
        <v>2344</v>
      </c>
      <c r="F27" s="43">
        <f>SUM('Evelio McDonald'!M7)</f>
        <v>195.33333333333334</v>
      </c>
      <c r="G27" s="42">
        <f>SUM('Evelio McDonald'!N7)</f>
        <v>20</v>
      </c>
      <c r="H27" s="43">
        <f>SUM('Evelio McDonald'!O7)</f>
        <v>215.33333333333334</v>
      </c>
      <c r="I27" s="41"/>
      <c r="J27" s="41">
        <v>21</v>
      </c>
      <c r="K27" s="41" t="s">
        <v>35</v>
      </c>
      <c r="L27" s="98" t="s">
        <v>136</v>
      </c>
      <c r="M27" s="42">
        <f>SUM('Allen Stigall'!K6)</f>
        <v>10</v>
      </c>
      <c r="N27" s="42">
        <f>SUM('Allen Stigall'!L6)</f>
        <v>1959.001</v>
      </c>
      <c r="O27" s="43">
        <f>SUM('Allen Stigall'!M6)</f>
        <v>195.90010000000001</v>
      </c>
    </row>
    <row r="28" spans="1:15" x14ac:dyDescent="0.25">
      <c r="A28" s="18">
        <v>22</v>
      </c>
      <c r="B28" s="41" t="s">
        <v>35</v>
      </c>
      <c r="C28" s="97" t="s">
        <v>242</v>
      </c>
      <c r="D28" s="42">
        <f>SUM('Jeff Riester'!K6)</f>
        <v>12</v>
      </c>
      <c r="E28" s="42">
        <f>SUM('Jeff Riester'!L6)</f>
        <v>2347.0010000000002</v>
      </c>
      <c r="F28" s="43">
        <f>SUM('Jeff Riester'!M6)</f>
        <v>195.58341666666669</v>
      </c>
      <c r="G28" s="42">
        <f>SUM('Jeff Riester'!N6)</f>
        <v>19</v>
      </c>
      <c r="H28" s="43">
        <f>SUM('Jeff Riester'!O6)</f>
        <v>214.58341666666669</v>
      </c>
      <c r="I28" s="41"/>
      <c r="J28" s="41">
        <v>22</v>
      </c>
      <c r="K28" s="41" t="s">
        <v>35</v>
      </c>
      <c r="L28" s="97" t="s">
        <v>242</v>
      </c>
      <c r="M28" s="42">
        <f>SUM('Jeff Riester'!K6)</f>
        <v>12</v>
      </c>
      <c r="N28" s="42">
        <f>SUM('Jeff Riester'!L6)</f>
        <v>2347.0010000000002</v>
      </c>
      <c r="O28" s="43">
        <f>SUM('Jeff Riester'!M6)</f>
        <v>195.58341666666669</v>
      </c>
    </row>
    <row r="29" spans="1:15" x14ac:dyDescent="0.25">
      <c r="A29" s="18">
        <v>23</v>
      </c>
      <c r="B29" s="41" t="s">
        <v>35</v>
      </c>
      <c r="C29" s="97" t="s">
        <v>257</v>
      </c>
      <c r="D29" s="42">
        <f>SUM('Jim Starr'!K7)</f>
        <v>14</v>
      </c>
      <c r="E29" s="42">
        <f>SUM('Jim Starr'!L7)</f>
        <v>2699</v>
      </c>
      <c r="F29" s="43">
        <f>SUM('Jim Starr'!M7)</f>
        <v>192.78571428571428</v>
      </c>
      <c r="G29" s="42">
        <f>SUM('Jim Starr'!N7)</f>
        <v>20</v>
      </c>
      <c r="H29" s="43">
        <f>SUM('Jim Starr'!O7)</f>
        <v>212.78571428571428</v>
      </c>
      <c r="I29" s="41"/>
      <c r="J29" s="41">
        <v>23</v>
      </c>
      <c r="K29" s="41" t="s">
        <v>35</v>
      </c>
      <c r="L29" s="97" t="s">
        <v>132</v>
      </c>
      <c r="M29" s="42">
        <f>SUM('Evelio McDonald'!K7)</f>
        <v>12</v>
      </c>
      <c r="N29" s="42">
        <f>SUM('Evelio McDonald'!L7)</f>
        <v>2344</v>
      </c>
      <c r="O29" s="43">
        <f>SUM('Evelio McDonald'!M7)</f>
        <v>195.33333333333334</v>
      </c>
    </row>
    <row r="30" spans="1:15" x14ac:dyDescent="0.25">
      <c r="A30" s="18">
        <v>24</v>
      </c>
      <c r="B30" s="41" t="s">
        <v>35</v>
      </c>
      <c r="C30" s="97" t="s">
        <v>114</v>
      </c>
      <c r="D30" s="42">
        <f>SUM('Jim Sullivan'!K6)</f>
        <v>8</v>
      </c>
      <c r="E30" s="42">
        <f>SUM('Jim Sullivan'!L6)</f>
        <v>1551</v>
      </c>
      <c r="F30" s="43">
        <f>SUM('Jim Sullivan'!M6)</f>
        <v>193.875</v>
      </c>
      <c r="G30" s="42">
        <f>SUM('Jim Sullivan'!N6)</f>
        <v>18</v>
      </c>
      <c r="H30" s="43">
        <f>SUM('Jim Sullivan'!O6)</f>
        <v>211.875</v>
      </c>
      <c r="I30" s="41"/>
      <c r="J30" s="41">
        <v>24</v>
      </c>
      <c r="K30" s="41" t="s">
        <v>35</v>
      </c>
      <c r="L30" s="97" t="s">
        <v>143</v>
      </c>
      <c r="M30" s="42">
        <f>SUM('David Huff'!K26)</f>
        <v>6</v>
      </c>
      <c r="N30" s="42">
        <f>SUM('David Huff'!L26)</f>
        <v>1171</v>
      </c>
      <c r="O30" s="43">
        <f>SUM('David Huff'!M26)</f>
        <v>195.16666666666666</v>
      </c>
    </row>
    <row r="31" spans="1:15" x14ac:dyDescent="0.25">
      <c r="A31" s="18">
        <v>25</v>
      </c>
      <c r="B31" s="41" t="s">
        <v>35</v>
      </c>
      <c r="C31" s="97" t="s">
        <v>200</v>
      </c>
      <c r="D31" s="42">
        <f>SUM('Devon Tomlinson'!K6)</f>
        <v>5</v>
      </c>
      <c r="E31" s="42">
        <f>SUM('Devon Tomlinson'!L6)</f>
        <v>973.00099999999998</v>
      </c>
      <c r="F31" s="43">
        <f>SUM('Devon Tomlinson'!M6)</f>
        <v>194.6002</v>
      </c>
      <c r="G31" s="42">
        <f>SUM('Devon Tomlinson'!N6)</f>
        <v>16</v>
      </c>
      <c r="H31" s="43">
        <f>SUM('Devon Tomlinson'!O6)</f>
        <v>210.6002</v>
      </c>
      <c r="I31" s="41"/>
      <c r="J31" s="41">
        <v>25</v>
      </c>
      <c r="K31" s="41" t="s">
        <v>35</v>
      </c>
      <c r="L31" s="97" t="s">
        <v>281</v>
      </c>
      <c r="M31" s="42">
        <f>SUM('Jim Peek'!K5)</f>
        <v>4</v>
      </c>
      <c r="N31" s="42">
        <f>SUM('Jim Peek'!L5)</f>
        <v>779</v>
      </c>
      <c r="O31" s="43">
        <f>SUM('Jim Peek'!M5)</f>
        <v>194.75</v>
      </c>
    </row>
    <row r="32" spans="1:15" x14ac:dyDescent="0.25">
      <c r="A32" s="18">
        <v>26</v>
      </c>
      <c r="B32" s="41" t="s">
        <v>35</v>
      </c>
      <c r="C32" s="97" t="s">
        <v>116</v>
      </c>
      <c r="D32" s="42">
        <f>SUM('Tony Brazil'!K7)</f>
        <v>12</v>
      </c>
      <c r="E32" s="42">
        <f>SUM('Tony Brazil'!L7)</f>
        <v>2313.0010000000002</v>
      </c>
      <c r="F32" s="43">
        <f>SUM('Tony Brazil'!M7)</f>
        <v>192.75008333333335</v>
      </c>
      <c r="G32" s="42">
        <f>SUM('Tony Brazil'!N7)</f>
        <v>17</v>
      </c>
      <c r="H32" s="43">
        <f>SUM('Tony Brazil'!O7)</f>
        <v>209.75008333333335</v>
      </c>
      <c r="I32" s="41"/>
      <c r="J32" s="41">
        <v>26</v>
      </c>
      <c r="K32" s="41" t="s">
        <v>35</v>
      </c>
      <c r="L32" s="97" t="s">
        <v>200</v>
      </c>
      <c r="M32" s="42">
        <f>SUM('Devon Tomlinson'!K6)</f>
        <v>5</v>
      </c>
      <c r="N32" s="42">
        <f>SUM('Devon Tomlinson'!L6)</f>
        <v>973.00099999999998</v>
      </c>
      <c r="O32" s="43">
        <f>SUM('Devon Tomlinson'!M6)</f>
        <v>194.6002</v>
      </c>
    </row>
    <row r="33" spans="1:15" x14ac:dyDescent="0.25">
      <c r="A33" s="18">
        <v>27</v>
      </c>
      <c r="B33" s="41" t="s">
        <v>35</v>
      </c>
      <c r="C33" s="97" t="s">
        <v>120</v>
      </c>
      <c r="D33" s="42">
        <f>SUM('Fred Sears'!K7)</f>
        <v>12</v>
      </c>
      <c r="E33" s="42">
        <f>SUM('Fred Sears'!L7)</f>
        <v>2323.0070000000001</v>
      </c>
      <c r="F33" s="43">
        <f>SUM('Fred Sears'!M7)</f>
        <v>193.58391666666668</v>
      </c>
      <c r="G33" s="42">
        <f>SUM('Fred Sears'!N7)</f>
        <v>15</v>
      </c>
      <c r="H33" s="43">
        <f>SUM('Fred Sears'!O7)</f>
        <v>208.58391666666668</v>
      </c>
      <c r="I33" s="41"/>
      <c r="J33" s="41">
        <v>27</v>
      </c>
      <c r="K33" s="41" t="s">
        <v>35</v>
      </c>
      <c r="L33" s="97" t="s">
        <v>221</v>
      </c>
      <c r="M33" s="42">
        <f>SUM('Foster Arvin'!K7)</f>
        <v>12</v>
      </c>
      <c r="N33" s="42">
        <f>SUM('Foster Arvin'!L7)</f>
        <v>2334</v>
      </c>
      <c r="O33" s="43">
        <f>SUM('Foster Arvin'!M7)</f>
        <v>194.5</v>
      </c>
    </row>
    <row r="34" spans="1:15" x14ac:dyDescent="0.25">
      <c r="A34" s="18">
        <v>28</v>
      </c>
      <c r="B34" s="41" t="s">
        <v>35</v>
      </c>
      <c r="C34" s="97" t="s">
        <v>220</v>
      </c>
      <c r="D34" s="42">
        <f>SUM('Todd Wilson'!K6)</f>
        <v>8</v>
      </c>
      <c r="E34" s="42">
        <f>SUM('Todd Wilson'!L6)</f>
        <v>1568</v>
      </c>
      <c r="F34" s="43">
        <f>SUM('Todd Wilson'!M6)</f>
        <v>196</v>
      </c>
      <c r="G34" s="42">
        <f>SUM('Todd Wilson'!N6)</f>
        <v>12</v>
      </c>
      <c r="H34" s="43">
        <f>SUM('Todd Wilson'!O6)</f>
        <v>208</v>
      </c>
      <c r="I34" s="41"/>
      <c r="J34" s="41">
        <v>28</v>
      </c>
      <c r="K34" s="41" t="s">
        <v>35</v>
      </c>
      <c r="L34" s="97" t="s">
        <v>163</v>
      </c>
      <c r="M34" s="42">
        <f>SUM('Craig Bowlby'!K5)</f>
        <v>4</v>
      </c>
      <c r="N34" s="42">
        <f>SUM('Craig Bowlby'!L5)</f>
        <v>778</v>
      </c>
      <c r="O34" s="43">
        <f>SUM('Craig Bowlby'!M5)</f>
        <v>194.5</v>
      </c>
    </row>
    <row r="35" spans="1:15" x14ac:dyDescent="0.25">
      <c r="A35" s="18">
        <v>29</v>
      </c>
      <c r="B35" s="41" t="s">
        <v>35</v>
      </c>
      <c r="C35" s="97" t="s">
        <v>233</v>
      </c>
      <c r="D35" s="42">
        <f>SUM('Charles Knight'!K6)</f>
        <v>8</v>
      </c>
      <c r="E35" s="42">
        <f>SUM('Charles Knight'!L6)</f>
        <v>1542.002</v>
      </c>
      <c r="F35" s="43">
        <f>SUM('Charles Knight'!M6)</f>
        <v>192.75024999999999</v>
      </c>
      <c r="G35" s="42">
        <f>SUM('Charles Knight'!N6)</f>
        <v>15</v>
      </c>
      <c r="H35" s="43">
        <f>SUM('Charles Knight'!O6)</f>
        <v>207.75024999999999</v>
      </c>
      <c r="I35" s="41"/>
      <c r="J35" s="41">
        <v>29</v>
      </c>
      <c r="K35" s="41" t="s">
        <v>35</v>
      </c>
      <c r="L35" s="97" t="s">
        <v>102</v>
      </c>
      <c r="M35" s="42">
        <f>SUM('James Braddy'!K17)</f>
        <v>8</v>
      </c>
      <c r="N35" s="42">
        <f>SUM('James Braddy'!L17)</f>
        <v>1555</v>
      </c>
      <c r="O35" s="43">
        <f>SUM('James Braddy'!M17)</f>
        <v>194.375</v>
      </c>
    </row>
    <row r="36" spans="1:15" x14ac:dyDescent="0.25">
      <c r="A36" s="18">
        <v>30</v>
      </c>
      <c r="B36" s="41" t="s">
        <v>35</v>
      </c>
      <c r="C36" s="97" t="s">
        <v>118</v>
      </c>
      <c r="D36" s="42">
        <f>SUM('Bruce Doster'!K7)</f>
        <v>12</v>
      </c>
      <c r="E36" s="42">
        <f>SUM('Bruce Doster'!L7)</f>
        <v>2326</v>
      </c>
      <c r="F36" s="43">
        <f>SUM('Bruce Doster'!M7)</f>
        <v>193.83333333333334</v>
      </c>
      <c r="G36" s="42">
        <f>SUM('Bruce Doster'!N7)</f>
        <v>13</v>
      </c>
      <c r="H36" s="43">
        <f>SUM('Bruce Doster'!O7)</f>
        <v>206.83333333333334</v>
      </c>
      <c r="I36" s="41"/>
      <c r="J36" s="41">
        <v>30</v>
      </c>
      <c r="K36" s="41" t="s">
        <v>35</v>
      </c>
      <c r="L36" s="97" t="s">
        <v>252</v>
      </c>
      <c r="M36" s="42">
        <f>SUM('Stanley Canter'!K5)</f>
        <v>4</v>
      </c>
      <c r="N36" s="42">
        <f>SUM('Stanley Canter'!L5)</f>
        <v>777</v>
      </c>
      <c r="O36" s="43">
        <f>SUM('Stanley Canter'!M5)</f>
        <v>194.25</v>
      </c>
    </row>
    <row r="37" spans="1:15" x14ac:dyDescent="0.25">
      <c r="A37" s="18">
        <v>31</v>
      </c>
      <c r="B37" s="41" t="s">
        <v>35</v>
      </c>
      <c r="C37" s="97" t="s">
        <v>234</v>
      </c>
      <c r="D37" s="42">
        <f>SUM('Larry McGill'!K6)</f>
        <v>8</v>
      </c>
      <c r="E37" s="42">
        <f>SUM('Larry McGill'!L6)</f>
        <v>1546</v>
      </c>
      <c r="F37" s="43">
        <f>SUM('Larry McGill'!M6)</f>
        <v>193.25</v>
      </c>
      <c r="G37" s="42">
        <f>SUM('Larry McGill'!N6)</f>
        <v>13</v>
      </c>
      <c r="H37" s="43">
        <f>SUM('Larry McGill'!O6)</f>
        <v>206.25</v>
      </c>
      <c r="I37" s="41"/>
      <c r="J37" s="41">
        <v>31</v>
      </c>
      <c r="K37" s="41" t="s">
        <v>35</v>
      </c>
      <c r="L37" s="97" t="s">
        <v>228</v>
      </c>
      <c r="M37" s="42">
        <f>SUM('James Carroll'!K6)</f>
        <v>8</v>
      </c>
      <c r="N37" s="42">
        <f>SUM('James Carroll'!L6)</f>
        <v>1552.001</v>
      </c>
      <c r="O37" s="43">
        <f>SUM('James Carroll'!M6)</f>
        <v>194.000125</v>
      </c>
    </row>
    <row r="38" spans="1:15" x14ac:dyDescent="0.25">
      <c r="A38" s="18">
        <v>32</v>
      </c>
      <c r="B38" s="41" t="s">
        <v>35</v>
      </c>
      <c r="C38" s="97" t="s">
        <v>163</v>
      </c>
      <c r="D38" s="42">
        <f>SUM('Craig Bowlby'!K5)</f>
        <v>4</v>
      </c>
      <c r="E38" s="42">
        <f>SUM('Craig Bowlby'!L5)</f>
        <v>778</v>
      </c>
      <c r="F38" s="43">
        <f>SUM('Craig Bowlby'!M5)</f>
        <v>194.5</v>
      </c>
      <c r="G38" s="42">
        <f>SUM('Craig Bowlby'!N5)</f>
        <v>9</v>
      </c>
      <c r="H38" s="43">
        <f>SUM('Craig Bowlby'!O5)</f>
        <v>203.5</v>
      </c>
      <c r="I38" s="41"/>
      <c r="J38" s="41">
        <v>32</v>
      </c>
      <c r="K38" s="41" t="s">
        <v>35</v>
      </c>
      <c r="L38" s="97" t="s">
        <v>114</v>
      </c>
      <c r="M38" s="42">
        <f>SUM('Jim Sullivan'!K6)</f>
        <v>8</v>
      </c>
      <c r="N38" s="42">
        <f>SUM('Jim Sullivan'!L6)</f>
        <v>1551</v>
      </c>
      <c r="O38" s="43">
        <f>SUM('Jim Sullivan'!M6)</f>
        <v>193.875</v>
      </c>
    </row>
    <row r="39" spans="1:15" x14ac:dyDescent="0.25">
      <c r="A39" s="18">
        <v>33</v>
      </c>
      <c r="B39" s="41" t="s">
        <v>35</v>
      </c>
      <c r="C39" s="97" t="s">
        <v>203</v>
      </c>
      <c r="D39" s="42">
        <f>SUM('Jim Peightal'!K5)</f>
        <v>2</v>
      </c>
      <c r="E39" s="42">
        <f>SUM('Jim Peightal'!L5)</f>
        <v>394.00099999999998</v>
      </c>
      <c r="F39" s="43">
        <f>SUM('Jim Peightal'!M5)</f>
        <v>197.00049999999999</v>
      </c>
      <c r="G39" s="42">
        <f>SUM('Jim Peightal'!N5)</f>
        <v>6</v>
      </c>
      <c r="H39" s="43">
        <f>SUM('Jim Peightal'!O5)</f>
        <v>203.00049999999999</v>
      </c>
      <c r="I39" s="41"/>
      <c r="J39" s="41">
        <v>33</v>
      </c>
      <c r="K39" s="41" t="s">
        <v>35</v>
      </c>
      <c r="L39" s="97" t="s">
        <v>118</v>
      </c>
      <c r="M39" s="42">
        <f>SUM('Bruce Doster'!K7)</f>
        <v>12</v>
      </c>
      <c r="N39" s="42">
        <f>SUM('Bruce Doster'!L7)</f>
        <v>2326</v>
      </c>
      <c r="O39" s="43">
        <f>SUM('Bruce Doster'!M7)</f>
        <v>193.83333333333334</v>
      </c>
    </row>
    <row r="40" spans="1:15" x14ac:dyDescent="0.25">
      <c r="A40" s="18">
        <v>34</v>
      </c>
      <c r="B40" s="41" t="s">
        <v>35</v>
      </c>
      <c r="C40" s="97" t="s">
        <v>228</v>
      </c>
      <c r="D40" s="42">
        <f>SUM('James Carroll'!K6)</f>
        <v>8</v>
      </c>
      <c r="E40" s="42">
        <f>SUM('James Carroll'!L6)</f>
        <v>1552.001</v>
      </c>
      <c r="F40" s="43">
        <f>SUM('James Carroll'!M6)</f>
        <v>194.000125</v>
      </c>
      <c r="G40" s="42">
        <f>SUM('James Carroll'!N6)</f>
        <v>8</v>
      </c>
      <c r="H40" s="43">
        <f>SUM('James Carroll'!O6)</f>
        <v>202.000125</v>
      </c>
      <c r="I40" s="41"/>
      <c r="J40" s="41">
        <v>34</v>
      </c>
      <c r="K40" s="41" t="s">
        <v>35</v>
      </c>
      <c r="L40" s="97" t="s">
        <v>295</v>
      </c>
      <c r="M40" s="42">
        <f>SUM('Bill Kelly'!K5)</f>
        <v>4</v>
      </c>
      <c r="N40" s="42">
        <f>SUM('Bill Kelly'!L5)</f>
        <v>775.00099999999998</v>
      </c>
      <c r="O40" s="43">
        <f>SUM('Bill Kelly'!M5)</f>
        <v>193.75024999999999</v>
      </c>
    </row>
    <row r="41" spans="1:15" x14ac:dyDescent="0.25">
      <c r="A41" s="18">
        <v>35</v>
      </c>
      <c r="B41" s="41" t="s">
        <v>35</v>
      </c>
      <c r="C41" s="97" t="s">
        <v>278</v>
      </c>
      <c r="D41" s="42">
        <f>SUM('Michael Wilson'!K5)</f>
        <v>3</v>
      </c>
      <c r="E41" s="42">
        <f>SUM('Michael Wilson'!L5)</f>
        <v>572</v>
      </c>
      <c r="F41" s="43">
        <f>SUM('Michael Wilson'!M5)</f>
        <v>190.66666666666666</v>
      </c>
      <c r="G41" s="42">
        <f>SUM('Michael Wilson'!N5)</f>
        <v>11</v>
      </c>
      <c r="H41" s="43">
        <f>SUM('Michael Wilson'!O5)</f>
        <v>201.66666666666666</v>
      </c>
      <c r="I41" s="41"/>
      <c r="J41" s="41">
        <v>35</v>
      </c>
      <c r="K41" s="41" t="s">
        <v>35</v>
      </c>
      <c r="L41" s="97" t="s">
        <v>117</v>
      </c>
      <c r="M41" s="42">
        <f>SUM('Noah Johns'!K5)</f>
        <v>4</v>
      </c>
      <c r="N41" s="42">
        <f>SUM('Noah Johns'!L5)</f>
        <v>775</v>
      </c>
      <c r="O41" s="43">
        <f>SUM('Noah Johns'!M5)</f>
        <v>193.75</v>
      </c>
    </row>
    <row r="42" spans="1:15" x14ac:dyDescent="0.25">
      <c r="A42" s="18">
        <v>36</v>
      </c>
      <c r="B42" s="41" t="s">
        <v>35</v>
      </c>
      <c r="C42" s="97" t="s">
        <v>231</v>
      </c>
      <c r="D42" s="42">
        <f>SUM('Danny Payne'!K16)</f>
        <v>10</v>
      </c>
      <c r="E42" s="42">
        <f>SUM('Danny Payne'!L16)</f>
        <v>1906</v>
      </c>
      <c r="F42" s="43">
        <f>SUM('Danny Payne'!M16)</f>
        <v>190.6</v>
      </c>
      <c r="G42" s="42">
        <f>SUM('Danny Payne'!N16)</f>
        <v>11</v>
      </c>
      <c r="H42" s="43">
        <f>SUM('Danny Payne'!O16)</f>
        <v>201.6</v>
      </c>
      <c r="I42" s="41"/>
      <c r="J42" s="41">
        <v>36</v>
      </c>
      <c r="K42" s="41" t="s">
        <v>35</v>
      </c>
      <c r="L42" s="97" t="s">
        <v>120</v>
      </c>
      <c r="M42" s="42">
        <f>SUM('Fred Sears'!K7)</f>
        <v>12</v>
      </c>
      <c r="N42" s="42">
        <f>SUM('Fred Sears'!L7)</f>
        <v>2323.0070000000001</v>
      </c>
      <c r="O42" s="43">
        <f>SUM('Fred Sears'!M7)</f>
        <v>193.58391666666668</v>
      </c>
    </row>
    <row r="43" spans="1:15" x14ac:dyDescent="0.25">
      <c r="A43" s="18">
        <v>37</v>
      </c>
      <c r="B43" s="41" t="s">
        <v>35</v>
      </c>
      <c r="C43" s="97" t="s">
        <v>221</v>
      </c>
      <c r="D43" s="42">
        <f>SUM('Foster Arvin'!K7)</f>
        <v>12</v>
      </c>
      <c r="E43" s="42">
        <f>SUM('Foster Arvin'!L7)</f>
        <v>2334</v>
      </c>
      <c r="F43" s="43">
        <f>SUM('Foster Arvin'!M7)</f>
        <v>194.5</v>
      </c>
      <c r="G43" s="42">
        <f>SUM('Foster Arvin'!N7)</f>
        <v>7</v>
      </c>
      <c r="H43" s="43">
        <f>SUM('Foster Arvin'!O7)</f>
        <v>201.5</v>
      </c>
      <c r="I43" s="41"/>
      <c r="J43" s="41">
        <v>37</v>
      </c>
      <c r="K43" s="41" t="s">
        <v>35</v>
      </c>
      <c r="L43" s="97" t="s">
        <v>234</v>
      </c>
      <c r="M43" s="42">
        <f>SUM('Larry McGill'!K6)</f>
        <v>8</v>
      </c>
      <c r="N43" s="42">
        <f>SUM('Larry McGill'!L6)</f>
        <v>1546</v>
      </c>
      <c r="O43" s="43">
        <f>SUM('Larry McGill'!M6)</f>
        <v>193.25</v>
      </c>
    </row>
    <row r="44" spans="1:15" x14ac:dyDescent="0.25">
      <c r="A44" s="18">
        <v>38</v>
      </c>
      <c r="B44" s="41" t="s">
        <v>35</v>
      </c>
      <c r="C44" s="97" t="s">
        <v>102</v>
      </c>
      <c r="D44" s="42">
        <f>SUM('James Braddy'!K17)</f>
        <v>8</v>
      </c>
      <c r="E44" s="42">
        <f>SUM('James Braddy'!L17)</f>
        <v>1555</v>
      </c>
      <c r="F44" s="43">
        <f>SUM('James Braddy'!M17)</f>
        <v>194.375</v>
      </c>
      <c r="G44" s="42">
        <f>SUM('James Braddy'!N17)</f>
        <v>7</v>
      </c>
      <c r="H44" s="43">
        <f>SUM('James Braddy'!O17)</f>
        <v>201.375</v>
      </c>
      <c r="I44" s="41"/>
      <c r="J44" s="41">
        <v>38</v>
      </c>
      <c r="K44" s="41" t="s">
        <v>35</v>
      </c>
      <c r="L44" s="97" t="s">
        <v>284</v>
      </c>
      <c r="M44" s="42">
        <f>SUM('Jamie Compton'!K6)</f>
        <v>8</v>
      </c>
      <c r="N44" s="42">
        <f>SUM('Jamie Compton'!L6)</f>
        <v>1545</v>
      </c>
      <c r="O44" s="43">
        <f>SUM('Jamie Compton'!M6)</f>
        <v>193.125</v>
      </c>
    </row>
    <row r="45" spans="1:15" x14ac:dyDescent="0.25">
      <c r="A45" s="18">
        <v>39</v>
      </c>
      <c r="B45" s="41" t="s">
        <v>35</v>
      </c>
      <c r="C45" s="97" t="s">
        <v>53</v>
      </c>
      <c r="D45" s="42">
        <f>SUM('Tracy Self'!K7)</f>
        <v>12</v>
      </c>
      <c r="E45" s="42">
        <f>SUM('Tracy Self'!L7)</f>
        <v>2242.0010000000002</v>
      </c>
      <c r="F45" s="43">
        <f>SUM('Tracy Self'!M7)</f>
        <v>186.83341666666669</v>
      </c>
      <c r="G45" s="42">
        <f>SUM('Tracy Self'!N7)</f>
        <v>14</v>
      </c>
      <c r="H45" s="43">
        <f>SUM('Tracy Self'!O7)</f>
        <v>200.83341666666669</v>
      </c>
      <c r="I45" s="41"/>
      <c r="J45" s="41">
        <v>39</v>
      </c>
      <c r="K45" s="41" t="s">
        <v>35</v>
      </c>
      <c r="L45" s="97" t="s">
        <v>257</v>
      </c>
      <c r="M45" s="42">
        <f>SUM('Jim Starr'!K7)</f>
        <v>14</v>
      </c>
      <c r="N45" s="42">
        <f>SUM('Jim Starr'!L7)</f>
        <v>2699</v>
      </c>
      <c r="O45" s="43">
        <f>SUM('Jim Starr'!M7)</f>
        <v>192.78571428571428</v>
      </c>
    </row>
    <row r="46" spans="1:15" x14ac:dyDescent="0.25">
      <c r="A46" s="18">
        <v>40</v>
      </c>
      <c r="B46" s="41" t="s">
        <v>35</v>
      </c>
      <c r="C46" s="97" t="s">
        <v>295</v>
      </c>
      <c r="D46" s="42">
        <f>SUM('Bill Kelly'!K5)</f>
        <v>4</v>
      </c>
      <c r="E46" s="42">
        <f>SUM('Bill Kelly'!L5)</f>
        <v>775.00099999999998</v>
      </c>
      <c r="F46" s="43">
        <f>SUM('Bill Kelly'!M5)</f>
        <v>193.75024999999999</v>
      </c>
      <c r="G46" s="42">
        <f>SUM('Bill Kelly'!N5)</f>
        <v>7</v>
      </c>
      <c r="H46" s="43">
        <f>SUM('Bill Kelly'!O5)</f>
        <v>200.75024999999999</v>
      </c>
      <c r="I46" s="41"/>
      <c r="J46" s="41">
        <v>40</v>
      </c>
      <c r="K46" s="41" t="s">
        <v>35</v>
      </c>
      <c r="L46" s="97" t="s">
        <v>233</v>
      </c>
      <c r="M46" s="42">
        <f>SUM('Charles Knight'!K6)</f>
        <v>8</v>
      </c>
      <c r="N46" s="42">
        <f>SUM('Charles Knight'!L6)</f>
        <v>1542.002</v>
      </c>
      <c r="O46" s="43">
        <f>SUM('Charles Knight'!M6)</f>
        <v>192.75024999999999</v>
      </c>
    </row>
    <row r="47" spans="1:15" x14ac:dyDescent="0.25">
      <c r="A47" s="18">
        <v>41</v>
      </c>
      <c r="B47" s="41" t="s">
        <v>35</v>
      </c>
      <c r="C47" s="97" t="s">
        <v>178</v>
      </c>
      <c r="D47" s="42">
        <f>SUM('Eddie Robertson'!K5)</f>
        <v>3</v>
      </c>
      <c r="E47" s="42">
        <f>SUM('Eddie Robertson'!L5)</f>
        <v>573</v>
      </c>
      <c r="F47" s="43">
        <f>SUM('Eddie Robertson'!M5)</f>
        <v>191</v>
      </c>
      <c r="G47" s="42">
        <f>SUM('Eddie Robertson'!N5)</f>
        <v>9</v>
      </c>
      <c r="H47" s="43">
        <f>SUM('Eddie Robertson'!O5)</f>
        <v>200</v>
      </c>
      <c r="I47" s="41"/>
      <c r="J47" s="41">
        <v>41</v>
      </c>
      <c r="K47" s="41" t="s">
        <v>35</v>
      </c>
      <c r="L47" s="97" t="s">
        <v>116</v>
      </c>
      <c r="M47" s="42">
        <f>SUM('Tony Brazil'!K7)</f>
        <v>12</v>
      </c>
      <c r="N47" s="42">
        <f>SUM('Tony Brazil'!L7)</f>
        <v>2313.0010000000002</v>
      </c>
      <c r="O47" s="43">
        <f>SUM('Tony Brazil'!M7)</f>
        <v>192.75008333333335</v>
      </c>
    </row>
    <row r="48" spans="1:15" x14ac:dyDescent="0.25">
      <c r="A48" s="18">
        <v>42</v>
      </c>
      <c r="B48" s="41" t="s">
        <v>35</v>
      </c>
      <c r="C48" s="97" t="s">
        <v>230</v>
      </c>
      <c r="D48" s="42">
        <f>SUM('Jim Parnell'!K8)</f>
        <v>18</v>
      </c>
      <c r="E48" s="42">
        <f>SUM('Jim Parnell'!L8)</f>
        <v>3310.0010000000002</v>
      </c>
      <c r="F48" s="43">
        <f>SUM('Jim Parnell'!M8)</f>
        <v>183.88894444444446</v>
      </c>
      <c r="G48" s="42">
        <f>SUM('Jim Parnell'!N8)</f>
        <v>16</v>
      </c>
      <c r="H48" s="43">
        <f>SUM('Jim Parnell'!O8)</f>
        <v>199.88894444444446</v>
      </c>
      <c r="I48" s="41"/>
      <c r="J48" s="41">
        <v>42</v>
      </c>
      <c r="K48" s="41" t="s">
        <v>35</v>
      </c>
      <c r="L48" s="97" t="s">
        <v>195</v>
      </c>
      <c r="M48" s="42">
        <f>SUM('Randy Herrmann'!K5)</f>
        <v>6</v>
      </c>
      <c r="N48" s="42">
        <f>SUM('Randy Herrmann'!L5)</f>
        <v>1155</v>
      </c>
      <c r="O48" s="43">
        <f>SUM('Randy Herrmann'!M5)</f>
        <v>192.5</v>
      </c>
    </row>
    <row r="49" spans="1:15" x14ac:dyDescent="0.25">
      <c r="A49" s="18">
        <v>42</v>
      </c>
      <c r="B49" s="41" t="s">
        <v>35</v>
      </c>
      <c r="C49" s="97" t="s">
        <v>117</v>
      </c>
      <c r="D49" s="42">
        <f>SUM('Noah Johns'!K5)</f>
        <v>4</v>
      </c>
      <c r="E49" s="42">
        <f>SUM('Noah Johns'!L5)</f>
        <v>775</v>
      </c>
      <c r="F49" s="43">
        <f>SUM('Noah Johns'!M5)</f>
        <v>193.75</v>
      </c>
      <c r="G49" s="42">
        <f>SUM('Noah Johns'!N5)</f>
        <v>6</v>
      </c>
      <c r="H49" s="43">
        <f>SUM('Noah Johns'!O5)</f>
        <v>199.75</v>
      </c>
      <c r="I49" s="41"/>
      <c r="J49" s="41">
        <v>43</v>
      </c>
      <c r="K49" s="41" t="s">
        <v>35</v>
      </c>
      <c r="L49" s="97" t="s">
        <v>236</v>
      </c>
      <c r="M49" s="42">
        <f>SUM('Doug Lingle'!K6)</f>
        <v>8</v>
      </c>
      <c r="N49" s="42">
        <f>SUM('Doug Lingle'!L6)</f>
        <v>1536</v>
      </c>
      <c r="O49" s="43">
        <f>SUM('Doug Lingle'!M6)</f>
        <v>192</v>
      </c>
    </row>
    <row r="50" spans="1:15" x14ac:dyDescent="0.25">
      <c r="A50" s="18">
        <v>43</v>
      </c>
      <c r="B50" s="41" t="s">
        <v>35</v>
      </c>
      <c r="C50" s="97" t="s">
        <v>143</v>
      </c>
      <c r="D50" s="42">
        <f>SUM('David Huff'!K26)</f>
        <v>6</v>
      </c>
      <c r="E50" s="42">
        <f>SUM('David Huff'!L26)</f>
        <v>1171</v>
      </c>
      <c r="F50" s="43">
        <f>SUM('David Huff'!M26)</f>
        <v>195.16666666666666</v>
      </c>
      <c r="G50" s="42">
        <f>SUM('David Huff'!N26)</f>
        <v>4</v>
      </c>
      <c r="H50" s="43">
        <f>SUM('David Huff'!O26)</f>
        <v>199.16666666666666</v>
      </c>
      <c r="I50" s="41"/>
      <c r="J50" s="41">
        <v>43</v>
      </c>
      <c r="K50" s="41" t="s">
        <v>35</v>
      </c>
      <c r="L50" s="97" t="s">
        <v>238</v>
      </c>
      <c r="M50" s="42">
        <f>SUM('John Laseter'!K19)</f>
        <v>4</v>
      </c>
      <c r="N50" s="42">
        <f>SUM('John Laseter'!L19)</f>
        <v>768</v>
      </c>
      <c r="O50" s="43">
        <f>SUM('John Laseter'!M19)</f>
        <v>192</v>
      </c>
    </row>
    <row r="51" spans="1:15" x14ac:dyDescent="0.25">
      <c r="A51" s="18">
        <v>44</v>
      </c>
      <c r="B51" s="41" t="s">
        <v>35</v>
      </c>
      <c r="C51" s="97" t="s">
        <v>21</v>
      </c>
      <c r="D51" s="42">
        <f>SUM('Kevin Sullivan'!K7)</f>
        <v>14</v>
      </c>
      <c r="E51" s="42">
        <f>SUM('Kevin Sullivan'!L7)</f>
        <v>2624</v>
      </c>
      <c r="F51" s="43">
        <f>SUM('Kevin Sullivan'!M7)</f>
        <v>187.42857142857142</v>
      </c>
      <c r="G51" s="42">
        <f>SUM('Kevin Sullivan'!N7)</f>
        <v>11</v>
      </c>
      <c r="H51" s="43">
        <f>SUM('Kevin Sullivan'!O7)</f>
        <v>198.42857142857142</v>
      </c>
      <c r="I51" s="41"/>
      <c r="J51" s="41">
        <v>44</v>
      </c>
      <c r="K51" s="41" t="s">
        <v>35</v>
      </c>
      <c r="L51" s="97" t="s">
        <v>205</v>
      </c>
      <c r="M51" s="42">
        <f>SUM('Theodore Farkas'!K5)</f>
        <v>3</v>
      </c>
      <c r="N51" s="42">
        <f>SUM('Theodore Farkas'!L5)</f>
        <v>576</v>
      </c>
      <c r="O51" s="43">
        <f>SUM('Theodore Farkas'!M5)</f>
        <v>192</v>
      </c>
    </row>
    <row r="52" spans="1:15" x14ac:dyDescent="0.25">
      <c r="A52" s="18">
        <v>45</v>
      </c>
      <c r="B52" s="41" t="s">
        <v>35</v>
      </c>
      <c r="C52" s="97" t="s">
        <v>46</v>
      </c>
      <c r="D52" s="42">
        <f>SUM('Joe David'!K7)</f>
        <v>12</v>
      </c>
      <c r="E52" s="42">
        <f>SUM('Joe David'!L7)</f>
        <v>2256</v>
      </c>
      <c r="F52" s="43">
        <f>SUM('Joe David'!M7)</f>
        <v>188</v>
      </c>
      <c r="G52" s="42">
        <f>SUM('Joe David'!N7)</f>
        <v>10</v>
      </c>
      <c r="H52" s="43">
        <f>SUM('Joe David'!O7)</f>
        <v>198</v>
      </c>
      <c r="I52" s="41"/>
      <c r="J52" s="41">
        <v>45</v>
      </c>
      <c r="K52" s="41" t="s">
        <v>35</v>
      </c>
      <c r="L52" s="97" t="s">
        <v>119</v>
      </c>
      <c r="M52" s="42">
        <f>SUM('Del Dillon'!K5)</f>
        <v>4</v>
      </c>
      <c r="N52" s="42">
        <f>SUM('Del Dillon'!L5)</f>
        <v>767</v>
      </c>
      <c r="O52" s="43">
        <f>SUM('Del Dillon'!M5)</f>
        <v>191.75</v>
      </c>
    </row>
    <row r="53" spans="1:15" x14ac:dyDescent="0.25">
      <c r="A53" s="18">
        <v>46</v>
      </c>
      <c r="B53" s="41" t="s">
        <v>35</v>
      </c>
      <c r="C53" s="97" t="s">
        <v>236</v>
      </c>
      <c r="D53" s="42">
        <f>SUM('Doug Lingle'!K6)</f>
        <v>8</v>
      </c>
      <c r="E53" s="42">
        <f>SUM('Doug Lingle'!L6)</f>
        <v>1536</v>
      </c>
      <c r="F53" s="43">
        <f>SUM('Doug Lingle'!M6)</f>
        <v>192</v>
      </c>
      <c r="G53" s="42">
        <f>SUM('Doug Lingle'!N6)</f>
        <v>6</v>
      </c>
      <c r="H53" s="43">
        <f>SUM('Doug Lingle'!O6)</f>
        <v>198</v>
      </c>
      <c r="I53" s="41"/>
      <c r="J53" s="41">
        <v>46</v>
      </c>
      <c r="K53" s="41" t="s">
        <v>35</v>
      </c>
      <c r="L53" s="97" t="s">
        <v>235</v>
      </c>
      <c r="M53" s="42">
        <f>SUM('Tommy Cole'!K6)</f>
        <v>8</v>
      </c>
      <c r="N53" s="42">
        <f>SUM('Tommy Cole'!L6)</f>
        <v>1532</v>
      </c>
      <c r="O53" s="43">
        <f>SUM('Tommy Cole'!M6)</f>
        <v>191.5</v>
      </c>
    </row>
    <row r="54" spans="1:15" x14ac:dyDescent="0.25">
      <c r="A54" s="18">
        <v>47</v>
      </c>
      <c r="B54" s="41" t="s">
        <v>35</v>
      </c>
      <c r="C54" s="97" t="s">
        <v>274</v>
      </c>
      <c r="D54" s="42">
        <f>SUM('Dave Tomlinson'!K5)</f>
        <v>6</v>
      </c>
      <c r="E54" s="42">
        <f>SUM('Dave Tomlinson'!L5)</f>
        <v>1128</v>
      </c>
      <c r="F54" s="43">
        <f>SUM('Dave Tomlinson'!M5)</f>
        <v>188</v>
      </c>
      <c r="G54" s="42">
        <f>SUM('Dave Tomlinson'!N5)</f>
        <v>10</v>
      </c>
      <c r="H54" s="43">
        <f>SUM('Dave Tomlinson'!O5)</f>
        <v>198</v>
      </c>
      <c r="I54" s="41"/>
      <c r="J54" s="41">
        <v>47</v>
      </c>
      <c r="K54" s="41" t="s">
        <v>35</v>
      </c>
      <c r="L54" s="97" t="s">
        <v>253</v>
      </c>
      <c r="M54" s="42">
        <f>SUM('Claude Pennington'!K5)</f>
        <v>4</v>
      </c>
      <c r="N54" s="42">
        <f>SUM('Claude Pennington'!L5)</f>
        <v>766</v>
      </c>
      <c r="O54" s="43">
        <f>SUM('Claude Pennington'!M5)</f>
        <v>191.5</v>
      </c>
    </row>
    <row r="55" spans="1:15" x14ac:dyDescent="0.25">
      <c r="A55" s="18">
        <v>48</v>
      </c>
      <c r="B55" s="41" t="s">
        <v>35</v>
      </c>
      <c r="C55" s="97" t="s">
        <v>205</v>
      </c>
      <c r="D55" s="42">
        <f>SUM('Theodore Farkas'!K5)</f>
        <v>3</v>
      </c>
      <c r="E55" s="42">
        <f>SUM('Theodore Farkas'!L5)</f>
        <v>576</v>
      </c>
      <c r="F55" s="43">
        <f>SUM('Theodore Farkas'!M5)</f>
        <v>192</v>
      </c>
      <c r="G55" s="42">
        <f>SUM('Theodore Farkas'!N5)</f>
        <v>6</v>
      </c>
      <c r="H55" s="43">
        <f>SUM('Theodore Farkas'!O5)</f>
        <v>198</v>
      </c>
      <c r="I55" s="41"/>
      <c r="J55" s="41">
        <v>48</v>
      </c>
      <c r="K55" s="41" t="s">
        <v>35</v>
      </c>
      <c r="L55" s="97" t="s">
        <v>78</v>
      </c>
      <c r="M55" s="42">
        <f>SUM('Jim Davis'!K5)</f>
        <v>4</v>
      </c>
      <c r="N55" s="42">
        <f>SUM('Jim Davis'!L5)</f>
        <v>765.00099999999998</v>
      </c>
      <c r="O55" s="43">
        <f>SUM('Jim Davis'!M5)</f>
        <v>191.25024999999999</v>
      </c>
    </row>
    <row r="56" spans="1:15" x14ac:dyDescent="0.25">
      <c r="A56" s="18">
        <v>49</v>
      </c>
      <c r="B56" s="41" t="s">
        <v>35</v>
      </c>
      <c r="C56" s="97" t="s">
        <v>235</v>
      </c>
      <c r="D56" s="42">
        <f>SUM('Tommy Cole'!K6)</f>
        <v>8</v>
      </c>
      <c r="E56" s="42">
        <f>SUM('Tommy Cole'!L6)</f>
        <v>1532</v>
      </c>
      <c r="F56" s="43">
        <f>SUM('Tommy Cole'!M6)</f>
        <v>191.5</v>
      </c>
      <c r="G56" s="42">
        <f>SUM('Tommy Cole'!N6)</f>
        <v>6</v>
      </c>
      <c r="H56" s="43">
        <f>SUM('Tommy Cole'!O6)</f>
        <v>197.5</v>
      </c>
      <c r="I56" s="41"/>
      <c r="J56" s="41">
        <v>49</v>
      </c>
      <c r="K56" s="41" t="s">
        <v>35</v>
      </c>
      <c r="L56" s="97" t="s">
        <v>254</v>
      </c>
      <c r="M56" s="42">
        <f>SUM('Chase Robinson'!K5)</f>
        <v>4</v>
      </c>
      <c r="N56" s="42">
        <f>SUM('Chase Robinson'!L5)</f>
        <v>765</v>
      </c>
      <c r="O56" s="43">
        <f>SUM('Chase Robinson'!M5)</f>
        <v>191.25</v>
      </c>
    </row>
    <row r="57" spans="1:15" x14ac:dyDescent="0.25">
      <c r="A57" s="18">
        <v>50</v>
      </c>
      <c r="B57" s="41" t="s">
        <v>35</v>
      </c>
      <c r="C57" s="97" t="s">
        <v>92</v>
      </c>
      <c r="D57" s="42">
        <f>SUM('Harold Reynolds'!K7)</f>
        <v>11</v>
      </c>
      <c r="E57" s="42">
        <f>SUM('Harold Reynolds'!L7)</f>
        <v>2095</v>
      </c>
      <c r="F57" s="43">
        <f>SUM('Harold Reynolds'!M7)</f>
        <v>190.45454545454547</v>
      </c>
      <c r="G57" s="42">
        <f>SUM('Harold Reynolds'!N7)</f>
        <v>7</v>
      </c>
      <c r="H57" s="43">
        <f>SUM('Harold Reynolds'!O7)</f>
        <v>197.45454545454547</v>
      </c>
      <c r="I57" s="41"/>
      <c r="J57" s="41">
        <v>50</v>
      </c>
      <c r="K57" s="41" t="s">
        <v>35</v>
      </c>
      <c r="L57" s="97" t="s">
        <v>107</v>
      </c>
      <c r="M57" s="42">
        <f>SUM('Rene Melendez'!K15)</f>
        <v>4</v>
      </c>
      <c r="N57" s="42">
        <f>SUM('Rene Melendez'!L15)</f>
        <v>765</v>
      </c>
      <c r="O57" s="43">
        <f>SUM('Rene Melendez'!M15)</f>
        <v>191.25</v>
      </c>
    </row>
    <row r="58" spans="1:15" x14ac:dyDescent="0.25">
      <c r="A58" s="18">
        <v>51</v>
      </c>
      <c r="B58" s="41" t="s">
        <v>35</v>
      </c>
      <c r="C58" s="97" t="s">
        <v>164</v>
      </c>
      <c r="D58" s="42">
        <f>SUM('Anthony Wright'!K6)</f>
        <v>8</v>
      </c>
      <c r="E58" s="42">
        <f>SUM('Anthony Wright'!L6)</f>
        <v>1529.0001</v>
      </c>
      <c r="F58" s="43">
        <f>SUM('Anthony Wright'!M6)</f>
        <v>191.1250125</v>
      </c>
      <c r="G58" s="42">
        <f>SUM('Anthony Wright'!N6)</f>
        <v>6</v>
      </c>
      <c r="H58" s="43">
        <f>SUM('Anthony Wright'!O6)</f>
        <v>197.1250125</v>
      </c>
      <c r="I58" s="41"/>
      <c r="J58" s="41">
        <v>51</v>
      </c>
      <c r="K58" s="41" t="s">
        <v>35</v>
      </c>
      <c r="L58" s="97" t="s">
        <v>164</v>
      </c>
      <c r="M58" s="42">
        <f>SUM('Anthony Wright'!K6)</f>
        <v>8</v>
      </c>
      <c r="N58" s="42">
        <f>SUM('Anthony Wright'!L6)</f>
        <v>1529.0001</v>
      </c>
      <c r="O58" s="43">
        <f>SUM('Anthony Wright'!M6)</f>
        <v>191.1250125</v>
      </c>
    </row>
    <row r="59" spans="1:15" x14ac:dyDescent="0.25">
      <c r="A59" s="18">
        <v>52</v>
      </c>
      <c r="B59" s="41" t="s">
        <v>35</v>
      </c>
      <c r="C59" s="97" t="s">
        <v>284</v>
      </c>
      <c r="D59" s="42">
        <f>SUM('Jamie Compton'!K6)</f>
        <v>8</v>
      </c>
      <c r="E59" s="42">
        <f>SUM('Jamie Compton'!L6)</f>
        <v>1545</v>
      </c>
      <c r="F59" s="43">
        <f>SUM('Jamie Compton'!M6)</f>
        <v>193.125</v>
      </c>
      <c r="G59" s="42">
        <f>SUM('Jamie Compton'!N6)</f>
        <v>4</v>
      </c>
      <c r="H59" s="43">
        <f>SUM('Jamie Compton'!O6)</f>
        <v>197.125</v>
      </c>
      <c r="I59" s="41"/>
      <c r="J59" s="41">
        <v>52</v>
      </c>
      <c r="K59" s="41" t="s">
        <v>35</v>
      </c>
      <c r="L59" s="97" t="s">
        <v>178</v>
      </c>
      <c r="M59" s="42">
        <f>SUM('Eddie Robertson'!K5)</f>
        <v>3</v>
      </c>
      <c r="N59" s="42">
        <f>SUM('Eddie Robertson'!L5)</f>
        <v>573</v>
      </c>
      <c r="O59" s="43">
        <f>SUM('Eddie Robertson'!M5)</f>
        <v>191</v>
      </c>
    </row>
    <row r="60" spans="1:15" x14ac:dyDescent="0.25">
      <c r="A60" s="18">
        <v>53</v>
      </c>
      <c r="B60" s="41" t="s">
        <v>35</v>
      </c>
      <c r="C60" s="97" t="s">
        <v>125</v>
      </c>
      <c r="D60" s="42">
        <f>SUM('Clint Rudolph'!K7)</f>
        <v>12</v>
      </c>
      <c r="E60" s="42">
        <f>SUM('Clint Rudolph'!L7)</f>
        <v>2280.0039999999999</v>
      </c>
      <c r="F60" s="43">
        <f>SUM('Clint Rudolph'!M7)</f>
        <v>190.00033333333332</v>
      </c>
      <c r="G60" s="42">
        <f>SUM('Clint Rudolph'!N7)</f>
        <v>7</v>
      </c>
      <c r="H60" s="43">
        <f>SUM('Clint Rudolph'!O7)</f>
        <v>197.00033333333332</v>
      </c>
      <c r="I60" s="41"/>
      <c r="J60" s="41">
        <v>53</v>
      </c>
      <c r="K60" s="41" t="s">
        <v>35</v>
      </c>
      <c r="L60" s="97" t="s">
        <v>51</v>
      </c>
      <c r="M60" s="42">
        <f>SUM('Mark Self'!K7)</f>
        <v>12</v>
      </c>
      <c r="N60" s="42">
        <f>SUM('Mark Self'!L7)</f>
        <v>2291.1</v>
      </c>
      <c r="O60" s="43">
        <f>SUM('Mark Self'!M7)</f>
        <v>190.92499999999998</v>
      </c>
    </row>
    <row r="61" spans="1:15" x14ac:dyDescent="0.25">
      <c r="A61" s="18">
        <v>54</v>
      </c>
      <c r="B61" s="41" t="s">
        <v>35</v>
      </c>
      <c r="C61" s="97" t="s">
        <v>238</v>
      </c>
      <c r="D61" s="42">
        <f>SUM('John Laseter'!K19)</f>
        <v>4</v>
      </c>
      <c r="E61" s="42">
        <f>SUM('John Laseter'!L19)</f>
        <v>768</v>
      </c>
      <c r="F61" s="43">
        <f>SUM('John Laseter'!M19)</f>
        <v>192</v>
      </c>
      <c r="G61" s="42">
        <f>SUM('John Laseter'!N19)</f>
        <v>5</v>
      </c>
      <c r="H61" s="43">
        <f>SUM('John Laseter'!O19)</f>
        <v>197</v>
      </c>
      <c r="I61" s="41"/>
      <c r="J61" s="41">
        <v>54</v>
      </c>
      <c r="K61" s="41" t="s">
        <v>35</v>
      </c>
      <c r="L61" s="97" t="s">
        <v>229</v>
      </c>
      <c r="M61" s="42">
        <f>SUM('Rebecca Carroll'!K6)</f>
        <v>8</v>
      </c>
      <c r="N61" s="42">
        <f>SUM('Rebecca Carroll'!L6)</f>
        <v>1527.001</v>
      </c>
      <c r="O61" s="43">
        <f>SUM('Rebecca Carroll'!M6)</f>
        <v>190.875125</v>
      </c>
    </row>
    <row r="62" spans="1:15" x14ac:dyDescent="0.25">
      <c r="A62" s="18">
        <v>55</v>
      </c>
      <c r="B62" s="41" t="s">
        <v>35</v>
      </c>
      <c r="C62" s="97" t="s">
        <v>229</v>
      </c>
      <c r="D62" s="42">
        <f>SUM('Rebecca Carroll'!K6)</f>
        <v>8</v>
      </c>
      <c r="E62" s="42">
        <f>SUM('Rebecca Carroll'!L6)</f>
        <v>1527.001</v>
      </c>
      <c r="F62" s="43">
        <f>SUM('Rebecca Carroll'!M6)</f>
        <v>190.875125</v>
      </c>
      <c r="G62" s="42">
        <f>SUM('Rebecca Carroll'!N6)</f>
        <v>6</v>
      </c>
      <c r="H62" s="43">
        <f>SUM('Rebecca Carroll'!O6)</f>
        <v>196.875125</v>
      </c>
      <c r="I62" s="41"/>
      <c r="J62" s="41">
        <v>55</v>
      </c>
      <c r="K62" s="41" t="s">
        <v>35</v>
      </c>
      <c r="L62" s="97" t="s">
        <v>207</v>
      </c>
      <c r="M62" s="42">
        <f>SUM('Ronald Blasko'!K5)</f>
        <v>3</v>
      </c>
      <c r="N62" s="42">
        <f>SUM('Ronald Blasko'!L5)</f>
        <v>572</v>
      </c>
      <c r="O62" s="43">
        <f>SUM('Ronald Blasko'!M5)</f>
        <v>190.66666666666666</v>
      </c>
    </row>
    <row r="63" spans="1:15" x14ac:dyDescent="0.25">
      <c r="A63" s="18">
        <v>56</v>
      </c>
      <c r="B63" s="41" t="s">
        <v>35</v>
      </c>
      <c r="C63" s="97" t="s">
        <v>77</v>
      </c>
      <c r="D63" s="42">
        <f>SUM('Bonnie Fogg'!K6)</f>
        <v>8</v>
      </c>
      <c r="E63" s="42">
        <f>SUM('Bonnie Fogg'!L6)</f>
        <v>1502.001</v>
      </c>
      <c r="F63" s="43">
        <f>SUM('Bonnie Fogg'!M6)</f>
        <v>187.750125</v>
      </c>
      <c r="G63" s="42">
        <f>SUM('Bonnie Fogg'!N6)</f>
        <v>9</v>
      </c>
      <c r="H63" s="43">
        <f>SUM('Bonnie Fogg'!O6)</f>
        <v>196.750125</v>
      </c>
      <c r="I63" s="41"/>
      <c r="J63" s="41">
        <v>56</v>
      </c>
      <c r="K63" s="41" t="s">
        <v>35</v>
      </c>
      <c r="L63" s="97" t="s">
        <v>278</v>
      </c>
      <c r="M63" s="42">
        <f>SUM('Michael Wilson'!K5)</f>
        <v>3</v>
      </c>
      <c r="N63" s="42">
        <f>SUM('Michael Wilson'!L5)</f>
        <v>572</v>
      </c>
      <c r="O63" s="43">
        <f>SUM('Michael Wilson'!M5)</f>
        <v>190.66666666666666</v>
      </c>
    </row>
    <row r="64" spans="1:15" x14ac:dyDescent="0.25">
      <c r="A64" s="18">
        <v>57</v>
      </c>
      <c r="B64" s="41" t="s">
        <v>35</v>
      </c>
      <c r="C64" s="97" t="s">
        <v>281</v>
      </c>
      <c r="D64" s="42">
        <f>SUM('Jim Peek'!K5)</f>
        <v>4</v>
      </c>
      <c r="E64" s="42">
        <f>SUM('Jim Peek'!L5)</f>
        <v>779</v>
      </c>
      <c r="F64" s="43">
        <f>SUM('Jim Peek'!M5)</f>
        <v>194.75</v>
      </c>
      <c r="G64" s="42">
        <f>SUM('Jim Peek'!N5)</f>
        <v>2</v>
      </c>
      <c r="H64" s="43">
        <f>SUM('Jim Peek'!O5)</f>
        <v>196.75</v>
      </c>
      <c r="I64" s="41"/>
      <c r="J64" s="41">
        <v>57</v>
      </c>
      <c r="K64" s="41" t="s">
        <v>35</v>
      </c>
      <c r="L64" s="97" t="s">
        <v>231</v>
      </c>
      <c r="M64" s="42">
        <f>SUM('Danny Payne'!K16)</f>
        <v>10</v>
      </c>
      <c r="N64" s="42">
        <f>SUM('Danny Payne'!L16)</f>
        <v>1906</v>
      </c>
      <c r="O64" s="43">
        <f>SUM('Danny Payne'!M16)</f>
        <v>190.6</v>
      </c>
    </row>
    <row r="65" spans="1:15" x14ac:dyDescent="0.25">
      <c r="A65" s="18">
        <v>58</v>
      </c>
      <c r="B65" s="41" t="s">
        <v>35</v>
      </c>
      <c r="C65" s="97" t="s">
        <v>195</v>
      </c>
      <c r="D65" s="42">
        <f>SUM('Randy Herrmann'!K5)</f>
        <v>6</v>
      </c>
      <c r="E65" s="42">
        <f>SUM('Randy Herrmann'!L5)</f>
        <v>1155</v>
      </c>
      <c r="F65" s="43">
        <f>SUM('Randy Herrmann'!M5)</f>
        <v>192.5</v>
      </c>
      <c r="G65" s="42">
        <f>SUM('Randy Herrmann'!N5)</f>
        <v>4</v>
      </c>
      <c r="H65" s="43">
        <f>SUM('Randy Herrmann'!O5)</f>
        <v>196.5</v>
      </c>
      <c r="I65" s="41"/>
      <c r="J65" s="41">
        <v>58</v>
      </c>
      <c r="K65" s="41" t="s">
        <v>35</v>
      </c>
      <c r="L65" s="97" t="s">
        <v>285</v>
      </c>
      <c r="M65" s="42">
        <f>SUM('Jim Pierce'!K5)</f>
        <v>4</v>
      </c>
      <c r="N65" s="42">
        <f>SUM('Jim Pierce'!L5)</f>
        <v>762</v>
      </c>
      <c r="O65" s="43">
        <f>SUM('Jim Pierce'!M5)</f>
        <v>190.5</v>
      </c>
    </row>
    <row r="66" spans="1:15" x14ac:dyDescent="0.25">
      <c r="A66" s="18">
        <v>59</v>
      </c>
      <c r="B66" s="41" t="s">
        <v>35</v>
      </c>
      <c r="C66" s="97" t="s">
        <v>78</v>
      </c>
      <c r="D66" s="42">
        <f>SUM('Jim Davis'!K5)</f>
        <v>4</v>
      </c>
      <c r="E66" s="42">
        <f>SUM('Jim Davis'!L5)</f>
        <v>765.00099999999998</v>
      </c>
      <c r="F66" s="43">
        <f>SUM('Jim Davis'!M5)</f>
        <v>191.25024999999999</v>
      </c>
      <c r="G66" s="42">
        <f>SUM('Jim Davis'!N5)</f>
        <v>5</v>
      </c>
      <c r="H66" s="43">
        <f>SUM('Jim Davis'!O5)</f>
        <v>196.25024999999999</v>
      </c>
      <c r="I66" s="41"/>
      <c r="J66" s="41">
        <v>59</v>
      </c>
      <c r="K66" s="41" t="s">
        <v>35</v>
      </c>
      <c r="L66" s="97" t="s">
        <v>92</v>
      </c>
      <c r="M66" s="42">
        <f>SUM('Harold Reynolds'!K7)</f>
        <v>11</v>
      </c>
      <c r="N66" s="42">
        <f>SUM('Harold Reynolds'!L7)</f>
        <v>2095</v>
      </c>
      <c r="O66" s="43">
        <f>SUM('Harold Reynolds'!M7)</f>
        <v>190.45454545454547</v>
      </c>
    </row>
    <row r="67" spans="1:15" x14ac:dyDescent="0.25">
      <c r="A67" s="18">
        <v>60</v>
      </c>
      <c r="B67" s="41" t="s">
        <v>35</v>
      </c>
      <c r="C67" s="97" t="s">
        <v>252</v>
      </c>
      <c r="D67" s="42">
        <f>SUM('Stanley Canter'!K5)</f>
        <v>4</v>
      </c>
      <c r="E67" s="42">
        <f>SUM('Stanley Canter'!L5)</f>
        <v>777</v>
      </c>
      <c r="F67" s="43">
        <f>SUM('Stanley Canter'!M5)</f>
        <v>194.25</v>
      </c>
      <c r="G67" s="42">
        <f>SUM('Stanley Canter'!N5)</f>
        <v>2</v>
      </c>
      <c r="H67" s="43">
        <f>SUM('Stanley Canter'!O5)</f>
        <v>196.25</v>
      </c>
      <c r="I67" s="41"/>
      <c r="J67" s="41">
        <v>60</v>
      </c>
      <c r="K67" s="41" t="s">
        <v>35</v>
      </c>
      <c r="L67" s="97" t="s">
        <v>125</v>
      </c>
      <c r="M67" s="42">
        <f>SUM('Clint Rudolph'!K7)</f>
        <v>12</v>
      </c>
      <c r="N67" s="42">
        <f>SUM('Clint Rudolph'!L7)</f>
        <v>2280.0039999999999</v>
      </c>
      <c r="O67" s="43">
        <f>SUM('Clint Rudolph'!M7)</f>
        <v>190.00033333333332</v>
      </c>
    </row>
    <row r="68" spans="1:15" x14ac:dyDescent="0.25">
      <c r="A68" s="18">
        <v>61</v>
      </c>
      <c r="B68" s="41" t="s">
        <v>35</v>
      </c>
      <c r="C68" s="97" t="s">
        <v>58</v>
      </c>
      <c r="D68" s="42">
        <f>SUM('Jim Swaringin'!K7)</f>
        <v>12</v>
      </c>
      <c r="E68" s="42">
        <f>SUM('Jim Swaringin'!L7)</f>
        <v>2207</v>
      </c>
      <c r="F68" s="43">
        <f>SUM('Jim Swaringin'!M7)</f>
        <v>183.91666666666666</v>
      </c>
      <c r="G68" s="42">
        <f>SUM('Jim Swaringin'!N7)</f>
        <v>12</v>
      </c>
      <c r="H68" s="43">
        <f>SUM('Jim Swaringin'!O7)</f>
        <v>195.91666666666666</v>
      </c>
      <c r="I68" s="41"/>
      <c r="J68" s="41">
        <v>61</v>
      </c>
      <c r="K68" s="41" t="s">
        <v>35</v>
      </c>
      <c r="L68" s="97" t="s">
        <v>112</v>
      </c>
      <c r="M68" s="42">
        <f>SUM('Brian Collins'!K6)</f>
        <v>8</v>
      </c>
      <c r="N68" s="42">
        <f>SUM('Brian Collins'!L6)</f>
        <v>1519</v>
      </c>
      <c r="O68" s="43">
        <f>SUM('Brian Collins'!M6)</f>
        <v>189.875</v>
      </c>
    </row>
    <row r="69" spans="1:15" x14ac:dyDescent="0.25">
      <c r="A69" s="18">
        <v>62</v>
      </c>
      <c r="B69" s="41" t="s">
        <v>35</v>
      </c>
      <c r="C69" s="97" t="s">
        <v>107</v>
      </c>
      <c r="D69" s="42">
        <f>SUM('Rene Melendez'!K15)</f>
        <v>4</v>
      </c>
      <c r="E69" s="42">
        <f>SUM('Rene Melendez'!L15)</f>
        <v>765</v>
      </c>
      <c r="F69" s="43">
        <f>SUM('Rene Melendez'!M15)</f>
        <v>191.25</v>
      </c>
      <c r="G69" s="42">
        <f>SUM('Rene Melendez'!N15)</f>
        <v>4</v>
      </c>
      <c r="H69" s="43">
        <f>SUM('Rene Melendez'!O15)</f>
        <v>195.25</v>
      </c>
      <c r="I69" s="41"/>
      <c r="J69" s="41">
        <v>62</v>
      </c>
      <c r="K69" s="41" t="s">
        <v>35</v>
      </c>
      <c r="L69" s="97" t="s">
        <v>249</v>
      </c>
      <c r="M69" s="42">
        <f>SUM('Steve Nicholas'!K5)</f>
        <v>6</v>
      </c>
      <c r="N69" s="42">
        <f>SUM('Steve Nicholas'!L5)</f>
        <v>1136</v>
      </c>
      <c r="O69" s="43">
        <f>SUM('Steve Nicholas'!M5)</f>
        <v>189.33333333333334</v>
      </c>
    </row>
    <row r="70" spans="1:15" x14ac:dyDescent="0.25">
      <c r="A70" s="18">
        <v>63</v>
      </c>
      <c r="B70" s="41" t="s">
        <v>35</v>
      </c>
      <c r="C70" s="97" t="s">
        <v>119</v>
      </c>
      <c r="D70" s="42">
        <f>SUM('Del Dillon'!K5)</f>
        <v>4</v>
      </c>
      <c r="E70" s="42">
        <f>SUM('Del Dillon'!L5)</f>
        <v>767</v>
      </c>
      <c r="F70" s="43">
        <f>SUM('Del Dillon'!M5)</f>
        <v>191.75</v>
      </c>
      <c r="G70" s="42">
        <f>SUM('Del Dillon'!N5)</f>
        <v>3</v>
      </c>
      <c r="H70" s="43">
        <f>SUM('Del Dillon'!O5)</f>
        <v>194.75</v>
      </c>
      <c r="I70" s="41"/>
      <c r="J70" s="41">
        <v>63</v>
      </c>
      <c r="K70" s="41" t="s">
        <v>35</v>
      </c>
      <c r="L70" s="97" t="s">
        <v>123</v>
      </c>
      <c r="M70" s="42">
        <f>SUM('Paul East'!K5)</f>
        <v>4</v>
      </c>
      <c r="N70" s="42">
        <f>SUM('Paul East'!L5)</f>
        <v>753</v>
      </c>
      <c r="O70" s="43">
        <f>SUM('Paul East'!M5)</f>
        <v>188.25</v>
      </c>
    </row>
    <row r="71" spans="1:15" x14ac:dyDescent="0.25">
      <c r="A71" s="18">
        <v>64</v>
      </c>
      <c r="B71" s="41" t="s">
        <v>35</v>
      </c>
      <c r="C71" s="97" t="s">
        <v>112</v>
      </c>
      <c r="D71" s="42">
        <f>SUM('Brian Collins'!K6)</f>
        <v>8</v>
      </c>
      <c r="E71" s="42">
        <f>SUM('Brian Collins'!L6)</f>
        <v>1519</v>
      </c>
      <c r="F71" s="43">
        <f>SUM('Brian Collins'!M6)</f>
        <v>189.875</v>
      </c>
      <c r="G71" s="42">
        <f>SUM('Brian Collins'!N6)</f>
        <v>4</v>
      </c>
      <c r="H71" s="43">
        <f>SUM('Brian Collins'!O6)</f>
        <v>193.875</v>
      </c>
      <c r="I71" s="41"/>
      <c r="J71" s="41">
        <v>64</v>
      </c>
      <c r="K71" s="41" t="s">
        <v>35</v>
      </c>
      <c r="L71" s="97" t="s">
        <v>46</v>
      </c>
      <c r="M71" s="42">
        <f>SUM('Joe David'!K7)</f>
        <v>12</v>
      </c>
      <c r="N71" s="42">
        <f>SUM('Joe David'!L7)</f>
        <v>2256</v>
      </c>
      <c r="O71" s="43">
        <f>SUM('Joe David'!M7)</f>
        <v>188</v>
      </c>
    </row>
    <row r="72" spans="1:15" x14ac:dyDescent="0.25">
      <c r="A72" s="18">
        <v>65</v>
      </c>
      <c r="B72" s="41" t="s">
        <v>35</v>
      </c>
      <c r="C72" s="97" t="s">
        <v>206</v>
      </c>
      <c r="D72" s="42">
        <f>SUM('Ronald Blasko'!K5)</f>
        <v>3</v>
      </c>
      <c r="E72" s="42">
        <f>SUM('Ronald Blasko'!L5)</f>
        <v>572</v>
      </c>
      <c r="F72" s="43">
        <f>SUM('Ronald Blasko'!M5)</f>
        <v>190.66666666666666</v>
      </c>
      <c r="G72" s="42">
        <f>SUM('Ronald Blasko'!N5)</f>
        <v>3</v>
      </c>
      <c r="H72" s="43">
        <f>SUM('Ronald Blasko'!O5)</f>
        <v>193.66666666666666</v>
      </c>
      <c r="I72" s="41"/>
      <c r="J72" s="41">
        <v>65</v>
      </c>
      <c r="K72" s="41" t="s">
        <v>35</v>
      </c>
      <c r="L72" s="97" t="s">
        <v>274</v>
      </c>
      <c r="M72" s="42">
        <f>SUM('Dave Tomlinson'!K5)</f>
        <v>6</v>
      </c>
      <c r="N72" s="42">
        <f>SUM('Dave Tomlinson'!L5)</f>
        <v>1128</v>
      </c>
      <c r="O72" s="43">
        <f>SUM('Dave Tomlinson'!M5)</f>
        <v>188</v>
      </c>
    </row>
    <row r="73" spans="1:15" x14ac:dyDescent="0.25">
      <c r="A73" s="18">
        <v>66</v>
      </c>
      <c r="B73" s="41" t="s">
        <v>35</v>
      </c>
      <c r="C73" s="97" t="s">
        <v>253</v>
      </c>
      <c r="D73" s="42">
        <f>SUM('Claude Pennington'!K5)</f>
        <v>4</v>
      </c>
      <c r="E73" s="42">
        <f>SUM('Claude Pennington'!L5)</f>
        <v>766</v>
      </c>
      <c r="F73" s="43">
        <f>SUM('Claude Pennington'!M5)</f>
        <v>191.5</v>
      </c>
      <c r="G73" s="42">
        <f>SUM('Claude Pennington'!N5)</f>
        <v>2</v>
      </c>
      <c r="H73" s="43">
        <f>SUM('Claude Pennington'!O5)</f>
        <v>193.5</v>
      </c>
      <c r="I73" s="41"/>
      <c r="J73" s="41">
        <v>66</v>
      </c>
      <c r="K73" s="41" t="s">
        <v>35</v>
      </c>
      <c r="L73" s="97" t="s">
        <v>45</v>
      </c>
      <c r="M73" s="42">
        <f>SUM('Simon Milov'!K5)</f>
        <v>4</v>
      </c>
      <c r="N73" s="42">
        <f>SUM('Simon Milov'!L5)</f>
        <v>752</v>
      </c>
      <c r="O73" s="43">
        <f>SUM('Simon Milov'!M5)</f>
        <v>188</v>
      </c>
    </row>
    <row r="74" spans="1:15" x14ac:dyDescent="0.25">
      <c r="A74" s="18">
        <v>67</v>
      </c>
      <c r="B74" s="41" t="s">
        <v>35</v>
      </c>
      <c r="C74" s="97" t="s">
        <v>249</v>
      </c>
      <c r="D74" s="42">
        <f>SUM('Steve Nicholas'!K5)</f>
        <v>6</v>
      </c>
      <c r="E74" s="42">
        <f>SUM('Steve Nicholas'!L5)</f>
        <v>1136</v>
      </c>
      <c r="F74" s="43">
        <f>SUM('Steve Nicholas'!M5)</f>
        <v>189.33333333333334</v>
      </c>
      <c r="G74" s="42">
        <f>SUM('Steve Nicholas'!N5)</f>
        <v>4</v>
      </c>
      <c r="H74" s="43">
        <f>SUM('Steve Nicholas'!O5)</f>
        <v>193.33333333333334</v>
      </c>
      <c r="I74" s="41"/>
      <c r="J74" s="41">
        <v>67</v>
      </c>
      <c r="K74" s="41" t="s">
        <v>35</v>
      </c>
      <c r="L74" s="97" t="s">
        <v>296</v>
      </c>
      <c r="M74" s="42">
        <f>SUM('Julian Morrison'!K5)</f>
        <v>4</v>
      </c>
      <c r="N74" s="42">
        <f>SUM('Julian Morrison'!L5)</f>
        <v>752</v>
      </c>
      <c r="O74" s="43">
        <f>SUM('Julian Morrison'!M5)</f>
        <v>188</v>
      </c>
    </row>
    <row r="75" spans="1:15" x14ac:dyDescent="0.25">
      <c r="A75" s="18">
        <v>68</v>
      </c>
      <c r="B75" s="41" t="s">
        <v>35</v>
      </c>
      <c r="C75" s="97" t="s">
        <v>254</v>
      </c>
      <c r="D75" s="42">
        <f>SUM('Chase Robinson'!K5)</f>
        <v>4</v>
      </c>
      <c r="E75" s="42">
        <f>SUM('Chase Robinson'!L5)</f>
        <v>765</v>
      </c>
      <c r="F75" s="43">
        <f>SUM('Chase Robinson'!M5)</f>
        <v>191.25</v>
      </c>
      <c r="G75" s="42">
        <f>SUM('Chase Robinson'!N5)</f>
        <v>2</v>
      </c>
      <c r="H75" s="43">
        <f>SUM('Chase Robinson'!O5)</f>
        <v>193.25</v>
      </c>
      <c r="I75" s="41"/>
      <c r="J75" s="41">
        <v>68</v>
      </c>
      <c r="K75" s="41" t="s">
        <v>35</v>
      </c>
      <c r="L75" s="97" t="s">
        <v>77</v>
      </c>
      <c r="M75" s="42">
        <f>SUM('Bonnie Fogg'!K6)</f>
        <v>8</v>
      </c>
      <c r="N75" s="42">
        <f>SUM('Bonnie Fogg'!L6)</f>
        <v>1502.001</v>
      </c>
      <c r="O75" s="43">
        <f>SUM('Bonnie Fogg'!M6)</f>
        <v>187.750125</v>
      </c>
    </row>
    <row r="76" spans="1:15" x14ac:dyDescent="0.25">
      <c r="A76" s="18">
        <v>69</v>
      </c>
      <c r="B76" s="41" t="s">
        <v>35</v>
      </c>
      <c r="C76" s="97" t="s">
        <v>261</v>
      </c>
      <c r="D76" s="42">
        <f>SUM('Joe Shahan'!K6)</f>
        <v>8</v>
      </c>
      <c r="E76" s="42">
        <f>SUM('Joe Shahan'!L6)</f>
        <v>1464.001</v>
      </c>
      <c r="F76" s="43">
        <f>SUM('Joe Shahan'!M6)</f>
        <v>183.000125</v>
      </c>
      <c r="G76" s="42">
        <f>SUM('Joe Shahan'!N6)</f>
        <v>10</v>
      </c>
      <c r="H76" s="43">
        <f>SUM('Joe Shahan'!O6)</f>
        <v>193.000125</v>
      </c>
      <c r="I76" s="41"/>
      <c r="J76" s="41">
        <v>69</v>
      </c>
      <c r="K76" s="41" t="s">
        <v>35</v>
      </c>
      <c r="L76" s="97" t="s">
        <v>165</v>
      </c>
      <c r="M76" s="42">
        <f>SUM('Tommy Mills'!K5)</f>
        <v>4</v>
      </c>
      <c r="N76" s="42">
        <f>SUM('Tommy Mills'!L5)</f>
        <v>750.00000999999997</v>
      </c>
      <c r="O76" s="43">
        <f>SUM('Tommy Mills'!M5)</f>
        <v>187.50000249999999</v>
      </c>
    </row>
    <row r="77" spans="1:15" x14ac:dyDescent="0.25">
      <c r="A77" s="18">
        <v>70</v>
      </c>
      <c r="B77" s="41" t="s">
        <v>35</v>
      </c>
      <c r="C77" s="97" t="s">
        <v>285</v>
      </c>
      <c r="D77" s="42">
        <f>SUM('Jim Pierce'!K5)</f>
        <v>4</v>
      </c>
      <c r="E77" s="42">
        <f>SUM('Jim Pierce'!L5)</f>
        <v>762</v>
      </c>
      <c r="F77" s="43">
        <f>SUM('Jim Pierce'!M5)</f>
        <v>190.5</v>
      </c>
      <c r="G77" s="42">
        <f>SUM('Jim Pierce'!N5)</f>
        <v>2</v>
      </c>
      <c r="H77" s="43">
        <f>SUM('Jim Pierce'!O5)</f>
        <v>192.5</v>
      </c>
      <c r="I77" s="41"/>
      <c r="J77" s="41">
        <v>70</v>
      </c>
      <c r="K77" s="41" t="s">
        <v>35</v>
      </c>
      <c r="L77" s="97" t="s">
        <v>21</v>
      </c>
      <c r="M77" s="42">
        <f>SUM('Kevin Sullivan'!K7)</f>
        <v>14</v>
      </c>
      <c r="N77" s="42">
        <f>SUM('Kevin Sullivan'!L7)</f>
        <v>2624</v>
      </c>
      <c r="O77" s="43">
        <f>SUM('Kevin Sullivan'!M7)</f>
        <v>187.42857142857142</v>
      </c>
    </row>
    <row r="78" spans="1:15" x14ac:dyDescent="0.25">
      <c r="A78" s="18">
        <v>71</v>
      </c>
      <c r="B78" s="41" t="s">
        <v>35</v>
      </c>
      <c r="C78" s="97" t="s">
        <v>45</v>
      </c>
      <c r="D78" s="42">
        <f>SUM('Simon Milov'!K5)</f>
        <v>4</v>
      </c>
      <c r="E78" s="42">
        <f>SUM('Simon Milov'!L5)</f>
        <v>752</v>
      </c>
      <c r="F78" s="43">
        <f>SUM('Simon Milov'!M5)</f>
        <v>188</v>
      </c>
      <c r="G78" s="42">
        <f>SUM('Simon Milov'!N5)</f>
        <v>3</v>
      </c>
      <c r="H78" s="43">
        <f>SUM('Simon Milov'!O5)</f>
        <v>191</v>
      </c>
      <c r="I78" s="41"/>
      <c r="J78" s="41">
        <v>71</v>
      </c>
      <c r="K78" s="41" t="s">
        <v>35</v>
      </c>
      <c r="L78" s="97" t="s">
        <v>243</v>
      </c>
      <c r="M78" s="42">
        <f>SUM('John Gardner'!K5)</f>
        <v>4</v>
      </c>
      <c r="N78" s="42">
        <f>SUM('John Gardner'!L5)</f>
        <v>749</v>
      </c>
      <c r="O78" s="43">
        <f>SUM('John Gardner'!M5)</f>
        <v>187.25</v>
      </c>
    </row>
    <row r="79" spans="1:15" x14ac:dyDescent="0.25">
      <c r="A79" s="18">
        <v>72</v>
      </c>
      <c r="B79" s="41" t="s">
        <v>35</v>
      </c>
      <c r="C79" s="97" t="s">
        <v>121</v>
      </c>
      <c r="D79" s="42">
        <f>SUM('Bradley Harp'!K6)</f>
        <v>8</v>
      </c>
      <c r="E79" s="42">
        <f>SUM('Bradley Harp'!L6)</f>
        <v>1495</v>
      </c>
      <c r="F79" s="43">
        <f>SUM('Bradley Harp'!M6)</f>
        <v>186.875</v>
      </c>
      <c r="G79" s="42">
        <f>SUM('Bradley Harp'!N6)</f>
        <v>4</v>
      </c>
      <c r="H79" s="43">
        <f>SUM('Bradley Harp'!O6)</f>
        <v>190.875</v>
      </c>
      <c r="I79" s="41"/>
      <c r="J79" s="41">
        <v>72</v>
      </c>
      <c r="K79" s="41" t="s">
        <v>35</v>
      </c>
      <c r="L79" s="97" t="s">
        <v>263</v>
      </c>
      <c r="M79" s="42">
        <f>SUM('Ronald McCollum'!K5)</f>
        <v>4</v>
      </c>
      <c r="N79" s="42">
        <f>SUM('Ronald McCollum'!L5)</f>
        <v>748</v>
      </c>
      <c r="O79" s="43">
        <f>SUM('Ronald McCollum'!M5)</f>
        <v>187</v>
      </c>
    </row>
    <row r="80" spans="1:15" x14ac:dyDescent="0.25">
      <c r="A80" s="18">
        <v>73</v>
      </c>
      <c r="B80" s="41" t="s">
        <v>35</v>
      </c>
      <c r="C80" s="97" t="s">
        <v>264</v>
      </c>
      <c r="D80" s="42">
        <f>SUM('Dan Persful'!K5)</f>
        <v>3</v>
      </c>
      <c r="E80" s="42">
        <f>SUM('Dan Persful'!L5)</f>
        <v>557</v>
      </c>
      <c r="F80" s="43">
        <f>SUM('Dan Persful'!M5)</f>
        <v>185.66666666666666</v>
      </c>
      <c r="G80" s="42">
        <f>SUM('Dan Persful'!N5)</f>
        <v>5</v>
      </c>
      <c r="H80" s="43">
        <f>SUM('Dan Persful'!O5)</f>
        <v>190.66666666666666</v>
      </c>
      <c r="I80" s="41"/>
      <c r="J80" s="41">
        <v>73</v>
      </c>
      <c r="K80" s="41" t="s">
        <v>35</v>
      </c>
      <c r="L80" s="97" t="s">
        <v>121</v>
      </c>
      <c r="M80" s="42">
        <f>SUM('Bradley Harp'!K6)</f>
        <v>8</v>
      </c>
      <c r="N80" s="42">
        <f>SUM('Bradley Harp'!L6)</f>
        <v>1495</v>
      </c>
      <c r="O80" s="43">
        <f>SUM('Bradley Harp'!M6)</f>
        <v>186.875</v>
      </c>
    </row>
    <row r="81" spans="1:15" x14ac:dyDescent="0.25">
      <c r="A81" s="18">
        <v>74</v>
      </c>
      <c r="B81" s="41" t="s">
        <v>35</v>
      </c>
      <c r="C81" s="97" t="s">
        <v>204</v>
      </c>
      <c r="D81" s="42">
        <f>SUM('Robert Koot'!K6)</f>
        <v>5</v>
      </c>
      <c r="E81" s="42">
        <f>SUM('Robert Koot'!L6)</f>
        <v>928</v>
      </c>
      <c r="F81" s="43">
        <f>SUM('Robert Koot'!M6)</f>
        <v>185.6</v>
      </c>
      <c r="G81" s="42">
        <f>SUM('Robert Koot'!N6)</f>
        <v>5</v>
      </c>
      <c r="H81" s="43">
        <f>SUM('Robert Koot'!O6)</f>
        <v>190.6</v>
      </c>
      <c r="I81" s="41"/>
      <c r="J81" s="41">
        <v>74</v>
      </c>
      <c r="K81" s="41" t="s">
        <v>35</v>
      </c>
      <c r="L81" s="97" t="s">
        <v>53</v>
      </c>
      <c r="M81" s="42">
        <f>SUM('Tracy Self'!K7)</f>
        <v>12</v>
      </c>
      <c r="N81" s="42">
        <f>SUM('Tracy Self'!L7)</f>
        <v>2242.0010000000002</v>
      </c>
      <c r="O81" s="43">
        <f>SUM('Tracy Self'!M7)</f>
        <v>186.83341666666669</v>
      </c>
    </row>
    <row r="82" spans="1:15" x14ac:dyDescent="0.25">
      <c r="A82" s="18">
        <v>75</v>
      </c>
      <c r="B82" s="41" t="s">
        <v>35</v>
      </c>
      <c r="C82" s="97" t="s">
        <v>123</v>
      </c>
      <c r="D82" s="42">
        <f>SUM('Paul East'!K5)</f>
        <v>4</v>
      </c>
      <c r="E82" s="42">
        <f>SUM('Paul East'!L5)</f>
        <v>753</v>
      </c>
      <c r="F82" s="43">
        <f>SUM('Paul East'!M5)</f>
        <v>188.25</v>
      </c>
      <c r="G82" s="42">
        <f>SUM('Paul East'!N5)</f>
        <v>2</v>
      </c>
      <c r="H82" s="43">
        <f>SUM('Paul East'!O5)</f>
        <v>190.25</v>
      </c>
      <c r="I82" s="41"/>
      <c r="J82" s="41">
        <v>75</v>
      </c>
      <c r="K82" s="41" t="s">
        <v>35</v>
      </c>
      <c r="L82" s="97" t="s">
        <v>80</v>
      </c>
      <c r="M82" s="42">
        <f>SUM('Zach Scurlock'!K5)</f>
        <v>4</v>
      </c>
      <c r="N82" s="42">
        <f>SUM('Zach Scurlock'!L5)</f>
        <v>746</v>
      </c>
      <c r="O82" s="43">
        <f>SUM('Zach Scurlock'!M5)</f>
        <v>186.5</v>
      </c>
    </row>
    <row r="83" spans="1:15" x14ac:dyDescent="0.25">
      <c r="A83" s="18">
        <v>76</v>
      </c>
      <c r="B83" s="41" t="s">
        <v>35</v>
      </c>
      <c r="C83" s="97" t="s">
        <v>297</v>
      </c>
      <c r="D83" s="42">
        <f>SUM('Julian Morrison'!K5)</f>
        <v>4</v>
      </c>
      <c r="E83" s="42">
        <f>SUM('Julian Morrison'!L5)</f>
        <v>752</v>
      </c>
      <c r="F83" s="43">
        <f>SUM('Julian Morrison'!M5)</f>
        <v>188</v>
      </c>
      <c r="G83" s="42">
        <f>SUM('Julian Morrison'!N5)</f>
        <v>2</v>
      </c>
      <c r="H83" s="43">
        <f>SUM('Julian Morrison'!O5)</f>
        <v>190</v>
      </c>
      <c r="I83" s="41"/>
      <c r="J83" s="41">
        <v>76</v>
      </c>
      <c r="K83" s="41" t="s">
        <v>35</v>
      </c>
      <c r="L83" s="97" t="s">
        <v>82</v>
      </c>
      <c r="M83" s="42">
        <f>SUM('Randy Lantrip'!K5)</f>
        <v>4</v>
      </c>
      <c r="N83" s="42">
        <f>SUM('Randy Lantrip'!L5)</f>
        <v>744</v>
      </c>
      <c r="O83" s="43">
        <f>SUM('Randy Lantrip'!M5)</f>
        <v>186</v>
      </c>
    </row>
    <row r="84" spans="1:15" x14ac:dyDescent="0.25">
      <c r="A84" s="18">
        <v>77</v>
      </c>
      <c r="B84" s="41" t="s">
        <v>35</v>
      </c>
      <c r="C84" s="97" t="s">
        <v>165</v>
      </c>
      <c r="D84" s="42">
        <f>SUM('Tommy Mills'!K5)</f>
        <v>4</v>
      </c>
      <c r="E84" s="42">
        <f>SUM('Tommy Mills'!L5)</f>
        <v>750.00000999999997</v>
      </c>
      <c r="F84" s="43">
        <f>SUM('Tommy Mills'!M5)</f>
        <v>187.50000249999999</v>
      </c>
      <c r="G84" s="42">
        <f>SUM('Tommy Mills'!N5)</f>
        <v>2</v>
      </c>
      <c r="H84" s="43">
        <f>SUM('Tommy Mills'!O5)</f>
        <v>189.50000249999999</v>
      </c>
      <c r="I84" s="41"/>
      <c r="J84" s="41">
        <v>77</v>
      </c>
      <c r="K84" s="41" t="s">
        <v>35</v>
      </c>
      <c r="L84" s="97" t="s">
        <v>264</v>
      </c>
      <c r="M84" s="42">
        <f>SUM('Dan Persful'!K5)</f>
        <v>3</v>
      </c>
      <c r="N84" s="42">
        <f>SUM('Dan Persful'!L5)</f>
        <v>557</v>
      </c>
      <c r="O84" s="43">
        <f>SUM('Dan Persful'!M5)</f>
        <v>185.66666666666666</v>
      </c>
    </row>
    <row r="85" spans="1:15" x14ac:dyDescent="0.25">
      <c r="A85" s="18">
        <v>78</v>
      </c>
      <c r="B85" s="41" t="s">
        <v>35</v>
      </c>
      <c r="C85" s="97" t="s">
        <v>124</v>
      </c>
      <c r="D85" s="42">
        <f>SUM('Cody Dunegan'!K6)</f>
        <v>8</v>
      </c>
      <c r="E85" s="42">
        <f>SUM('Cody Dunegan'!L6)</f>
        <v>1484</v>
      </c>
      <c r="F85" s="43">
        <f>SUM('Cody Dunegan'!M6)</f>
        <v>185.5</v>
      </c>
      <c r="G85" s="42">
        <f>SUM('Cody Dunegan'!N6)</f>
        <v>4</v>
      </c>
      <c r="H85" s="43">
        <f>SUM('Cody Dunegan'!O6)</f>
        <v>189.5</v>
      </c>
      <c r="I85" s="41"/>
      <c r="J85" s="41">
        <v>78</v>
      </c>
      <c r="K85" s="41" t="s">
        <v>35</v>
      </c>
      <c r="L85" s="97" t="s">
        <v>204</v>
      </c>
      <c r="M85" s="42">
        <f>SUM('Robert Koot'!K6)</f>
        <v>5</v>
      </c>
      <c r="N85" s="42">
        <f>SUM('Robert Koot'!L6)</f>
        <v>928</v>
      </c>
      <c r="O85" s="43">
        <f>SUM('Robert Koot'!M6)</f>
        <v>185.6</v>
      </c>
    </row>
    <row r="86" spans="1:15" x14ac:dyDescent="0.25">
      <c r="A86" s="18">
        <v>79</v>
      </c>
      <c r="B86" s="41" t="s">
        <v>35</v>
      </c>
      <c r="C86" s="97" t="s">
        <v>243</v>
      </c>
      <c r="D86" s="42">
        <f>SUM('John Gardner'!K5)</f>
        <v>4</v>
      </c>
      <c r="E86" s="42">
        <f>SUM('John Gardner'!L5)</f>
        <v>749</v>
      </c>
      <c r="F86" s="43">
        <f>SUM('John Gardner'!M5)</f>
        <v>187.25</v>
      </c>
      <c r="G86" s="42">
        <f>SUM('John Gardner'!N5)</f>
        <v>2</v>
      </c>
      <c r="H86" s="43">
        <f>SUM('John Gardner'!O5)</f>
        <v>189.25</v>
      </c>
      <c r="I86" s="41"/>
      <c r="J86" s="41">
        <v>79</v>
      </c>
      <c r="K86" s="41" t="s">
        <v>35</v>
      </c>
      <c r="L86" s="97" t="s">
        <v>124</v>
      </c>
      <c r="M86" s="42">
        <f>SUM('Cody Dunegan'!K6)</f>
        <v>8</v>
      </c>
      <c r="N86" s="42">
        <f>SUM('Cody Dunegan'!L6)</f>
        <v>1484</v>
      </c>
      <c r="O86" s="43">
        <f>SUM('Cody Dunegan'!M6)</f>
        <v>185.5</v>
      </c>
    </row>
    <row r="87" spans="1:15" x14ac:dyDescent="0.25">
      <c r="A87" s="18">
        <v>80</v>
      </c>
      <c r="B87" s="41" t="s">
        <v>35</v>
      </c>
      <c r="C87" s="97" t="s">
        <v>263</v>
      </c>
      <c r="D87" s="42">
        <f>SUM('Ronald McCollum'!K5)</f>
        <v>4</v>
      </c>
      <c r="E87" s="42">
        <f>SUM('Ronald McCollum'!L5)</f>
        <v>748</v>
      </c>
      <c r="F87" s="43">
        <f>SUM('Ronald McCollum'!M5)</f>
        <v>187</v>
      </c>
      <c r="G87" s="42">
        <f>SUM('Ronald McCollum'!N5)</f>
        <v>2</v>
      </c>
      <c r="H87" s="43">
        <f>SUM('Ronald McCollum'!O5)</f>
        <v>189</v>
      </c>
      <c r="I87" s="41"/>
      <c r="J87" s="41">
        <v>80</v>
      </c>
      <c r="K87" s="41" t="s">
        <v>35</v>
      </c>
      <c r="L87" s="97" t="s">
        <v>230</v>
      </c>
      <c r="M87" s="42">
        <f>SUM('Jim Parnell'!K8)</f>
        <v>18</v>
      </c>
      <c r="N87" s="42">
        <f>SUM('Jim Parnell'!L8)</f>
        <v>3310.0010000000002</v>
      </c>
      <c r="O87" s="43">
        <f>SUM('Jim Parnell'!M8)</f>
        <v>183.88894444444446</v>
      </c>
    </row>
    <row r="88" spans="1:15" x14ac:dyDescent="0.25">
      <c r="A88" s="18">
        <v>81</v>
      </c>
      <c r="B88" s="41" t="s">
        <v>35</v>
      </c>
      <c r="C88" s="97" t="s">
        <v>80</v>
      </c>
      <c r="D88" s="42">
        <f>SUM('Zach Scurlock'!K5)</f>
        <v>4</v>
      </c>
      <c r="E88" s="42">
        <f>SUM('Zach Scurlock'!L5)</f>
        <v>746</v>
      </c>
      <c r="F88" s="43">
        <f>SUM('Zach Scurlock'!M5)</f>
        <v>186.5</v>
      </c>
      <c r="G88" s="42">
        <f>SUM('Zach Scurlock'!N5)</f>
        <v>2</v>
      </c>
      <c r="H88" s="43">
        <f>SUM('Zach Scurlock'!O5)</f>
        <v>188.5</v>
      </c>
      <c r="I88" s="41"/>
      <c r="J88" s="41">
        <v>81</v>
      </c>
      <c r="K88" s="41" t="s">
        <v>35</v>
      </c>
      <c r="L88" s="97" t="s">
        <v>83</v>
      </c>
      <c r="M88" s="42">
        <f>SUM('Marc Young'!K5)</f>
        <v>4</v>
      </c>
      <c r="N88" s="42">
        <f>SUM('Marc Young'!L5)</f>
        <v>734</v>
      </c>
      <c r="O88" s="43">
        <f>SUM('Marc Young'!M5)</f>
        <v>183.5</v>
      </c>
    </row>
    <row r="89" spans="1:15" x14ac:dyDescent="0.25">
      <c r="A89" s="18">
        <v>82</v>
      </c>
      <c r="B89" s="41" t="s">
        <v>35</v>
      </c>
      <c r="C89" s="97" t="s">
        <v>47</v>
      </c>
      <c r="D89" s="42">
        <f>SUM('Gerry Rodriguez'!K6)</f>
        <v>8</v>
      </c>
      <c r="E89" s="42">
        <f>SUM('Gerry Rodriguez'!L6)</f>
        <v>1458</v>
      </c>
      <c r="F89" s="43">
        <f>SUM('Gerry Rodriguez'!M6)</f>
        <v>182.25</v>
      </c>
      <c r="G89" s="42">
        <f>SUM('Gerry Rodriguez'!N6)</f>
        <v>6</v>
      </c>
      <c r="H89" s="43">
        <f>SUM('Gerry Rodriguez'!O6)</f>
        <v>188.25</v>
      </c>
      <c r="I89" s="41"/>
      <c r="J89" s="41">
        <v>81</v>
      </c>
      <c r="K89" s="41" t="s">
        <v>35</v>
      </c>
      <c r="L89" s="97" t="s">
        <v>286</v>
      </c>
      <c r="M89" s="42">
        <f>SUM('Walley Smallwood'!K5)</f>
        <v>4</v>
      </c>
      <c r="N89" s="42">
        <f>SUM('Walley Smallwood'!L5)</f>
        <v>734</v>
      </c>
      <c r="O89" s="43">
        <f>SUM('Walley Smallwood'!M5)</f>
        <v>183.5</v>
      </c>
    </row>
    <row r="90" spans="1:15" x14ac:dyDescent="0.25">
      <c r="A90" s="18">
        <v>83</v>
      </c>
      <c r="B90" s="41" t="s">
        <v>35</v>
      </c>
      <c r="C90" s="97" t="s">
        <v>82</v>
      </c>
      <c r="D90" s="42">
        <f>SUM('Randy Lantrip'!K5)</f>
        <v>4</v>
      </c>
      <c r="E90" s="42">
        <f>SUM('Randy Lantrip'!L5)</f>
        <v>744</v>
      </c>
      <c r="F90" s="43">
        <f>SUM('Randy Lantrip'!M5)</f>
        <v>186</v>
      </c>
      <c r="G90" s="42">
        <f>SUM('Randy Lantrip'!N5)</f>
        <v>2</v>
      </c>
      <c r="H90" s="43">
        <f>SUM('Randy Lantrip'!O5)</f>
        <v>188</v>
      </c>
      <c r="I90" s="41"/>
      <c r="J90" s="41">
        <v>82</v>
      </c>
      <c r="K90" s="41" t="s">
        <v>35</v>
      </c>
      <c r="L90" s="97" t="s">
        <v>261</v>
      </c>
      <c r="M90" s="42">
        <f>SUM('Joe Shahan'!K6)</f>
        <v>8</v>
      </c>
      <c r="N90" s="42">
        <f>SUM('Joe Shahan'!L6)</f>
        <v>1464.001</v>
      </c>
      <c r="O90" s="43">
        <f>SUM('Joe Shahan'!M6)</f>
        <v>183.000125</v>
      </c>
    </row>
    <row r="91" spans="1:15" x14ac:dyDescent="0.25">
      <c r="A91" s="18">
        <v>84</v>
      </c>
      <c r="B91" s="41" t="s">
        <v>35</v>
      </c>
      <c r="C91" s="97" t="s">
        <v>179</v>
      </c>
      <c r="D91" s="42">
        <f>SUM('Dale Lofton'!K5)</f>
        <v>3</v>
      </c>
      <c r="E91" s="42">
        <f>SUM('Dale Lofton'!L5)</f>
        <v>539.00099999999998</v>
      </c>
      <c r="F91" s="43">
        <f>SUM('Dale Lofton'!M5)</f>
        <v>179.667</v>
      </c>
      <c r="G91" s="42">
        <f>SUM('Dale Lofton'!N5)</f>
        <v>6</v>
      </c>
      <c r="H91" s="43">
        <f>SUM('Dale Lofton'!O5)</f>
        <v>185.667</v>
      </c>
      <c r="I91" s="41"/>
      <c r="J91" s="41">
        <v>83</v>
      </c>
      <c r="K91" s="41" t="s">
        <v>35</v>
      </c>
      <c r="L91" s="97" t="s">
        <v>93</v>
      </c>
      <c r="M91" s="42">
        <f>SUM('Tim Brown'!K5)</f>
        <v>4</v>
      </c>
      <c r="N91" s="42">
        <f>SUM('Tim Brown'!L5)</f>
        <v>730</v>
      </c>
      <c r="O91" s="43">
        <f>SUM('Tim Brown'!M5)</f>
        <v>182.5</v>
      </c>
    </row>
    <row r="92" spans="1:15" x14ac:dyDescent="0.25">
      <c r="A92" s="18">
        <v>85</v>
      </c>
      <c r="B92" s="41" t="s">
        <v>35</v>
      </c>
      <c r="C92" s="97" t="s">
        <v>83</v>
      </c>
      <c r="D92" s="42">
        <f>SUM('Marc Young'!K5)</f>
        <v>4</v>
      </c>
      <c r="E92" s="42">
        <f>SUM('Marc Young'!L5)</f>
        <v>734</v>
      </c>
      <c r="F92" s="43">
        <f>SUM('Marc Young'!M5)</f>
        <v>183.5</v>
      </c>
      <c r="G92" s="42">
        <f>SUM('Marc Young'!N5)</f>
        <v>2</v>
      </c>
      <c r="H92" s="43">
        <f>SUM('Marc Young'!O5)</f>
        <v>185.5</v>
      </c>
      <c r="I92" s="41"/>
      <c r="J92" s="41">
        <v>84</v>
      </c>
      <c r="K92" s="41" t="s">
        <v>35</v>
      </c>
      <c r="L92" s="97" t="s">
        <v>47</v>
      </c>
      <c r="M92" s="42">
        <f>SUM('Gerry Rodriguez'!K6)</f>
        <v>8</v>
      </c>
      <c r="N92" s="42">
        <f>SUM('Gerry Rodriguez'!L6)</f>
        <v>1458</v>
      </c>
      <c r="O92" s="43">
        <f>SUM('Gerry Rodriguez'!M6)</f>
        <v>182.25</v>
      </c>
    </row>
    <row r="93" spans="1:15" x14ac:dyDescent="0.25">
      <c r="A93" s="18">
        <v>86</v>
      </c>
      <c r="B93" s="41" t="s">
        <v>35</v>
      </c>
      <c r="C93" s="97" t="s">
        <v>286</v>
      </c>
      <c r="D93" s="42">
        <f>SUM('Walley Smallwood'!K5)</f>
        <v>4</v>
      </c>
      <c r="E93" s="42">
        <f>SUM('Walley Smallwood'!L5)</f>
        <v>734</v>
      </c>
      <c r="F93" s="43">
        <f>SUM('Walley Smallwood'!M5)</f>
        <v>183.5</v>
      </c>
      <c r="G93" s="42">
        <f>SUM('Walley Smallwood'!N5)</f>
        <v>2</v>
      </c>
      <c r="H93" s="43">
        <f>SUM('Walley Smallwood'!O5)</f>
        <v>185.5</v>
      </c>
      <c r="I93" s="41"/>
      <c r="J93" s="41">
        <v>86</v>
      </c>
      <c r="K93" s="41" t="s">
        <v>35</v>
      </c>
      <c r="L93" s="97" t="s">
        <v>59</v>
      </c>
      <c r="M93" s="42">
        <f>SUM('Zachary Turner'!K5)</f>
        <v>4</v>
      </c>
      <c r="N93" s="42">
        <f>SUM('Zachary Turner'!L5)</f>
        <v>724</v>
      </c>
      <c r="O93" s="43">
        <f>SUM('Zachary Turner'!M5)</f>
        <v>181</v>
      </c>
    </row>
    <row r="94" spans="1:15" x14ac:dyDescent="0.25">
      <c r="A94" s="18">
        <v>87</v>
      </c>
      <c r="B94" s="41" t="s">
        <v>35</v>
      </c>
      <c r="C94" s="97" t="s">
        <v>93</v>
      </c>
      <c r="D94" s="42">
        <f>SUM('Tim Brown'!K5)</f>
        <v>4</v>
      </c>
      <c r="E94" s="42">
        <f>SUM('Tim Brown'!L5)</f>
        <v>730</v>
      </c>
      <c r="F94" s="43">
        <f>SUM('Tim Brown'!M5)</f>
        <v>182.5</v>
      </c>
      <c r="G94" s="42">
        <f>SUM('Tim Brown'!N5)</f>
        <v>2</v>
      </c>
      <c r="H94" s="43">
        <f>SUM('Tim Brown'!O5)</f>
        <v>184.5</v>
      </c>
      <c r="I94" s="41"/>
      <c r="J94" s="41">
        <v>87</v>
      </c>
      <c r="K94" s="41" t="s">
        <v>35</v>
      </c>
      <c r="L94" s="97" t="s">
        <v>58</v>
      </c>
      <c r="M94" s="42">
        <f>SUM('Jim Swaringin'!K7)</f>
        <v>12</v>
      </c>
      <c r="N94" s="42">
        <f>SUM('Tom Cunningham'!L9)</f>
        <v>3615.0029999999997</v>
      </c>
      <c r="O94" s="43">
        <f>SUM('Tom Cunningham'!M9)</f>
        <v>180.75014999999999</v>
      </c>
    </row>
    <row r="95" spans="1:15" x14ac:dyDescent="0.25">
      <c r="A95" s="18">
        <v>88</v>
      </c>
      <c r="B95" s="41" t="s">
        <v>35</v>
      </c>
      <c r="C95" s="97" t="s">
        <v>59</v>
      </c>
      <c r="D95" s="42">
        <f>SUM('Zachary Turner'!K5)</f>
        <v>4</v>
      </c>
      <c r="E95" s="42">
        <f>SUM('Zachary Turner'!L5)</f>
        <v>724</v>
      </c>
      <c r="F95" s="43">
        <f>SUM('Zachary Turner'!M5)</f>
        <v>181</v>
      </c>
      <c r="G95" s="42">
        <f>SUM('Zachary Turner'!N5)</f>
        <v>3</v>
      </c>
      <c r="H95" s="43">
        <f>SUM('Zachary Turner'!O5)</f>
        <v>184</v>
      </c>
      <c r="I95" s="41"/>
      <c r="J95" s="41">
        <v>88</v>
      </c>
      <c r="K95" s="41" t="s">
        <v>35</v>
      </c>
      <c r="L95" s="97" t="s">
        <v>299</v>
      </c>
      <c r="M95" s="42">
        <f>SUM('Kirby Dahl'!K5)</f>
        <v>4</v>
      </c>
      <c r="N95" s="42">
        <f>SUM('Kirby Dahl'!L5)</f>
        <v>722.00099999999998</v>
      </c>
      <c r="O95" s="43">
        <f>SUM('Kirby Dahl'!M5)</f>
        <v>180.50024999999999</v>
      </c>
    </row>
    <row r="96" spans="1:15" x14ac:dyDescent="0.25">
      <c r="A96" s="18">
        <v>89</v>
      </c>
      <c r="B96" s="41" t="s">
        <v>35</v>
      </c>
      <c r="C96" s="97" t="s">
        <v>126</v>
      </c>
      <c r="D96" s="42">
        <f>SUM('Michael Howell'!K6)</f>
        <v>8</v>
      </c>
      <c r="E96" s="42">
        <f>SUM('Michael Howell'!L6)</f>
        <v>1438</v>
      </c>
      <c r="F96" s="43">
        <f>SUM('Michael Howell'!M6)</f>
        <v>179.75</v>
      </c>
      <c r="G96" s="42">
        <f>SUM('Michael Howell'!N6)</f>
        <v>4</v>
      </c>
      <c r="H96" s="43">
        <f>SUM('Michael Howell'!O6)</f>
        <v>183.75</v>
      </c>
      <c r="I96" s="41"/>
      <c r="J96" s="18">
        <v>89</v>
      </c>
      <c r="K96" s="41" t="s">
        <v>35</v>
      </c>
      <c r="L96" s="97" t="s">
        <v>126</v>
      </c>
      <c r="M96" s="42">
        <f>SUM('Michael Howell'!K6)</f>
        <v>8</v>
      </c>
      <c r="N96" s="42">
        <f>SUM('Michael Howell'!L6)</f>
        <v>1438</v>
      </c>
      <c r="O96" s="43">
        <f>SUM('Michael Howell'!M6)</f>
        <v>179.75</v>
      </c>
    </row>
    <row r="97" spans="1:15" x14ac:dyDescent="0.25">
      <c r="A97" s="18">
        <v>90</v>
      </c>
      <c r="B97" s="41" t="s">
        <v>35</v>
      </c>
      <c r="C97" s="97" t="s">
        <v>299</v>
      </c>
      <c r="D97" s="42">
        <f>SUM('Kirby Dahl'!K5)</f>
        <v>4</v>
      </c>
      <c r="E97" s="42">
        <f>SUM('Kirby Dahl'!L5)</f>
        <v>722.00099999999998</v>
      </c>
      <c r="F97" s="43">
        <f>SUM('Kirby Dahl'!M5)</f>
        <v>180.50024999999999</v>
      </c>
      <c r="G97" s="42">
        <f>SUM('Kirby Dahl'!N5)</f>
        <v>2</v>
      </c>
      <c r="H97" s="43">
        <f>SUM('Kirby Dahl'!O5)</f>
        <v>182.50024999999999</v>
      </c>
      <c r="I97" s="41"/>
      <c r="J97" s="18">
        <v>90</v>
      </c>
      <c r="K97" s="41" t="s">
        <v>35</v>
      </c>
      <c r="L97" s="97" t="s">
        <v>127</v>
      </c>
      <c r="M97" s="42">
        <f>SUM('Tim Riddell'!K5)</f>
        <v>4</v>
      </c>
      <c r="N97" s="42">
        <f>SUM('Tim Riddell'!L5)</f>
        <v>719</v>
      </c>
      <c r="O97" s="43">
        <f>SUM('Tim Riddell'!M5)</f>
        <v>179.75</v>
      </c>
    </row>
    <row r="98" spans="1:15" x14ac:dyDescent="0.25">
      <c r="A98" s="18">
        <v>91</v>
      </c>
      <c r="B98" s="41" t="s">
        <v>35</v>
      </c>
      <c r="C98" s="97" t="s">
        <v>127</v>
      </c>
      <c r="D98" s="42">
        <f>SUM('Tim Riddell'!K5)</f>
        <v>4</v>
      </c>
      <c r="E98" s="42">
        <f>SUM('Tim Riddell'!L5)</f>
        <v>719</v>
      </c>
      <c r="F98" s="43">
        <f>SUM('Tim Riddell'!M5)</f>
        <v>179.75</v>
      </c>
      <c r="G98" s="42">
        <f>SUM('Tim Riddell'!N5)</f>
        <v>2</v>
      </c>
      <c r="H98" s="43">
        <f>SUM('Tim Riddell'!O5)</f>
        <v>181.75</v>
      </c>
      <c r="I98" s="41"/>
      <c r="J98" s="18">
        <v>91</v>
      </c>
      <c r="K98" s="41" t="s">
        <v>35</v>
      </c>
      <c r="L98" s="97" t="s">
        <v>179</v>
      </c>
      <c r="M98" s="42">
        <f>SUM('Dale Lofton'!K5)</f>
        <v>3</v>
      </c>
      <c r="N98" s="42">
        <f>SUM('Dale Lofton'!L5)</f>
        <v>539.00099999999998</v>
      </c>
      <c r="O98" s="43">
        <f>SUM('Dale Lofton'!M5)</f>
        <v>179.667</v>
      </c>
    </row>
    <row r="99" spans="1:15" x14ac:dyDescent="0.25">
      <c r="A99" s="18">
        <v>92</v>
      </c>
      <c r="B99" s="41" t="s">
        <v>35</v>
      </c>
      <c r="C99" s="97" t="s">
        <v>128</v>
      </c>
      <c r="D99" s="42">
        <f>SUM('Mackenzie Johns'!K5)</f>
        <v>4</v>
      </c>
      <c r="E99" s="42">
        <f>SUM('Mackenzie Johns'!L5)</f>
        <v>718</v>
      </c>
      <c r="F99" s="43">
        <f>SUM('Mackenzie Johns'!M5)</f>
        <v>179.5</v>
      </c>
      <c r="G99" s="42">
        <f>SUM('Mackenzie Johns'!N5)</f>
        <v>2</v>
      </c>
      <c r="H99" s="43">
        <f>SUM('Mackenzie Johns'!O5)</f>
        <v>181.5</v>
      </c>
      <c r="I99" s="41"/>
      <c r="J99" s="18">
        <v>92</v>
      </c>
      <c r="K99" s="41" t="s">
        <v>35</v>
      </c>
      <c r="L99" s="97" t="s">
        <v>128</v>
      </c>
      <c r="M99" s="42">
        <f>SUM('Mackenzie Johns'!K5)</f>
        <v>4</v>
      </c>
      <c r="N99" s="42">
        <f>SUM('Mackenzie Johns'!L5)</f>
        <v>718</v>
      </c>
      <c r="O99" s="43">
        <f>SUM('Mackenzie Johns'!M5)</f>
        <v>179.5</v>
      </c>
    </row>
    <row r="100" spans="1:15" x14ac:dyDescent="0.25">
      <c r="A100" s="18">
        <v>93</v>
      </c>
      <c r="B100" s="41" t="s">
        <v>35</v>
      </c>
      <c r="C100" s="97" t="s">
        <v>87</v>
      </c>
      <c r="D100" s="42">
        <f>SUM('Bob Cvammen'!K5)</f>
        <v>4</v>
      </c>
      <c r="E100" s="42">
        <f>SUM('Bob Cvammen'!L5)</f>
        <v>712</v>
      </c>
      <c r="F100" s="43">
        <f>SUM('Bob Cvammen'!M5)</f>
        <v>178</v>
      </c>
      <c r="G100" s="42">
        <f>SUM('Bob Cvammen'!N5)</f>
        <v>2</v>
      </c>
      <c r="H100" s="43">
        <f>SUM('Bob Cvammen'!O5)</f>
        <v>180</v>
      </c>
      <c r="I100" s="41"/>
      <c r="J100" s="18">
        <v>93</v>
      </c>
      <c r="K100" s="41" t="s">
        <v>35</v>
      </c>
      <c r="L100" s="97" t="s">
        <v>87</v>
      </c>
      <c r="M100" s="42">
        <f>SUM('Bob Cvammen'!K5)</f>
        <v>4</v>
      </c>
      <c r="N100" s="42">
        <f>SUM('Bob Cvammen'!L5)</f>
        <v>712</v>
      </c>
      <c r="O100" s="43">
        <f>SUM('Bob Cvammen'!M5)</f>
        <v>178</v>
      </c>
    </row>
    <row r="101" spans="1:15" x14ac:dyDescent="0.25">
      <c r="A101" s="18">
        <v>94</v>
      </c>
      <c r="B101" s="41" t="s">
        <v>35</v>
      </c>
      <c r="C101" s="97" t="s">
        <v>129</v>
      </c>
      <c r="D101" s="42">
        <f>SUM('Logon Howell'!K5)</f>
        <v>4</v>
      </c>
      <c r="E101" s="42">
        <f>SUM('Logon Howell'!L5)</f>
        <v>674</v>
      </c>
      <c r="F101" s="43">
        <f>SUM('Logon Howell'!M5)</f>
        <v>168.5</v>
      </c>
      <c r="G101" s="42">
        <f>SUM('Logon Howell'!N5)</f>
        <v>2</v>
      </c>
      <c r="H101" s="43">
        <f>SUM('Logon Howell'!O5)</f>
        <v>170.5</v>
      </c>
      <c r="I101" s="41"/>
      <c r="J101" s="18">
        <v>94</v>
      </c>
      <c r="K101" s="41" t="s">
        <v>35</v>
      </c>
      <c r="L101" s="97" t="s">
        <v>129</v>
      </c>
      <c r="M101" s="42">
        <f>SUM('Logon Howell'!K5)</f>
        <v>4</v>
      </c>
      <c r="N101" s="42">
        <f>SUM('Logon Howell'!L5)</f>
        <v>674</v>
      </c>
      <c r="O101" s="43">
        <f>SUM('Logon Howell'!M5)</f>
        <v>168.5</v>
      </c>
    </row>
    <row r="102" spans="1:15" x14ac:dyDescent="0.25">
      <c r="A102" s="18">
        <v>95</v>
      </c>
      <c r="B102" s="41" t="s">
        <v>35</v>
      </c>
      <c r="C102" s="97" t="s">
        <v>279</v>
      </c>
      <c r="D102" s="42">
        <f>SUM('James Helmuth'!K5)</f>
        <v>3</v>
      </c>
      <c r="E102" s="42">
        <f>SUM('James Helmuth'!L5)</f>
        <v>495</v>
      </c>
      <c r="F102" s="43">
        <f>SUM('James Helmuth'!M5)</f>
        <v>165</v>
      </c>
      <c r="G102" s="42">
        <f>SUM('James Helmuth'!N5)</f>
        <v>4</v>
      </c>
      <c r="H102" s="43">
        <f>SUM('James Helmuth'!O5)</f>
        <v>169</v>
      </c>
      <c r="I102" s="41"/>
      <c r="J102" s="18">
        <v>98</v>
      </c>
      <c r="K102" s="41" t="s">
        <v>35</v>
      </c>
      <c r="L102" s="97" t="s">
        <v>279</v>
      </c>
      <c r="M102" s="42">
        <f>SUM('James Helmuth'!K5)</f>
        <v>3</v>
      </c>
      <c r="N102" s="42">
        <f>SUM('James Helmuth'!L5)</f>
        <v>495</v>
      </c>
      <c r="O102" s="43">
        <f>SUM('James Helmuth'!M5)</f>
        <v>165</v>
      </c>
    </row>
    <row r="103" spans="1:15" x14ac:dyDescent="0.25">
      <c r="B103" s="41"/>
      <c r="C103" s="97"/>
      <c r="D103" s="42"/>
      <c r="E103" s="42"/>
      <c r="F103" s="43"/>
      <c r="G103" s="42"/>
      <c r="H103" s="43"/>
      <c r="I103" s="41"/>
      <c r="J103" s="41"/>
      <c r="K103" s="41"/>
      <c r="L103" s="97"/>
      <c r="M103" s="42"/>
      <c r="N103" s="42"/>
      <c r="O103" s="43"/>
    </row>
    <row r="104" spans="1:15" x14ac:dyDescent="0.25">
      <c r="A104" s="20"/>
      <c r="B104" s="85"/>
      <c r="C104" s="20"/>
      <c r="D104" s="85"/>
      <c r="E104" s="85"/>
      <c r="F104" s="86"/>
      <c r="G104" s="85"/>
      <c r="H104" s="86"/>
      <c r="I104" s="41"/>
      <c r="J104" s="85"/>
      <c r="K104" s="85"/>
      <c r="L104" s="20"/>
      <c r="M104" s="87"/>
      <c r="N104" s="85"/>
      <c r="O104" s="86"/>
    </row>
    <row r="105" spans="1:15" ht="28.5" x14ac:dyDescent="0.45">
      <c r="A105" s="20"/>
      <c r="B105" s="85"/>
      <c r="C105" s="100" t="s">
        <v>40</v>
      </c>
      <c r="D105" s="85"/>
      <c r="E105" s="85"/>
      <c r="F105" s="86"/>
      <c r="G105" s="85"/>
      <c r="H105" s="86"/>
      <c r="I105" s="41"/>
      <c r="J105" s="85"/>
      <c r="K105" s="85"/>
      <c r="L105" s="100" t="s">
        <v>40</v>
      </c>
      <c r="M105" s="87"/>
      <c r="N105" s="85"/>
      <c r="O105" s="86"/>
    </row>
    <row r="106" spans="1:15" ht="18.75" x14ac:dyDescent="0.3">
      <c r="A106" s="20"/>
      <c r="B106" s="85"/>
      <c r="C106" s="20"/>
      <c r="D106" s="88" t="s">
        <v>43</v>
      </c>
      <c r="E106" s="85"/>
      <c r="F106" s="86"/>
      <c r="G106" s="85"/>
      <c r="H106" s="86"/>
      <c r="I106" s="41"/>
      <c r="J106" s="85"/>
      <c r="K106" s="85"/>
      <c r="L106" s="20"/>
      <c r="M106" s="89" t="s">
        <v>44</v>
      </c>
      <c r="N106" s="85"/>
      <c r="O106" s="86"/>
    </row>
    <row r="107" spans="1:15" x14ac:dyDescent="0.25">
      <c r="A107" s="20"/>
      <c r="B107" s="85"/>
      <c r="C107" s="20"/>
      <c r="D107" s="85"/>
      <c r="E107" s="85"/>
      <c r="F107" s="86"/>
      <c r="G107" s="85"/>
      <c r="H107" s="86"/>
      <c r="I107" s="41"/>
      <c r="J107" s="85"/>
      <c r="K107" s="85"/>
      <c r="L107" s="20"/>
      <c r="M107" s="87"/>
      <c r="N107" s="85"/>
      <c r="O107" s="86"/>
    </row>
    <row r="108" spans="1:15" ht="18.75" x14ac:dyDescent="0.4">
      <c r="A108" s="21" t="s">
        <v>0</v>
      </c>
      <c r="B108" s="79" t="s">
        <v>1</v>
      </c>
      <c r="C108" s="21" t="s">
        <v>2</v>
      </c>
      <c r="D108" s="79" t="s">
        <v>11</v>
      </c>
      <c r="E108" s="79" t="s">
        <v>32</v>
      </c>
      <c r="F108" s="80" t="s">
        <v>33</v>
      </c>
      <c r="G108" s="79" t="s">
        <v>14</v>
      </c>
      <c r="H108" s="80" t="s">
        <v>34</v>
      </c>
      <c r="I108" s="41"/>
      <c r="J108" s="79" t="s">
        <v>0</v>
      </c>
      <c r="K108" s="79" t="s">
        <v>1</v>
      </c>
      <c r="L108" s="21" t="s">
        <v>2</v>
      </c>
      <c r="M108" s="81" t="s">
        <v>11</v>
      </c>
      <c r="N108" s="79" t="s">
        <v>32</v>
      </c>
      <c r="O108" s="80" t="s">
        <v>33</v>
      </c>
    </row>
    <row r="109" spans="1:15" x14ac:dyDescent="0.25">
      <c r="A109" s="18">
        <v>1</v>
      </c>
      <c r="B109" s="41" t="s">
        <v>89</v>
      </c>
      <c r="C109" s="98" t="s">
        <v>140</v>
      </c>
      <c r="D109" s="42">
        <f>SUM('Steve Pennington'!K8)</f>
        <v>20</v>
      </c>
      <c r="E109" s="42">
        <f>SUM('Steve Pennington'!L8)</f>
        <v>3858</v>
      </c>
      <c r="F109" s="43">
        <f>SUM('Steve Pennington'!M8)</f>
        <v>192.9</v>
      </c>
      <c r="G109" s="42">
        <f>SUM('Steve Pennington'!N8)</f>
        <v>61</v>
      </c>
      <c r="H109" s="43">
        <f>SUM('Steve Pennington'!O8)</f>
        <v>253.9</v>
      </c>
      <c r="I109" s="41"/>
      <c r="J109" s="41">
        <v>1</v>
      </c>
      <c r="K109" s="41" t="s">
        <v>89</v>
      </c>
      <c r="L109" s="98" t="s">
        <v>140</v>
      </c>
      <c r="M109" s="42">
        <f>SUM('Steve Pennington'!K8)</f>
        <v>20</v>
      </c>
      <c r="N109" s="42">
        <f>SUM('Steve Pennington'!L8)</f>
        <v>3858</v>
      </c>
      <c r="O109" s="43">
        <f>SUM('Steve Pennington'!M8)</f>
        <v>192.9</v>
      </c>
    </row>
    <row r="110" spans="1:15" x14ac:dyDescent="0.25">
      <c r="A110" s="18">
        <v>2</v>
      </c>
      <c r="B110" s="41" t="s">
        <v>89</v>
      </c>
      <c r="C110" s="97" t="s">
        <v>60</v>
      </c>
      <c r="D110" s="42">
        <f>SUM('Paul Dyer'!K10)</f>
        <v>24</v>
      </c>
      <c r="E110" s="42">
        <f>SUM('Paul Dyer'!L10)</f>
        <v>4468</v>
      </c>
      <c r="F110" s="43">
        <f>SUM('Paul Dyer'!M10)</f>
        <v>186.16666666666666</v>
      </c>
      <c r="G110" s="42">
        <f>SUM('Paul Dyer'!N10)</f>
        <v>65</v>
      </c>
      <c r="H110" s="43">
        <f>SUM('Paul Dyer'!O10)</f>
        <v>251.16666666666666</v>
      </c>
      <c r="I110" s="41"/>
      <c r="J110" s="41">
        <v>2</v>
      </c>
      <c r="K110" s="41" t="s">
        <v>89</v>
      </c>
      <c r="L110" s="98" t="s">
        <v>141</v>
      </c>
      <c r="M110" s="42">
        <f>SUM('Dave Jennings'!K8)</f>
        <v>20</v>
      </c>
      <c r="N110" s="42">
        <f>SUM('Dave Jennings'!L8)</f>
        <v>3847</v>
      </c>
      <c r="O110" s="43">
        <f>SUM('Dave Jennings'!M8)</f>
        <v>192.35</v>
      </c>
    </row>
    <row r="111" spans="1:15" x14ac:dyDescent="0.25">
      <c r="A111" s="18">
        <v>3</v>
      </c>
      <c r="B111" s="41" t="s">
        <v>89</v>
      </c>
      <c r="C111" s="98" t="s">
        <v>141</v>
      </c>
      <c r="D111" s="42">
        <f>SUM('Dave Jennings'!K8)</f>
        <v>20</v>
      </c>
      <c r="E111" s="42">
        <f>SUM('Dave Jennings'!L8)</f>
        <v>3847</v>
      </c>
      <c r="F111" s="43">
        <f>SUM('Dave Jennings'!M8)</f>
        <v>192.35</v>
      </c>
      <c r="G111" s="42">
        <f>SUM('Dave Jennings'!N8)</f>
        <v>49</v>
      </c>
      <c r="H111" s="43">
        <f>SUM('Dave Jennings'!O8)</f>
        <v>241.35</v>
      </c>
      <c r="I111" s="41"/>
      <c r="J111" s="41">
        <v>3</v>
      </c>
      <c r="K111" s="41" t="s">
        <v>89</v>
      </c>
      <c r="L111" s="97" t="s">
        <v>60</v>
      </c>
      <c r="M111" s="42">
        <f>SUM('Paul Dyer'!K10)</f>
        <v>24</v>
      </c>
      <c r="N111" s="42">
        <f>SUM('Paul Dyer'!L10)</f>
        <v>4468</v>
      </c>
      <c r="O111" s="43">
        <f>SUM('Paul Dyer'!M10)</f>
        <v>186.16666666666666</v>
      </c>
    </row>
    <row r="112" spans="1:15" x14ac:dyDescent="0.25">
      <c r="A112" s="18">
        <v>4</v>
      </c>
      <c r="B112" s="41" t="s">
        <v>89</v>
      </c>
      <c r="C112" s="97" t="s">
        <v>103</v>
      </c>
      <c r="D112" s="42">
        <f>SUM('Claudia Escoto'!K10)</f>
        <v>24</v>
      </c>
      <c r="E112" s="42">
        <f>SUM('Claudia Escoto'!L10)</f>
        <v>4247</v>
      </c>
      <c r="F112" s="43">
        <f>SUM('Claudia Escoto'!M10)</f>
        <v>176.95833333333334</v>
      </c>
      <c r="G112" s="42">
        <f>SUM('Claudia Escoto'!N10)</f>
        <v>42</v>
      </c>
      <c r="H112" s="43">
        <f>SUM('Claudia Escoto'!O10)</f>
        <v>218.95833333333334</v>
      </c>
      <c r="I112" s="41"/>
      <c r="J112" s="41">
        <v>4</v>
      </c>
      <c r="K112" s="41" t="s">
        <v>89</v>
      </c>
      <c r="L112" s="97" t="s">
        <v>61</v>
      </c>
      <c r="M112" s="42">
        <f>SUM('JJ Griffin'!K9)</f>
        <v>20</v>
      </c>
      <c r="N112" s="42">
        <f>SUM('JJ Griffin'!L9)</f>
        <v>3554</v>
      </c>
      <c r="O112" s="43">
        <f>SUM('JJ Griffin'!M9)</f>
        <v>177.7</v>
      </c>
    </row>
    <row r="113" spans="1:15" x14ac:dyDescent="0.25">
      <c r="A113" s="18">
        <v>5</v>
      </c>
      <c r="B113" s="41" t="s">
        <v>89</v>
      </c>
      <c r="C113" s="97" t="s">
        <v>62</v>
      </c>
      <c r="D113" s="42">
        <f>SUM('David Strother'!K10)</f>
        <v>24</v>
      </c>
      <c r="E113" s="42">
        <f>SUM('David Strother'!L10)</f>
        <v>4197</v>
      </c>
      <c r="F113" s="43">
        <f>SUM('David Strother'!M10)</f>
        <v>174.875</v>
      </c>
      <c r="G113" s="42">
        <f>SUM('David Strother'!N10)</f>
        <v>25</v>
      </c>
      <c r="H113" s="43">
        <f>SUM('David Strother'!O10)</f>
        <v>199.875</v>
      </c>
      <c r="I113" s="41"/>
      <c r="J113" s="41">
        <v>5</v>
      </c>
      <c r="K113" s="41" t="s">
        <v>89</v>
      </c>
      <c r="L113" s="97" t="s">
        <v>103</v>
      </c>
      <c r="M113" s="42">
        <f>SUM('Claudia Escoto'!K10)</f>
        <v>24</v>
      </c>
      <c r="N113" s="42">
        <f>SUM('Claudia Escoto'!L10)</f>
        <v>4247</v>
      </c>
      <c r="O113" s="43">
        <f>SUM('Claudia Escoto'!M10)</f>
        <v>176.95833333333334</v>
      </c>
    </row>
    <row r="114" spans="1:15" x14ac:dyDescent="0.25">
      <c r="A114" s="18">
        <v>6</v>
      </c>
      <c r="B114" s="41" t="s">
        <v>89</v>
      </c>
      <c r="C114" s="97" t="s">
        <v>61</v>
      </c>
      <c r="D114" s="42">
        <f>SUM('JJ Griffin'!K9)</f>
        <v>20</v>
      </c>
      <c r="E114" s="42">
        <f>SUM('JJ Griffin'!L9)</f>
        <v>3554</v>
      </c>
      <c r="F114" s="43">
        <f>SUM('JJ Griffin'!M9)</f>
        <v>177.7</v>
      </c>
      <c r="G114" s="42">
        <f>SUM('JJ Griffin'!N9)</f>
        <v>19</v>
      </c>
      <c r="H114" s="43">
        <f>SUM('JJ Griffin'!O9)</f>
        <v>196.7</v>
      </c>
      <c r="I114" s="41"/>
      <c r="J114" s="41">
        <v>6</v>
      </c>
      <c r="K114" s="41" t="s">
        <v>89</v>
      </c>
      <c r="L114" s="97" t="s">
        <v>62</v>
      </c>
      <c r="M114" s="42">
        <f>SUM('David Strother'!K10)</f>
        <v>24</v>
      </c>
      <c r="N114" s="42">
        <f>SUM('David Strother'!L10)</f>
        <v>4197</v>
      </c>
      <c r="O114" s="43">
        <f>SUM('David Strother'!M10)</f>
        <v>174.875</v>
      </c>
    </row>
    <row r="115" spans="1:15" x14ac:dyDescent="0.25">
      <c r="A115" s="69"/>
      <c r="B115" s="82"/>
      <c r="C115" s="99"/>
      <c r="D115" s="83"/>
      <c r="E115" s="83"/>
      <c r="F115" s="84"/>
      <c r="G115" s="83"/>
      <c r="H115" s="84"/>
      <c r="I115" s="41"/>
      <c r="J115" s="82"/>
      <c r="K115" s="82"/>
      <c r="L115" s="99"/>
      <c r="M115" s="83"/>
      <c r="N115" s="83"/>
      <c r="O115" s="84"/>
    </row>
    <row r="116" spans="1:15" x14ac:dyDescent="0.25">
      <c r="A116" s="18">
        <v>7</v>
      </c>
      <c r="B116" s="41" t="s">
        <v>89</v>
      </c>
      <c r="C116" s="97" t="s">
        <v>72</v>
      </c>
      <c r="D116" s="42">
        <f>SUM('Wade Haley'!K6)</f>
        <v>10</v>
      </c>
      <c r="E116" s="42">
        <f>SUM('Wade Haley'!L6)</f>
        <v>1914</v>
      </c>
      <c r="F116" s="43">
        <f>SUM('Wade Haley'!M6)</f>
        <v>191.4</v>
      </c>
      <c r="G116" s="42">
        <f>SUM('Wade Haley'!N6)</f>
        <v>47</v>
      </c>
      <c r="H116" s="43">
        <f>SUM('Wade Haley'!O6)</f>
        <v>238.4</v>
      </c>
      <c r="I116" s="41"/>
      <c r="J116" s="41">
        <v>7</v>
      </c>
      <c r="K116" s="41" t="s">
        <v>89</v>
      </c>
      <c r="L116" s="97" t="s">
        <v>223</v>
      </c>
      <c r="M116" s="42">
        <f>SUM('Luke Carroll'!K5)</f>
        <v>4</v>
      </c>
      <c r="N116" s="42">
        <f>SUM('Luke Carroll'!L5)</f>
        <v>785</v>
      </c>
      <c r="O116" s="43">
        <f>SUM('Luke Carroll'!M5)</f>
        <v>196.25</v>
      </c>
    </row>
    <row r="117" spans="1:15" x14ac:dyDescent="0.25">
      <c r="A117" s="18">
        <v>8</v>
      </c>
      <c r="B117" s="41" t="s">
        <v>89</v>
      </c>
      <c r="C117" s="97" t="s">
        <v>27</v>
      </c>
      <c r="D117" s="42">
        <f>SUM('Dave Eisenschmied'!K34)</f>
        <v>18</v>
      </c>
      <c r="E117" s="42">
        <f>SUM('Dave Eisenschmied'!L34)</f>
        <v>3034</v>
      </c>
      <c r="F117" s="43">
        <f>SUM('Dave Eisenschmied'!M34)</f>
        <v>168.55555555555554</v>
      </c>
      <c r="G117" s="42">
        <f>SUM('Dave Eisenschmied'!N34)</f>
        <v>55</v>
      </c>
      <c r="H117" s="43">
        <f>SUM('Dave Eisenschmied'!O34)</f>
        <v>223.55555555555554</v>
      </c>
      <c r="I117" s="41"/>
      <c r="J117" s="41">
        <v>8</v>
      </c>
      <c r="K117" s="41" t="s">
        <v>89</v>
      </c>
      <c r="L117" s="97" t="s">
        <v>244</v>
      </c>
      <c r="M117" s="42">
        <f>SUM('Joe Jarrell'!K6)</f>
        <v>8</v>
      </c>
      <c r="N117" s="42">
        <f>SUM('Joe Jarrell'!L6)</f>
        <v>1554</v>
      </c>
      <c r="O117" s="43">
        <f>SUM('Joe Jarrell'!M6)</f>
        <v>194.25</v>
      </c>
    </row>
    <row r="118" spans="1:15" x14ac:dyDescent="0.25">
      <c r="A118" s="18">
        <v>9</v>
      </c>
      <c r="B118" s="41" t="s">
        <v>89</v>
      </c>
      <c r="C118" s="97" t="s">
        <v>244</v>
      </c>
      <c r="D118" s="42">
        <f>SUM('Joe Jarrell'!K6)</f>
        <v>8</v>
      </c>
      <c r="E118" s="42">
        <f>SUM('Joe Jarrell'!L6)</f>
        <v>1554</v>
      </c>
      <c r="F118" s="43">
        <f>SUM('Joe Jarrell'!M6)</f>
        <v>194.25</v>
      </c>
      <c r="G118" s="42">
        <f>SUM('Joe Jarrell'!N6)</f>
        <v>26</v>
      </c>
      <c r="H118" s="43">
        <f>SUM('Joe Jarrell'!O6)</f>
        <v>220.25</v>
      </c>
      <c r="I118" s="41"/>
      <c r="J118" s="41">
        <v>9</v>
      </c>
      <c r="K118" s="41" t="s">
        <v>89</v>
      </c>
      <c r="L118" s="97" t="s">
        <v>239</v>
      </c>
      <c r="M118" s="42">
        <f>SUM('John Laseter'!K5)</f>
        <v>4</v>
      </c>
      <c r="N118" s="42">
        <f>SUM('John Laseter'!L5)</f>
        <v>769</v>
      </c>
      <c r="O118" s="43">
        <f>SUM('John Laseter'!M5)</f>
        <v>192.25</v>
      </c>
    </row>
    <row r="119" spans="1:15" x14ac:dyDescent="0.25">
      <c r="A119" s="18">
        <v>10</v>
      </c>
      <c r="B119" s="41" t="s">
        <v>89</v>
      </c>
      <c r="C119" s="98" t="s">
        <v>142</v>
      </c>
      <c r="D119" s="42">
        <f>SUM('Doc Gilliam'!K6)</f>
        <v>12</v>
      </c>
      <c r="E119" s="42">
        <f>SUM('Doc Gilliam'!L6)</f>
        <v>2280</v>
      </c>
      <c r="F119" s="43">
        <f>SUM('Doc Gilliam'!M6)</f>
        <v>190</v>
      </c>
      <c r="G119" s="42">
        <f>SUM('Doc Gilliam'!N6)</f>
        <v>20</v>
      </c>
      <c r="H119" s="43">
        <f>SUM('Doc Gilliam'!O6)</f>
        <v>210</v>
      </c>
      <c r="I119" s="41"/>
      <c r="J119" s="41">
        <v>10</v>
      </c>
      <c r="K119" s="41" t="s">
        <v>89</v>
      </c>
      <c r="L119" s="97" t="s">
        <v>72</v>
      </c>
      <c r="M119" s="42">
        <f>SUM('Wade Haley'!K6)</f>
        <v>10</v>
      </c>
      <c r="N119" s="42">
        <f>SUM('Wade Haley'!L6)</f>
        <v>1914</v>
      </c>
      <c r="O119" s="43">
        <f>SUM('Wade Haley'!M6)</f>
        <v>191.4</v>
      </c>
    </row>
    <row r="120" spans="1:15" x14ac:dyDescent="0.25">
      <c r="A120" s="18">
        <v>11</v>
      </c>
      <c r="B120" s="41" t="s">
        <v>89</v>
      </c>
      <c r="C120" s="97" t="s">
        <v>223</v>
      </c>
      <c r="D120" s="42">
        <f>SUM('Luke Carroll'!K5)</f>
        <v>4</v>
      </c>
      <c r="E120" s="42">
        <f>SUM('Luke Carroll'!L5)</f>
        <v>785</v>
      </c>
      <c r="F120" s="43">
        <f>SUM('Luke Carroll'!M5)</f>
        <v>196.25</v>
      </c>
      <c r="G120" s="42">
        <f>SUM('Luke Carroll'!N5)</f>
        <v>13</v>
      </c>
      <c r="H120" s="43">
        <f>SUM('Luke Carroll'!O5)</f>
        <v>209.25</v>
      </c>
      <c r="I120" s="41"/>
      <c r="J120" s="41">
        <v>11</v>
      </c>
      <c r="K120" s="41" t="s">
        <v>89</v>
      </c>
      <c r="L120" s="98" t="s">
        <v>142</v>
      </c>
      <c r="M120" s="42">
        <f>SUM('Doc Gilliam'!K6)</f>
        <v>12</v>
      </c>
      <c r="N120" s="42">
        <f>SUM('Doc Gilliam'!L6)</f>
        <v>2280</v>
      </c>
      <c r="O120" s="43">
        <f>SUM('Doc Gilliam'!M6)</f>
        <v>190</v>
      </c>
    </row>
    <row r="121" spans="1:15" x14ac:dyDescent="0.25">
      <c r="A121" s="18">
        <v>12</v>
      </c>
      <c r="B121" s="41" t="s">
        <v>89</v>
      </c>
      <c r="C121" s="97" t="s">
        <v>189</v>
      </c>
      <c r="D121" s="42">
        <f>SUM('Jim Stewart'!K8)</f>
        <v>16</v>
      </c>
      <c r="E121" s="42">
        <f>SUM('Jim Stewart'!L8)</f>
        <v>2735</v>
      </c>
      <c r="F121" s="43">
        <f>SUM('Jim Stewart'!M8)</f>
        <v>170.9375</v>
      </c>
      <c r="G121" s="42">
        <f>SUM('Jim Stewart'!N8)</f>
        <v>36</v>
      </c>
      <c r="H121" s="43">
        <f>SUM('Jim Stewart'!O8)</f>
        <v>206.9375</v>
      </c>
      <c r="I121" s="41"/>
      <c r="J121" s="41">
        <v>12</v>
      </c>
      <c r="K121" s="41" t="s">
        <v>89</v>
      </c>
      <c r="L121" s="97" t="s">
        <v>224</v>
      </c>
      <c r="M121" s="42">
        <f>SUM('Art Shaffer'!K5)</f>
        <v>4</v>
      </c>
      <c r="N121" s="42">
        <f>SUM('Art Shaffer'!L5)</f>
        <v>759</v>
      </c>
      <c r="O121" s="43">
        <f>SUM('Art Shaffer'!M5)</f>
        <v>189.75</v>
      </c>
    </row>
    <row r="122" spans="1:15" x14ac:dyDescent="0.25">
      <c r="A122" s="18">
        <v>13</v>
      </c>
      <c r="B122" s="41" t="s">
        <v>89</v>
      </c>
      <c r="C122" s="97" t="s">
        <v>102</v>
      </c>
      <c r="D122" s="42">
        <f>SUM('James Braddy'!K5)</f>
        <v>4</v>
      </c>
      <c r="E122" s="42">
        <f>SUM('James Braddy'!L5)</f>
        <v>754</v>
      </c>
      <c r="F122" s="43">
        <f>SUM('James Braddy'!M5)</f>
        <v>188.5</v>
      </c>
      <c r="G122" s="42">
        <f>SUM('James Braddy'!N5)</f>
        <v>13</v>
      </c>
      <c r="H122" s="43">
        <f>SUM('James Braddy'!O5)</f>
        <v>201.5</v>
      </c>
      <c r="I122" s="41"/>
      <c r="J122" s="41">
        <v>13</v>
      </c>
      <c r="K122" s="41" t="s">
        <v>89</v>
      </c>
      <c r="L122" s="97" t="s">
        <v>265</v>
      </c>
      <c r="M122" s="42">
        <f>SUM('Ryan Gray'!K5)</f>
        <v>3</v>
      </c>
      <c r="N122" s="42">
        <f>SUM('Ryan Gray'!L5)</f>
        <v>566</v>
      </c>
      <c r="O122" s="43">
        <f>SUM('Ryan Gray'!M5)</f>
        <v>188.66666666666666</v>
      </c>
    </row>
    <row r="123" spans="1:15" x14ac:dyDescent="0.25">
      <c r="A123" s="18">
        <v>14</v>
      </c>
      <c r="B123" s="41" t="s">
        <v>89</v>
      </c>
      <c r="C123" s="97" t="s">
        <v>265</v>
      </c>
      <c r="D123" s="42">
        <f>SUM('Ryan Gray'!K5)</f>
        <v>3</v>
      </c>
      <c r="E123" s="42">
        <f>SUM('Ryan Gray'!L5)</f>
        <v>566</v>
      </c>
      <c r="F123" s="43">
        <f>SUM('Ryan Gray'!M5)</f>
        <v>188.66666666666666</v>
      </c>
      <c r="G123" s="42">
        <f>SUM('Ryan Gray'!N5)</f>
        <v>11</v>
      </c>
      <c r="H123" s="43">
        <f>SUM('Ryan Gray'!O5)</f>
        <v>199.66666666666666</v>
      </c>
      <c r="I123" s="41"/>
      <c r="J123" s="41">
        <v>14</v>
      </c>
      <c r="K123" s="41" t="s">
        <v>89</v>
      </c>
      <c r="L123" s="97" t="s">
        <v>102</v>
      </c>
      <c r="M123" s="42">
        <f>SUM('James Braddy'!K5)</f>
        <v>4</v>
      </c>
      <c r="N123" s="42">
        <f>SUM('James Braddy'!L5)</f>
        <v>754</v>
      </c>
      <c r="O123" s="43">
        <f>SUM('James Braddy'!M5)</f>
        <v>188.5</v>
      </c>
    </row>
    <row r="124" spans="1:15" x14ac:dyDescent="0.25">
      <c r="A124" s="18">
        <v>15</v>
      </c>
      <c r="B124" s="41" t="s">
        <v>89</v>
      </c>
      <c r="C124" s="97" t="s">
        <v>238</v>
      </c>
      <c r="D124" s="42">
        <f>SUM('John Laseter'!K5)</f>
        <v>4</v>
      </c>
      <c r="E124" s="42">
        <f>SUM('John Laseter'!L5)</f>
        <v>769</v>
      </c>
      <c r="F124" s="43">
        <f>SUM('John Laseter'!M5)</f>
        <v>192.25</v>
      </c>
      <c r="G124" s="42">
        <f>SUM('John Laseter'!N5)</f>
        <v>5</v>
      </c>
      <c r="H124" s="43">
        <f>SUM('John Laseter'!O5)</f>
        <v>197.25</v>
      </c>
      <c r="I124" s="41"/>
      <c r="J124" s="41">
        <v>15</v>
      </c>
      <c r="K124" s="41" t="s">
        <v>89</v>
      </c>
      <c r="L124" s="97" t="s">
        <v>294</v>
      </c>
      <c r="M124" s="42">
        <f>SUM('Max Dixon'!K5)</f>
        <v>4</v>
      </c>
      <c r="N124" s="42">
        <f>SUM('Max Dixon'!L5)</f>
        <v>747</v>
      </c>
      <c r="O124" s="43">
        <f>SUM('Max Dixon'!M5)</f>
        <v>186.75</v>
      </c>
    </row>
    <row r="125" spans="1:15" x14ac:dyDescent="0.25">
      <c r="A125" s="18">
        <v>16</v>
      </c>
      <c r="B125" s="41" t="s">
        <v>89</v>
      </c>
      <c r="C125" s="97" t="s">
        <v>260</v>
      </c>
      <c r="D125" s="42">
        <f>SUM('Bob Leier'!K5)</f>
        <v>6</v>
      </c>
      <c r="E125" s="42">
        <f>SUM('Bob Leier'!L5)</f>
        <v>1038</v>
      </c>
      <c r="F125" s="43">
        <f>SUM('Bob Leier'!M5)</f>
        <v>173</v>
      </c>
      <c r="G125" s="42">
        <f>SUM('Bob Leier'!N5)</f>
        <v>24</v>
      </c>
      <c r="H125" s="43">
        <f>SUM('Bob Leier'!O5)</f>
        <v>197</v>
      </c>
      <c r="I125" s="41"/>
      <c r="J125" s="41">
        <v>16</v>
      </c>
      <c r="K125" s="41" t="s">
        <v>89</v>
      </c>
      <c r="L125" s="97" t="s">
        <v>266</v>
      </c>
      <c r="M125" s="42">
        <f>SUM('Rick Gray'!K5)</f>
        <v>3</v>
      </c>
      <c r="N125" s="42">
        <f>SUM('Rick Gray'!L5)</f>
        <v>555</v>
      </c>
      <c r="O125" s="43">
        <f>SUM('Rick Gray'!M5)</f>
        <v>185</v>
      </c>
    </row>
    <row r="126" spans="1:15" x14ac:dyDescent="0.25">
      <c r="A126" s="18">
        <v>17</v>
      </c>
      <c r="B126" s="41" t="s">
        <v>89</v>
      </c>
      <c r="C126" s="97" t="s">
        <v>259</v>
      </c>
      <c r="D126" s="42">
        <f>SUM('Bill Meyer'!K6)</f>
        <v>10</v>
      </c>
      <c r="E126" s="42">
        <f>SUM('Bill Meyer'!L6)</f>
        <v>1716</v>
      </c>
      <c r="F126" s="43">
        <f>SUM('Bill Meyer'!M6)</f>
        <v>171.6</v>
      </c>
      <c r="G126" s="42">
        <f>SUM('Bill Meyer'!N6)</f>
        <v>23</v>
      </c>
      <c r="H126" s="43">
        <f>SUM('Bill Meyer'!O6)</f>
        <v>194.6</v>
      </c>
      <c r="I126" s="41"/>
      <c r="J126" s="41">
        <v>17</v>
      </c>
      <c r="K126" s="41" t="s">
        <v>89</v>
      </c>
      <c r="L126" s="97" t="s">
        <v>31</v>
      </c>
      <c r="M126" s="42">
        <f>SUM('Cody King'!K17)</f>
        <v>4</v>
      </c>
      <c r="N126" s="42">
        <f>SUM('Cody King'!L17)</f>
        <v>739</v>
      </c>
      <c r="O126" s="43">
        <f>SUM('Cody King'!M17)</f>
        <v>184.75</v>
      </c>
    </row>
    <row r="127" spans="1:15" x14ac:dyDescent="0.25">
      <c r="A127" s="18">
        <v>18</v>
      </c>
      <c r="B127" s="41" t="s">
        <v>89</v>
      </c>
      <c r="C127" s="97" t="s">
        <v>199</v>
      </c>
      <c r="D127" s="42">
        <f>SUM('Rick Hahn'!K7)</f>
        <v>9</v>
      </c>
      <c r="E127" s="42">
        <f>SUM('Rick Hahn'!L7)</f>
        <v>1629</v>
      </c>
      <c r="F127" s="43">
        <f>SUM('Rick Hahn'!M7)</f>
        <v>181</v>
      </c>
      <c r="G127" s="42">
        <f>SUM('Rick Hahn'!N7)</f>
        <v>13</v>
      </c>
      <c r="H127" s="43">
        <f>SUM('Rick Hahn'!O7)</f>
        <v>194</v>
      </c>
      <c r="I127" s="41"/>
      <c r="J127" s="41">
        <v>18</v>
      </c>
      <c r="K127" s="41" t="s">
        <v>89</v>
      </c>
      <c r="L127" s="97" t="s">
        <v>170</v>
      </c>
      <c r="M127" s="42">
        <f>SUM('Tim Thomas'!K5)</f>
        <v>6</v>
      </c>
      <c r="N127" s="42">
        <f>SUM('Tim Thomas'!L5)</f>
        <v>1104</v>
      </c>
      <c r="O127" s="43">
        <f>SUM('Tim Thomas'!M5)</f>
        <v>184</v>
      </c>
    </row>
    <row r="128" spans="1:15" x14ac:dyDescent="0.25">
      <c r="A128" s="18">
        <v>19</v>
      </c>
      <c r="B128" s="41" t="s">
        <v>89</v>
      </c>
      <c r="C128" s="97" t="s">
        <v>160</v>
      </c>
      <c r="D128" s="42">
        <f>SUM('Frank Baird'!K15)</f>
        <v>4</v>
      </c>
      <c r="E128" s="42">
        <f>SUM('Frank Baird'!L15)</f>
        <v>724</v>
      </c>
      <c r="F128" s="43">
        <f>SUM('Frank Baird'!M15)</f>
        <v>181</v>
      </c>
      <c r="G128" s="42">
        <f>SUM('Frank Baird'!N15)</f>
        <v>13</v>
      </c>
      <c r="H128" s="43">
        <f>SUM('Frank Baird'!O15)</f>
        <v>194</v>
      </c>
      <c r="I128" s="41"/>
      <c r="J128" s="41">
        <v>19</v>
      </c>
      <c r="K128" s="41" t="s">
        <v>89</v>
      </c>
      <c r="L128" s="97" t="s">
        <v>199</v>
      </c>
      <c r="M128" s="42">
        <f>SUM('Rick Hahn'!K7)</f>
        <v>9</v>
      </c>
      <c r="N128" s="42">
        <f>SUM('Rick Hahn'!L7)</f>
        <v>1629</v>
      </c>
      <c r="O128" s="43">
        <f>SUM('Rick Hahn'!M7)</f>
        <v>181</v>
      </c>
    </row>
    <row r="129" spans="1:15" x14ac:dyDescent="0.25">
      <c r="A129" s="18">
        <v>20</v>
      </c>
      <c r="B129" s="41" t="s">
        <v>89</v>
      </c>
      <c r="C129" s="97" t="s">
        <v>224</v>
      </c>
      <c r="D129" s="42">
        <f>SUM('Art Shaffer'!K5)</f>
        <v>4</v>
      </c>
      <c r="E129" s="42">
        <f>SUM('Art Shaffer'!L5)</f>
        <v>759</v>
      </c>
      <c r="F129" s="43">
        <f>SUM('Art Shaffer'!M5)</f>
        <v>189.75</v>
      </c>
      <c r="G129" s="42">
        <f>SUM('Art Shaffer'!N5)</f>
        <v>4</v>
      </c>
      <c r="H129" s="43">
        <f>SUM('Art Shaffer'!O5)</f>
        <v>193.75</v>
      </c>
      <c r="I129" s="41"/>
      <c r="J129" s="41">
        <v>20</v>
      </c>
      <c r="K129" s="41" t="s">
        <v>89</v>
      </c>
      <c r="L129" s="97" t="s">
        <v>160</v>
      </c>
      <c r="M129" s="42">
        <f>SUM('Frank Baird'!K15)</f>
        <v>4</v>
      </c>
      <c r="N129" s="42">
        <f>SUM('Frank Baird'!L15)</f>
        <v>724</v>
      </c>
      <c r="O129" s="43">
        <f>SUM('Frank Baird'!M15)</f>
        <v>181</v>
      </c>
    </row>
    <row r="130" spans="1:15" x14ac:dyDescent="0.25">
      <c r="A130" s="18">
        <v>21</v>
      </c>
      <c r="B130" s="41" t="s">
        <v>89</v>
      </c>
      <c r="C130" s="97" t="s">
        <v>65</v>
      </c>
      <c r="D130" s="42">
        <f>SUM('Kenneth Sledge'!K20)</f>
        <v>16</v>
      </c>
      <c r="E130" s="42">
        <f>SUM('Kenneth Sledge'!L20)</f>
        <v>2815.002</v>
      </c>
      <c r="F130" s="43">
        <f>SUM('Kenneth Sledge'!M20)</f>
        <v>175.937625</v>
      </c>
      <c r="G130" s="42">
        <v>4</v>
      </c>
      <c r="H130" s="43">
        <f>SUM('Kenneth Sledge'!O20)</f>
        <v>192.937625</v>
      </c>
      <c r="I130" s="41"/>
      <c r="J130" s="41">
        <v>21</v>
      </c>
      <c r="K130" s="41" t="s">
        <v>89</v>
      </c>
      <c r="L130" s="97" t="s">
        <v>24</v>
      </c>
      <c r="M130" s="42">
        <f>SUM('Bert Farias'!K5)</f>
        <v>4</v>
      </c>
      <c r="N130" s="42">
        <f>SUM('Bert Farias'!L5)</f>
        <v>720</v>
      </c>
      <c r="O130" s="43">
        <f>SUM('Bert Farias'!M5)</f>
        <v>180</v>
      </c>
    </row>
    <row r="131" spans="1:15" x14ac:dyDescent="0.25">
      <c r="A131" s="18">
        <v>22</v>
      </c>
      <c r="B131" s="41" t="s">
        <v>89</v>
      </c>
      <c r="C131" s="97" t="s">
        <v>170</v>
      </c>
      <c r="D131" s="42">
        <f>SUM('Tim Thomas'!K5)</f>
        <v>6</v>
      </c>
      <c r="E131" s="42">
        <f>SUM('Tim Thomas'!L5)</f>
        <v>1104</v>
      </c>
      <c r="F131" s="43">
        <f>SUM('Tim Thomas'!M5)</f>
        <v>184</v>
      </c>
      <c r="G131" s="42">
        <f>SUM('Tim Thomas'!N5)</f>
        <v>8</v>
      </c>
      <c r="H131" s="43">
        <f>SUM('Tim Thomas'!O5)</f>
        <v>192</v>
      </c>
      <c r="I131" s="41"/>
      <c r="J131" s="41">
        <v>22</v>
      </c>
      <c r="K131" s="41" t="s">
        <v>89</v>
      </c>
      <c r="L131" s="97" t="s">
        <v>126</v>
      </c>
      <c r="M131" s="42">
        <f>SUM('Michael Howell'!K16)</f>
        <v>4</v>
      </c>
      <c r="N131" s="42">
        <f>SUM('Michael Howell'!L16)</f>
        <v>712</v>
      </c>
      <c r="O131" s="43">
        <f>SUM('Michael Howell'!M16)</f>
        <v>178</v>
      </c>
    </row>
    <row r="132" spans="1:15" x14ac:dyDescent="0.25">
      <c r="A132" s="18">
        <v>23</v>
      </c>
      <c r="B132" s="41" t="s">
        <v>89</v>
      </c>
      <c r="C132" s="97" t="s">
        <v>24</v>
      </c>
      <c r="D132" s="42">
        <f>SUM('Robby King'!K5)</f>
        <v>4</v>
      </c>
      <c r="E132" s="42">
        <f>SUM('Robby King'!L5)</f>
        <v>711</v>
      </c>
      <c r="F132" s="43">
        <f>SUM('Robby King'!M5)</f>
        <v>177.75</v>
      </c>
      <c r="G132" s="42">
        <f>SUM('Robby King'!N5)</f>
        <v>13</v>
      </c>
      <c r="H132" s="43">
        <f>SUM('Robby King'!O5)</f>
        <v>190.75</v>
      </c>
      <c r="I132" s="41"/>
      <c r="J132" s="41">
        <v>23</v>
      </c>
      <c r="K132" s="41" t="s">
        <v>89</v>
      </c>
      <c r="L132" s="97" t="s">
        <v>48</v>
      </c>
      <c r="M132" s="42">
        <f>SUM('Robby King'!K5)</f>
        <v>4</v>
      </c>
      <c r="N132" s="42">
        <f>SUM('Robby King'!L5)</f>
        <v>711</v>
      </c>
      <c r="O132" s="43">
        <f>SUM('Robby King'!M5)</f>
        <v>177.75</v>
      </c>
    </row>
    <row r="133" spans="1:15" x14ac:dyDescent="0.25">
      <c r="A133" s="18">
        <v>24</v>
      </c>
      <c r="B133" s="41" t="s">
        <v>89</v>
      </c>
      <c r="C133" s="97" t="s">
        <v>294</v>
      </c>
      <c r="D133" s="42">
        <f>SUM('Max Dixon'!K5)</f>
        <v>4</v>
      </c>
      <c r="E133" s="42">
        <f>SUM('Max Dixon'!L5)</f>
        <v>747</v>
      </c>
      <c r="F133" s="43">
        <f>SUM('Max Dixon'!M5)</f>
        <v>186.75</v>
      </c>
      <c r="G133" s="42">
        <f>SUM('Max Dixon'!N5)</f>
        <v>4</v>
      </c>
      <c r="H133" s="43">
        <f>SUM('Max Dixon'!O5)</f>
        <v>190.75</v>
      </c>
      <c r="I133" s="41"/>
      <c r="J133" s="41">
        <v>24</v>
      </c>
      <c r="K133" s="41" t="s">
        <v>89</v>
      </c>
      <c r="L133" s="97" t="s">
        <v>49</v>
      </c>
      <c r="M133" s="42">
        <f>SUM('Dina Tunberg'!K5)</f>
        <v>4</v>
      </c>
      <c r="N133" s="42">
        <f>SUM('Dina Tunberg'!L5)</f>
        <v>707</v>
      </c>
      <c r="O133" s="43">
        <f>SUM('Dina Tunberg'!M5)</f>
        <v>176.75</v>
      </c>
    </row>
    <row r="134" spans="1:15" x14ac:dyDescent="0.25">
      <c r="A134" s="18">
        <v>25</v>
      </c>
      <c r="B134" s="41" t="s">
        <v>89</v>
      </c>
      <c r="C134" s="97" t="s">
        <v>48</v>
      </c>
      <c r="D134" s="42">
        <f>SUM('Bert Farias'!K5)</f>
        <v>4</v>
      </c>
      <c r="E134" s="42">
        <f>SUM('Bert Farias'!L5)</f>
        <v>720</v>
      </c>
      <c r="F134" s="43">
        <f>SUM('Bert Farias'!M5)</f>
        <v>180</v>
      </c>
      <c r="G134" s="42">
        <f>SUM('Bert Farias'!N5)</f>
        <v>9</v>
      </c>
      <c r="H134" s="43">
        <f>SUM('Bert Farias'!O5)</f>
        <v>189</v>
      </c>
      <c r="I134" s="41"/>
      <c r="J134" s="41">
        <v>25</v>
      </c>
      <c r="K134" s="41" t="s">
        <v>89</v>
      </c>
      <c r="L134" s="97" t="s">
        <v>247</v>
      </c>
      <c r="M134" s="42">
        <f>SUM('Jose Yanez'!K5)</f>
        <v>4</v>
      </c>
      <c r="N134" s="42">
        <f>SUM('Jose Yanez'!L5)</f>
        <v>706</v>
      </c>
      <c r="O134" s="43">
        <f>SUM('Jose Yanez'!M5)</f>
        <v>176.5</v>
      </c>
    </row>
    <row r="135" spans="1:15" x14ac:dyDescent="0.25">
      <c r="A135" s="18">
        <v>26</v>
      </c>
      <c r="B135" s="41" t="s">
        <v>89</v>
      </c>
      <c r="C135" s="97" t="s">
        <v>266</v>
      </c>
      <c r="D135" s="42">
        <f>SUM('Rick Gray'!K5)</f>
        <v>3</v>
      </c>
      <c r="E135" s="42">
        <f>SUM('Rick Gray'!L5)</f>
        <v>555</v>
      </c>
      <c r="F135" s="43">
        <f>SUM('Rick Gray'!M5)</f>
        <v>185</v>
      </c>
      <c r="G135" s="42">
        <f>SUM('Rick Gray'!N5)</f>
        <v>4</v>
      </c>
      <c r="H135" s="43">
        <f>SUM('Rick Gray'!O5)</f>
        <v>189</v>
      </c>
      <c r="I135" s="41"/>
      <c r="J135" s="41">
        <v>26</v>
      </c>
      <c r="K135" s="41" t="s">
        <v>89</v>
      </c>
      <c r="L135" s="97" t="s">
        <v>65</v>
      </c>
      <c r="M135" s="42">
        <f>SUM('Kenneth Sledge'!K20)</f>
        <v>16</v>
      </c>
      <c r="N135" s="42">
        <f>SUM('Kenneth Sledge'!L20)</f>
        <v>2815.002</v>
      </c>
      <c r="O135" s="43">
        <f>SUM('Kenneth Sledge'!M20)</f>
        <v>175.937625</v>
      </c>
    </row>
    <row r="136" spans="1:15" x14ac:dyDescent="0.25">
      <c r="A136" s="18">
        <v>27</v>
      </c>
      <c r="B136" s="41" t="s">
        <v>89</v>
      </c>
      <c r="C136" s="97" t="s">
        <v>31</v>
      </c>
      <c r="D136" s="42">
        <f>SUM('Cody King'!K17)</f>
        <v>4</v>
      </c>
      <c r="E136" s="42">
        <f>SUM('Cody King'!L17)</f>
        <v>739</v>
      </c>
      <c r="F136" s="43">
        <f>SUM('Cody King'!M17)</f>
        <v>184.75</v>
      </c>
      <c r="G136" s="42">
        <f>SUM('Cody King'!N17)</f>
        <v>4</v>
      </c>
      <c r="H136" s="43">
        <f>SUM('Cody King'!O17)</f>
        <v>188.75</v>
      </c>
      <c r="I136" s="41"/>
      <c r="J136" s="41">
        <v>27</v>
      </c>
      <c r="K136" s="41" t="s">
        <v>89</v>
      </c>
      <c r="L136" s="97" t="s">
        <v>260</v>
      </c>
      <c r="M136" s="42">
        <f>SUM('Bob Leier'!K5)</f>
        <v>6</v>
      </c>
      <c r="N136" s="42">
        <f>SUM('Bob Leier'!L5)</f>
        <v>1038</v>
      </c>
      <c r="O136" s="43">
        <f>SUM('Bob Leier'!M5)</f>
        <v>173</v>
      </c>
    </row>
    <row r="137" spans="1:15" x14ac:dyDescent="0.25">
      <c r="A137" s="18">
        <v>28</v>
      </c>
      <c r="B137" s="41" t="s">
        <v>89</v>
      </c>
      <c r="C137" s="97" t="s">
        <v>49</v>
      </c>
      <c r="D137" s="42">
        <f>SUM('Dina Tunberg'!K5)</f>
        <v>4</v>
      </c>
      <c r="E137" s="42">
        <f>SUM('Dina Tunberg'!L5)</f>
        <v>707</v>
      </c>
      <c r="F137" s="43">
        <f>SUM('Dina Tunberg'!M5)</f>
        <v>176.75</v>
      </c>
      <c r="G137" s="42">
        <f>SUM('Dina Tunberg'!N5)</f>
        <v>8</v>
      </c>
      <c r="H137" s="43">
        <f>SUM('Dina Tunberg'!O5)</f>
        <v>184.75</v>
      </c>
      <c r="I137" s="41"/>
      <c r="J137" s="41">
        <v>28</v>
      </c>
      <c r="K137" s="41" t="s">
        <v>89</v>
      </c>
      <c r="L137" s="97" t="s">
        <v>88</v>
      </c>
      <c r="M137" s="42">
        <f>SUM('Walter Smith'!K5)</f>
        <v>4</v>
      </c>
      <c r="N137" s="42">
        <f>SUM('Walter Smith'!L5)</f>
        <v>687</v>
      </c>
      <c r="O137" s="43">
        <f>SUM('Walter Smith'!M5)</f>
        <v>171.75</v>
      </c>
    </row>
    <row r="138" spans="1:15" x14ac:dyDescent="0.25">
      <c r="A138" s="18">
        <v>29</v>
      </c>
      <c r="B138" s="41" t="s">
        <v>89</v>
      </c>
      <c r="C138" s="97" t="s">
        <v>126</v>
      </c>
      <c r="D138" s="42">
        <f>SUM('Michael Howell'!K16)</f>
        <v>4</v>
      </c>
      <c r="E138" s="42">
        <f>SUM('Michael Howell'!L16)</f>
        <v>712</v>
      </c>
      <c r="F138" s="43">
        <f>SUM('Michael Howell'!M16)</f>
        <v>178</v>
      </c>
      <c r="G138" s="42">
        <f>SUM('Michael Howell'!N16)</f>
        <v>5</v>
      </c>
      <c r="H138" s="43">
        <f>SUM('Michael Howell'!O16)</f>
        <v>183</v>
      </c>
      <c r="I138" s="41"/>
      <c r="J138" s="41">
        <v>29</v>
      </c>
      <c r="K138" s="41" t="s">
        <v>89</v>
      </c>
      <c r="L138" s="97" t="s">
        <v>259</v>
      </c>
      <c r="M138" s="42">
        <f>SUM('Bill Meyer'!K6)</f>
        <v>10</v>
      </c>
      <c r="N138" s="42">
        <f>SUM('Bill Meyer'!L6)</f>
        <v>1716</v>
      </c>
      <c r="O138" s="43">
        <f>SUM('Bill Meyer'!M6)</f>
        <v>171.6</v>
      </c>
    </row>
    <row r="139" spans="1:15" x14ac:dyDescent="0.25">
      <c r="A139" s="18">
        <v>30</v>
      </c>
      <c r="B139" s="41" t="s">
        <v>89</v>
      </c>
      <c r="C139" s="97" t="s">
        <v>247</v>
      </c>
      <c r="D139" s="42">
        <f>SUM('Jose Yanez'!K5)</f>
        <v>4</v>
      </c>
      <c r="E139" s="42">
        <f>SUM('Jose Yanez'!L5)</f>
        <v>706</v>
      </c>
      <c r="F139" s="43">
        <f>SUM('Jose Yanez'!M5)</f>
        <v>176.5</v>
      </c>
      <c r="G139" s="42">
        <f>SUM('Jose Yanez'!N5)</f>
        <v>5</v>
      </c>
      <c r="H139" s="43">
        <f>SUM('Jose Yanez'!O5)</f>
        <v>181.5</v>
      </c>
      <c r="I139" s="41"/>
      <c r="J139" s="41">
        <v>30</v>
      </c>
      <c r="K139" s="41" t="s">
        <v>89</v>
      </c>
      <c r="L139" s="97" t="s">
        <v>22</v>
      </c>
      <c r="M139" s="42">
        <f>SUM('Jerry Thompson'!K5)</f>
        <v>4</v>
      </c>
      <c r="N139" s="42">
        <f>SUM('Jerry Thompson'!L5)</f>
        <v>685</v>
      </c>
      <c r="O139" s="43">
        <f>SUM('Jerry Thompson'!M5)</f>
        <v>171.25</v>
      </c>
    </row>
    <row r="140" spans="1:15" x14ac:dyDescent="0.25">
      <c r="A140" s="18">
        <v>31</v>
      </c>
      <c r="B140" s="41" t="s">
        <v>89</v>
      </c>
      <c r="C140" s="97" t="s">
        <v>73</v>
      </c>
      <c r="D140" s="42">
        <f>SUM('Eric Petzoldt'!K6)</f>
        <v>8</v>
      </c>
      <c r="E140" s="42">
        <f>SUM('Eric Petzoldt'!L6)</f>
        <v>1332</v>
      </c>
      <c r="F140" s="43">
        <f>SUM('Eric Petzoldt'!M6)</f>
        <v>166.5</v>
      </c>
      <c r="G140" s="42">
        <f>SUM('Eric Petzoldt'!N6)</f>
        <v>14</v>
      </c>
      <c r="H140" s="43">
        <f>SUM('Eric Petzoldt'!O6)</f>
        <v>180.5</v>
      </c>
      <c r="I140" s="41"/>
      <c r="J140" s="41">
        <v>31</v>
      </c>
      <c r="K140" s="41" t="s">
        <v>89</v>
      </c>
      <c r="L140" s="97" t="s">
        <v>189</v>
      </c>
      <c r="M140" s="42">
        <f>SUM('Jim Stewart'!K8)</f>
        <v>16</v>
      </c>
      <c r="N140" s="42">
        <f>SUM('Jim Stewart'!L8)</f>
        <v>2735</v>
      </c>
      <c r="O140" s="43">
        <f>SUM('Jim Stewart'!M8)</f>
        <v>170.9375</v>
      </c>
    </row>
    <row r="141" spans="1:15" x14ac:dyDescent="0.25">
      <c r="A141" s="18">
        <v>32</v>
      </c>
      <c r="B141" s="41" t="s">
        <v>89</v>
      </c>
      <c r="C141" s="97" t="s">
        <v>287</v>
      </c>
      <c r="D141" s="42">
        <f>SUM('Doug Gabbard'!K5)</f>
        <v>4</v>
      </c>
      <c r="E141" s="42">
        <f>SUM('Doug Gabbard'!L5)</f>
        <v>672</v>
      </c>
      <c r="F141" s="43">
        <f>SUM('Doug Gabbard'!M5)</f>
        <v>168</v>
      </c>
      <c r="G141" s="42">
        <f>SUM('Doug Gabbard'!N5)</f>
        <v>11</v>
      </c>
      <c r="H141" s="43">
        <f>SUM('Doug Gabbard'!O5)</f>
        <v>179</v>
      </c>
      <c r="I141" s="41"/>
      <c r="J141" s="41">
        <v>32</v>
      </c>
      <c r="K141" s="41" t="s">
        <v>89</v>
      </c>
      <c r="L141" s="97" t="s">
        <v>27</v>
      </c>
      <c r="M141" s="42">
        <f>SUM('Dave Eisenschmied'!K34)</f>
        <v>18</v>
      </c>
      <c r="N141" s="42">
        <f>SUM('Dave Eisenschmied'!L34)</f>
        <v>3034</v>
      </c>
      <c r="O141" s="43">
        <f>SUM('Dave Eisenschmied'!M34)</f>
        <v>168.55555555555554</v>
      </c>
    </row>
    <row r="142" spans="1:15" x14ac:dyDescent="0.25">
      <c r="A142" s="18">
        <v>33</v>
      </c>
      <c r="B142" s="41" t="s">
        <v>89</v>
      </c>
      <c r="C142" s="97" t="s">
        <v>22</v>
      </c>
      <c r="D142" s="42">
        <f>SUM('Jerry Thompson'!K5)</f>
        <v>4</v>
      </c>
      <c r="E142" s="42">
        <f>SUM('Jerry Thompson'!L5)</f>
        <v>685</v>
      </c>
      <c r="F142" s="43">
        <f>SUM('Jerry Thompson'!M5)</f>
        <v>171.25</v>
      </c>
      <c r="G142" s="42">
        <f>SUM('Jerry Thompson'!N5)</f>
        <v>4</v>
      </c>
      <c r="H142" s="43">
        <f>SUM('Jerry Thompson'!O5)</f>
        <v>175.25</v>
      </c>
      <c r="I142" s="41"/>
      <c r="J142" s="41">
        <v>33</v>
      </c>
      <c r="K142" s="41" t="s">
        <v>89</v>
      </c>
      <c r="L142" s="97" t="s">
        <v>287</v>
      </c>
      <c r="M142" s="42">
        <f>SUM('Doug Gabbard'!K5)</f>
        <v>4</v>
      </c>
      <c r="N142" s="42">
        <f>SUM('Doug Gabbard'!L5)</f>
        <v>672</v>
      </c>
      <c r="O142" s="43">
        <f>SUM('Doug Gabbard'!M5)</f>
        <v>168</v>
      </c>
    </row>
    <row r="143" spans="1:15" x14ac:dyDescent="0.25">
      <c r="A143" s="18">
        <v>34</v>
      </c>
      <c r="B143" s="41" t="s">
        <v>89</v>
      </c>
      <c r="C143" s="97" t="s">
        <v>88</v>
      </c>
      <c r="D143" s="42">
        <f>SUM('Walter Smith'!K5)</f>
        <v>4</v>
      </c>
      <c r="E143" s="42">
        <f>SUM('Walter Smith'!L5)</f>
        <v>687</v>
      </c>
      <c r="F143" s="43">
        <f>SUM('Walter Smith'!M5)</f>
        <v>171.75</v>
      </c>
      <c r="G143" s="42">
        <f>SUM('Walter Smith'!N5)</f>
        <v>2</v>
      </c>
      <c r="H143" s="43">
        <f>SUM('Walter Smith'!O5)</f>
        <v>173.75</v>
      </c>
      <c r="I143" s="41"/>
      <c r="J143" s="41">
        <v>34</v>
      </c>
      <c r="K143" s="41" t="s">
        <v>89</v>
      </c>
      <c r="L143" s="97" t="s">
        <v>73</v>
      </c>
      <c r="M143" s="42">
        <f>SUM('Eric Petzoldt'!K6)</f>
        <v>8</v>
      </c>
      <c r="N143" s="42">
        <f>SUM('Eric Petzoldt'!L6)</f>
        <v>1332</v>
      </c>
      <c r="O143" s="43">
        <f>SUM('Eric Petzoldt'!M6)</f>
        <v>166.5</v>
      </c>
    </row>
    <row r="144" spans="1:15" x14ac:dyDescent="0.25">
      <c r="A144" s="18">
        <v>35</v>
      </c>
      <c r="B144" s="41" t="s">
        <v>89</v>
      </c>
      <c r="C144" s="97" t="s">
        <v>288</v>
      </c>
      <c r="D144" s="42">
        <f>SUM('Johnny Mathews'!K5)</f>
        <v>4</v>
      </c>
      <c r="E144" s="42">
        <f>SUM('Johnny Mathews'!L5)</f>
        <v>654</v>
      </c>
      <c r="F144" s="43">
        <f>SUM('Johnny Mathews'!M5)</f>
        <v>163.5</v>
      </c>
      <c r="G144" s="42">
        <f>SUM('Johnny Mathews'!N5)</f>
        <v>6</v>
      </c>
      <c r="H144" s="43">
        <f>SUM('Johnny Mathews'!O5)</f>
        <v>169.5</v>
      </c>
      <c r="I144" s="41"/>
      <c r="J144" s="41">
        <v>35</v>
      </c>
      <c r="K144" s="41" t="s">
        <v>89</v>
      </c>
      <c r="L144" s="97" t="s">
        <v>245</v>
      </c>
      <c r="M144" s="42">
        <f>SUM('Thomas Murrell'!K5)</f>
        <v>4</v>
      </c>
      <c r="N144" s="42">
        <f>SUM('Thomas Murrell'!L5)</f>
        <v>657</v>
      </c>
      <c r="O144" s="43">
        <f>SUM('Thomas Murrell'!M5)</f>
        <v>164.25</v>
      </c>
    </row>
    <row r="145" spans="1:15" x14ac:dyDescent="0.25">
      <c r="A145" s="18">
        <v>36</v>
      </c>
      <c r="B145" s="41" t="s">
        <v>89</v>
      </c>
      <c r="C145" s="97" t="s">
        <v>245</v>
      </c>
      <c r="D145" s="42">
        <f>SUM('Thomas Murrell'!K5)</f>
        <v>4</v>
      </c>
      <c r="E145" s="42">
        <f>SUM('Thomas Murrell'!L5)</f>
        <v>657</v>
      </c>
      <c r="F145" s="43">
        <f>SUM('Thomas Murrell'!M5)</f>
        <v>164.25</v>
      </c>
      <c r="G145" s="42">
        <f>SUM('Thomas Murrell'!N5)</f>
        <v>4</v>
      </c>
      <c r="H145" s="43">
        <f>SUM('Thomas Murrell'!O5)</f>
        <v>168.25</v>
      </c>
      <c r="I145" s="41"/>
      <c r="J145" s="41">
        <v>36</v>
      </c>
      <c r="K145" s="41" t="s">
        <v>89</v>
      </c>
      <c r="L145" s="97" t="s">
        <v>288</v>
      </c>
      <c r="M145" s="42">
        <f>SUM('Johnny Mathews'!K5)</f>
        <v>4</v>
      </c>
      <c r="N145" s="42">
        <f>SUM('Johnny Mathews'!L5)</f>
        <v>654</v>
      </c>
      <c r="O145" s="43">
        <f>SUM('Johnny Mathews'!M5)</f>
        <v>163.5</v>
      </c>
    </row>
    <row r="146" spans="1:15" x14ac:dyDescent="0.25">
      <c r="A146" s="18">
        <v>37</v>
      </c>
      <c r="B146" s="41" t="s">
        <v>89</v>
      </c>
      <c r="C146" s="97" t="s">
        <v>250</v>
      </c>
      <c r="D146" s="42">
        <f>SUM('Wayne Yates'!K5)</f>
        <v>6</v>
      </c>
      <c r="E146" s="42">
        <f>SUM('Wayne Yates'!L5)</f>
        <v>909</v>
      </c>
      <c r="F146" s="43">
        <f>SUM('Wayne Yates'!M5)</f>
        <v>151.5</v>
      </c>
      <c r="G146" s="42">
        <f>SUM('Wayne Yates'!N5)</f>
        <v>8</v>
      </c>
      <c r="H146" s="43">
        <f>SUM('Wayne Yates'!O5)</f>
        <v>159.5</v>
      </c>
      <c r="I146" s="41"/>
      <c r="J146" s="41">
        <v>37</v>
      </c>
      <c r="K146" s="41" t="s">
        <v>89</v>
      </c>
      <c r="L146" s="97" t="s">
        <v>50</v>
      </c>
      <c r="M146" s="42">
        <f>SUM('Steven Shimotsu'!K5)</f>
        <v>4</v>
      </c>
      <c r="N146" s="42">
        <f>SUM('Steven Shimotsu'!L5)</f>
        <v>626</v>
      </c>
      <c r="O146" s="43">
        <f>SUM('Steven Shimotsu'!M5)</f>
        <v>156.5</v>
      </c>
    </row>
    <row r="147" spans="1:15" x14ac:dyDescent="0.25">
      <c r="A147" s="18">
        <v>40</v>
      </c>
      <c r="B147" s="41" t="s">
        <v>89</v>
      </c>
      <c r="C147" s="97" t="s">
        <v>50</v>
      </c>
      <c r="D147" s="42">
        <f>SUM('Steven Shimotsu'!K5)</f>
        <v>4</v>
      </c>
      <c r="E147" s="42">
        <f>SUM('Steven Shimotsu'!L5)</f>
        <v>626</v>
      </c>
      <c r="F147" s="43">
        <f>SUM('Steven Shimotsu'!M5)</f>
        <v>156.5</v>
      </c>
      <c r="G147" s="42">
        <f>SUM('Steven Shimotsu'!N5)</f>
        <v>3</v>
      </c>
      <c r="H147" s="43">
        <f>SUM('Steven Shimotsu'!O5)</f>
        <v>159.5</v>
      </c>
      <c r="I147" s="41"/>
      <c r="J147" s="41">
        <v>38</v>
      </c>
      <c r="K147" s="41" t="s">
        <v>89</v>
      </c>
      <c r="L147" s="97" t="s">
        <v>300</v>
      </c>
      <c r="M147" s="42">
        <f>SUM('Dustin Wilson'!K5)</f>
        <v>4</v>
      </c>
      <c r="N147" s="42">
        <f>SUM('Dustin Wilson'!L5)</f>
        <v>613</v>
      </c>
      <c r="O147" s="43">
        <f>SUM('Dustin Wilson'!M5)</f>
        <v>153.25</v>
      </c>
    </row>
    <row r="148" spans="1:15" x14ac:dyDescent="0.25">
      <c r="A148" s="18">
        <v>41</v>
      </c>
      <c r="B148" s="41" t="s">
        <v>89</v>
      </c>
      <c r="C148" s="97" t="s">
        <v>300</v>
      </c>
      <c r="D148" s="42">
        <f>SUM('Dustin Wilson'!K5)</f>
        <v>4</v>
      </c>
      <c r="E148" s="42">
        <f>SUM('Dustin Wilson'!L5)</f>
        <v>613</v>
      </c>
      <c r="F148" s="43">
        <f>SUM('Dustin Wilson'!M5)</f>
        <v>153.25</v>
      </c>
      <c r="G148" s="42">
        <f>SUM('Dustin Wilson'!N5)</f>
        <v>4</v>
      </c>
      <c r="H148" s="43">
        <f>SUM('Dustin Wilson'!O5)</f>
        <v>157.25</v>
      </c>
      <c r="I148" s="41"/>
      <c r="J148" s="41">
        <v>39</v>
      </c>
      <c r="K148" s="41" t="s">
        <v>89</v>
      </c>
      <c r="L148" s="97" t="s">
        <v>250</v>
      </c>
      <c r="M148" s="42">
        <f>SUM('Wayne Yates'!K5)</f>
        <v>6</v>
      </c>
      <c r="N148" s="42">
        <f>SUM('Wayne Yates'!L5)</f>
        <v>909</v>
      </c>
      <c r="O148" s="43">
        <f>SUM('Wayne Yates'!M5)</f>
        <v>151.5</v>
      </c>
    </row>
    <row r="149" spans="1:15" x14ac:dyDescent="0.25">
      <c r="B149" s="41"/>
      <c r="C149" s="97"/>
      <c r="D149" s="42"/>
      <c r="E149" s="42"/>
      <c r="F149" s="43"/>
      <c r="G149" s="42"/>
      <c r="H149" s="43"/>
      <c r="I149" s="41"/>
      <c r="J149" s="41"/>
      <c r="K149" s="41"/>
      <c r="L149" s="97"/>
      <c r="M149" s="42"/>
      <c r="N149" s="42"/>
      <c r="O149" s="43"/>
    </row>
    <row r="150" spans="1:15" x14ac:dyDescent="0.25">
      <c r="A150" s="20"/>
      <c r="B150" s="85"/>
      <c r="C150" s="20"/>
      <c r="D150" s="85"/>
      <c r="E150" s="85"/>
      <c r="F150" s="86"/>
      <c r="G150" s="85"/>
      <c r="H150" s="86"/>
      <c r="I150" s="41"/>
      <c r="J150" s="85"/>
      <c r="K150" s="85"/>
      <c r="L150" s="20"/>
      <c r="M150" s="87"/>
      <c r="N150" s="85"/>
      <c r="O150" s="86"/>
    </row>
    <row r="151" spans="1:15" ht="28.5" x14ac:dyDescent="0.45">
      <c r="A151" s="20"/>
      <c r="B151" s="85"/>
      <c r="C151" s="100" t="s">
        <v>41</v>
      </c>
      <c r="D151" s="85"/>
      <c r="E151" s="85"/>
      <c r="F151" s="86"/>
      <c r="G151" s="85"/>
      <c r="H151" s="86"/>
      <c r="I151" s="41"/>
      <c r="J151" s="85"/>
      <c r="K151" s="85"/>
      <c r="L151" s="100" t="s">
        <v>41</v>
      </c>
      <c r="M151" s="87"/>
      <c r="N151" s="85"/>
      <c r="O151" s="86"/>
    </row>
    <row r="152" spans="1:15" ht="18.75" x14ac:dyDescent="0.3">
      <c r="A152" s="20"/>
      <c r="B152" s="85"/>
      <c r="C152" s="20"/>
      <c r="D152" s="88" t="s">
        <v>43</v>
      </c>
      <c r="E152" s="85"/>
      <c r="F152" s="86"/>
      <c r="G152" s="85"/>
      <c r="H152" s="86"/>
      <c r="I152" s="41"/>
      <c r="J152" s="85"/>
      <c r="K152" s="85"/>
      <c r="L152" s="20"/>
      <c r="M152" s="89" t="s">
        <v>44</v>
      </c>
      <c r="N152" s="85"/>
      <c r="O152" s="86"/>
    </row>
    <row r="153" spans="1:15" x14ac:dyDescent="0.25">
      <c r="A153" s="20"/>
      <c r="B153" s="85"/>
      <c r="C153" s="20"/>
      <c r="D153" s="85"/>
      <c r="E153" s="85"/>
      <c r="F153" s="86"/>
      <c r="G153" s="85"/>
      <c r="H153" s="86"/>
      <c r="I153" s="41"/>
      <c r="J153" s="85"/>
      <c r="K153" s="85"/>
      <c r="L153" s="20"/>
      <c r="M153" s="87"/>
      <c r="N153" s="85"/>
      <c r="O153" s="86"/>
    </row>
    <row r="154" spans="1:15" x14ac:dyDescent="0.25">
      <c r="A154" s="20"/>
      <c r="B154" s="85"/>
      <c r="C154" s="20"/>
      <c r="D154" s="85"/>
      <c r="E154" s="85"/>
      <c r="F154" s="86"/>
      <c r="G154" s="85"/>
      <c r="H154" s="86"/>
      <c r="I154" s="41"/>
      <c r="J154" s="85"/>
      <c r="K154" s="85"/>
      <c r="L154" s="20"/>
      <c r="M154" s="87"/>
      <c r="N154" s="85"/>
      <c r="O154" s="86"/>
    </row>
    <row r="155" spans="1:15" ht="18.75" x14ac:dyDescent="0.4">
      <c r="A155" s="21" t="s">
        <v>0</v>
      </c>
      <c r="B155" s="79" t="s">
        <v>1</v>
      </c>
      <c r="C155" s="21" t="s">
        <v>2</v>
      </c>
      <c r="D155" s="79" t="s">
        <v>11</v>
      </c>
      <c r="E155" s="79" t="s">
        <v>32</v>
      </c>
      <c r="F155" s="80" t="s">
        <v>33</v>
      </c>
      <c r="G155" s="79" t="s">
        <v>14</v>
      </c>
      <c r="H155" s="80" t="s">
        <v>34</v>
      </c>
      <c r="I155" s="41"/>
      <c r="J155" s="79" t="s">
        <v>0</v>
      </c>
      <c r="K155" s="79" t="s">
        <v>1</v>
      </c>
      <c r="L155" s="21" t="s">
        <v>2</v>
      </c>
      <c r="M155" s="81" t="s">
        <v>11</v>
      </c>
      <c r="N155" s="79" t="s">
        <v>32</v>
      </c>
      <c r="O155" s="80" t="s">
        <v>33</v>
      </c>
    </row>
    <row r="156" spans="1:15" x14ac:dyDescent="0.25">
      <c r="A156" s="18">
        <v>1</v>
      </c>
      <c r="B156" s="41" t="s">
        <v>37</v>
      </c>
      <c r="C156" s="97" t="s">
        <v>17</v>
      </c>
      <c r="D156" s="42">
        <f>SUM('Ricky Haley'!K35)</f>
        <v>39</v>
      </c>
      <c r="E156" s="42">
        <f>SUM('Ricky Haley'!L35)</f>
        <v>7545</v>
      </c>
      <c r="F156" s="43">
        <f>SUM('Ricky Haley'!M35)</f>
        <v>193.46153846153845</v>
      </c>
      <c r="G156" s="42">
        <f>SUM('Ricky Haley'!N35)</f>
        <v>117</v>
      </c>
      <c r="H156" s="43">
        <f>SUM('Ricky Haley'!O35)</f>
        <v>310.46153846153845</v>
      </c>
      <c r="I156" s="41"/>
      <c r="J156" s="41">
        <v>1</v>
      </c>
      <c r="K156" s="41" t="s">
        <v>37</v>
      </c>
      <c r="L156" s="97" t="s">
        <v>17</v>
      </c>
      <c r="M156" s="42">
        <f>SUM('Ricky Haley'!K35)</f>
        <v>39</v>
      </c>
      <c r="N156" s="42">
        <f>SUM('Ricky Haley'!L35)</f>
        <v>7545</v>
      </c>
      <c r="O156" s="43">
        <f>SUM('Ricky Haley'!M35)</f>
        <v>193.46153846153845</v>
      </c>
    </row>
    <row r="157" spans="1:15" x14ac:dyDescent="0.25">
      <c r="A157" s="18">
        <v>2</v>
      </c>
      <c r="B157" s="41" t="s">
        <v>37</v>
      </c>
      <c r="C157" s="97" t="s">
        <v>144</v>
      </c>
      <c r="D157" s="42">
        <f>SUM('Tom Tignor'!K10)</f>
        <v>30</v>
      </c>
      <c r="E157" s="42">
        <f>SUM('Tom Tignor'!L10)</f>
        <v>5738.0010000000002</v>
      </c>
      <c r="F157" s="43">
        <f>SUM('Tom Tignor'!M10)</f>
        <v>191.26670000000001</v>
      </c>
      <c r="G157" s="42">
        <f>SUM('Tom Tignor'!N10)</f>
        <v>74</v>
      </c>
      <c r="H157" s="43">
        <f>SUM('Tom Tignor'!O10)</f>
        <v>265.26670000000001</v>
      </c>
      <c r="I157" s="41"/>
      <c r="J157" s="41">
        <v>2</v>
      </c>
      <c r="K157" s="41" t="s">
        <v>37</v>
      </c>
      <c r="L157" s="97" t="s">
        <v>98</v>
      </c>
      <c r="M157" s="42">
        <f>SUM('Travis Davis'!K11)</f>
        <v>32</v>
      </c>
      <c r="N157" s="42">
        <f>SUM('Travis Davis'!L11)</f>
        <v>6125.0010000000002</v>
      </c>
      <c r="O157" s="43">
        <f>SUM('Travis Davis'!M11)</f>
        <v>191.40628125000001</v>
      </c>
    </row>
    <row r="158" spans="1:15" x14ac:dyDescent="0.25">
      <c r="A158" s="18">
        <v>3</v>
      </c>
      <c r="B158" s="41" t="s">
        <v>37</v>
      </c>
      <c r="C158" s="97" t="s">
        <v>98</v>
      </c>
      <c r="D158" s="42">
        <f>SUM('Travis Davis'!K11)</f>
        <v>32</v>
      </c>
      <c r="E158" s="42">
        <f>SUM('Travis Davis'!L11)</f>
        <v>6125.0010000000002</v>
      </c>
      <c r="F158" s="43">
        <f>SUM('Travis Davis'!M11)</f>
        <v>191.40628125000001</v>
      </c>
      <c r="G158" s="42">
        <f>SUM('Travis Davis'!N11)</f>
        <v>56</v>
      </c>
      <c r="H158" s="43">
        <f>SUM('Travis Davis'!O11)</f>
        <v>247.40628125000001</v>
      </c>
      <c r="I158" s="41"/>
      <c r="J158" s="41">
        <v>3</v>
      </c>
      <c r="K158" s="41" t="s">
        <v>37</v>
      </c>
      <c r="L158" s="97" t="s">
        <v>144</v>
      </c>
      <c r="M158" s="42">
        <f>SUM('Tom Tignor'!K10)</f>
        <v>30</v>
      </c>
      <c r="N158" s="42">
        <f>SUM('Tom Tignor'!L10)</f>
        <v>5738.0010000000002</v>
      </c>
      <c r="O158" s="43">
        <f>SUM('Tom Tignor'!M10)</f>
        <v>191.26670000000001</v>
      </c>
    </row>
    <row r="159" spans="1:15" x14ac:dyDescent="0.25">
      <c r="A159" s="18">
        <v>4</v>
      </c>
      <c r="B159" s="41" t="s">
        <v>37</v>
      </c>
      <c r="C159" s="97" t="s">
        <v>172</v>
      </c>
      <c r="D159" s="42">
        <f>SUM('Benji Matoy'!K9)</f>
        <v>24</v>
      </c>
      <c r="E159" s="42">
        <f>SUM('Benji Matoy'!L9)</f>
        <v>4571</v>
      </c>
      <c r="F159" s="43">
        <f>SUM('Benji Matoy'!M9)</f>
        <v>190.45833333333334</v>
      </c>
      <c r="G159" s="42">
        <f>SUM('Benji Matoy'!N9)</f>
        <v>45</v>
      </c>
      <c r="H159" s="43">
        <f>SUM('Benji Matoy'!O9)</f>
        <v>235.45833333333334</v>
      </c>
      <c r="I159" s="41"/>
      <c r="J159" s="41">
        <v>4</v>
      </c>
      <c r="K159" s="41" t="s">
        <v>37</v>
      </c>
      <c r="L159" s="97" t="s">
        <v>172</v>
      </c>
      <c r="M159" s="42">
        <f>SUM('Benji Matoy'!K9)</f>
        <v>24</v>
      </c>
      <c r="N159" s="42">
        <f>SUM('Benji Matoy'!L9)</f>
        <v>4571</v>
      </c>
      <c r="O159" s="43">
        <f>SUM('Benji Matoy'!M9)</f>
        <v>190.45833333333334</v>
      </c>
    </row>
    <row r="160" spans="1:15" x14ac:dyDescent="0.25">
      <c r="A160" s="18">
        <v>5</v>
      </c>
      <c r="B160" s="41" t="s">
        <v>37</v>
      </c>
      <c r="C160" s="97" t="s">
        <v>75</v>
      </c>
      <c r="D160" s="42">
        <f>SUM('Tony Greenway'!K10)</f>
        <v>25</v>
      </c>
      <c r="E160" s="42">
        <f>SUM('Tony Greenway'!L10)</f>
        <v>4733</v>
      </c>
      <c r="F160" s="43">
        <f>SUM('Tony Greenway'!M10)</f>
        <v>189.32</v>
      </c>
      <c r="G160" s="42">
        <f>SUM('Tony Greenway'!N10)</f>
        <v>44</v>
      </c>
      <c r="H160" s="43">
        <f>SUM('Tony Greenway'!O10)</f>
        <v>233.32</v>
      </c>
      <c r="I160" s="41"/>
      <c r="J160" s="41">
        <v>5</v>
      </c>
      <c r="K160" s="41" t="s">
        <v>37</v>
      </c>
      <c r="L160" s="97" t="s">
        <v>105</v>
      </c>
      <c r="M160" s="42">
        <f>SUM('Lisa Chacon'!K9)</f>
        <v>24</v>
      </c>
      <c r="N160" s="42">
        <f>SUM('Lisa Chacon'!L9)</f>
        <v>4568.0010000000002</v>
      </c>
      <c r="O160" s="43">
        <f>SUM('Lisa Chacon'!M9)</f>
        <v>190.33337500000002</v>
      </c>
    </row>
    <row r="161" spans="1:15" x14ac:dyDescent="0.25">
      <c r="A161" s="18">
        <v>6</v>
      </c>
      <c r="B161" s="41" t="s">
        <v>37</v>
      </c>
      <c r="C161" s="97" t="s">
        <v>143</v>
      </c>
      <c r="D161" s="42">
        <f>SUM('David Huff'!K10)</f>
        <v>30</v>
      </c>
      <c r="E161" s="42">
        <f>SUM('David Huff'!L10)</f>
        <v>5655</v>
      </c>
      <c r="F161" s="43">
        <f>SUM('David Huff'!M10)</f>
        <v>188.5</v>
      </c>
      <c r="G161" s="42">
        <f>SUM('David Huff'!N10)</f>
        <v>38</v>
      </c>
      <c r="H161" s="43">
        <f>SUM('David Huff'!O10)</f>
        <v>226.5</v>
      </c>
      <c r="I161" s="41"/>
      <c r="J161" s="41">
        <v>6</v>
      </c>
      <c r="K161" s="41" t="s">
        <v>37</v>
      </c>
      <c r="L161" s="97" t="s">
        <v>75</v>
      </c>
      <c r="M161" s="42">
        <f>SUM('Tony Greenway'!K10)</f>
        <v>25</v>
      </c>
      <c r="N161" s="42">
        <f>SUM('Tony Greenway'!L10)</f>
        <v>4733</v>
      </c>
      <c r="O161" s="43">
        <f>SUM('Tony Greenway'!M10)</f>
        <v>189.32</v>
      </c>
    </row>
    <row r="162" spans="1:15" x14ac:dyDescent="0.25">
      <c r="A162" s="18">
        <v>7</v>
      </c>
      <c r="B162" s="41" t="s">
        <v>37</v>
      </c>
      <c r="C162" s="97" t="s">
        <v>105</v>
      </c>
      <c r="D162" s="42">
        <f>SUM('Lisa Chacon'!K9)</f>
        <v>24</v>
      </c>
      <c r="E162" s="42">
        <f>SUM('Lisa Chacon'!L9)</f>
        <v>4568.0010000000002</v>
      </c>
      <c r="F162" s="43">
        <f>SUM('Lisa Chacon'!M9)</f>
        <v>190.33337500000002</v>
      </c>
      <c r="G162" s="42">
        <f>SUM('Lisa Chacon'!N9)</f>
        <v>31</v>
      </c>
      <c r="H162" s="43">
        <f>SUM('Lisa Chacon'!O9)</f>
        <v>221.33337500000002</v>
      </c>
      <c r="I162" s="41"/>
      <c r="J162" s="41">
        <v>7</v>
      </c>
      <c r="K162" s="41" t="s">
        <v>37</v>
      </c>
      <c r="L162" s="97" t="s">
        <v>174</v>
      </c>
      <c r="M162" s="42">
        <f>SUM('Lucas Brooks'!K9)</f>
        <v>26</v>
      </c>
      <c r="N162" s="42">
        <f>SUM('Lucas Brooks'!L9)</f>
        <v>4904</v>
      </c>
      <c r="O162" s="43">
        <f>SUM('Lucas Brooks'!M9)</f>
        <v>188.61538461538461</v>
      </c>
    </row>
    <row r="163" spans="1:15" x14ac:dyDescent="0.25">
      <c r="A163" s="18">
        <v>8</v>
      </c>
      <c r="B163" s="41" t="s">
        <v>37</v>
      </c>
      <c r="C163" s="97" t="s">
        <v>187</v>
      </c>
      <c r="D163" s="42">
        <f>SUM('Michael Blackard'!K9)</f>
        <v>20</v>
      </c>
      <c r="E163" s="42">
        <f>SUM('Michael Blackard'!L9)</f>
        <v>3726</v>
      </c>
      <c r="F163" s="43">
        <f>SUM('Michael Blackard'!M9)</f>
        <v>186.3</v>
      </c>
      <c r="G163" s="42">
        <f>SUM('Michael Blackard'!N9)</f>
        <v>34</v>
      </c>
      <c r="H163" s="43">
        <f>SUM('Michael Blackard'!O9)</f>
        <v>220.3</v>
      </c>
      <c r="I163" s="41"/>
      <c r="J163" s="41">
        <v>8</v>
      </c>
      <c r="K163" s="41" t="s">
        <v>37</v>
      </c>
      <c r="L163" s="97" t="s">
        <v>143</v>
      </c>
      <c r="M163" s="42">
        <f>SUM('David Huff'!K10)</f>
        <v>30</v>
      </c>
      <c r="N163" s="42">
        <f>SUM('David Huff'!L10)</f>
        <v>5655</v>
      </c>
      <c r="O163" s="43">
        <f>SUM('David Huff'!M10)</f>
        <v>188.5</v>
      </c>
    </row>
    <row r="164" spans="1:15" x14ac:dyDescent="0.25">
      <c r="A164" s="18">
        <v>9</v>
      </c>
      <c r="B164" s="41" t="s">
        <v>37</v>
      </c>
      <c r="C164" s="97" t="s">
        <v>174</v>
      </c>
      <c r="D164" s="42">
        <f>SUM('Lucas Brooks'!K9)</f>
        <v>26</v>
      </c>
      <c r="E164" s="42">
        <f>SUM('Lucas Brooks'!L9)</f>
        <v>4904</v>
      </c>
      <c r="F164" s="43">
        <f>SUM('Lucas Brooks'!M9)</f>
        <v>188.61538461538461</v>
      </c>
      <c r="G164" s="42">
        <f>SUM('Lucas Brooks'!N9)</f>
        <v>30</v>
      </c>
      <c r="H164" s="43">
        <f>SUM('Lucas Brooks'!O9)</f>
        <v>218.61538461538461</v>
      </c>
      <c r="I164" s="41"/>
      <c r="J164" s="41">
        <v>9</v>
      </c>
      <c r="K164" s="41" t="s">
        <v>37</v>
      </c>
      <c r="L164" s="97" t="s">
        <v>187</v>
      </c>
      <c r="M164" s="42">
        <f>SUM('Michael Blackard'!K9)</f>
        <v>20</v>
      </c>
      <c r="N164" s="42">
        <f>SUM('Michael Blackard'!L9)</f>
        <v>3726</v>
      </c>
      <c r="O164" s="43">
        <f>SUM('Michael Blackard'!M9)</f>
        <v>186.3</v>
      </c>
    </row>
    <row r="165" spans="1:15" x14ac:dyDescent="0.25">
      <c r="A165" s="18">
        <v>10</v>
      </c>
      <c r="B165" s="41" t="s">
        <v>37</v>
      </c>
      <c r="C165" s="97" t="s">
        <v>63</v>
      </c>
      <c r="D165" s="42">
        <f>SUM('Darren Krumweide'!K9)</f>
        <v>20</v>
      </c>
      <c r="E165" s="42">
        <f>SUM('Darren Krumweide'!L9)</f>
        <v>3686.0010000000002</v>
      </c>
      <c r="F165" s="43">
        <f>SUM('Darren Krumweide'!M9)</f>
        <v>184.30005</v>
      </c>
      <c r="G165" s="42">
        <f>SUM('Darren Krumweide'!N9)</f>
        <v>32</v>
      </c>
      <c r="H165" s="43">
        <f>SUM('Darren Krumweide'!O9)</f>
        <v>216.30005</v>
      </c>
      <c r="I165" s="41"/>
      <c r="J165" s="41">
        <v>10</v>
      </c>
      <c r="K165" s="41" t="s">
        <v>37</v>
      </c>
      <c r="L165" s="97" t="s">
        <v>63</v>
      </c>
      <c r="M165" s="42">
        <f>SUM('Darren Krumweide'!K9)</f>
        <v>20</v>
      </c>
      <c r="N165" s="42">
        <f>SUM('Darren Krumweide'!L9)</f>
        <v>3686.0010000000002</v>
      </c>
      <c r="O165" s="43">
        <f>SUM('Darren Krumweide'!M9)</f>
        <v>184.30005</v>
      </c>
    </row>
    <row r="166" spans="1:15" x14ac:dyDescent="0.25">
      <c r="A166" s="69"/>
      <c r="B166" s="82"/>
      <c r="C166" s="99"/>
      <c r="D166" s="83"/>
      <c r="E166" s="83"/>
      <c r="F166" s="84"/>
      <c r="G166" s="83"/>
      <c r="H166" s="84"/>
      <c r="I166" s="41"/>
      <c r="J166" s="82"/>
      <c r="K166" s="82"/>
      <c r="L166" s="99"/>
      <c r="M166" s="83"/>
      <c r="N166" s="83"/>
      <c r="O166" s="84"/>
    </row>
    <row r="167" spans="1:15" x14ac:dyDescent="0.25">
      <c r="A167" s="18">
        <v>11</v>
      </c>
      <c r="B167" s="41" t="s">
        <v>37</v>
      </c>
      <c r="C167" s="97" t="s">
        <v>208</v>
      </c>
      <c r="D167" s="42">
        <f>SUM('Jake Radwanski'!K7)</f>
        <v>11</v>
      </c>
      <c r="E167" s="42">
        <f>SUM('Jake Radwanski'!L7)</f>
        <v>2112</v>
      </c>
      <c r="F167" s="43">
        <f>SUM('Jake Radwanski'!M7)</f>
        <v>192</v>
      </c>
      <c r="G167" s="42">
        <f>SUM('Jake Radwanski'!N7)</f>
        <v>52</v>
      </c>
      <c r="H167" s="43">
        <f>SUM('Jake Radwanski'!O7)</f>
        <v>244</v>
      </c>
      <c r="I167" s="41"/>
      <c r="J167" s="41">
        <v>11</v>
      </c>
      <c r="K167" s="41" t="s">
        <v>37</v>
      </c>
      <c r="L167" s="97" t="s">
        <v>224</v>
      </c>
      <c r="M167" s="42">
        <f>SUM('Art Shaffer'!K19)</f>
        <v>4</v>
      </c>
      <c r="N167" s="42">
        <f>SUM('Art Shaffer'!L19)</f>
        <v>781</v>
      </c>
      <c r="O167" s="43">
        <f>SUM('Art Shaffer'!M19)</f>
        <v>195.25</v>
      </c>
    </row>
    <row r="168" spans="1:15" x14ac:dyDescent="0.25">
      <c r="A168" s="18">
        <v>12</v>
      </c>
      <c r="B168" s="41" t="s">
        <v>37</v>
      </c>
      <c r="C168" s="97" t="s">
        <v>155</v>
      </c>
      <c r="D168" s="42">
        <f>SUM('Doug Depweg'!K7)</f>
        <v>14</v>
      </c>
      <c r="E168" s="42">
        <f>SUM('Doug Depweg'!L7)</f>
        <v>2595</v>
      </c>
      <c r="F168" s="43">
        <f>SUM('Doug Depweg'!M7)</f>
        <v>185.35714285714286</v>
      </c>
      <c r="G168" s="42">
        <f>SUM('Doug Depweg'!N7)</f>
        <v>44</v>
      </c>
      <c r="H168" s="43">
        <f>SUM('Doug Depweg'!O7)</f>
        <v>229.35714285714286</v>
      </c>
      <c r="I168" s="41"/>
      <c r="J168" s="41">
        <v>12</v>
      </c>
      <c r="K168" s="41" t="s">
        <v>37</v>
      </c>
      <c r="L168" s="97" t="s">
        <v>134</v>
      </c>
      <c r="M168" s="42">
        <f>SUM('Les Williams'!K7)</f>
        <v>12</v>
      </c>
      <c r="N168" s="42">
        <f>SUM('Les Williams'!L7)</f>
        <v>2324.002</v>
      </c>
      <c r="O168" s="43">
        <f>SUM('Les Williams'!M7)</f>
        <v>193.66683333333333</v>
      </c>
    </row>
    <row r="169" spans="1:15" x14ac:dyDescent="0.25">
      <c r="A169" s="18">
        <v>13</v>
      </c>
      <c r="B169" s="41" t="s">
        <v>37</v>
      </c>
      <c r="C169" s="97" t="s">
        <v>134</v>
      </c>
      <c r="D169" s="42">
        <f>SUM('Les Williams'!K7)</f>
        <v>12</v>
      </c>
      <c r="E169" s="42">
        <f>SUM('Les Williams'!L7)</f>
        <v>2324.002</v>
      </c>
      <c r="F169" s="43">
        <f>SUM('Les Williams'!M7)</f>
        <v>193.66683333333333</v>
      </c>
      <c r="G169" s="42">
        <f>SUM('Les Williams'!N7)</f>
        <v>28</v>
      </c>
      <c r="H169" s="43">
        <f>SUM('Les Williams'!O7)</f>
        <v>221.66683333333333</v>
      </c>
      <c r="I169" s="41"/>
      <c r="J169" s="41">
        <v>13</v>
      </c>
      <c r="K169" s="41" t="s">
        <v>37</v>
      </c>
      <c r="L169" s="97" t="s">
        <v>132</v>
      </c>
      <c r="M169" s="42">
        <f>SUM('Evelio McDonald'!K18)</f>
        <v>4</v>
      </c>
      <c r="N169" s="42">
        <f>SUM('Evelio McDonald'!L18)</f>
        <v>772</v>
      </c>
      <c r="O169" s="43">
        <f>SUM('Evelio McDonald'!M18)</f>
        <v>193</v>
      </c>
    </row>
    <row r="170" spans="1:15" x14ac:dyDescent="0.25">
      <c r="A170" s="18">
        <v>14</v>
      </c>
      <c r="B170" s="41" t="s">
        <v>37</v>
      </c>
      <c r="C170" s="97" t="s">
        <v>104</v>
      </c>
      <c r="D170" s="42">
        <f>SUM('Wayne Argence'!K7)</f>
        <v>12</v>
      </c>
      <c r="E170" s="42">
        <f>SUM('Wayne Argence'!L7)</f>
        <v>2300</v>
      </c>
      <c r="F170" s="43">
        <f>SUM('Wayne Argence'!M7)</f>
        <v>191.66666666666666</v>
      </c>
      <c r="G170" s="42">
        <f>SUM('Wayne Argence'!N7)</f>
        <v>20</v>
      </c>
      <c r="H170" s="43">
        <f>SUM('Wayne Argence'!O7)</f>
        <v>211.66666666666666</v>
      </c>
      <c r="I170" s="41"/>
      <c r="J170" s="41">
        <v>14</v>
      </c>
      <c r="K170" s="41" t="s">
        <v>37</v>
      </c>
      <c r="L170" s="97" t="s">
        <v>289</v>
      </c>
      <c r="M170" s="42">
        <f>SUM('Keith Northcutt'!K5)</f>
        <v>4</v>
      </c>
      <c r="N170" s="42">
        <f>SUM('Keith Northcutt'!L5)</f>
        <v>769</v>
      </c>
      <c r="O170" s="43">
        <f>SUM('Keith Northcutt'!M5)</f>
        <v>192.25</v>
      </c>
    </row>
    <row r="171" spans="1:15" x14ac:dyDescent="0.25">
      <c r="A171" s="18">
        <v>15</v>
      </c>
      <c r="B171" s="41" t="s">
        <v>37</v>
      </c>
      <c r="C171" s="97" t="s">
        <v>257</v>
      </c>
      <c r="D171" s="42">
        <f>SUM('Jim Starr'!K24)</f>
        <v>10</v>
      </c>
      <c r="E171" s="42">
        <f>SUM('Jim Starr'!L24)</f>
        <v>1855.001</v>
      </c>
      <c r="F171" s="43">
        <f>SUM('Jim Starr'!M24)</f>
        <v>185.5001</v>
      </c>
      <c r="G171" s="42">
        <f>SUM('Jim Starr'!N24)</f>
        <v>26</v>
      </c>
      <c r="H171" s="43">
        <f>SUM('Jim Starr'!O24)</f>
        <v>211.5001</v>
      </c>
      <c r="I171" s="41"/>
      <c r="J171" s="41">
        <v>15</v>
      </c>
      <c r="K171" s="41" t="s">
        <v>37</v>
      </c>
      <c r="L171" s="97" t="s">
        <v>208</v>
      </c>
      <c r="M171" s="42">
        <f>SUM('Jake Radwanski'!K7)</f>
        <v>11</v>
      </c>
      <c r="N171" s="42">
        <f>SUM('Jake Radwanski'!L7)</f>
        <v>2112</v>
      </c>
      <c r="O171" s="43">
        <f>SUM('Jake Radwanski'!M7)</f>
        <v>192</v>
      </c>
    </row>
    <row r="172" spans="1:15" x14ac:dyDescent="0.25">
      <c r="A172" s="18">
        <v>16</v>
      </c>
      <c r="B172" s="41" t="s">
        <v>37</v>
      </c>
      <c r="C172" s="97" t="s">
        <v>224</v>
      </c>
      <c r="D172" s="42">
        <f>SUM('Art Shaffer'!K19)</f>
        <v>4</v>
      </c>
      <c r="E172" s="42">
        <f>SUM('Art Shaffer'!L19)</f>
        <v>781</v>
      </c>
      <c r="F172" s="43">
        <f>SUM('Art Shaffer'!M19)</f>
        <v>195.25</v>
      </c>
      <c r="G172" s="42">
        <f>SUM('Art Shaffer'!N19)</f>
        <v>13</v>
      </c>
      <c r="H172" s="43">
        <f>SUM('Art Shaffer'!O19)</f>
        <v>208.25</v>
      </c>
      <c r="I172" s="41"/>
      <c r="J172" s="41">
        <v>16</v>
      </c>
      <c r="K172" s="41" t="s">
        <v>37</v>
      </c>
      <c r="L172" s="97" t="s">
        <v>104</v>
      </c>
      <c r="M172" s="42">
        <f>SUM('Wayne Argence'!K7)</f>
        <v>12</v>
      </c>
      <c r="N172" s="42">
        <f>SUM('Wayne Argence'!L7)</f>
        <v>2300</v>
      </c>
      <c r="O172" s="43">
        <f>SUM('Wayne Argence'!M7)</f>
        <v>191.66666666666666</v>
      </c>
    </row>
    <row r="173" spans="1:15" x14ac:dyDescent="0.25">
      <c r="A173" s="18">
        <v>17</v>
      </c>
      <c r="B173" s="41" t="s">
        <v>37</v>
      </c>
      <c r="C173" s="97" t="s">
        <v>218</v>
      </c>
      <c r="D173" s="42">
        <f>SUM('Mark Demarest'!K7)</f>
        <v>12</v>
      </c>
      <c r="E173" s="42">
        <f>SUM('Mark Demarest'!L7)</f>
        <v>2265</v>
      </c>
      <c r="F173" s="43">
        <f>SUM('Mark Demarest'!M7)</f>
        <v>188.75</v>
      </c>
      <c r="G173" s="42">
        <f>SUM('Mark Demarest'!N7)</f>
        <v>19</v>
      </c>
      <c r="H173" s="43">
        <f>SUM('Mark Demarest'!O7)</f>
        <v>207.75</v>
      </c>
      <c r="I173" s="41"/>
      <c r="J173" s="41">
        <v>17</v>
      </c>
      <c r="K173" s="41" t="s">
        <v>37</v>
      </c>
      <c r="L173" s="97" t="s">
        <v>99</v>
      </c>
      <c r="M173" s="42">
        <f>SUM('Joe Chacon'!K21)</f>
        <v>4</v>
      </c>
      <c r="N173" s="42">
        <f>SUM('Joe Chacon'!L21)</f>
        <v>764.00199999999995</v>
      </c>
      <c r="O173" s="43">
        <f>SUM('Joe Chacon'!M21)</f>
        <v>191.00049999999999</v>
      </c>
    </row>
    <row r="174" spans="1:15" x14ac:dyDescent="0.25">
      <c r="A174" s="18">
        <v>18</v>
      </c>
      <c r="B174" s="41" t="s">
        <v>37</v>
      </c>
      <c r="C174" s="97" t="s">
        <v>111</v>
      </c>
      <c r="D174" s="42">
        <f>SUM('George Toney'!K6)</f>
        <v>8</v>
      </c>
      <c r="E174" s="42">
        <f>SUM('George Toney'!L6)</f>
        <v>1506.001</v>
      </c>
      <c r="F174" s="43">
        <f>SUM('George Toney'!M6)</f>
        <v>188.250125</v>
      </c>
      <c r="G174" s="42">
        <f>SUM('George Toney'!N6)</f>
        <v>18</v>
      </c>
      <c r="H174" s="43">
        <f>SUM('George Toney'!O6)</f>
        <v>206.250125</v>
      </c>
      <c r="I174" s="41"/>
      <c r="J174" s="41">
        <v>18</v>
      </c>
      <c r="K174" s="41" t="s">
        <v>37</v>
      </c>
      <c r="L174" s="97" t="s">
        <v>256</v>
      </c>
      <c r="M174" s="42">
        <f>SUM('Randy Robinson'!K5)</f>
        <v>4</v>
      </c>
      <c r="N174" s="42">
        <f>SUM('Randy Robinson'!L5)</f>
        <v>761</v>
      </c>
      <c r="O174" s="43">
        <f>SUM('Randy Robinson'!M5)</f>
        <v>190.25</v>
      </c>
    </row>
    <row r="175" spans="1:15" x14ac:dyDescent="0.25">
      <c r="A175" s="18">
        <v>19</v>
      </c>
      <c r="B175" s="41" t="s">
        <v>37</v>
      </c>
      <c r="C175" s="97" t="s">
        <v>209</v>
      </c>
      <c r="D175" s="42">
        <f>SUM('Doug Gates'!K7)</f>
        <v>11</v>
      </c>
      <c r="E175" s="42">
        <f>SUM('Doug Gates'!L7)</f>
        <v>2070</v>
      </c>
      <c r="F175" s="43">
        <f>SUM('Doug Gates'!M7)</f>
        <v>188.18181818181819</v>
      </c>
      <c r="G175" s="42">
        <f>SUM('Doug Gates'!N7)</f>
        <v>18</v>
      </c>
      <c r="H175" s="43">
        <f>SUM('Doug Gates'!O7)</f>
        <v>206.18181818181819</v>
      </c>
      <c r="I175" s="41"/>
      <c r="J175" s="41">
        <v>19</v>
      </c>
      <c r="K175" s="41" t="s">
        <v>37</v>
      </c>
      <c r="L175" s="97" t="s">
        <v>181</v>
      </c>
      <c r="M175" s="42">
        <f>SUM('Robert Eaton'!K5)</f>
        <v>3</v>
      </c>
      <c r="N175" s="42">
        <f>SUM('Robert Eaton'!L5)</f>
        <v>568</v>
      </c>
      <c r="O175" s="43">
        <f>SUM('Robert Eaton'!M5)</f>
        <v>189.33333333333334</v>
      </c>
    </row>
    <row r="176" spans="1:15" x14ac:dyDescent="0.25">
      <c r="A176" s="18">
        <v>20</v>
      </c>
      <c r="B176" s="41" t="s">
        <v>37</v>
      </c>
      <c r="C176" s="97" t="s">
        <v>289</v>
      </c>
      <c r="D176" s="42">
        <f>SUM('Keith Northcutt'!K5)</f>
        <v>4</v>
      </c>
      <c r="E176" s="42">
        <f>SUM('Keith Northcutt'!L5)</f>
        <v>769</v>
      </c>
      <c r="F176" s="43">
        <f>SUM('Keith Northcutt'!M5)</f>
        <v>192.25</v>
      </c>
      <c r="G176" s="42">
        <f>SUM('Keith Northcutt'!N5)</f>
        <v>13</v>
      </c>
      <c r="H176" s="43">
        <f>SUM('Keith Northcutt'!O5)</f>
        <v>205.25</v>
      </c>
      <c r="I176" s="41"/>
      <c r="J176" s="41">
        <v>20</v>
      </c>
      <c r="K176" s="41" t="s">
        <v>37</v>
      </c>
      <c r="L176" s="97" t="s">
        <v>282</v>
      </c>
      <c r="M176" s="42">
        <f>SUM('Ron Kunath'!K5)</f>
        <v>4</v>
      </c>
      <c r="N176" s="42">
        <f>SUM('Ron Kunath'!L5)</f>
        <v>756</v>
      </c>
      <c r="O176" s="43">
        <f>SUM('Ron Kunath'!M5)</f>
        <v>189</v>
      </c>
    </row>
    <row r="177" spans="1:15 16384:16384" x14ac:dyDescent="0.25">
      <c r="A177" s="18">
        <v>21</v>
      </c>
      <c r="B177" s="41" t="s">
        <v>37</v>
      </c>
      <c r="C177" s="97" t="s">
        <v>132</v>
      </c>
      <c r="D177" s="42">
        <f>SUM('Evelio McDonald'!K18)</f>
        <v>4</v>
      </c>
      <c r="E177" s="42">
        <f>SUM('Evelio McDonald'!L18)</f>
        <v>772</v>
      </c>
      <c r="F177" s="43">
        <f>SUM('Evelio McDonald'!M18)</f>
        <v>193</v>
      </c>
      <c r="G177" s="42">
        <f>SUM('Evelio McDonald'!N18)</f>
        <v>9</v>
      </c>
      <c r="H177" s="43">
        <f>SUM('Evelio McDonald'!O18)</f>
        <v>202</v>
      </c>
      <c r="I177" s="41"/>
      <c r="J177" s="41">
        <v>21</v>
      </c>
      <c r="K177" s="41" t="s">
        <v>37</v>
      </c>
      <c r="L177" s="97" t="s">
        <v>218</v>
      </c>
      <c r="M177" s="42">
        <f>SUM('Mark Demarest'!K7)</f>
        <v>12</v>
      </c>
      <c r="N177" s="42">
        <f>SUM('Mark Demarest'!L7)</f>
        <v>2265</v>
      </c>
      <c r="O177" s="43">
        <f>SUM('Mark Demarest'!M7)</f>
        <v>188.75</v>
      </c>
    </row>
    <row r="178" spans="1:15 16384:16384" x14ac:dyDescent="0.25">
      <c r="A178" s="18">
        <v>22</v>
      </c>
      <c r="B178" s="41" t="s">
        <v>37</v>
      </c>
      <c r="C178" s="97" t="s">
        <v>225</v>
      </c>
      <c r="D178" s="42">
        <f>SUM('Ann Tucker'!K8)</f>
        <v>16</v>
      </c>
      <c r="E178" s="42">
        <f>SUM('Ann Tucker'!L8)</f>
        <v>2925.0010000000002</v>
      </c>
      <c r="F178" s="43">
        <f>SUM('Ann Tucker'!M8)</f>
        <v>182.81256250000001</v>
      </c>
      <c r="G178" s="42">
        <f>SUM('Ann Tucker'!N8)</f>
        <v>19</v>
      </c>
      <c r="H178" s="43">
        <f>SUM('Ann Tucker'!O8)</f>
        <v>201.81256250000001</v>
      </c>
      <c r="I178" s="41"/>
      <c r="J178" s="41">
        <v>22</v>
      </c>
      <c r="K178" s="41" t="s">
        <v>37</v>
      </c>
      <c r="L178" s="97" t="s">
        <v>111</v>
      </c>
      <c r="M178" s="42">
        <f>SUM('George Toney'!K6)</f>
        <v>8</v>
      </c>
      <c r="N178" s="42">
        <f>SUM('George Toney'!L6)</f>
        <v>1506.001</v>
      </c>
      <c r="O178" s="43">
        <f>SUM('George Toney'!M6)</f>
        <v>188.250125</v>
      </c>
    </row>
    <row r="179" spans="1:15 16384:16384" x14ac:dyDescent="0.25">
      <c r="A179" s="18">
        <v>23</v>
      </c>
      <c r="B179" s="41" t="s">
        <v>37</v>
      </c>
      <c r="C179" s="97" t="s">
        <v>226</v>
      </c>
      <c r="D179" s="42">
        <f>SUM('Allen Taylor'!K6)</f>
        <v>8</v>
      </c>
      <c r="E179" s="42">
        <f>SUM('Allen Taylor'!L6)</f>
        <v>1477.001</v>
      </c>
      <c r="F179" s="43">
        <f>SUM('Allen Taylor'!M6)</f>
        <v>184.625125</v>
      </c>
      <c r="G179" s="42">
        <f>SUM('Allen Taylor'!N6)</f>
        <v>17</v>
      </c>
      <c r="H179" s="43">
        <f>SUM('Allen Taylor'!O6)</f>
        <v>201.625125</v>
      </c>
      <c r="I179" s="41"/>
      <c r="J179" s="41">
        <v>23</v>
      </c>
      <c r="K179" s="41" t="s">
        <v>37</v>
      </c>
      <c r="L179" s="97" t="s">
        <v>209</v>
      </c>
      <c r="M179" s="42">
        <f>SUM('Doug Gates'!K7)</f>
        <v>11</v>
      </c>
      <c r="N179" s="42">
        <f>SUM('Doug Gates'!L7)</f>
        <v>2070</v>
      </c>
      <c r="O179" s="43">
        <f>SUM('Doug Gates'!M7)</f>
        <v>188.18181818181819</v>
      </c>
    </row>
    <row r="180" spans="1:15 16384:16384" x14ac:dyDescent="0.25">
      <c r="A180" s="18">
        <v>24</v>
      </c>
      <c r="B180" s="41" t="s">
        <v>37</v>
      </c>
      <c r="C180" s="97" t="s">
        <v>181</v>
      </c>
      <c r="D180" s="42">
        <f>SUM('Robert Eaton'!K5)</f>
        <v>3</v>
      </c>
      <c r="E180" s="42">
        <f>SUM('Robert Eaton'!L5)</f>
        <v>568</v>
      </c>
      <c r="F180" s="43">
        <f>SUM('Robert Eaton'!M5)</f>
        <v>189.33333333333334</v>
      </c>
      <c r="G180" s="42">
        <f>SUM('Robert Eaton'!N5)</f>
        <v>11</v>
      </c>
      <c r="H180" s="43">
        <f>SUM('Robert Eaton'!O5)</f>
        <v>200.33333333333334</v>
      </c>
      <c r="I180" s="41"/>
      <c r="J180" s="41">
        <v>24</v>
      </c>
      <c r="K180" s="41" t="s">
        <v>37</v>
      </c>
      <c r="L180" s="97" t="s">
        <v>210</v>
      </c>
      <c r="M180" s="42">
        <f>SUM('James Marsh'!K7)</f>
        <v>11</v>
      </c>
      <c r="N180" s="42">
        <f>SUM('James Marsh'!L7)</f>
        <v>2044</v>
      </c>
      <c r="O180" s="43">
        <f>SUM('James Marsh'!M7)</f>
        <v>185.81818181818181</v>
      </c>
    </row>
    <row r="181" spans="1:15 16384:16384" x14ac:dyDescent="0.25">
      <c r="A181" s="18">
        <v>25</v>
      </c>
      <c r="B181" s="41" t="s">
        <v>37</v>
      </c>
      <c r="C181" s="98" t="s">
        <v>147</v>
      </c>
      <c r="D181" s="42">
        <f>SUM('Jill Ashlock'!K8)</f>
        <v>12</v>
      </c>
      <c r="E181" s="42">
        <f>SUM('Jill Ashlock'!L8)</f>
        <v>2164</v>
      </c>
      <c r="F181" s="43">
        <f>SUM('Jill Ashlock'!M8)</f>
        <v>180.33333333333334</v>
      </c>
      <c r="G181" s="42">
        <f>SUM('Jill Ashlock'!N8)</f>
        <v>19</v>
      </c>
      <c r="H181" s="43">
        <f>SUM('Jill Ashlock'!O8)</f>
        <v>199.33333333333334</v>
      </c>
      <c r="I181" s="41"/>
      <c r="J181" s="41">
        <v>24</v>
      </c>
      <c r="K181" s="41" t="s">
        <v>37</v>
      </c>
      <c r="L181" s="97" t="s">
        <v>257</v>
      </c>
      <c r="M181" s="42">
        <f>SUM('Jim Starr'!K24)</f>
        <v>10</v>
      </c>
      <c r="N181" s="42">
        <f>SUM('Jim Starr'!L24)</f>
        <v>1855.001</v>
      </c>
      <c r="O181" s="43">
        <f>SUM('Jim Starr'!M24)</f>
        <v>185.5001</v>
      </c>
    </row>
    <row r="182" spans="1:15 16384:16384" x14ac:dyDescent="0.25">
      <c r="A182" s="18">
        <v>26</v>
      </c>
      <c r="B182" s="41" t="s">
        <v>37</v>
      </c>
      <c r="C182" s="97" t="s">
        <v>99</v>
      </c>
      <c r="D182" s="42">
        <f>SUM('Joe Chacon'!K21)</f>
        <v>4</v>
      </c>
      <c r="E182" s="42">
        <f>SUM('Joe Chacon'!L21)</f>
        <v>764.00199999999995</v>
      </c>
      <c r="F182" s="43">
        <f>SUM('Joe Chacon'!M21)</f>
        <v>191.00049999999999</v>
      </c>
      <c r="G182" s="42">
        <f>SUM('Joe Chacon'!N21)</f>
        <v>7</v>
      </c>
      <c r="H182" s="43">
        <f>SUM('Joe Chacon'!O21)</f>
        <v>198.00049999999999</v>
      </c>
      <c r="I182" s="41"/>
      <c r="J182" s="41">
        <v>25</v>
      </c>
      <c r="K182" s="41" t="s">
        <v>37</v>
      </c>
      <c r="L182" s="97" t="s">
        <v>155</v>
      </c>
      <c r="M182" s="42">
        <f>SUM('Doug Depweg'!K7)</f>
        <v>14</v>
      </c>
      <c r="N182" s="42">
        <f>SUM('Doug Depweg'!L7)</f>
        <v>2595</v>
      </c>
      <c r="O182" s="43">
        <f>SUM('Doug Depweg'!M7)</f>
        <v>185.35714285714286</v>
      </c>
    </row>
    <row r="183" spans="1:15 16384:16384" x14ac:dyDescent="0.25">
      <c r="A183" s="18">
        <v>27</v>
      </c>
      <c r="B183" s="41" t="s">
        <v>37</v>
      </c>
      <c r="C183" s="97" t="s">
        <v>210</v>
      </c>
      <c r="D183" s="42">
        <f>SUM('James Marsh'!K7)</f>
        <v>11</v>
      </c>
      <c r="E183" s="42">
        <f>SUM('James Marsh'!L7)</f>
        <v>2044</v>
      </c>
      <c r="F183" s="43">
        <f>SUM('James Marsh'!M7)</f>
        <v>185.81818181818181</v>
      </c>
      <c r="G183" s="42">
        <f>SUM('James Marsh'!N7)</f>
        <v>12</v>
      </c>
      <c r="H183" s="43">
        <f>SUM('James Marsh'!O7)</f>
        <v>197.81818181818181</v>
      </c>
      <c r="I183" s="41"/>
      <c r="J183" s="41">
        <v>26</v>
      </c>
      <c r="K183" s="41" t="s">
        <v>37</v>
      </c>
      <c r="L183" s="97" t="s">
        <v>219</v>
      </c>
      <c r="M183" s="42">
        <f>SUM('Jim Bob Hartlage'!K5)</f>
        <v>3</v>
      </c>
      <c r="N183" s="42">
        <f>SUM('Jim Bob Hartlage'!M5)</f>
        <v>182.33333333333334</v>
      </c>
      <c r="O183" s="43">
        <f>SUM('Jim Bob Hartlage'!O5)</f>
        <v>185.33333333333334</v>
      </c>
    </row>
    <row r="184" spans="1:15 16384:16384" x14ac:dyDescent="0.25">
      <c r="A184" s="18">
        <v>28</v>
      </c>
      <c r="B184" s="41" t="s">
        <v>37</v>
      </c>
      <c r="C184" s="97" t="s">
        <v>145</v>
      </c>
      <c r="D184" s="42">
        <f>SUM('Adam Plummer'!K6)</f>
        <v>6</v>
      </c>
      <c r="E184" s="42">
        <f>SUM('Adam Plummer'!L6)</f>
        <v>1091</v>
      </c>
      <c r="F184" s="43">
        <f>SUM('Adam Plummer'!M6)</f>
        <v>181.83333333333334</v>
      </c>
      <c r="G184" s="42">
        <f>SUM('Adam Plummer'!N6)</f>
        <v>14</v>
      </c>
      <c r="H184" s="43">
        <f>SUM('Adam Plummer'!O6)</f>
        <v>195.83333333333334</v>
      </c>
      <c r="I184" s="41"/>
      <c r="J184" s="41">
        <v>28</v>
      </c>
      <c r="K184" s="41" t="s">
        <v>37</v>
      </c>
      <c r="L184" s="97" t="s">
        <v>226</v>
      </c>
      <c r="M184" s="42">
        <f>SUM('Allen Taylor'!K6)</f>
        <v>8</v>
      </c>
      <c r="N184" s="42">
        <f>SUM('Allen Taylor'!L6)</f>
        <v>1477.001</v>
      </c>
      <c r="O184" s="43">
        <f>SUM('Allen Taylor'!M6)</f>
        <v>184.625125</v>
      </c>
    </row>
    <row r="185" spans="1:15 16384:16384" x14ac:dyDescent="0.25">
      <c r="A185" s="18">
        <v>29</v>
      </c>
      <c r="B185" s="41" t="s">
        <v>37</v>
      </c>
      <c r="C185" s="97" t="s">
        <v>46</v>
      </c>
      <c r="D185" s="42">
        <f>SUM('Joe David'!K20)</f>
        <v>4</v>
      </c>
      <c r="E185" s="42">
        <f>SUM('Joe David'!L20)</f>
        <v>735</v>
      </c>
      <c r="F185" s="43">
        <f>SUM('Joe David'!M20)</f>
        <v>183.75</v>
      </c>
      <c r="G185" s="42">
        <f>SUM('Joe David'!N20)</f>
        <v>11</v>
      </c>
      <c r="H185" s="43">
        <f>SUM('Joe David'!O20)</f>
        <v>194.75</v>
      </c>
      <c r="I185" s="41"/>
      <c r="J185" s="41">
        <v>29</v>
      </c>
      <c r="K185" s="41" t="s">
        <v>37</v>
      </c>
      <c r="L185" s="97" t="s">
        <v>182</v>
      </c>
      <c r="M185" s="42">
        <f>SUM('Rodney Eaton'!K5)</f>
        <v>3</v>
      </c>
      <c r="N185" s="42">
        <f>SUM('Rodney Eaton'!L5)</f>
        <v>553</v>
      </c>
      <c r="O185" s="43">
        <f>SUM('Rodney Eaton'!M5)</f>
        <v>184.33333333333334</v>
      </c>
    </row>
    <row r="186" spans="1:15 16384:16384" x14ac:dyDescent="0.25">
      <c r="A186" s="18">
        <v>30</v>
      </c>
      <c r="B186" s="41" t="s">
        <v>37</v>
      </c>
      <c r="C186" s="97" t="s">
        <v>256</v>
      </c>
      <c r="D186" s="42">
        <f>SUM('Randy Robinson'!K5)</f>
        <v>4</v>
      </c>
      <c r="E186" s="42">
        <f>SUM('Randy Robinson'!L5)</f>
        <v>761</v>
      </c>
      <c r="F186" s="43">
        <f>SUM('Randy Robinson'!M5)</f>
        <v>190.25</v>
      </c>
      <c r="G186" s="42">
        <f>SUM('Randy Robinson'!N5)</f>
        <v>4</v>
      </c>
      <c r="H186" s="43">
        <f>SUM('Randy Robinson'!O5)</f>
        <v>194.25</v>
      </c>
      <c r="I186" s="41"/>
      <c r="J186" s="41">
        <v>30</v>
      </c>
      <c r="K186" s="41" t="s">
        <v>37</v>
      </c>
      <c r="L186" s="97" t="s">
        <v>46</v>
      </c>
      <c r="M186" s="42">
        <f>SUM('Joe David'!K20)</f>
        <v>4</v>
      </c>
      <c r="N186" s="42">
        <f>SUM('Joe David'!L20)</f>
        <v>735</v>
      </c>
      <c r="O186" s="43">
        <f>SUM('Joe David'!M20)</f>
        <v>183.75</v>
      </c>
    </row>
    <row r="187" spans="1:15 16384:16384" x14ac:dyDescent="0.25">
      <c r="A187" s="18">
        <v>31</v>
      </c>
      <c r="B187" s="41" t="s">
        <v>37</v>
      </c>
      <c r="C187" s="97" t="s">
        <v>282</v>
      </c>
      <c r="D187" s="42">
        <f>SUM('Ron Kunath'!K5)</f>
        <v>4</v>
      </c>
      <c r="E187" s="42">
        <f>SUM('Ron Kunath'!L5)</f>
        <v>756</v>
      </c>
      <c r="F187" s="43">
        <f>SUM('Ron Kunath'!M5)</f>
        <v>189</v>
      </c>
      <c r="G187" s="42">
        <f>SUM('Ron Kunath'!N5)</f>
        <v>5</v>
      </c>
      <c r="H187" s="43">
        <f>SUM('Ron Kunath'!O5)</f>
        <v>194</v>
      </c>
      <c r="I187" s="41"/>
      <c r="J187" s="41">
        <v>31</v>
      </c>
      <c r="K187" s="41" t="s">
        <v>37</v>
      </c>
      <c r="L187" s="97" t="s">
        <v>211</v>
      </c>
      <c r="M187" s="42">
        <f>SUM('Dan Koot'!K5)</f>
        <v>3</v>
      </c>
      <c r="N187" s="42">
        <f>SUM('Dan Koot'!L5)</f>
        <v>551</v>
      </c>
      <c r="O187" s="43">
        <f>SUM('Dan Koot'!M5)</f>
        <v>183.66666666666666</v>
      </c>
    </row>
    <row r="188" spans="1:15 16384:16384" x14ac:dyDescent="0.25">
      <c r="A188" s="18">
        <v>32</v>
      </c>
      <c r="B188" s="41" t="s">
        <v>37</v>
      </c>
      <c r="C188" s="98" t="s">
        <v>146</v>
      </c>
      <c r="D188" s="42">
        <f>SUM('John Plummer'!K6)</f>
        <v>6</v>
      </c>
      <c r="E188" s="42">
        <f>SUM('John Plummer'!L6)</f>
        <v>1085</v>
      </c>
      <c r="F188" s="43">
        <f>SUM('John Plummer'!M6)</f>
        <v>180.83333333333334</v>
      </c>
      <c r="G188" s="42">
        <f>SUM('John Plummer'!N6)</f>
        <v>13</v>
      </c>
      <c r="H188" s="43">
        <f>SUM('John Plummer'!O6)</f>
        <v>193.83333333333334</v>
      </c>
      <c r="I188" s="41"/>
      <c r="J188" s="41">
        <v>32</v>
      </c>
      <c r="K188" s="41" t="s">
        <v>37</v>
      </c>
      <c r="L188" s="97" t="s">
        <v>276</v>
      </c>
      <c r="M188" s="42">
        <f>SUM('Kasi Davis'!K5)</f>
        <v>4</v>
      </c>
      <c r="N188" s="42">
        <f>SUM('Kasi Davis'!L5)</f>
        <v>734</v>
      </c>
      <c r="O188" s="43">
        <f>SUM('Kasi Davis'!M5)</f>
        <v>183.5</v>
      </c>
    </row>
    <row r="189" spans="1:15 16384:16384" x14ac:dyDescent="0.25">
      <c r="A189" s="18">
        <v>33</v>
      </c>
      <c r="B189" s="41" t="s">
        <v>37</v>
      </c>
      <c r="C189" s="97" t="s">
        <v>161</v>
      </c>
      <c r="D189" s="42">
        <f>SUM('Bill Poor'!K19)</f>
        <v>10</v>
      </c>
      <c r="E189" s="42">
        <f>SUM('Bill Poor'!L19)</f>
        <v>1820</v>
      </c>
      <c r="F189" s="43">
        <f>SUM('Bill Poor'!M19)</f>
        <v>182</v>
      </c>
      <c r="G189" s="42">
        <f>SUM('Bill Poor'!N19)</f>
        <v>11</v>
      </c>
      <c r="H189" s="43">
        <f>SUM('Bill Poor'!O19)</f>
        <v>193</v>
      </c>
      <c r="I189" s="41"/>
      <c r="J189" s="41">
        <v>33</v>
      </c>
      <c r="K189" s="41" t="s">
        <v>37</v>
      </c>
      <c r="L189" s="97" t="s">
        <v>225</v>
      </c>
      <c r="M189" s="42">
        <f>SUM('Ann Tucker'!K8)</f>
        <v>16</v>
      </c>
      <c r="N189" s="42">
        <f>SUM('Ann Tucker'!L8)</f>
        <v>2925.0010000000002</v>
      </c>
      <c r="O189" s="43">
        <f>SUM('Ann Tucker'!M8)</f>
        <v>182.81256250000001</v>
      </c>
      <c r="XFD189" s="19"/>
    </row>
    <row r="190" spans="1:15 16384:16384" x14ac:dyDescent="0.25">
      <c r="A190" s="18">
        <v>34</v>
      </c>
      <c r="B190" s="41" t="s">
        <v>37</v>
      </c>
      <c r="C190" s="97" t="s">
        <v>240</v>
      </c>
      <c r="D190" s="42">
        <f>SUM('Bob Bass'!K6)</f>
        <v>8</v>
      </c>
      <c r="E190" s="42">
        <f>SUM('Bob Bass'!L6)</f>
        <v>1384</v>
      </c>
      <c r="F190" s="43">
        <f>SUM('Bob Bass'!M6)</f>
        <v>173</v>
      </c>
      <c r="G190" s="42">
        <f>SUM('Bob Bass'!N6)</f>
        <v>16</v>
      </c>
      <c r="H190" s="43">
        <f>SUM('Bob Bass'!O6)</f>
        <v>189</v>
      </c>
      <c r="I190" s="41"/>
      <c r="J190" s="41">
        <v>34</v>
      </c>
      <c r="K190" s="41" t="s">
        <v>37</v>
      </c>
      <c r="L190" s="97" t="s">
        <v>161</v>
      </c>
      <c r="M190" s="42">
        <f>SUM('Bill Poor'!K19)</f>
        <v>10</v>
      </c>
      <c r="N190" s="42">
        <f>SUM('Bill Poor'!L19)</f>
        <v>1820</v>
      </c>
      <c r="O190" s="43">
        <f>SUM('Bill Poor'!M19)</f>
        <v>182</v>
      </c>
    </row>
    <row r="191" spans="1:15 16384:16384" x14ac:dyDescent="0.25">
      <c r="A191" s="18">
        <v>35</v>
      </c>
      <c r="B191" s="41" t="s">
        <v>37</v>
      </c>
      <c r="C191" s="97" t="s">
        <v>182</v>
      </c>
      <c r="D191" s="42">
        <f>SUM('Rodney Eaton'!K5)</f>
        <v>3</v>
      </c>
      <c r="E191" s="42">
        <f>SUM('Rodney Eaton'!L5)</f>
        <v>553</v>
      </c>
      <c r="F191" s="43">
        <f>SUM('Rodney Eaton'!M5)</f>
        <v>184.33333333333334</v>
      </c>
      <c r="G191" s="42">
        <f>SUM('Rodney Eaton'!N5)</f>
        <v>4</v>
      </c>
      <c r="H191" s="43">
        <f>SUM('Rodney Eaton'!O5)</f>
        <v>188.33333333333334</v>
      </c>
      <c r="I191" s="41"/>
      <c r="J191" s="41">
        <v>35</v>
      </c>
      <c r="K191" s="41" t="s">
        <v>37</v>
      </c>
      <c r="L191" s="97" t="s">
        <v>145</v>
      </c>
      <c r="M191" s="42">
        <f>SUM('Adam Plummer'!K6)</f>
        <v>6</v>
      </c>
      <c r="N191" s="42">
        <f>SUM('Adam Plummer'!L6)</f>
        <v>1091</v>
      </c>
      <c r="O191" s="43">
        <f>SUM('Adam Plummer'!M6)</f>
        <v>181.83333333333334</v>
      </c>
    </row>
    <row r="192" spans="1:15 16384:16384" x14ac:dyDescent="0.25">
      <c r="A192" s="18">
        <v>36</v>
      </c>
      <c r="B192" s="41" t="s">
        <v>37</v>
      </c>
      <c r="C192" s="97" t="s">
        <v>90</v>
      </c>
      <c r="D192" s="42">
        <f>SUM('John Hovan'!K7)</f>
        <v>14</v>
      </c>
      <c r="E192" s="42">
        <f>SUM('John Hovan'!L7)</f>
        <v>2405</v>
      </c>
      <c r="F192" s="43">
        <f>SUM('John Hovan'!M7)</f>
        <v>171.78571428571428</v>
      </c>
      <c r="G192" s="42">
        <f>SUM('John Hovan'!N7)</f>
        <v>16</v>
      </c>
      <c r="H192" s="43">
        <f>SUM('John Hovan'!O7)</f>
        <v>187.78571428571428</v>
      </c>
      <c r="I192" s="41"/>
      <c r="J192" s="41">
        <v>36</v>
      </c>
      <c r="K192" s="41" t="s">
        <v>37</v>
      </c>
      <c r="L192" s="97" t="s">
        <v>248</v>
      </c>
      <c r="M192" s="42">
        <f>SUM('Keith Williquette'!K5)</f>
        <v>4</v>
      </c>
      <c r="N192" s="42">
        <f>SUM('Keith Williquette'!L5)</f>
        <v>725</v>
      </c>
      <c r="O192" s="43">
        <f>SUM('Keith Williquette'!M5)</f>
        <v>181.25</v>
      </c>
    </row>
    <row r="193" spans="1:15" x14ac:dyDescent="0.25">
      <c r="A193" s="18">
        <v>37</v>
      </c>
      <c r="B193" s="41" t="s">
        <v>37</v>
      </c>
      <c r="C193" s="97" t="s">
        <v>248</v>
      </c>
      <c r="D193" s="42">
        <f>SUM('Keith Williquette'!K5)</f>
        <v>4</v>
      </c>
      <c r="E193" s="42">
        <f>SUM('Keith Williquette'!L5)</f>
        <v>725</v>
      </c>
      <c r="F193" s="43">
        <f>SUM('Keith Williquette'!M5)</f>
        <v>181.25</v>
      </c>
      <c r="G193" s="42">
        <f>SUM('Keith Williquette'!N5)</f>
        <v>6</v>
      </c>
      <c r="H193" s="43">
        <f>SUM('Keith Williquette'!O5)</f>
        <v>187.25</v>
      </c>
      <c r="I193" s="41"/>
      <c r="J193" s="41">
        <v>37</v>
      </c>
      <c r="K193" s="41" t="s">
        <v>37</v>
      </c>
      <c r="L193" s="98" t="s">
        <v>146</v>
      </c>
      <c r="M193" s="42">
        <f>SUM('John Plummer'!K6)</f>
        <v>6</v>
      </c>
      <c r="N193" s="42">
        <f>SUM('John Plummer'!L6)</f>
        <v>1085</v>
      </c>
      <c r="O193" s="43">
        <f>SUM('John Plummer'!M6)</f>
        <v>180.83333333333334</v>
      </c>
    </row>
    <row r="194" spans="1:15" x14ac:dyDescent="0.25">
      <c r="A194" s="18">
        <v>38</v>
      </c>
      <c r="B194" s="41" t="s">
        <v>37</v>
      </c>
      <c r="C194" s="97" t="s">
        <v>211</v>
      </c>
      <c r="D194" s="42">
        <f>SUM('Dan Koot'!K5)</f>
        <v>3</v>
      </c>
      <c r="E194" s="42">
        <f>SUM('Dan Koot'!L5)</f>
        <v>551</v>
      </c>
      <c r="F194" s="43">
        <f>SUM('Dan Koot'!M5)</f>
        <v>183.66666666666666</v>
      </c>
      <c r="G194" s="42">
        <f>SUM('Dan Koot'!N5)</f>
        <v>2</v>
      </c>
      <c r="H194" s="43">
        <f>SUM('Dan Koot'!O5)</f>
        <v>185.66666666666666</v>
      </c>
      <c r="I194" s="41"/>
      <c r="J194" s="41">
        <v>38</v>
      </c>
      <c r="K194" s="41" t="s">
        <v>37</v>
      </c>
      <c r="L194" s="97" t="s">
        <v>27</v>
      </c>
      <c r="M194" s="42">
        <f>SUM('Dave Eisenschmied'!K5)</f>
        <v>4</v>
      </c>
      <c r="N194" s="42">
        <f>SUM('Dave Eisenschmied'!L5)</f>
        <v>722</v>
      </c>
      <c r="O194" s="43">
        <f>SUM('Dave Eisenschmied'!M5)</f>
        <v>180.5</v>
      </c>
    </row>
    <row r="195" spans="1:15" x14ac:dyDescent="0.25">
      <c r="A195" s="18">
        <v>39</v>
      </c>
      <c r="B195" s="41" t="s">
        <v>37</v>
      </c>
      <c r="C195" s="97" t="s">
        <v>276</v>
      </c>
      <c r="D195" s="42">
        <f>SUM('Kasi Davis'!K5)</f>
        <v>4</v>
      </c>
      <c r="E195" s="42">
        <f>SUM('Kasi Davis'!L5)</f>
        <v>734</v>
      </c>
      <c r="F195" s="43">
        <f>SUM('Kasi Davis'!M5)</f>
        <v>183.5</v>
      </c>
      <c r="G195" s="42">
        <f>SUM('Kasi Davis'!N5)</f>
        <v>2</v>
      </c>
      <c r="H195" s="43">
        <f>SUM('Kasi Davis'!O5)</f>
        <v>185.5</v>
      </c>
      <c r="I195" s="41"/>
      <c r="J195" s="41">
        <v>39</v>
      </c>
      <c r="K195" s="41" t="s">
        <v>37</v>
      </c>
      <c r="L195" s="98" t="s">
        <v>147</v>
      </c>
      <c r="M195" s="42">
        <f>SUM('Jill Ashlock'!K8)</f>
        <v>12</v>
      </c>
      <c r="N195" s="42">
        <f>SUM('Jill Ashlock'!L8)</f>
        <v>2164</v>
      </c>
      <c r="O195" s="43">
        <f>SUM('Jill Ashlock'!M8)</f>
        <v>180.33333333333334</v>
      </c>
    </row>
    <row r="196" spans="1:15" x14ac:dyDescent="0.25">
      <c r="A196" s="18">
        <v>40</v>
      </c>
      <c r="B196" s="41" t="s">
        <v>37</v>
      </c>
      <c r="C196" s="97" t="s">
        <v>219</v>
      </c>
      <c r="D196" s="42">
        <f>SUM('Jim Bob Hartlage'!K5)</f>
        <v>3</v>
      </c>
      <c r="E196" s="42">
        <f>SUM('Jim Bob Hartlage'!L5)</f>
        <v>547</v>
      </c>
      <c r="F196" s="43">
        <f>SUM('Jim Bob Hartlage'!M5)</f>
        <v>182.33333333333334</v>
      </c>
      <c r="G196" s="42">
        <f>SUM('Jim Bob Hartlage'!N5)</f>
        <v>3</v>
      </c>
      <c r="H196" s="43">
        <f>SUM('Jim Bob Hartlage'!O5)</f>
        <v>185.33333333333334</v>
      </c>
      <c r="I196" s="41"/>
      <c r="J196" s="41">
        <v>40</v>
      </c>
      <c r="K196" s="41" t="s">
        <v>37</v>
      </c>
      <c r="L196" s="97" t="s">
        <v>84</v>
      </c>
      <c r="M196" s="42">
        <f>SUM('Wanda Lantrip'!K5)</f>
        <v>4</v>
      </c>
      <c r="N196" s="42">
        <f>SUM('Wanda Lantrip'!L5)</f>
        <v>715</v>
      </c>
      <c r="O196" s="43">
        <f>SUM('Wanda Lantrip'!M5)</f>
        <v>178.75</v>
      </c>
    </row>
    <row r="197" spans="1:15" x14ac:dyDescent="0.25">
      <c r="A197" s="18">
        <v>41</v>
      </c>
      <c r="B197" s="41" t="s">
        <v>37</v>
      </c>
      <c r="C197" s="97" t="s">
        <v>84</v>
      </c>
      <c r="D197" s="42">
        <f>SUM('Wanda Lantrip'!K5)</f>
        <v>4</v>
      </c>
      <c r="E197" s="42">
        <f>SUM('Wanda Lantrip'!L5)</f>
        <v>715</v>
      </c>
      <c r="F197" s="43">
        <f>SUM('Wanda Lantrip'!M5)</f>
        <v>178.75</v>
      </c>
      <c r="G197" s="42">
        <f>SUM('Wanda Lantrip'!N5)</f>
        <v>5</v>
      </c>
      <c r="H197" s="43">
        <f>SUM('Wanda Lantrip'!O5)</f>
        <v>183.75</v>
      </c>
      <c r="I197" s="41"/>
      <c r="J197" s="41">
        <v>41</v>
      </c>
      <c r="K197" s="41" t="s">
        <v>37</v>
      </c>
      <c r="L197" s="97" t="s">
        <v>205</v>
      </c>
      <c r="M197" s="42">
        <f>SUM('Theodore Farkas'!K16)</f>
        <v>3</v>
      </c>
      <c r="N197" s="42">
        <f>SUM('Theodore Farkas'!L16)</f>
        <v>532</v>
      </c>
      <c r="O197" s="43">
        <f>SUM('Theodore Farkas'!M16)</f>
        <v>177.33333333333334</v>
      </c>
    </row>
    <row r="198" spans="1:15" x14ac:dyDescent="0.25">
      <c r="A198" s="18">
        <v>42</v>
      </c>
      <c r="B198" s="41" t="s">
        <v>37</v>
      </c>
      <c r="C198" s="97" t="s">
        <v>27</v>
      </c>
      <c r="D198" s="42">
        <f>SUM('Dave Eisenschmied'!K5)</f>
        <v>4</v>
      </c>
      <c r="E198" s="42">
        <f>SUM('Dave Eisenschmied'!L5)</f>
        <v>722</v>
      </c>
      <c r="F198" s="43">
        <f>SUM('Dave Eisenschmied'!M5)</f>
        <v>180.5</v>
      </c>
      <c r="G198" s="42">
        <f>SUM('Dave Eisenschmied'!N5)</f>
        <v>3</v>
      </c>
      <c r="H198" s="43">
        <f>SUM('Dave Eisenschmied'!O5)</f>
        <v>183.5</v>
      </c>
      <c r="I198" s="41"/>
      <c r="J198" s="41">
        <v>42</v>
      </c>
      <c r="K198" s="41" t="s">
        <v>37</v>
      </c>
      <c r="L198" s="97" t="s">
        <v>212</v>
      </c>
      <c r="M198" s="42">
        <f>SUM('Rick Blasic'!K6)</f>
        <v>5</v>
      </c>
      <c r="N198" s="42">
        <f>SUM('Rick Blasic'!L6)</f>
        <v>881</v>
      </c>
      <c r="O198" s="43">
        <f>SUM('Rick Blasic'!M6)</f>
        <v>176.2</v>
      </c>
    </row>
    <row r="199" spans="1:15" x14ac:dyDescent="0.25">
      <c r="A199" s="18">
        <v>43</v>
      </c>
      <c r="B199" s="41" t="s">
        <v>37</v>
      </c>
      <c r="C199" s="97" t="s">
        <v>212</v>
      </c>
      <c r="D199" s="42">
        <f>SUM('Rick Blasic'!K6)</f>
        <v>5</v>
      </c>
      <c r="E199" s="42">
        <f>SUM('Rick Blasic'!L6)</f>
        <v>881</v>
      </c>
      <c r="F199" s="43">
        <f>SUM('Rick Blasic'!M6)</f>
        <v>176.2</v>
      </c>
      <c r="G199" s="42">
        <f>SUM('Rick Blasic'!N6)</f>
        <v>4</v>
      </c>
      <c r="H199" s="43">
        <f>SUM('Rick Blasic'!O6)</f>
        <v>180.2</v>
      </c>
      <c r="I199" s="41"/>
      <c r="J199" s="41">
        <v>43</v>
      </c>
      <c r="K199" s="41" t="s">
        <v>37</v>
      </c>
      <c r="L199" s="97" t="s">
        <v>64</v>
      </c>
      <c r="M199" s="42">
        <f>SUM('Ian Holland'!K5)</f>
        <v>4</v>
      </c>
      <c r="N199" s="42">
        <f>SUM('Ian Holland'!L5)</f>
        <v>694</v>
      </c>
      <c r="O199" s="43">
        <f>SUM('Ian Holland'!M5)</f>
        <v>173.5</v>
      </c>
    </row>
    <row r="200" spans="1:15" x14ac:dyDescent="0.25">
      <c r="A200" s="18">
        <v>44</v>
      </c>
      <c r="B200" s="41" t="s">
        <v>37</v>
      </c>
      <c r="C200" s="97" t="s">
        <v>205</v>
      </c>
      <c r="D200" s="42">
        <f>SUM('Theodore Farkas'!K16)</f>
        <v>3</v>
      </c>
      <c r="E200" s="42">
        <f>SUM('Theodore Farkas'!L16)</f>
        <v>532</v>
      </c>
      <c r="F200" s="43">
        <f>SUM('Theodore Farkas'!M16)</f>
        <v>177.33333333333334</v>
      </c>
      <c r="G200" s="42">
        <f>SUM('Theodore Farkas'!N16)</f>
        <v>2</v>
      </c>
      <c r="H200" s="43">
        <f>SUM('Theodore Farkas'!O16)</f>
        <v>179.33333333333334</v>
      </c>
      <c r="I200" s="41"/>
      <c r="J200" s="41">
        <v>44</v>
      </c>
      <c r="K200" s="41" t="s">
        <v>37</v>
      </c>
      <c r="L200" s="97" t="s">
        <v>240</v>
      </c>
      <c r="M200" s="42">
        <f>SUM('Bob Bass'!K6)</f>
        <v>8</v>
      </c>
      <c r="N200" s="42">
        <f>SUM('Bob Bass'!L6)</f>
        <v>1384</v>
      </c>
      <c r="O200" s="43">
        <f>SUM('Bob Bass'!M6)</f>
        <v>173</v>
      </c>
    </row>
    <row r="201" spans="1:15" x14ac:dyDescent="0.25">
      <c r="A201" s="18">
        <v>45</v>
      </c>
      <c r="B201" s="41" t="s">
        <v>37</v>
      </c>
      <c r="C201" s="97" t="s">
        <v>106</v>
      </c>
      <c r="D201" s="42">
        <f>SUM('James Clarke'!K6)</f>
        <v>8</v>
      </c>
      <c r="E201" s="42">
        <f>SUM('James Clarke'!L6)</f>
        <v>1371</v>
      </c>
      <c r="F201" s="43">
        <f>SUM('James Clarke'!M6)</f>
        <v>171.375</v>
      </c>
      <c r="G201" s="42">
        <f>SUM('James Clarke'!N6)</f>
        <v>7</v>
      </c>
      <c r="H201" s="43">
        <f>SUM('James Clarke'!O6)</f>
        <v>178.375</v>
      </c>
      <c r="I201" s="41"/>
      <c r="J201" s="41">
        <v>45</v>
      </c>
      <c r="K201" s="41" t="s">
        <v>37</v>
      </c>
      <c r="L201" s="97" t="s">
        <v>197</v>
      </c>
      <c r="M201" s="42">
        <f>SUM('Mike Rorer'!K5)</f>
        <v>6</v>
      </c>
      <c r="N201" s="42">
        <f>SUM('Mike Rorer'!L5)</f>
        <v>1037</v>
      </c>
      <c r="O201" s="43">
        <f>SUM('Mike Rorer'!M5)</f>
        <v>172.83333333333334</v>
      </c>
    </row>
    <row r="202" spans="1:15" x14ac:dyDescent="0.25">
      <c r="A202" s="18">
        <v>46</v>
      </c>
      <c r="B202" s="41" t="s">
        <v>37</v>
      </c>
      <c r="C202" s="97" t="s">
        <v>64</v>
      </c>
      <c r="D202" s="42">
        <f>SUM('Ian Holland'!K5)</f>
        <v>4</v>
      </c>
      <c r="E202" s="42">
        <f>SUM('Ian Holland'!L5)</f>
        <v>694</v>
      </c>
      <c r="F202" s="43">
        <f>SUM('Ian Holland'!M5)</f>
        <v>173.5</v>
      </c>
      <c r="G202" s="42">
        <f>SUM('Ian Holland'!N5)</f>
        <v>4</v>
      </c>
      <c r="H202" s="43">
        <f>SUM('Ian Holland'!O5)</f>
        <v>177.5</v>
      </c>
      <c r="I202" s="41"/>
      <c r="J202" s="41">
        <v>46</v>
      </c>
      <c r="K202" s="41" t="s">
        <v>37</v>
      </c>
      <c r="L202" s="97" t="s">
        <v>260</v>
      </c>
      <c r="M202" s="42">
        <f>SUM('Bob Leier'!K16)</f>
        <v>6</v>
      </c>
      <c r="N202" s="42">
        <f>SUM('Bob Leier'!L16)</f>
        <v>1035</v>
      </c>
      <c r="O202" s="43">
        <f>SUM('Bob Leier'!M16)</f>
        <v>172.5</v>
      </c>
    </row>
    <row r="203" spans="1:15" x14ac:dyDescent="0.25">
      <c r="A203" s="18">
        <v>47</v>
      </c>
      <c r="B203" s="41" t="s">
        <v>37</v>
      </c>
      <c r="C203" s="97" t="s">
        <v>197</v>
      </c>
      <c r="D203" s="42">
        <f>SUM('Mike Rorer'!K5)</f>
        <v>6</v>
      </c>
      <c r="E203" s="42">
        <f>SUM('Mike Rorer'!L5)</f>
        <v>1037</v>
      </c>
      <c r="F203" s="43">
        <f>SUM('Mike Rorer'!M5)</f>
        <v>172.83333333333334</v>
      </c>
      <c r="G203" s="42">
        <f>SUM('Mike Rorer'!N5)</f>
        <v>4</v>
      </c>
      <c r="H203" s="43">
        <f>SUM('Mike Rorer'!O5)</f>
        <v>176.83333333333334</v>
      </c>
      <c r="I203" s="41"/>
      <c r="J203" s="41">
        <v>47</v>
      </c>
      <c r="K203" s="41" t="s">
        <v>37</v>
      </c>
      <c r="L203" s="97" t="s">
        <v>90</v>
      </c>
      <c r="M203" s="42">
        <f>SUM('John Hovan'!K7)</f>
        <v>14</v>
      </c>
      <c r="N203" s="42">
        <f>SUM('John Hovan'!L7)</f>
        <v>2405</v>
      </c>
      <c r="O203" s="43">
        <f>SUM('John Hovan'!M7)</f>
        <v>171.78571428571428</v>
      </c>
    </row>
    <row r="204" spans="1:15" x14ac:dyDescent="0.25">
      <c r="A204" s="18">
        <v>48</v>
      </c>
      <c r="B204" s="41" t="s">
        <v>37</v>
      </c>
      <c r="C204" s="97" t="s">
        <v>260</v>
      </c>
      <c r="D204" s="42">
        <f>SUM('Bob Leier'!K16)</f>
        <v>6</v>
      </c>
      <c r="E204" s="42">
        <f>SUM('Bob Leier'!L16)</f>
        <v>1035</v>
      </c>
      <c r="F204" s="43">
        <f>SUM('Bob Leier'!M16)</f>
        <v>172.5</v>
      </c>
      <c r="G204" s="42">
        <f>SUM('Bob Leier'!N16)</f>
        <v>4</v>
      </c>
      <c r="H204" s="43">
        <f>SUM('Bob Leier'!O16)</f>
        <v>176.5</v>
      </c>
      <c r="I204" s="41"/>
      <c r="J204" s="41">
        <v>48</v>
      </c>
      <c r="K204" s="41" t="s">
        <v>37</v>
      </c>
      <c r="L204" s="97" t="s">
        <v>107</v>
      </c>
      <c r="M204" s="42">
        <f>SUM('Rene Melendez'!K5)</f>
        <v>4</v>
      </c>
      <c r="N204" s="42">
        <f>SUM('Rene Melendez'!L5)</f>
        <v>687</v>
      </c>
      <c r="O204" s="43">
        <f>SUM('Rene Melendez'!M5)</f>
        <v>171.75</v>
      </c>
    </row>
    <row r="205" spans="1:15" x14ac:dyDescent="0.25">
      <c r="A205" s="18">
        <v>49</v>
      </c>
      <c r="B205" s="41" t="s">
        <v>37</v>
      </c>
      <c r="C205" s="97" t="s">
        <v>107</v>
      </c>
      <c r="D205" s="42">
        <f>SUM('Rene Melendez'!K5)</f>
        <v>4</v>
      </c>
      <c r="E205" s="42">
        <f>SUM('Rene Melendez'!L5)</f>
        <v>687</v>
      </c>
      <c r="F205" s="43">
        <f>SUM('Rene Melendez'!M5)</f>
        <v>171.75</v>
      </c>
      <c r="G205" s="42">
        <f>SUM('Rene Melendez'!N5)</f>
        <v>3</v>
      </c>
      <c r="H205" s="43">
        <f>SUM('Rene Melendez'!O5)</f>
        <v>174.75</v>
      </c>
      <c r="I205" s="41"/>
      <c r="J205" s="41">
        <v>49</v>
      </c>
      <c r="K205" s="41" t="s">
        <v>37</v>
      </c>
      <c r="L205" s="97" t="s">
        <v>106</v>
      </c>
      <c r="M205" s="42">
        <f>SUM('James Clarke'!K6)</f>
        <v>8</v>
      </c>
      <c r="N205" s="42">
        <f>SUM('James Clarke'!L6)</f>
        <v>1371</v>
      </c>
      <c r="O205" s="43">
        <f>SUM('James Clarke'!M6)</f>
        <v>171.375</v>
      </c>
    </row>
    <row r="206" spans="1:15" x14ac:dyDescent="0.25">
      <c r="A206" s="18">
        <v>50</v>
      </c>
      <c r="B206" s="41" t="s">
        <v>37</v>
      </c>
      <c r="C206" s="97" t="s">
        <v>213</v>
      </c>
      <c r="D206" s="42">
        <f>SUM('Matthew Koot'!K5)</f>
        <v>3</v>
      </c>
      <c r="E206" s="42">
        <f>SUM('Matthew Koot'!L5)</f>
        <v>509</v>
      </c>
      <c r="F206" s="43">
        <f>SUM('Matthew Koot'!M5)</f>
        <v>169.66666666666666</v>
      </c>
      <c r="G206" s="42">
        <f>SUM('Matthew Koot'!N5)</f>
        <v>2</v>
      </c>
      <c r="H206" s="43">
        <f>SUM('Matthew Koot'!O5)</f>
        <v>171.66666666666666</v>
      </c>
      <c r="I206" s="41"/>
      <c r="J206" s="41">
        <v>50</v>
      </c>
      <c r="K206" s="41" t="s">
        <v>37</v>
      </c>
      <c r="L206" s="97" t="s">
        <v>213</v>
      </c>
      <c r="M206" s="42">
        <f>SUM('Matthew Koot'!K5)</f>
        <v>3</v>
      </c>
      <c r="N206" s="42">
        <f>SUM('Matthew Koot'!L5)</f>
        <v>509</v>
      </c>
      <c r="O206" s="43">
        <f>SUM('Matthew Koot'!M5)</f>
        <v>169.66666666666666</v>
      </c>
    </row>
    <row r="207" spans="1:15" x14ac:dyDescent="0.25">
      <c r="A207" s="18">
        <v>51</v>
      </c>
      <c r="B207" s="41" t="s">
        <v>37</v>
      </c>
      <c r="C207" s="97" t="s">
        <v>241</v>
      </c>
      <c r="D207" s="42">
        <f>SUM('Larry Arnold'!K5)</f>
        <v>4</v>
      </c>
      <c r="E207" s="42">
        <f>SUM('Larry Arnold'!L5)</f>
        <v>657</v>
      </c>
      <c r="F207" s="43">
        <f>SUM('Larry Arnold'!M5)</f>
        <v>164.25</v>
      </c>
      <c r="G207" s="42">
        <f>SUM('Larry Arnold'!N5)</f>
        <v>6</v>
      </c>
      <c r="H207" s="43">
        <f>SUM('Larry Arnold'!O5)</f>
        <v>170.25</v>
      </c>
      <c r="I207" s="41"/>
      <c r="J207" s="41">
        <v>51</v>
      </c>
      <c r="K207" s="41" t="s">
        <v>37</v>
      </c>
      <c r="L207" s="97" t="s">
        <v>272</v>
      </c>
      <c r="M207" s="42">
        <f>SUM('Dana Waxler'!K5)</f>
        <v>4</v>
      </c>
      <c r="N207" s="42">
        <f>SUM('Dana Waxler'!L5)</f>
        <v>669</v>
      </c>
      <c r="O207" s="43">
        <f>SUM('Dana Waxler'!M5)</f>
        <v>167.25</v>
      </c>
    </row>
    <row r="208" spans="1:15" x14ac:dyDescent="0.25">
      <c r="A208" s="18">
        <v>52</v>
      </c>
      <c r="B208" s="41" t="s">
        <v>37</v>
      </c>
      <c r="C208" s="97" t="s">
        <v>272</v>
      </c>
      <c r="D208" s="42">
        <f>SUM('Dana Waxler'!K5)</f>
        <v>4</v>
      </c>
      <c r="E208" s="42">
        <f>SUM('Dana Waxler'!L5)</f>
        <v>669</v>
      </c>
      <c r="F208" s="43">
        <f>SUM('Dana Waxler'!M5)</f>
        <v>167.25</v>
      </c>
      <c r="G208" s="42">
        <f>SUM('Dana Waxler'!N5)</f>
        <v>2</v>
      </c>
      <c r="H208" s="43">
        <f>SUM('Dana Waxler'!O5)</f>
        <v>169.25</v>
      </c>
      <c r="I208" s="41"/>
      <c r="J208" s="41">
        <v>52</v>
      </c>
      <c r="K208" s="41" t="s">
        <v>37</v>
      </c>
      <c r="L208" s="97" t="s">
        <v>241</v>
      </c>
      <c r="M208" s="42">
        <f>SUM('Larry Arnold'!K5)</f>
        <v>4</v>
      </c>
      <c r="N208" s="42">
        <f>SUM('Larry Arnold'!L5)</f>
        <v>657</v>
      </c>
      <c r="O208" s="43">
        <f>SUM('Larry Arnold'!M5)</f>
        <v>164.25</v>
      </c>
    </row>
    <row r="209" spans="1:15" x14ac:dyDescent="0.25">
      <c r="A209" s="18">
        <v>53</v>
      </c>
      <c r="B209" s="41" t="s">
        <v>37</v>
      </c>
      <c r="C209" s="97" t="s">
        <v>246</v>
      </c>
      <c r="D209" s="42">
        <f>SUM('Tyler Dreaden'!K5)</f>
        <v>4</v>
      </c>
      <c r="E209" s="42">
        <f>SUM('Tyler Dreaden'!L5)</f>
        <v>648</v>
      </c>
      <c r="F209" s="43">
        <f>SUM('Tyler Dreaden'!M5)</f>
        <v>162</v>
      </c>
      <c r="G209" s="42">
        <f>SUM('Tyler Dreaden'!N5)</f>
        <v>3</v>
      </c>
      <c r="H209" s="43">
        <f>SUM('Tyler Dreaden'!O5)</f>
        <v>165</v>
      </c>
      <c r="I209" s="41"/>
      <c r="J209" s="41">
        <v>53</v>
      </c>
      <c r="K209" s="41" t="s">
        <v>37</v>
      </c>
      <c r="L209" s="97" t="s">
        <v>246</v>
      </c>
      <c r="M209" s="42">
        <f>SUM('Tyler Dreaden'!K5)</f>
        <v>4</v>
      </c>
      <c r="N209" s="42">
        <f>SUM('Tyler Dreaden'!L5)</f>
        <v>648</v>
      </c>
      <c r="O209" s="43">
        <f>SUM('Tyler Dreaden'!M5)</f>
        <v>162</v>
      </c>
    </row>
    <row r="210" spans="1:15" x14ac:dyDescent="0.25">
      <c r="A210" s="18">
        <v>54</v>
      </c>
      <c r="B210" s="41" t="s">
        <v>37</v>
      </c>
      <c r="C210" s="97" t="s">
        <v>65</v>
      </c>
      <c r="D210" s="42">
        <f>SUM('Kenneth Sledge'!K5)</f>
        <v>4</v>
      </c>
      <c r="E210" s="42">
        <f>SUM('Kenneth Sledge'!L5)</f>
        <v>617</v>
      </c>
      <c r="F210" s="43">
        <f>SUM('Kenneth Sledge'!M5)</f>
        <v>154.25</v>
      </c>
      <c r="G210" s="42">
        <f>SUM('Kenneth Sledge'!N5)</f>
        <v>3</v>
      </c>
      <c r="H210" s="43">
        <f>SUM('Kenneth Sledge'!O5)</f>
        <v>157.25</v>
      </c>
      <c r="I210" s="41"/>
      <c r="J210" s="41">
        <v>54</v>
      </c>
      <c r="K210" s="41" t="s">
        <v>37</v>
      </c>
      <c r="L210" s="97" t="s">
        <v>65</v>
      </c>
      <c r="M210" s="42">
        <f>SUM('Kenneth Sledge'!K5)</f>
        <v>4</v>
      </c>
      <c r="N210" s="42">
        <f>SUM('Kenneth Sledge'!L5)</f>
        <v>617</v>
      </c>
      <c r="O210" s="43">
        <f>SUM('Kenneth Sledge'!M5)</f>
        <v>154.25</v>
      </c>
    </row>
    <row r="211" spans="1:15" x14ac:dyDescent="0.25">
      <c r="A211" s="18">
        <v>55</v>
      </c>
      <c r="B211" s="41" t="s">
        <v>37</v>
      </c>
      <c r="C211" s="97" t="s">
        <v>156</v>
      </c>
      <c r="D211" s="42">
        <f>SUM('Charles Umsted'!K5)</f>
        <v>4</v>
      </c>
      <c r="E211" s="42">
        <f>SUM('Charles Umsted'!L5)</f>
        <v>583</v>
      </c>
      <c r="F211" s="43">
        <f>SUM('Charles Umsted'!M5)</f>
        <v>145.75</v>
      </c>
      <c r="G211" s="42">
        <f>SUM('Charles Umsted'!N5)</f>
        <v>4</v>
      </c>
      <c r="H211" s="43">
        <f>SUM('Charles Umsted'!O5)</f>
        <v>149.75</v>
      </c>
      <c r="I211" s="41"/>
      <c r="J211" s="41">
        <v>55</v>
      </c>
      <c r="K211" s="41" t="s">
        <v>37</v>
      </c>
      <c r="L211" s="97" t="s">
        <v>156</v>
      </c>
      <c r="M211" s="42">
        <f>SUM('Charles Umsted'!K5)</f>
        <v>4</v>
      </c>
      <c r="N211" s="42">
        <f>SUM('Charles Umsted'!L5)</f>
        <v>583</v>
      </c>
      <c r="O211" s="43">
        <f>SUM('Charles Umsted'!M5)</f>
        <v>145.75</v>
      </c>
    </row>
    <row r="212" spans="1:15" ht="14.25" customHeight="1" x14ac:dyDescent="0.25">
      <c r="A212" s="18">
        <v>56</v>
      </c>
      <c r="B212" s="41" t="s">
        <v>37</v>
      </c>
      <c r="C212" s="97" t="s">
        <v>112</v>
      </c>
      <c r="D212" s="42">
        <f>SUM('Brian Collins'!K18)</f>
        <v>4</v>
      </c>
      <c r="E212" s="42">
        <f>SUM('Brian Collins'!L18)</f>
        <v>561</v>
      </c>
      <c r="F212" s="43">
        <f>SUM('Brian Collins'!M18)</f>
        <v>140.25</v>
      </c>
      <c r="G212" s="42">
        <f>SUM('Brian Collins'!N18)</f>
        <v>4</v>
      </c>
      <c r="H212" s="43">
        <f>SUM('Brian Collins'!O18)</f>
        <v>144.25</v>
      </c>
      <c r="I212" s="41"/>
      <c r="J212" s="41">
        <v>56</v>
      </c>
      <c r="K212" s="41" t="s">
        <v>37</v>
      </c>
      <c r="L212" s="97" t="s">
        <v>112</v>
      </c>
      <c r="M212" s="42">
        <f>SUM('Brian Collins'!K18)</f>
        <v>4</v>
      </c>
      <c r="N212" s="42">
        <f>SUM('Brian Collins'!L18)</f>
        <v>561</v>
      </c>
      <c r="O212" s="43">
        <f>SUM('Brian Collins'!M18)</f>
        <v>140.25</v>
      </c>
    </row>
    <row r="213" spans="1:15" ht="14.25" customHeight="1" x14ac:dyDescent="0.25">
      <c r="A213" s="18">
        <v>57</v>
      </c>
      <c r="B213" s="41" t="s">
        <v>37</v>
      </c>
      <c r="C213" s="97" t="s">
        <v>231</v>
      </c>
      <c r="D213" s="42">
        <f>SUM('Danny Payne'!K5)</f>
        <v>4</v>
      </c>
      <c r="E213" s="42">
        <f>SUM('Danny Payne'!L5)</f>
        <v>362</v>
      </c>
      <c r="F213" s="43">
        <f>SUM('Danny Payne'!M5)</f>
        <v>90.5</v>
      </c>
      <c r="G213" s="42">
        <f>SUM('Danny Payne'!N5)</f>
        <v>2</v>
      </c>
      <c r="H213" s="43">
        <f>SUM('Danny Payne'!O5)</f>
        <v>92.5</v>
      </c>
      <c r="I213" s="41"/>
      <c r="J213" s="41">
        <v>57</v>
      </c>
      <c r="K213" s="41" t="s">
        <v>37</v>
      </c>
      <c r="L213" s="97" t="s">
        <v>231</v>
      </c>
      <c r="M213" s="42">
        <f>SUM('Danny Payne'!K5)</f>
        <v>4</v>
      </c>
      <c r="N213" s="42">
        <f>SUM('Danny Payne'!L5)</f>
        <v>362</v>
      </c>
      <c r="O213" s="43">
        <f>SUM('Danny Payne'!M5)</f>
        <v>90.5</v>
      </c>
    </row>
    <row r="214" spans="1:15" x14ac:dyDescent="0.25">
      <c r="B214" s="41"/>
      <c r="C214" s="97"/>
      <c r="D214" s="42"/>
      <c r="E214" s="42"/>
      <c r="F214" s="43"/>
      <c r="G214" s="42"/>
      <c r="H214" s="43"/>
      <c r="I214" s="41"/>
      <c r="J214" s="41"/>
      <c r="K214" s="41"/>
      <c r="L214" s="97"/>
      <c r="M214" s="42"/>
      <c r="N214" s="42"/>
      <c r="O214" s="43"/>
    </row>
    <row r="215" spans="1:15" x14ac:dyDescent="0.25">
      <c r="A215" s="20"/>
      <c r="B215" s="85"/>
      <c r="C215" s="20"/>
      <c r="D215" s="85"/>
      <c r="E215" s="85"/>
      <c r="F215" s="86"/>
      <c r="G215" s="85"/>
      <c r="H215" s="86"/>
      <c r="I215" s="41"/>
      <c r="J215" s="85"/>
      <c r="K215" s="85"/>
      <c r="L215" s="20"/>
      <c r="M215" s="87"/>
      <c r="N215" s="85"/>
      <c r="O215" s="86"/>
    </row>
    <row r="216" spans="1:15" ht="28.5" x14ac:dyDescent="0.45">
      <c r="A216" s="20"/>
      <c r="B216" s="85"/>
      <c r="C216" s="100" t="s">
        <v>42</v>
      </c>
      <c r="D216" s="85"/>
      <c r="E216" s="85"/>
      <c r="F216" s="86"/>
      <c r="G216" s="85"/>
      <c r="H216" s="86"/>
      <c r="I216" s="41"/>
      <c r="J216" s="85"/>
      <c r="K216" s="85"/>
      <c r="L216" s="100" t="s">
        <v>42</v>
      </c>
      <c r="M216" s="87"/>
      <c r="N216" s="85"/>
      <c r="O216" s="86"/>
    </row>
    <row r="217" spans="1:15" ht="18.75" x14ac:dyDescent="0.3">
      <c r="A217" s="20"/>
      <c r="B217" s="85"/>
      <c r="C217" s="20"/>
      <c r="D217" s="88" t="s">
        <v>43</v>
      </c>
      <c r="E217" s="85"/>
      <c r="F217" s="86"/>
      <c r="G217" s="85"/>
      <c r="H217" s="86"/>
      <c r="I217" s="41"/>
      <c r="J217" s="85"/>
      <c r="K217" s="85"/>
      <c r="L217" s="20"/>
      <c r="M217" s="89" t="s">
        <v>44</v>
      </c>
      <c r="N217" s="85"/>
      <c r="O217" s="86"/>
    </row>
    <row r="218" spans="1:15" x14ac:dyDescent="0.25">
      <c r="A218" s="20"/>
      <c r="B218" s="85"/>
      <c r="C218" s="20"/>
      <c r="D218" s="85"/>
      <c r="E218" s="85"/>
      <c r="F218" s="86"/>
      <c r="G218" s="85"/>
      <c r="H218" s="86"/>
      <c r="I218" s="41"/>
      <c r="J218" s="85"/>
      <c r="K218" s="85"/>
      <c r="L218" s="20"/>
      <c r="M218" s="87"/>
      <c r="N218" s="85"/>
      <c r="O218" s="86"/>
    </row>
    <row r="219" spans="1:15" x14ac:dyDescent="0.25">
      <c r="A219" s="20"/>
      <c r="B219" s="85"/>
      <c r="C219" s="20"/>
      <c r="D219" s="85"/>
      <c r="E219" s="85"/>
      <c r="F219" s="86"/>
      <c r="G219" s="85"/>
      <c r="H219" s="86"/>
      <c r="I219" s="41"/>
      <c r="J219" s="85"/>
      <c r="K219" s="85"/>
      <c r="L219" s="20"/>
      <c r="M219" s="87"/>
      <c r="N219" s="85"/>
      <c r="O219" s="86"/>
    </row>
    <row r="220" spans="1:15" ht="18.75" x14ac:dyDescent="0.4">
      <c r="A220" s="21" t="s">
        <v>0</v>
      </c>
      <c r="B220" s="79" t="s">
        <v>1</v>
      </c>
      <c r="C220" s="21" t="s">
        <v>2</v>
      </c>
      <c r="D220" s="79" t="s">
        <v>11</v>
      </c>
      <c r="E220" s="79" t="s">
        <v>32</v>
      </c>
      <c r="F220" s="80" t="s">
        <v>33</v>
      </c>
      <c r="G220" s="79" t="s">
        <v>14</v>
      </c>
      <c r="H220" s="80" t="s">
        <v>34</v>
      </c>
      <c r="I220" s="41"/>
      <c r="J220" s="79" t="s">
        <v>0</v>
      </c>
      <c r="K220" s="79" t="s">
        <v>1</v>
      </c>
      <c r="L220" s="21" t="s">
        <v>2</v>
      </c>
      <c r="M220" s="81" t="s">
        <v>11</v>
      </c>
      <c r="N220" s="79" t="s">
        <v>32</v>
      </c>
      <c r="O220" s="80" t="s">
        <v>33</v>
      </c>
    </row>
    <row r="221" spans="1:15" x14ac:dyDescent="0.25">
      <c r="A221" s="18">
        <v>1</v>
      </c>
      <c r="B221" s="41" t="s">
        <v>38</v>
      </c>
      <c r="C221" s="101" t="s">
        <v>177</v>
      </c>
      <c r="D221" s="42">
        <f>SUM('Cody McBroon'!K10)</f>
        <v>28</v>
      </c>
      <c r="E221" s="42">
        <f>SUM('Cody McBroon'!L10)</f>
        <v>5079</v>
      </c>
      <c r="F221" s="43">
        <f>SUM('Cody McBroon'!M10)</f>
        <v>181.39285714285714</v>
      </c>
      <c r="G221" s="42">
        <f>SUM('Cody McBroon'!N10)</f>
        <v>94</v>
      </c>
      <c r="H221" s="43">
        <f>SUM('Cody McBroon'!O10)</f>
        <v>275.39285714285711</v>
      </c>
      <c r="I221" s="41"/>
      <c r="J221" s="41">
        <v>1</v>
      </c>
      <c r="K221" s="41" t="s">
        <v>38</v>
      </c>
      <c r="L221" s="97" t="s">
        <v>74</v>
      </c>
      <c r="M221" s="42">
        <f>SUM('Justin Fortson'!K11)</f>
        <v>31</v>
      </c>
      <c r="N221" s="42">
        <f>SUM('Justin Fortson'!L11)</f>
        <v>5654.0030000000006</v>
      </c>
      <c r="O221" s="43">
        <f>SUM('Justin Fortson'!M11)</f>
        <v>182.3871935483871</v>
      </c>
    </row>
    <row r="222" spans="1:15" x14ac:dyDescent="0.25">
      <c r="A222" s="18">
        <v>2</v>
      </c>
      <c r="B222" s="41" t="s">
        <v>38</v>
      </c>
      <c r="C222" s="97" t="s">
        <v>74</v>
      </c>
      <c r="D222" s="42">
        <f>SUM('Justin Fortson'!K11)</f>
        <v>31</v>
      </c>
      <c r="E222" s="42">
        <f>SUM('Justin Fortson'!L11)</f>
        <v>5654.0030000000006</v>
      </c>
      <c r="F222" s="43">
        <f>SUM('Justin Fortson'!M11)</f>
        <v>182.3871935483871</v>
      </c>
      <c r="G222" s="42">
        <f>SUM('Justin Fortson'!N11)</f>
        <v>86</v>
      </c>
      <c r="H222" s="43">
        <f>SUM('Justin Fortson'!O11)</f>
        <v>268.38719354838713</v>
      </c>
      <c r="I222" s="41"/>
      <c r="J222" s="41">
        <v>5</v>
      </c>
      <c r="K222" s="41" t="s">
        <v>38</v>
      </c>
      <c r="L222" s="101" t="s">
        <v>177</v>
      </c>
      <c r="M222" s="42">
        <f>SUM('Cody McBroon'!K10)</f>
        <v>28</v>
      </c>
      <c r="N222" s="42">
        <f>SUM('Cody McBroon'!L10)</f>
        <v>5079</v>
      </c>
      <c r="O222" s="43">
        <f>SUM('Cody McBroon'!M10)</f>
        <v>181.39285714285714</v>
      </c>
    </row>
    <row r="223" spans="1:15" x14ac:dyDescent="0.25">
      <c r="A223" s="18">
        <v>3</v>
      </c>
      <c r="B223" s="41" t="s">
        <v>38</v>
      </c>
      <c r="C223" s="97" t="s">
        <v>68</v>
      </c>
      <c r="D223" s="42">
        <f>SUM('Jerry Willeford'!K11)</f>
        <v>28</v>
      </c>
      <c r="E223" s="42">
        <f>SUM('Jerry Willeford'!L11)</f>
        <v>4941</v>
      </c>
      <c r="F223" s="43">
        <f>SUM('Jerry Willeford'!M11)</f>
        <v>176.46428571428572</v>
      </c>
      <c r="G223" s="42">
        <f>SUM('Jerry Willeford'!N11)</f>
        <v>62</v>
      </c>
      <c r="H223" s="43">
        <f>SUM('Jerry Willeford'!O11)</f>
        <v>238.46428571428572</v>
      </c>
      <c r="I223" s="41"/>
      <c r="J223" s="41">
        <v>2</v>
      </c>
      <c r="K223" s="41" t="s">
        <v>38</v>
      </c>
      <c r="L223" s="97" t="s">
        <v>68</v>
      </c>
      <c r="M223" s="42">
        <f>SUM('Jerry Willeford'!K11)</f>
        <v>28</v>
      </c>
      <c r="N223" s="42">
        <f>SUM('Jerry Willeford'!L11)</f>
        <v>4941</v>
      </c>
      <c r="O223" s="43">
        <f>SUM('Jerry Willeford'!M11)</f>
        <v>176.46428571428572</v>
      </c>
    </row>
    <row r="224" spans="1:15" x14ac:dyDescent="0.25">
      <c r="A224" s="18">
        <v>4</v>
      </c>
      <c r="B224" s="41" t="s">
        <v>38</v>
      </c>
      <c r="C224" s="97" t="s">
        <v>66</v>
      </c>
      <c r="D224" s="42">
        <f>SUM('Tony Carruth'!K10)</f>
        <v>24</v>
      </c>
      <c r="E224" s="42">
        <f>SUM('Tony Carruth'!L10)</f>
        <v>4210.0010000000002</v>
      </c>
      <c r="F224" s="43">
        <f>SUM('Tony Carruth'!M10)</f>
        <v>175.41670833333333</v>
      </c>
      <c r="G224" s="42">
        <f>SUM('Tony Carruth'!N10)</f>
        <v>46</v>
      </c>
      <c r="H224" s="43">
        <f>SUM('Tony Carruth'!O10)</f>
        <v>221.41670833333333</v>
      </c>
      <c r="I224" s="41"/>
      <c r="J224" s="41">
        <v>3</v>
      </c>
      <c r="K224" s="41" t="s">
        <v>38</v>
      </c>
      <c r="L224" s="97" t="s">
        <v>66</v>
      </c>
      <c r="M224" s="42">
        <f>SUM('Tony Carruth'!K10)</f>
        <v>24</v>
      </c>
      <c r="N224" s="42">
        <f>SUM('Tony Carruth'!L10)</f>
        <v>4210.0010000000002</v>
      </c>
      <c r="O224" s="43">
        <f>SUM('Tony Carruth'!M10)</f>
        <v>175.41670833333333</v>
      </c>
    </row>
    <row r="225" spans="1:15" x14ac:dyDescent="0.25">
      <c r="A225" s="18">
        <v>5</v>
      </c>
      <c r="B225" s="41" t="s">
        <v>38</v>
      </c>
      <c r="C225" s="101" t="s">
        <v>188</v>
      </c>
      <c r="D225" s="42">
        <f>SUM('Katherine Blackard'!K9)</f>
        <v>20</v>
      </c>
      <c r="E225" s="42">
        <f>SUM('Katherine Blackard'!L9)</f>
        <v>3421</v>
      </c>
      <c r="F225" s="43">
        <f>SUM('Katherine Blackard'!M9)</f>
        <v>171.05</v>
      </c>
      <c r="G225" s="42">
        <f>SUM('Katherine Blackard'!N9)</f>
        <v>26</v>
      </c>
      <c r="H225" s="43">
        <f>SUM('Katherine Blackard'!O9)</f>
        <v>197.05</v>
      </c>
      <c r="I225" s="41"/>
      <c r="J225" s="41">
        <v>4</v>
      </c>
      <c r="K225" s="41" t="s">
        <v>38</v>
      </c>
      <c r="L225" s="101" t="s">
        <v>188</v>
      </c>
      <c r="M225" s="42">
        <f>SUM('Katherine Blackard'!K9)</f>
        <v>20</v>
      </c>
      <c r="N225" s="42">
        <f>SUM('Katherine Blackard'!L9)</f>
        <v>3421</v>
      </c>
      <c r="O225" s="43">
        <f>SUM('Katherine Blackard'!M9)</f>
        <v>171.05</v>
      </c>
    </row>
    <row r="226" spans="1:15" x14ac:dyDescent="0.25">
      <c r="A226" s="69"/>
      <c r="B226" s="82"/>
      <c r="C226" s="99"/>
      <c r="D226" s="83"/>
      <c r="E226" s="83"/>
      <c r="F226" s="84"/>
      <c r="G226" s="83"/>
      <c r="H226" s="84"/>
      <c r="I226" s="41"/>
      <c r="J226" s="82"/>
      <c r="K226" s="82"/>
      <c r="L226" s="99"/>
      <c r="M226" s="83"/>
      <c r="N226" s="83"/>
      <c r="O226" s="84"/>
    </row>
    <row r="227" spans="1:15" x14ac:dyDescent="0.25">
      <c r="A227" s="18">
        <v>6</v>
      </c>
      <c r="B227" s="41" t="s">
        <v>38</v>
      </c>
      <c r="C227" s="101" t="s">
        <v>109</v>
      </c>
      <c r="D227" s="42">
        <f>SUM('Brian Vincent'!K7)</f>
        <v>12</v>
      </c>
      <c r="E227" s="42">
        <f>SUM('Brian Vincent'!L7)</f>
        <v>2214</v>
      </c>
      <c r="F227" s="43">
        <f>SUM('Brian Vincent'!M7)</f>
        <v>184.5</v>
      </c>
      <c r="G227" s="42">
        <f>SUM('Brian Vincent'!N7)</f>
        <v>32</v>
      </c>
      <c r="H227" s="43">
        <f>SUM('Brian Vincent'!O7)</f>
        <v>216.5</v>
      </c>
      <c r="I227" s="41"/>
      <c r="J227" s="41">
        <v>6</v>
      </c>
      <c r="K227" s="41" t="s">
        <v>38</v>
      </c>
      <c r="L227" s="101" t="s">
        <v>214</v>
      </c>
      <c r="M227" s="42">
        <f>SUM('Ronald Blasko'!K16)</f>
        <v>5</v>
      </c>
      <c r="N227" s="42">
        <f>SUM('Ronald Blasko'!L16)</f>
        <v>937.00099999999998</v>
      </c>
      <c r="O227" s="43">
        <f>SUM('Ronald Blasko'!M16)</f>
        <v>187.40019999999998</v>
      </c>
    </row>
    <row r="228" spans="1:15" x14ac:dyDescent="0.25">
      <c r="A228" s="18">
        <v>7</v>
      </c>
      <c r="B228" s="41" t="s">
        <v>38</v>
      </c>
      <c r="C228" s="97" t="s">
        <v>30</v>
      </c>
      <c r="D228" s="42">
        <f>SUM('Ken Danals'!K8)</f>
        <v>17</v>
      </c>
      <c r="E228" s="42">
        <f>SUM('Ken Danals'!L8)</f>
        <v>3108</v>
      </c>
      <c r="F228" s="43">
        <f>SUM('Ken Danals'!M8)</f>
        <v>182.8235294117647</v>
      </c>
      <c r="G228" s="42">
        <f>SUM('Ken Danals'!N8)</f>
        <v>33</v>
      </c>
      <c r="H228" s="43">
        <f>SUM('Ken Danals'!O8)</f>
        <v>215.8235294117647</v>
      </c>
      <c r="I228" s="41"/>
      <c r="J228" s="41">
        <v>7</v>
      </c>
      <c r="K228" s="41" t="s">
        <v>38</v>
      </c>
      <c r="L228" s="101" t="s">
        <v>209</v>
      </c>
      <c r="M228" s="42">
        <f>SUM('Doug Gates'!K20)</f>
        <v>9</v>
      </c>
      <c r="N228" s="42">
        <f>SUM('Doug Gates'!L20)</f>
        <v>1663</v>
      </c>
      <c r="O228" s="43">
        <f>SUM('Doug Gates'!M20)</f>
        <v>184.77777777777777</v>
      </c>
    </row>
    <row r="229" spans="1:15" x14ac:dyDescent="0.25">
      <c r="A229" s="18">
        <v>8</v>
      </c>
      <c r="B229" s="41" t="s">
        <v>38</v>
      </c>
      <c r="C229" s="101" t="s">
        <v>209</v>
      </c>
      <c r="D229" s="42">
        <f>SUM('Doug Gates'!K20)</f>
        <v>9</v>
      </c>
      <c r="E229" s="42">
        <f>SUM('Doug Gates'!L20)</f>
        <v>1663</v>
      </c>
      <c r="F229" s="43">
        <f>SUM('Doug Gates'!M20)</f>
        <v>184.77777777777777</v>
      </c>
      <c r="G229" s="42">
        <f>SUM('Doug Gates'!N20)</f>
        <v>29</v>
      </c>
      <c r="H229" s="43">
        <f>SUM('Doug Gates'!O20)</f>
        <v>213.77777777777777</v>
      </c>
      <c r="I229" s="41"/>
      <c r="J229" s="41">
        <v>8</v>
      </c>
      <c r="K229" s="41" t="s">
        <v>38</v>
      </c>
      <c r="L229" s="101" t="s">
        <v>109</v>
      </c>
      <c r="M229" s="42">
        <f>SUM('Brian Vincent'!K7)</f>
        <v>12</v>
      </c>
      <c r="N229" s="42">
        <f>SUM('Brian Vincent'!L7)</f>
        <v>2214</v>
      </c>
      <c r="O229" s="43">
        <f>SUM('Brian Vincent'!M7)</f>
        <v>184.5</v>
      </c>
    </row>
    <row r="230" spans="1:15" x14ac:dyDescent="0.25">
      <c r="A230" s="18">
        <v>9</v>
      </c>
      <c r="B230" s="41" t="s">
        <v>38</v>
      </c>
      <c r="C230" s="97" t="s">
        <v>155</v>
      </c>
      <c r="D230" s="42">
        <f>SUM('Doug Depweg'!K21)</f>
        <v>10</v>
      </c>
      <c r="E230" s="42">
        <f>SUM('Doug Depweg'!L21)</f>
        <v>1799</v>
      </c>
      <c r="F230" s="43">
        <f>SUM('Doug Depweg'!M21)</f>
        <v>179.9</v>
      </c>
      <c r="G230" s="42">
        <f>SUM('Doug Depweg'!N21)</f>
        <v>31</v>
      </c>
      <c r="H230" s="43">
        <f>SUM('Doug Depweg'!O21)</f>
        <v>210.9</v>
      </c>
      <c r="I230" s="41"/>
      <c r="J230" s="41">
        <v>9</v>
      </c>
      <c r="K230" s="41" t="s">
        <v>38</v>
      </c>
      <c r="L230" s="101" t="s">
        <v>215</v>
      </c>
      <c r="M230" s="42">
        <f>SUM('Pam Gates'!K7)</f>
        <v>11</v>
      </c>
      <c r="N230" s="42">
        <f>SUM('Pam Gates'!L7)</f>
        <v>2028</v>
      </c>
      <c r="O230" s="43">
        <f>SUM('Pam Gates'!M7)</f>
        <v>184.36363636363637</v>
      </c>
    </row>
    <row r="231" spans="1:15" x14ac:dyDescent="0.25">
      <c r="A231" s="18">
        <v>10</v>
      </c>
      <c r="B231" s="41" t="s">
        <v>38</v>
      </c>
      <c r="C231" s="101" t="s">
        <v>215</v>
      </c>
      <c r="D231" s="42">
        <f>SUM('Pam Gates'!K7)</f>
        <v>11</v>
      </c>
      <c r="E231" s="42">
        <f>SUM('Pam Gates'!L7)</f>
        <v>2028</v>
      </c>
      <c r="F231" s="43">
        <f>SUM('Pam Gates'!M7)</f>
        <v>184.36363636363637</v>
      </c>
      <c r="G231" s="42">
        <f>SUM('Pam Gates'!N7)</f>
        <v>26</v>
      </c>
      <c r="H231" s="43">
        <f>SUM('Pam Gates'!O7)</f>
        <v>210.36363636363637</v>
      </c>
      <c r="I231" s="41"/>
      <c r="J231" s="41">
        <v>10</v>
      </c>
      <c r="K231" s="41" t="s">
        <v>38</v>
      </c>
      <c r="L231" s="97" t="s">
        <v>30</v>
      </c>
      <c r="M231" s="42">
        <f>SUM('Ken Danals'!K8)</f>
        <v>17</v>
      </c>
      <c r="N231" s="42">
        <f>SUM('Ken Danals'!L8)</f>
        <v>3108</v>
      </c>
      <c r="O231" s="43">
        <f>SUM('Ken Danals'!M8)</f>
        <v>182.8235294117647</v>
      </c>
    </row>
    <row r="232" spans="1:15" x14ac:dyDescent="0.25">
      <c r="A232" s="18">
        <v>11</v>
      </c>
      <c r="B232" s="41" t="s">
        <v>38</v>
      </c>
      <c r="C232" s="98" t="s">
        <v>150</v>
      </c>
      <c r="D232" s="42">
        <f>SUM('Jerry Kendall'!K7)</f>
        <v>9</v>
      </c>
      <c r="E232" s="42">
        <f>SUM('Jerry Kendall'!L7)</f>
        <v>1615</v>
      </c>
      <c r="F232" s="43">
        <f>SUM('Jerry Kendall'!M7)</f>
        <v>179.44444444444446</v>
      </c>
      <c r="G232" s="42">
        <f>SUM('Jerry Kendall'!N7)</f>
        <v>28</v>
      </c>
      <c r="H232" s="43">
        <f>SUM('Jerry Kendall'!O7)</f>
        <v>207.44444444444446</v>
      </c>
      <c r="I232" s="41"/>
      <c r="J232" s="41">
        <v>11</v>
      </c>
      <c r="K232" s="41" t="s">
        <v>38</v>
      </c>
      <c r="L232" s="101" t="s">
        <v>290</v>
      </c>
      <c r="M232" s="42">
        <f>SUM('Freddy Taylor'!K5)</f>
        <v>4</v>
      </c>
      <c r="N232" s="42">
        <f>SUM('Freddy Taylor'!L5)</f>
        <v>722</v>
      </c>
      <c r="O232" s="43">
        <f>SUM('Freddy Taylor'!M5)</f>
        <v>180.5</v>
      </c>
    </row>
    <row r="233" spans="1:15" x14ac:dyDescent="0.25">
      <c r="A233" s="18">
        <v>12</v>
      </c>
      <c r="B233" s="41" t="s">
        <v>38</v>
      </c>
      <c r="C233" s="101" t="s">
        <v>214</v>
      </c>
      <c r="D233" s="42">
        <f>SUM('Ronald Blasko'!K16)</f>
        <v>5</v>
      </c>
      <c r="E233" s="42">
        <f>SUM('Ronald Blasko'!L16)</f>
        <v>937.00099999999998</v>
      </c>
      <c r="F233" s="43">
        <f>SUM('Ronald Blasko'!M16)</f>
        <v>187.40019999999998</v>
      </c>
      <c r="G233" s="42">
        <f>SUM('Ronald Blasko'!N16)</f>
        <v>18</v>
      </c>
      <c r="H233" s="43">
        <f>SUM('Ronald Blasko'!O16)</f>
        <v>205.40019999999998</v>
      </c>
      <c r="I233" s="41"/>
      <c r="J233" s="41">
        <v>12</v>
      </c>
      <c r="K233" s="41" t="s">
        <v>38</v>
      </c>
      <c r="L233" s="101" t="s">
        <v>198</v>
      </c>
      <c r="M233" s="42">
        <f>SUM('Brian Edmonds'!K6)</f>
        <v>10</v>
      </c>
      <c r="N233" s="42">
        <f>SUM('Brian Edmonds'!L6)</f>
        <v>1804</v>
      </c>
      <c r="O233" s="43">
        <f>SUM('Brian Edmonds'!M6)</f>
        <v>180.4</v>
      </c>
    </row>
    <row r="234" spans="1:15" x14ac:dyDescent="0.25">
      <c r="A234" s="18">
        <v>13</v>
      </c>
      <c r="B234" s="41" t="s">
        <v>38</v>
      </c>
      <c r="C234" s="101" t="s">
        <v>251</v>
      </c>
      <c r="D234" s="42">
        <f>SUM('Ernie Converse'!K5)</f>
        <v>6</v>
      </c>
      <c r="E234" s="42">
        <f>SUM('Ernie Converse'!L5)</f>
        <v>1082</v>
      </c>
      <c r="F234" s="43">
        <f>SUM('Ernie Converse'!M5)</f>
        <v>180.33333333333334</v>
      </c>
      <c r="G234" s="42">
        <f>SUM('Ernie Converse'!N5)</f>
        <v>24</v>
      </c>
      <c r="H234" s="43">
        <f>SUM('Ernie Converse'!O5)</f>
        <v>204.33333333333334</v>
      </c>
      <c r="I234" s="41"/>
      <c r="J234" s="41">
        <v>13</v>
      </c>
      <c r="K234" s="41" t="s">
        <v>38</v>
      </c>
      <c r="L234" s="101" t="s">
        <v>251</v>
      </c>
      <c r="M234" s="42">
        <f>SUM('Ernie Converse'!K5)</f>
        <v>6</v>
      </c>
      <c r="N234" s="42">
        <f>SUM('Ernie Converse'!L5)</f>
        <v>1082</v>
      </c>
      <c r="O234" s="43">
        <f>SUM('Ernie Converse'!M5)</f>
        <v>180.33333333333334</v>
      </c>
    </row>
    <row r="235" spans="1:15" x14ac:dyDescent="0.25">
      <c r="A235" s="18">
        <v>14</v>
      </c>
      <c r="B235" s="41" t="s">
        <v>38</v>
      </c>
      <c r="C235" s="98" t="s">
        <v>151</v>
      </c>
      <c r="D235" s="42">
        <f>SUM('Kyle Ashlock'!K7)</f>
        <v>9</v>
      </c>
      <c r="E235" s="42">
        <f>SUM('Kyle Ashlock'!L7)</f>
        <v>1617</v>
      </c>
      <c r="F235" s="43">
        <f>SUM('Kyle Ashlock'!M7)</f>
        <v>179.66666666666666</v>
      </c>
      <c r="G235" s="42">
        <f>SUM('Kyle Ashlock'!N7)</f>
        <v>24</v>
      </c>
      <c r="H235" s="43">
        <f>SUM('Kyle Ashlock'!O7)</f>
        <v>203.66666666666666</v>
      </c>
      <c r="I235" s="41"/>
      <c r="J235" s="41">
        <v>14</v>
      </c>
      <c r="K235" s="41" t="s">
        <v>38</v>
      </c>
      <c r="L235" s="97" t="s">
        <v>155</v>
      </c>
      <c r="M235" s="42">
        <f>SUM('Doug Depweg'!K21)</f>
        <v>10</v>
      </c>
      <c r="N235" s="42">
        <f>SUM('Doug Depweg'!L21)</f>
        <v>1799</v>
      </c>
      <c r="O235" s="43">
        <f>SUM('Doug Depweg'!M21)</f>
        <v>179.9</v>
      </c>
    </row>
    <row r="236" spans="1:15" x14ac:dyDescent="0.25">
      <c r="A236" s="18">
        <v>15</v>
      </c>
      <c r="B236" s="41" t="s">
        <v>38</v>
      </c>
      <c r="C236" s="101" t="s">
        <v>24</v>
      </c>
      <c r="D236" s="42">
        <f>SUM('Robby King'!K19)</f>
        <v>14</v>
      </c>
      <c r="E236" s="42">
        <f>SUM('Robby King'!L19)</f>
        <v>2512.0010000000002</v>
      </c>
      <c r="F236" s="43">
        <f>SUM('Robby King'!M19)</f>
        <v>179.42864285714288</v>
      </c>
      <c r="G236" s="42">
        <f>SUM('Robby King'!N19)</f>
        <v>22</v>
      </c>
      <c r="H236" s="43">
        <f>SUM('Robby King'!O19)</f>
        <v>201.42864285714288</v>
      </c>
      <c r="I236" s="41"/>
      <c r="J236" s="41">
        <v>15</v>
      </c>
      <c r="K236" s="41" t="s">
        <v>38</v>
      </c>
      <c r="L236" s="98" t="s">
        <v>151</v>
      </c>
      <c r="M236" s="42">
        <f>SUM('Kyle Ashlock'!K7)</f>
        <v>9</v>
      </c>
      <c r="N236" s="42">
        <f>SUM('Kyle Ashlock'!L7)</f>
        <v>1617</v>
      </c>
      <c r="O236" s="43">
        <f>SUM('Kyle Ashlock'!M7)</f>
        <v>179.66666666666666</v>
      </c>
    </row>
    <row r="237" spans="1:15" x14ac:dyDescent="0.25">
      <c r="A237" s="18">
        <v>16</v>
      </c>
      <c r="B237" s="41" t="s">
        <v>38</v>
      </c>
      <c r="C237" s="101" t="s">
        <v>259</v>
      </c>
      <c r="D237" s="42">
        <f>SUM('Bill Meyer'!K20)</f>
        <v>10</v>
      </c>
      <c r="E237" s="42">
        <f>SUM('Bill Meyer'!L20)</f>
        <v>1783</v>
      </c>
      <c r="F237" s="43">
        <f>SUM('Bill Meyer'!M20)</f>
        <v>178.3</v>
      </c>
      <c r="G237" s="42">
        <f>SUM('Bill Meyer'!N20)</f>
        <v>21</v>
      </c>
      <c r="H237" s="43">
        <f>SUM('Bill Meyer'!O20)</f>
        <v>199.3</v>
      </c>
      <c r="I237" s="41"/>
      <c r="J237" s="41">
        <v>16</v>
      </c>
      <c r="K237" s="41" t="s">
        <v>38</v>
      </c>
      <c r="L237" s="98" t="s">
        <v>150</v>
      </c>
      <c r="M237" s="42">
        <f>SUM('Jerry Kendall'!K7)</f>
        <v>9</v>
      </c>
      <c r="N237" s="42">
        <f>SUM('Jerry Kendall'!L7)</f>
        <v>1615</v>
      </c>
      <c r="O237" s="43">
        <f>SUM('Jerry Kendall'!M7)</f>
        <v>179.44444444444446</v>
      </c>
    </row>
    <row r="238" spans="1:15" x14ac:dyDescent="0.25">
      <c r="A238" s="18">
        <v>17</v>
      </c>
      <c r="B238" s="41" t="s">
        <v>38</v>
      </c>
      <c r="C238" s="101" t="s">
        <v>198</v>
      </c>
      <c r="D238" s="42">
        <f>SUM('Brian Edmonds'!K6)</f>
        <v>10</v>
      </c>
      <c r="E238" s="42">
        <f>SUM('Brian Edmonds'!L6)</f>
        <v>1804</v>
      </c>
      <c r="F238" s="43">
        <f>SUM('Brian Edmonds'!M6)</f>
        <v>180.4</v>
      </c>
      <c r="G238" s="42">
        <f>SUM('Brian Edmonds'!N6)</f>
        <v>18</v>
      </c>
      <c r="H238" s="43">
        <f>SUM('Brian Edmonds'!O6)</f>
        <v>198.4</v>
      </c>
      <c r="I238" s="41"/>
      <c r="J238" s="41">
        <v>17</v>
      </c>
      <c r="K238" s="41" t="s">
        <v>38</v>
      </c>
      <c r="L238" s="101" t="s">
        <v>24</v>
      </c>
      <c r="M238" s="42">
        <f>SUM('Robby King'!K19)</f>
        <v>14</v>
      </c>
      <c r="N238" s="42">
        <f>SUM('Robby King'!L19)</f>
        <v>2512.0010000000002</v>
      </c>
      <c r="O238" s="43">
        <f>SUM('Robby King'!M19)</f>
        <v>179.42864285714288</v>
      </c>
    </row>
    <row r="239" spans="1:15" x14ac:dyDescent="0.25">
      <c r="A239" s="18">
        <v>18</v>
      </c>
      <c r="B239" s="41" t="s">
        <v>38</v>
      </c>
      <c r="C239" s="101" t="s">
        <v>290</v>
      </c>
      <c r="D239" s="42">
        <f>SUM('Freddy Taylor'!K5)</f>
        <v>4</v>
      </c>
      <c r="E239" s="42">
        <f>SUM('Freddy Taylor'!L5)</f>
        <v>722</v>
      </c>
      <c r="F239" s="43">
        <f>SUM('Freddy Taylor'!M5)</f>
        <v>180.5</v>
      </c>
      <c r="G239" s="42">
        <f>SUM('Freddy Taylor'!N5)</f>
        <v>11</v>
      </c>
      <c r="H239" s="43">
        <f>SUM('Freddy Taylor'!O5)</f>
        <v>191.5</v>
      </c>
      <c r="I239" s="41"/>
      <c r="J239" s="41">
        <v>18</v>
      </c>
      <c r="K239" s="41" t="s">
        <v>38</v>
      </c>
      <c r="L239" s="101" t="s">
        <v>259</v>
      </c>
      <c r="M239" s="42">
        <f>SUM('Bill Meyer'!K20)</f>
        <v>10</v>
      </c>
      <c r="N239" s="42">
        <f>SUM('Bill Meyer'!L20)</f>
        <v>1783</v>
      </c>
      <c r="O239" s="43">
        <f>SUM('Bill Meyer'!M20)</f>
        <v>178.3</v>
      </c>
    </row>
    <row r="240" spans="1:15" x14ac:dyDescent="0.25">
      <c r="A240" s="18">
        <v>19</v>
      </c>
      <c r="B240" s="41" t="s">
        <v>38</v>
      </c>
      <c r="C240" s="101" t="s">
        <v>161</v>
      </c>
      <c r="D240" s="42">
        <f>SUM('Bill Poor'!K7)</f>
        <v>14</v>
      </c>
      <c r="E240" s="42">
        <f>SUM('Bill Poor'!L7)</f>
        <v>2411</v>
      </c>
      <c r="F240" s="43">
        <f>SUM('Bill Poor'!M7)</f>
        <v>172.21428571428572</v>
      </c>
      <c r="G240" s="42">
        <f>SUM('Bill Poor'!N7)</f>
        <v>15</v>
      </c>
      <c r="H240" s="43">
        <f>SUM('Bill Poor'!O7)</f>
        <v>187.21428571428572</v>
      </c>
      <c r="I240" s="41"/>
      <c r="J240" s="41">
        <v>19</v>
      </c>
      <c r="K240" s="41" t="s">
        <v>38</v>
      </c>
      <c r="L240" s="101" t="s">
        <v>210</v>
      </c>
      <c r="M240" s="42">
        <f>SUM('James Marsh'!K15)</f>
        <v>3</v>
      </c>
      <c r="N240" s="42">
        <f>SUM('James Marsh'!L15)</f>
        <v>532</v>
      </c>
      <c r="O240" s="43">
        <f>SUM('James Marsh'!M15)</f>
        <v>177.33333333333334</v>
      </c>
    </row>
    <row r="241" spans="1:15" x14ac:dyDescent="0.25">
      <c r="A241" s="18">
        <v>20</v>
      </c>
      <c r="B241" s="41" t="s">
        <v>38</v>
      </c>
      <c r="C241" s="97" t="s">
        <v>27</v>
      </c>
      <c r="D241" s="42">
        <f>SUM('Dave Eisenschmied'!K22)</f>
        <v>18</v>
      </c>
      <c r="E241" s="42">
        <f>SUM('Dave Eisenschmied'!L22)</f>
        <v>3021</v>
      </c>
      <c r="F241" s="43">
        <f>SUM('Dave Eisenschmied'!M22)</f>
        <v>167.83333333333334</v>
      </c>
      <c r="G241" s="42">
        <f>SUM('Dave Eisenschmied'!N22)</f>
        <v>19</v>
      </c>
      <c r="H241" s="43">
        <f>SUM('Dave Eisenschmied'!O22)</f>
        <v>186.83333333333334</v>
      </c>
      <c r="I241" s="41"/>
      <c r="J241" s="41">
        <v>20</v>
      </c>
      <c r="K241" s="41" t="s">
        <v>38</v>
      </c>
      <c r="L241" s="101" t="s">
        <v>110</v>
      </c>
      <c r="M241" s="42">
        <f>SUM('Fred Jamison'!K6)</f>
        <v>8</v>
      </c>
      <c r="N241" s="42">
        <f>SUM('Fred Jamison'!L6)</f>
        <v>1401</v>
      </c>
      <c r="O241" s="43">
        <f>SUM('Fred Jamison'!M6)</f>
        <v>175.125</v>
      </c>
    </row>
    <row r="242" spans="1:15" x14ac:dyDescent="0.25">
      <c r="A242" s="18">
        <v>21</v>
      </c>
      <c r="B242" s="41" t="s">
        <v>38</v>
      </c>
      <c r="C242" s="101" t="s">
        <v>232</v>
      </c>
      <c r="D242" s="42">
        <f>SUM('Chris Carter'!K7)</f>
        <v>14</v>
      </c>
      <c r="E242" s="42">
        <f>SUM('Chris Carter'!L7)</f>
        <v>2388</v>
      </c>
      <c r="F242" s="43">
        <f>SUM('Chris Carter'!M7)</f>
        <v>170.57142857142858</v>
      </c>
      <c r="G242" s="42">
        <f>SUM('Chris Carter'!N7)</f>
        <v>16</v>
      </c>
      <c r="H242" s="43">
        <f>SUM('Chris Carter'!O7)</f>
        <v>186.57142857142858</v>
      </c>
      <c r="I242" s="41"/>
      <c r="J242" s="41">
        <v>21</v>
      </c>
      <c r="K242" s="41" t="s">
        <v>38</v>
      </c>
      <c r="L242" s="101" t="s">
        <v>159</v>
      </c>
      <c r="M242" s="42">
        <f>SUM('John Joseph'!K6)</f>
        <v>8</v>
      </c>
      <c r="N242" s="42">
        <f>SUM('John Joseph'!L6)</f>
        <v>1394</v>
      </c>
      <c r="O242" s="43">
        <f>SUM('John Joseph'!M6)</f>
        <v>174.25</v>
      </c>
    </row>
    <row r="243" spans="1:15" x14ac:dyDescent="0.25">
      <c r="A243" s="18">
        <v>22</v>
      </c>
      <c r="B243" s="41" t="s">
        <v>38</v>
      </c>
      <c r="C243" s="101" t="s">
        <v>159</v>
      </c>
      <c r="D243" s="42">
        <f>SUM('John Joseph'!K6)</f>
        <v>8</v>
      </c>
      <c r="E243" s="42">
        <f>SUM('John Joseph'!L6)</f>
        <v>1394</v>
      </c>
      <c r="F243" s="43">
        <f>SUM('John Joseph'!M6)</f>
        <v>174.25</v>
      </c>
      <c r="G243" s="42">
        <f>SUM('John Joseph'!N6)</f>
        <v>11</v>
      </c>
      <c r="H243" s="43">
        <f>SUM('John Joseph'!O6)</f>
        <v>185.25</v>
      </c>
      <c r="I243" s="41"/>
      <c r="J243" s="41">
        <v>22</v>
      </c>
      <c r="K243" s="41" t="s">
        <v>38</v>
      </c>
      <c r="L243" s="101" t="s">
        <v>271</v>
      </c>
      <c r="M243" s="42">
        <f>SUM('Dana Waxler'!K18)</f>
        <v>4</v>
      </c>
      <c r="N243" s="42">
        <f>SUM('Dana Waxler'!L18)</f>
        <v>696</v>
      </c>
      <c r="O243" s="43">
        <f>SUM('Dana Waxler'!M18)</f>
        <v>174</v>
      </c>
    </row>
    <row r="244" spans="1:15" x14ac:dyDescent="0.25">
      <c r="A244" s="18">
        <v>23</v>
      </c>
      <c r="B244" s="41" t="s">
        <v>38</v>
      </c>
      <c r="C244" s="97" t="s">
        <v>67</v>
      </c>
      <c r="D244" s="42">
        <f>SUM('Howard Wilson'!K7)</f>
        <v>12</v>
      </c>
      <c r="E244" s="42">
        <f>SUM('Howard Wilson'!L7)</f>
        <v>2052</v>
      </c>
      <c r="F244" s="43">
        <f>SUM('Howard Wilson'!M7)</f>
        <v>171</v>
      </c>
      <c r="G244" s="42">
        <f>SUM('Howard Wilson'!N7)</f>
        <v>14</v>
      </c>
      <c r="H244" s="43">
        <f>SUM('Howard Wilson'!O7)</f>
        <v>185</v>
      </c>
      <c r="I244" s="41"/>
      <c r="J244" s="41">
        <v>23</v>
      </c>
      <c r="K244" s="41" t="s">
        <v>38</v>
      </c>
      <c r="L244" s="101" t="s">
        <v>205</v>
      </c>
      <c r="M244" s="42">
        <f>SUM('Theodore Farkas'!K27)</f>
        <v>2</v>
      </c>
      <c r="N244" s="42">
        <f>SUM('Theodore Farkas'!L27)</f>
        <v>348</v>
      </c>
      <c r="O244" s="43">
        <f>SUM('Theodore Farkas'!M27)</f>
        <v>174</v>
      </c>
    </row>
    <row r="245" spans="1:15" x14ac:dyDescent="0.25">
      <c r="A245" s="18">
        <v>24</v>
      </c>
      <c r="B245" s="41" t="s">
        <v>38</v>
      </c>
      <c r="C245" s="101" t="s">
        <v>106</v>
      </c>
      <c r="D245" s="42">
        <f>SUM('James Clarke'!K24)</f>
        <v>16</v>
      </c>
      <c r="E245" s="42">
        <f>SUM('James Clarke'!L24)</f>
        <v>2685</v>
      </c>
      <c r="F245" s="43">
        <f>SUM('James Clarke'!M24)</f>
        <v>167.8125</v>
      </c>
      <c r="G245" s="42">
        <f>SUM('James Clarke'!N24)</f>
        <v>17</v>
      </c>
      <c r="H245" s="43">
        <f>SUM('James Clarke'!O24)</f>
        <v>184.8125</v>
      </c>
      <c r="I245" s="41"/>
      <c r="J245" s="41">
        <v>24</v>
      </c>
      <c r="K245" s="41" t="s">
        <v>38</v>
      </c>
      <c r="L245" s="101" t="s">
        <v>160</v>
      </c>
      <c r="M245" s="42">
        <f>SUM('Frank Baird'!K6)</f>
        <v>8</v>
      </c>
      <c r="N245" s="42">
        <f>SUM('Frank Baird'!L6)</f>
        <v>1391</v>
      </c>
      <c r="O245" s="43">
        <f>SUM('Frank Baird'!M6)</f>
        <v>173.875</v>
      </c>
    </row>
    <row r="246" spans="1:15" x14ac:dyDescent="0.25">
      <c r="A246" s="18">
        <v>25</v>
      </c>
      <c r="B246" s="41" t="s">
        <v>38</v>
      </c>
      <c r="C246" s="101" t="s">
        <v>160</v>
      </c>
      <c r="D246" s="42">
        <f>SUM('Frank Baird'!K6)</f>
        <v>8</v>
      </c>
      <c r="E246" s="42">
        <f>SUM('Frank Baird'!L6)</f>
        <v>1391</v>
      </c>
      <c r="F246" s="43">
        <f>SUM('Frank Baird'!M6)</f>
        <v>173.875</v>
      </c>
      <c r="G246" s="42">
        <f>SUM('Frank Baird'!N6)</f>
        <v>10</v>
      </c>
      <c r="H246" s="43">
        <f>SUM('Frank Baird'!O6)</f>
        <v>183.875</v>
      </c>
      <c r="I246" s="41"/>
      <c r="J246" s="41">
        <v>25</v>
      </c>
      <c r="K246" s="41" t="s">
        <v>38</v>
      </c>
      <c r="L246" s="101" t="s">
        <v>135</v>
      </c>
      <c r="M246" s="42">
        <f>SUM('David Russell'!K5)</f>
        <v>4</v>
      </c>
      <c r="N246" s="42">
        <f>SUM('David Russell'!L5)</f>
        <v>695</v>
      </c>
      <c r="O246" s="43">
        <f>SUM('David Russell'!M5)</f>
        <v>173.75</v>
      </c>
    </row>
    <row r="247" spans="1:15" x14ac:dyDescent="0.25">
      <c r="A247" s="18">
        <v>26</v>
      </c>
      <c r="B247" s="41" t="s">
        <v>38</v>
      </c>
      <c r="C247" s="101" t="s">
        <v>110</v>
      </c>
      <c r="D247" s="42">
        <f>SUM('Fred Jamison'!K6)</f>
        <v>8</v>
      </c>
      <c r="E247" s="42">
        <f>SUM('Fred Jamison'!L6)</f>
        <v>1401</v>
      </c>
      <c r="F247" s="43">
        <f>SUM('Fred Jamison'!M6)</f>
        <v>175.125</v>
      </c>
      <c r="G247" s="42">
        <f>SUM('Fred Jamison'!N6)</f>
        <v>6</v>
      </c>
      <c r="H247" s="43">
        <f>SUM('Fred Jamison'!O6)</f>
        <v>181.125</v>
      </c>
      <c r="I247" s="41"/>
      <c r="J247" s="41">
        <v>26</v>
      </c>
      <c r="K247" s="41" t="s">
        <v>38</v>
      </c>
      <c r="L247" s="97" t="s">
        <v>31</v>
      </c>
      <c r="M247" s="42">
        <f>SUM('Cody King'!K5)</f>
        <v>4</v>
      </c>
      <c r="N247" s="42">
        <f>SUM('Cody King'!L5)</f>
        <v>693</v>
      </c>
      <c r="O247" s="43">
        <f>SUM('Cody King'!M5)</f>
        <v>173.25</v>
      </c>
    </row>
    <row r="248" spans="1:15" x14ac:dyDescent="0.25">
      <c r="A248" s="18">
        <v>27</v>
      </c>
      <c r="B248" s="41" t="s">
        <v>38</v>
      </c>
      <c r="C248" s="101" t="s">
        <v>271</v>
      </c>
      <c r="D248" s="42">
        <f>SUM('Dana Waxler'!K18)</f>
        <v>4</v>
      </c>
      <c r="E248" s="42">
        <f>SUM('Dana Waxler'!L18)</f>
        <v>696</v>
      </c>
      <c r="F248" s="43">
        <f>SUM('Dana Waxler'!M18)</f>
        <v>174</v>
      </c>
      <c r="G248" s="42">
        <f>SUM('Dana Waxler'!N18)</f>
        <v>6</v>
      </c>
      <c r="H248" s="43">
        <f>SUM('Dana Waxler'!O18)</f>
        <v>180</v>
      </c>
      <c r="I248" s="41"/>
      <c r="J248" s="41">
        <v>27</v>
      </c>
      <c r="K248" s="41" t="s">
        <v>38</v>
      </c>
      <c r="L248" s="101" t="s">
        <v>161</v>
      </c>
      <c r="M248" s="42">
        <f>SUM('Bill Poor'!K7)</f>
        <v>14</v>
      </c>
      <c r="N248" s="42">
        <f>SUM('Bill Poor'!L7)</f>
        <v>2411</v>
      </c>
      <c r="O248" s="43">
        <f>SUM('Bill Poor'!M7)</f>
        <v>172.21428571428572</v>
      </c>
    </row>
    <row r="249" spans="1:15" x14ac:dyDescent="0.25">
      <c r="A249" s="18">
        <v>28</v>
      </c>
      <c r="B249" s="41" t="s">
        <v>38</v>
      </c>
      <c r="C249" s="101" t="s">
        <v>210</v>
      </c>
      <c r="D249" s="42">
        <f>SUM('James Marsh'!K15)</f>
        <v>3</v>
      </c>
      <c r="E249" s="42">
        <f>SUM('James Marsh'!L15)</f>
        <v>532</v>
      </c>
      <c r="F249" s="43">
        <f>SUM('James Marsh'!M15)</f>
        <v>177.33333333333334</v>
      </c>
      <c r="G249" s="42">
        <f>SUM('James Marsh'!N15)</f>
        <v>2</v>
      </c>
      <c r="H249" s="43">
        <f>SUM('James Marsh'!O15)</f>
        <v>179.33333333333334</v>
      </c>
      <c r="I249" s="41"/>
      <c r="J249" s="41">
        <v>28</v>
      </c>
      <c r="K249" s="41" t="s">
        <v>38</v>
      </c>
      <c r="L249" s="97" t="s">
        <v>67</v>
      </c>
      <c r="M249" s="42">
        <f>SUM('Howard Wilson'!K7)</f>
        <v>12</v>
      </c>
      <c r="N249" s="42">
        <f>SUM('Howard Wilson'!L7)</f>
        <v>2052</v>
      </c>
      <c r="O249" s="43">
        <f>SUM('Howard Wilson'!M7)</f>
        <v>171</v>
      </c>
    </row>
    <row r="250" spans="1:15" x14ac:dyDescent="0.25">
      <c r="A250" s="18">
        <v>29</v>
      </c>
      <c r="B250" s="41" t="s">
        <v>38</v>
      </c>
      <c r="C250" s="101" t="s">
        <v>135</v>
      </c>
      <c r="D250" s="42">
        <f>SUM('David Russell'!K5)</f>
        <v>4</v>
      </c>
      <c r="E250" s="42">
        <f>SUM('David Russell'!L5)</f>
        <v>695</v>
      </c>
      <c r="F250" s="43">
        <f>SUM('David Russell'!M5)</f>
        <v>173.75</v>
      </c>
      <c r="G250" s="42">
        <f>SUM('David Russell'!N5)</f>
        <v>5</v>
      </c>
      <c r="H250" s="43">
        <f>SUM('David Russell'!O5)</f>
        <v>178.75</v>
      </c>
      <c r="I250" s="41"/>
      <c r="J250" s="41">
        <v>29</v>
      </c>
      <c r="K250" s="41" t="s">
        <v>38</v>
      </c>
      <c r="L250" s="101" t="s">
        <v>232</v>
      </c>
      <c r="M250" s="42">
        <f>SUM('Chris Carter'!K7)</f>
        <v>14</v>
      </c>
      <c r="N250" s="42">
        <f>SUM('Chris Carter'!L7)</f>
        <v>2388</v>
      </c>
      <c r="O250" s="43">
        <f>SUM('Chris Carter'!M7)</f>
        <v>170.57142857142858</v>
      </c>
    </row>
    <row r="251" spans="1:15" x14ac:dyDescent="0.25">
      <c r="A251" s="18">
        <v>30</v>
      </c>
      <c r="B251" s="41" t="s">
        <v>38</v>
      </c>
      <c r="C251" s="101" t="s">
        <v>205</v>
      </c>
      <c r="D251" s="42">
        <f>SUM('Theodore Farkas'!K27)</f>
        <v>2</v>
      </c>
      <c r="E251" s="42">
        <f>SUM('Theodore Farkas'!L27)</f>
        <v>348</v>
      </c>
      <c r="F251" s="43">
        <f>SUM('Theodore Farkas'!M27)</f>
        <v>174</v>
      </c>
      <c r="G251" s="42">
        <f>SUM('Theodore Farkas'!N27)</f>
        <v>3</v>
      </c>
      <c r="H251" s="43">
        <f>SUM('Theodore Farkas'!O27)</f>
        <v>177</v>
      </c>
      <c r="I251" s="41"/>
      <c r="J251" s="41">
        <v>30</v>
      </c>
      <c r="K251" s="41" t="s">
        <v>38</v>
      </c>
      <c r="L251" s="97" t="s">
        <v>27</v>
      </c>
      <c r="M251" s="42">
        <f>SUM('Dave Eisenschmied'!K22)</f>
        <v>18</v>
      </c>
      <c r="N251" s="42">
        <f>SUM('Dave Eisenschmied'!L22)</f>
        <v>3021</v>
      </c>
      <c r="O251" s="43">
        <f>SUM('Dave Eisenschmied'!M22)</f>
        <v>167.83333333333334</v>
      </c>
    </row>
    <row r="252" spans="1:15" x14ac:dyDescent="0.25">
      <c r="A252" s="18">
        <v>31</v>
      </c>
      <c r="B252" s="41" t="s">
        <v>38</v>
      </c>
      <c r="C252" s="97" t="s">
        <v>31</v>
      </c>
      <c r="D252" s="42">
        <f>SUM('Cody King'!K5)</f>
        <v>4</v>
      </c>
      <c r="E252" s="42">
        <f>SUM('Cody King'!L5)</f>
        <v>693</v>
      </c>
      <c r="F252" s="43">
        <f>SUM('Cody King'!M5)</f>
        <v>173.25</v>
      </c>
      <c r="G252" s="42">
        <f>SUM('Cody King'!N5)</f>
        <v>2</v>
      </c>
      <c r="H252" s="43">
        <f>SUM('Cody King'!O5)</f>
        <v>175.25</v>
      </c>
      <c r="I252" s="41"/>
      <c r="J252" s="41">
        <v>31</v>
      </c>
      <c r="K252" s="41" t="s">
        <v>38</v>
      </c>
      <c r="L252" s="101" t="s">
        <v>106</v>
      </c>
      <c r="M252" s="42">
        <f>SUM('James Clarke'!K24)</f>
        <v>16</v>
      </c>
      <c r="N252" s="42">
        <f>SUM('James Clarke'!L24)</f>
        <v>2685</v>
      </c>
      <c r="O252" s="43">
        <f>SUM('James Clarke'!M24)</f>
        <v>167.8125</v>
      </c>
    </row>
    <row r="253" spans="1:15" x14ac:dyDescent="0.25">
      <c r="A253" s="18">
        <v>32</v>
      </c>
      <c r="B253" s="41" t="s">
        <v>38</v>
      </c>
      <c r="C253" s="101" t="s">
        <v>72</v>
      </c>
      <c r="D253" s="42">
        <f>SUM('Wade Haley'!K21)</f>
        <v>10</v>
      </c>
      <c r="E253" s="42">
        <f>SUM('Wade Haley'!L21)</f>
        <v>1628</v>
      </c>
      <c r="F253" s="43">
        <f>SUM('Wade Haley'!M21)</f>
        <v>162.80000000000001</v>
      </c>
      <c r="G253" s="42">
        <f>SUM('Wade Haley'!N21)</f>
        <v>9</v>
      </c>
      <c r="H253" s="43">
        <f>SUM('Wade Haley'!O21)</f>
        <v>171.8</v>
      </c>
      <c r="I253" s="41"/>
      <c r="J253" s="41">
        <v>32</v>
      </c>
      <c r="K253" s="41" t="s">
        <v>38</v>
      </c>
      <c r="L253" s="101" t="s">
        <v>262</v>
      </c>
      <c r="M253" s="42">
        <f>SUM('John Pormann'!K5)</f>
        <v>4</v>
      </c>
      <c r="N253" s="42">
        <f>SUM('John Pormann'!L5)</f>
        <v>671</v>
      </c>
      <c r="O253" s="43">
        <f>SUM('John Pormann'!M5)</f>
        <v>167.75</v>
      </c>
    </row>
    <row r="254" spans="1:15" x14ac:dyDescent="0.25">
      <c r="A254" s="18">
        <v>33</v>
      </c>
      <c r="B254" s="41" t="s">
        <v>38</v>
      </c>
      <c r="C254" s="97" t="s">
        <v>70</v>
      </c>
      <c r="D254" s="42">
        <f>SUM('Harry Trainer'!K8)</f>
        <v>16</v>
      </c>
      <c r="E254" s="42">
        <f>SUM('Harry Trainer'!L8)</f>
        <v>2552</v>
      </c>
      <c r="F254" s="43">
        <f>SUM('Harry Trainer'!M8)</f>
        <v>159.5</v>
      </c>
      <c r="G254" s="42">
        <f>SUM('Harry Trainer'!N8)</f>
        <v>11</v>
      </c>
      <c r="H254" s="43">
        <f>SUM('Harry Trainer'!O8)</f>
        <v>170.5</v>
      </c>
      <c r="I254" s="41"/>
      <c r="J254" s="41">
        <v>33</v>
      </c>
      <c r="K254" s="41" t="s">
        <v>38</v>
      </c>
      <c r="L254" s="101" t="s">
        <v>72</v>
      </c>
      <c r="M254" s="42">
        <f>SUM('Wade Haley'!K21)</f>
        <v>10</v>
      </c>
      <c r="N254" s="42">
        <f>SUM('Wade Haley'!L21)</f>
        <v>1628</v>
      </c>
      <c r="O254" s="43">
        <f>SUM('Wade Haley'!M21)</f>
        <v>162.80000000000001</v>
      </c>
    </row>
    <row r="255" spans="1:15" x14ac:dyDescent="0.25">
      <c r="A255" s="18">
        <v>34</v>
      </c>
      <c r="B255" s="41" t="s">
        <v>38</v>
      </c>
      <c r="C255" s="101" t="s">
        <v>262</v>
      </c>
      <c r="D255" s="42">
        <f>SUM('John Pormann'!K5)</f>
        <v>4</v>
      </c>
      <c r="E255" s="42">
        <f>SUM('John Pormann'!L5)</f>
        <v>671</v>
      </c>
      <c r="F255" s="43">
        <f>SUM('John Pormann'!M5)</f>
        <v>167.75</v>
      </c>
      <c r="G255" s="42">
        <f>SUM('John Pormann'!N5)</f>
        <v>2</v>
      </c>
      <c r="H255" s="43">
        <f>SUM('John Pormann'!O5)</f>
        <v>169.75</v>
      </c>
      <c r="I255" s="41"/>
      <c r="J255" s="41">
        <v>34</v>
      </c>
      <c r="K255" s="41" t="s">
        <v>38</v>
      </c>
      <c r="L255" s="97" t="s">
        <v>69</v>
      </c>
      <c r="M255" s="42">
        <f>SUM('Audrey Holland'!K5)</f>
        <v>4</v>
      </c>
      <c r="N255" s="42">
        <f>SUM('Audrey Holland'!L5)</f>
        <v>646</v>
      </c>
      <c r="O255" s="43">
        <f>SUM('Audrey Holland'!M5)</f>
        <v>161.5</v>
      </c>
    </row>
    <row r="256" spans="1:15" x14ac:dyDescent="0.25">
      <c r="A256" s="18">
        <v>35</v>
      </c>
      <c r="B256" s="41" t="s">
        <v>38</v>
      </c>
      <c r="C256" s="101" t="s">
        <v>277</v>
      </c>
      <c r="D256" s="42">
        <f>SUM('Kandace Matoy'!K6)</f>
        <v>8</v>
      </c>
      <c r="E256" s="42">
        <f>SUM('Kandace Matoy'!L6)</f>
        <v>1289</v>
      </c>
      <c r="F256" s="43">
        <f>SUM('Kandace Matoy'!M6)</f>
        <v>161.125</v>
      </c>
      <c r="G256" s="42">
        <f>SUM('Kandace Matoy'!N6)</f>
        <v>7</v>
      </c>
      <c r="H256" s="43">
        <f>SUM('Kandace Matoy'!O6)</f>
        <v>168.125</v>
      </c>
      <c r="I256" s="41"/>
      <c r="J256" s="41">
        <v>35</v>
      </c>
      <c r="K256" s="41" t="s">
        <v>38</v>
      </c>
      <c r="L256" s="101" t="s">
        <v>277</v>
      </c>
      <c r="M256" s="42">
        <f>SUM('Kandace Matoy'!K6)</f>
        <v>8</v>
      </c>
      <c r="N256" s="42">
        <f>SUM('Kandace Matoy'!L6)</f>
        <v>1289</v>
      </c>
      <c r="O256" s="43">
        <f>SUM('Kandace Matoy'!M6)</f>
        <v>161.125</v>
      </c>
    </row>
    <row r="257" spans="1:15 16384:16384" x14ac:dyDescent="0.25">
      <c r="A257" s="18">
        <v>36</v>
      </c>
      <c r="B257" s="41" t="s">
        <v>38</v>
      </c>
      <c r="C257" s="97" t="s">
        <v>69</v>
      </c>
      <c r="D257" s="42">
        <f>SUM('Audrey Holland'!K5)</f>
        <v>4</v>
      </c>
      <c r="E257" s="42">
        <f>SUM('Audrey Holland'!L5)</f>
        <v>646</v>
      </c>
      <c r="F257" s="43">
        <f>SUM('Audrey Holland'!M5)</f>
        <v>161.5</v>
      </c>
      <c r="G257" s="42">
        <f>SUM('Audrey Holland'!N5)</f>
        <v>2</v>
      </c>
      <c r="H257" s="43">
        <f>SUM('Audrey Holland'!O5)</f>
        <v>163.5</v>
      </c>
      <c r="I257" s="41"/>
      <c r="J257" s="41">
        <v>36</v>
      </c>
      <c r="K257" s="41" t="s">
        <v>38</v>
      </c>
      <c r="L257" s="101" t="s">
        <v>217</v>
      </c>
      <c r="M257" s="42">
        <f>SUM('Jay Griffin'!K5)</f>
        <v>4</v>
      </c>
      <c r="N257" s="42">
        <f>SUM('Jay Griffin'!L5)</f>
        <v>640</v>
      </c>
      <c r="O257" s="43">
        <f>SUM('Jay Griffin'!M5)</f>
        <v>160</v>
      </c>
    </row>
    <row r="258" spans="1:15 16384:16384" x14ac:dyDescent="0.25">
      <c r="A258" s="18">
        <v>37</v>
      </c>
      <c r="B258" s="41" t="s">
        <v>38</v>
      </c>
      <c r="C258" s="101" t="s">
        <v>167</v>
      </c>
      <c r="D258" s="42">
        <f>SUM('Stephen Howell'!K5)</f>
        <v>4</v>
      </c>
      <c r="E258" s="42">
        <f>SUM('Stephen Howell'!L5)</f>
        <v>633</v>
      </c>
      <c r="F258" s="43">
        <f>SUM('Stephen Howell'!M5)</f>
        <v>158.25</v>
      </c>
      <c r="G258" s="42">
        <f>SUM('Stephen Howell'!N5)</f>
        <v>5</v>
      </c>
      <c r="H258" s="43">
        <f>SUM('Stephen Howell'!O5)</f>
        <v>163.25</v>
      </c>
      <c r="I258" s="41"/>
      <c r="J258" s="41">
        <v>37</v>
      </c>
      <c r="K258" s="41" t="s">
        <v>38</v>
      </c>
      <c r="L258" s="97" t="s">
        <v>70</v>
      </c>
      <c r="M258" s="42">
        <f>SUM('Harry Trainer'!K8)</f>
        <v>16</v>
      </c>
      <c r="N258" s="42">
        <f>SUM('Harry Trainer'!L8)</f>
        <v>2552</v>
      </c>
      <c r="O258" s="43">
        <f>SUM('Harry Trainer'!M8)</f>
        <v>159.5</v>
      </c>
      <c r="XFD258" s="44"/>
    </row>
    <row r="259" spans="1:15 16384:16384" x14ac:dyDescent="0.25">
      <c r="A259" s="18">
        <v>38</v>
      </c>
      <c r="B259" s="41" t="s">
        <v>38</v>
      </c>
      <c r="C259" s="101" t="s">
        <v>217</v>
      </c>
      <c r="D259" s="42">
        <f>SUM('Jay Griffin'!K5)</f>
        <v>4</v>
      </c>
      <c r="E259" s="42">
        <f>SUM('Jay Griffin'!L5)</f>
        <v>640</v>
      </c>
      <c r="F259" s="43">
        <f>SUM('Jay Griffin'!M5)</f>
        <v>160</v>
      </c>
      <c r="G259" s="42">
        <f>SUM('Jay Griffin'!N5)</f>
        <v>2</v>
      </c>
      <c r="H259" s="43">
        <f>SUM('Jay Griffin'!O5)</f>
        <v>162</v>
      </c>
      <c r="I259" s="41"/>
      <c r="J259" s="41">
        <v>38</v>
      </c>
      <c r="K259" s="41" t="s">
        <v>38</v>
      </c>
      <c r="L259" s="101" t="s">
        <v>167</v>
      </c>
      <c r="M259" s="42">
        <f>SUM('Stephen Howell'!K5)</f>
        <v>4</v>
      </c>
      <c r="N259" s="42">
        <f>SUM('Stephen Howell'!L5)</f>
        <v>633</v>
      </c>
      <c r="O259" s="43">
        <f>SUM('Stephen Howell'!M5)</f>
        <v>158.25</v>
      </c>
    </row>
    <row r="260" spans="1:15 16384:16384" x14ac:dyDescent="0.25">
      <c r="A260" s="18">
        <v>39</v>
      </c>
      <c r="B260" s="41" t="s">
        <v>38</v>
      </c>
      <c r="C260" s="101" t="s">
        <v>298</v>
      </c>
      <c r="D260" s="42">
        <f>SUM('Herman Matoy'!K5)</f>
        <v>4</v>
      </c>
      <c r="E260" s="42">
        <f>SUM('Herman Matoy'!L5)</f>
        <v>628</v>
      </c>
      <c r="F260" s="43">
        <f>SUM('Herman Matoy'!M5)</f>
        <v>157</v>
      </c>
      <c r="G260" s="42">
        <f>SUM('Herman Matoy'!N5)</f>
        <v>3</v>
      </c>
      <c r="H260" s="43">
        <f>SUM('Herman Matoy'!O5)</f>
        <v>160</v>
      </c>
      <c r="I260" s="41"/>
      <c r="J260" s="41">
        <v>39</v>
      </c>
      <c r="K260" s="41" t="s">
        <v>38</v>
      </c>
      <c r="L260" s="101" t="s">
        <v>298</v>
      </c>
      <c r="M260" s="42">
        <f>SUM('Herman Matoy'!K5)</f>
        <v>4</v>
      </c>
      <c r="N260" s="42">
        <f>SUM('Herman Matoy'!L5)</f>
        <v>628</v>
      </c>
      <c r="O260" s="43">
        <f>SUM('Herman Matoy'!M5)</f>
        <v>157</v>
      </c>
    </row>
    <row r="261" spans="1:15 16384:16384" x14ac:dyDescent="0.25">
      <c r="A261" s="18">
        <v>40</v>
      </c>
      <c r="B261" s="41" t="s">
        <v>38</v>
      </c>
      <c r="C261" s="101" t="s">
        <v>85</v>
      </c>
      <c r="D261" s="42">
        <f>SUM('Pat Stewart'!K6)</f>
        <v>8</v>
      </c>
      <c r="E261" s="42">
        <f>SUM('Pat Stewart'!L6)</f>
        <v>1198</v>
      </c>
      <c r="F261" s="43">
        <f>SUM('Pat Stewart'!M6)</f>
        <v>149.75</v>
      </c>
      <c r="G261" s="42">
        <f>SUM('Pat Stewart'!N6)</f>
        <v>10</v>
      </c>
      <c r="H261" s="43">
        <f>SUM('Pat Stewart'!O6)</f>
        <v>159.75</v>
      </c>
      <c r="I261" s="41"/>
      <c r="J261" s="41">
        <v>40</v>
      </c>
      <c r="K261" s="41" t="s">
        <v>38</v>
      </c>
      <c r="L261" s="101" t="s">
        <v>85</v>
      </c>
      <c r="M261" s="42">
        <f>SUM('Pat Stewart'!K6)</f>
        <v>8</v>
      </c>
      <c r="N261" s="42">
        <f>SUM('Pat Stewart'!L6)</f>
        <v>1198</v>
      </c>
      <c r="O261" s="43">
        <f>SUM('Pat Stewart'!M6)</f>
        <v>149.75</v>
      </c>
    </row>
    <row r="262" spans="1:15 16384:16384" x14ac:dyDescent="0.25">
      <c r="A262" s="18">
        <v>41</v>
      </c>
      <c r="B262" s="41" t="s">
        <v>38</v>
      </c>
      <c r="C262" s="98" t="s">
        <v>152</v>
      </c>
      <c r="D262" s="42">
        <f>SUM('Joey Kimbrell'!K8)</f>
        <v>12</v>
      </c>
      <c r="E262" s="42">
        <f>SUM('Joey Kimbrell'!L8)</f>
        <v>1663</v>
      </c>
      <c r="F262" s="43">
        <f>SUM('Joey Kimbrell'!M8)</f>
        <v>138.58333333333334</v>
      </c>
      <c r="G262" s="42">
        <f>SUM('Joey Kimbrell'!N8)</f>
        <v>14</v>
      </c>
      <c r="H262" s="43">
        <f>SUM('Joey Kimbrell'!O8)</f>
        <v>152.58333333333334</v>
      </c>
      <c r="I262" s="41"/>
      <c r="J262" s="41">
        <v>41</v>
      </c>
      <c r="K262" s="41" t="s">
        <v>38</v>
      </c>
      <c r="L262" s="101" t="s">
        <v>273</v>
      </c>
      <c r="M262" s="42">
        <f>SUM('Shelly Moormon'!K5)</f>
        <v>4</v>
      </c>
      <c r="N262" s="42">
        <f>SUM('Shelly Moormon'!L5)</f>
        <v>585</v>
      </c>
      <c r="O262" s="43">
        <f>SUM('Shelly Moormon'!M5)</f>
        <v>146.25</v>
      </c>
    </row>
    <row r="263" spans="1:15 16384:16384" x14ac:dyDescent="0.25">
      <c r="A263" s="18">
        <v>42</v>
      </c>
      <c r="B263" s="41" t="s">
        <v>38</v>
      </c>
      <c r="C263" s="101" t="s">
        <v>273</v>
      </c>
      <c r="D263" s="42">
        <f>SUM('Shelly Moormon'!K5)</f>
        <v>4</v>
      </c>
      <c r="E263" s="42">
        <f>SUM('Shelly Moormon'!L5)</f>
        <v>585</v>
      </c>
      <c r="F263" s="43">
        <f>SUM('Shelly Moormon'!M5)</f>
        <v>146.25</v>
      </c>
      <c r="G263" s="42">
        <f>SUM('Shelly Moormon'!N5)</f>
        <v>2</v>
      </c>
      <c r="H263" s="43">
        <f>SUM('Shelly Moormon'!O5)</f>
        <v>148.25</v>
      </c>
      <c r="I263" s="41"/>
      <c r="J263" s="41">
        <v>42</v>
      </c>
      <c r="K263" s="41" t="s">
        <v>38</v>
      </c>
      <c r="L263" s="101" t="s">
        <v>291</v>
      </c>
      <c r="M263" s="42">
        <f>SUM('John Goodin'!K5)</f>
        <v>4</v>
      </c>
      <c r="N263" s="42">
        <f>SUM('John Goodin'!L5)</f>
        <v>573</v>
      </c>
      <c r="O263" s="43">
        <f>SUM('John Goodin'!M5)</f>
        <v>143.25</v>
      </c>
    </row>
    <row r="264" spans="1:15 16384:16384" x14ac:dyDescent="0.25">
      <c r="A264" s="18">
        <v>43</v>
      </c>
      <c r="B264" s="41" t="s">
        <v>38</v>
      </c>
      <c r="C264" s="101" t="s">
        <v>291</v>
      </c>
      <c r="D264" s="42">
        <f>SUM('John Goodin'!K5)</f>
        <v>4</v>
      </c>
      <c r="E264" s="42">
        <f>SUM('John Goodin'!L5)</f>
        <v>573</v>
      </c>
      <c r="F264" s="43">
        <f>SUM('John Goodin'!M5)</f>
        <v>143.25</v>
      </c>
      <c r="G264" s="42">
        <f>SUM('John Goodin'!N5)</f>
        <v>3</v>
      </c>
      <c r="H264" s="43">
        <f>SUM('John Goodin'!O5)</f>
        <v>146.25</v>
      </c>
      <c r="I264" s="41"/>
      <c r="J264" s="41">
        <v>43</v>
      </c>
      <c r="K264" s="41" t="s">
        <v>38</v>
      </c>
      <c r="L264" s="98" t="s">
        <v>152</v>
      </c>
      <c r="M264" s="42">
        <f>SUM('Joey Kimbrell'!K8)</f>
        <v>12</v>
      </c>
      <c r="N264" s="42">
        <f>SUM('Joey Kimbrell'!L8)</f>
        <v>1663</v>
      </c>
      <c r="O264" s="43">
        <f>SUM('Joey Kimbrell'!M8)</f>
        <v>138.58333333333334</v>
      </c>
    </row>
    <row r="265" spans="1:15 16384:16384" x14ac:dyDescent="0.25">
      <c r="A265" s="18">
        <v>44</v>
      </c>
      <c r="B265" s="41" t="s">
        <v>38</v>
      </c>
      <c r="C265" s="98" t="s">
        <v>153</v>
      </c>
      <c r="D265" s="42">
        <f>SUM('Randy Kimbrell'!K5)</f>
        <v>3</v>
      </c>
      <c r="E265" s="42">
        <f>SUM('Randy Kimbrell'!L5)</f>
        <v>328</v>
      </c>
      <c r="F265" s="43">
        <f>SUM('Randy Kimbrell'!M5)</f>
        <v>109.33333333333333</v>
      </c>
      <c r="G265" s="42">
        <f>SUM('Randy Kimbrell'!N5)</f>
        <v>2</v>
      </c>
      <c r="H265" s="43">
        <f>SUM('Randy Kimbrell'!O5)</f>
        <v>111.33333333333333</v>
      </c>
      <c r="I265" s="41"/>
      <c r="J265" s="41">
        <v>44</v>
      </c>
      <c r="K265" s="41" t="s">
        <v>38</v>
      </c>
      <c r="L265" s="98" t="s">
        <v>153</v>
      </c>
      <c r="M265" s="42">
        <f>SUM('Randy Kimbrell'!K5)</f>
        <v>3</v>
      </c>
      <c r="N265" s="42">
        <f>SUM('Randy Kimbrell'!L5)</f>
        <v>328</v>
      </c>
      <c r="O265" s="43">
        <f>SUM('Randy Kimbrell'!M5)</f>
        <v>109.33333333333333</v>
      </c>
    </row>
    <row r="266" spans="1:15 16384:16384" x14ac:dyDescent="0.25">
      <c r="A266" s="18">
        <v>45</v>
      </c>
      <c r="B266" s="41" t="s">
        <v>38</v>
      </c>
      <c r="C266" s="101" t="s">
        <v>292</v>
      </c>
      <c r="D266" s="42">
        <f>SUM('Steve Bogart'!K5)</f>
        <v>4</v>
      </c>
      <c r="E266" s="42">
        <f>SUM('Steve Bogart'!L5)</f>
        <v>290</v>
      </c>
      <c r="F266" s="43">
        <f>SUM('Steve Bogart'!M5)</f>
        <v>72.5</v>
      </c>
      <c r="G266" s="42">
        <f>SUM('Steve Bogart'!N5)</f>
        <v>2</v>
      </c>
      <c r="H266" s="43">
        <f>SUM('Steve Bogart'!O5)</f>
        <v>74.5</v>
      </c>
      <c r="I266" s="41"/>
      <c r="J266" s="41">
        <v>45</v>
      </c>
      <c r="K266" s="41" t="s">
        <v>38</v>
      </c>
      <c r="L266" s="101" t="s">
        <v>292</v>
      </c>
      <c r="M266" s="42">
        <f>SUM('Steve Bogart'!K5)</f>
        <v>4</v>
      </c>
      <c r="N266" s="42">
        <f>SUM('Steve Bogart'!L5)</f>
        <v>290</v>
      </c>
      <c r="O266" s="43">
        <f>SUM('Steve Bogart'!M5)</f>
        <v>72.5</v>
      </c>
    </row>
    <row r="267" spans="1:15 16384:16384" x14ac:dyDescent="0.25">
      <c r="A267" s="18">
        <v>46</v>
      </c>
      <c r="B267" s="41" t="s">
        <v>38</v>
      </c>
      <c r="C267" s="101" t="s">
        <v>293</v>
      </c>
      <c r="D267" s="42">
        <f>SUM('Elizabeth Bogart'!K5)</f>
        <v>4</v>
      </c>
      <c r="E267" s="42">
        <f>SUM('Elizabeth Bogart'!L5)</f>
        <v>154</v>
      </c>
      <c r="F267" s="43">
        <f>SUM('Elizabeth Bogart'!M5)</f>
        <v>38.5</v>
      </c>
      <c r="G267" s="42">
        <f>SUM('Elizabeth Bogart'!N5)</f>
        <v>2</v>
      </c>
      <c r="H267" s="43">
        <f>SUM('Elizabeth Bogart'!O5)</f>
        <v>40.5</v>
      </c>
      <c r="I267" s="41"/>
      <c r="J267" s="41">
        <v>46</v>
      </c>
      <c r="K267" s="41" t="s">
        <v>38</v>
      </c>
      <c r="L267" s="101" t="s">
        <v>293</v>
      </c>
      <c r="M267" s="42">
        <f>SUM('Elizabeth Bogart'!K5)</f>
        <v>4</v>
      </c>
      <c r="N267" s="42">
        <f>SUM('Elizabeth Bogart'!L5)</f>
        <v>154</v>
      </c>
      <c r="O267" s="43">
        <f>SUM('Elizabeth Bogart'!M5)</f>
        <v>38.5</v>
      </c>
      <c r="XFD267" s="42"/>
    </row>
    <row r="268" spans="1:15 16384:16384" x14ac:dyDescent="0.25">
      <c r="B268" s="41"/>
      <c r="D268" s="41"/>
      <c r="E268" s="41"/>
      <c r="F268" s="43"/>
      <c r="G268" s="41"/>
      <c r="H268" s="43"/>
      <c r="I268" s="41"/>
      <c r="J268" s="41"/>
      <c r="K268" s="41"/>
      <c r="M268" s="42"/>
      <c r="N268" s="41"/>
      <c r="O268" s="43"/>
    </row>
    <row r="269" spans="1:15 16384:16384" x14ac:dyDescent="0.25">
      <c r="B269" s="41"/>
      <c r="D269" s="41"/>
      <c r="E269" s="41"/>
      <c r="F269" s="43"/>
      <c r="G269" s="41"/>
      <c r="H269" s="43"/>
      <c r="I269" s="41"/>
      <c r="J269" s="41"/>
      <c r="K269" s="41"/>
      <c r="M269" s="42"/>
      <c r="N269" s="41"/>
      <c r="O269" s="43"/>
    </row>
    <row r="270" spans="1:15 16384:16384" x14ac:dyDescent="0.25">
      <c r="B270" s="41"/>
      <c r="D270" s="41"/>
      <c r="E270" s="41"/>
      <c r="F270" s="43"/>
      <c r="G270" s="41"/>
      <c r="H270" s="43"/>
      <c r="I270" s="41"/>
      <c r="J270" s="41"/>
      <c r="K270" s="41"/>
      <c r="M270" s="42"/>
      <c r="N270" s="41"/>
      <c r="O270" s="43"/>
    </row>
    <row r="271" spans="1:15 16384:16384" x14ac:dyDescent="0.25">
      <c r="B271" s="41"/>
      <c r="D271" s="41"/>
      <c r="E271" s="41"/>
      <c r="F271" s="43"/>
      <c r="G271" s="41"/>
      <c r="H271" s="43"/>
      <c r="I271" s="41"/>
      <c r="J271" s="41"/>
      <c r="K271" s="41"/>
      <c r="M271" s="42"/>
      <c r="N271" s="41"/>
      <c r="O271" s="43"/>
    </row>
    <row r="272" spans="1:15 16384:16384" x14ac:dyDescent="0.25">
      <c r="B272" s="41"/>
      <c r="D272" s="41"/>
      <c r="E272" s="41"/>
      <c r="F272" s="43"/>
      <c r="G272" s="41"/>
      <c r="H272" s="43"/>
      <c r="I272" s="41"/>
      <c r="J272" s="41"/>
      <c r="K272" s="41"/>
      <c r="M272" s="42"/>
      <c r="N272" s="41"/>
      <c r="O272" s="43"/>
    </row>
    <row r="273" spans="2:15" x14ac:dyDescent="0.25">
      <c r="B273" s="41"/>
      <c r="D273" s="41"/>
      <c r="E273" s="41"/>
      <c r="F273" s="43"/>
      <c r="G273" s="41"/>
      <c r="H273" s="43"/>
      <c r="I273" s="41"/>
      <c r="J273" s="41"/>
      <c r="K273" s="41"/>
      <c r="M273" s="42"/>
      <c r="N273" s="41"/>
      <c r="O273" s="43"/>
    </row>
    <row r="274" spans="2:15" x14ac:dyDescent="0.25">
      <c r="B274" s="41"/>
      <c r="D274" s="41"/>
      <c r="E274" s="41"/>
      <c r="F274" s="43"/>
      <c r="G274" s="41"/>
      <c r="H274" s="43"/>
      <c r="I274" s="41"/>
      <c r="J274" s="41"/>
      <c r="K274" s="41"/>
      <c r="M274" s="42"/>
      <c r="N274" s="41"/>
      <c r="O274" s="43"/>
    </row>
    <row r="275" spans="2:15" x14ac:dyDescent="0.25">
      <c r="B275" s="41"/>
      <c r="D275" s="41"/>
      <c r="E275" s="41"/>
      <c r="F275" s="43"/>
      <c r="G275" s="41"/>
      <c r="H275" s="43"/>
      <c r="I275" s="41"/>
      <c r="J275" s="41"/>
      <c r="K275" s="41"/>
      <c r="M275" s="42"/>
      <c r="N275" s="41"/>
      <c r="O275" s="43"/>
    </row>
    <row r="276" spans="2:15" x14ac:dyDescent="0.25">
      <c r="B276" s="41"/>
      <c r="D276" s="41"/>
      <c r="E276" s="41"/>
      <c r="F276" s="43"/>
      <c r="G276" s="41"/>
      <c r="H276" s="43"/>
      <c r="I276" s="41"/>
      <c r="J276" s="41"/>
      <c r="K276" s="41"/>
      <c r="M276" s="42"/>
      <c r="N276" s="41"/>
      <c r="O276" s="43"/>
    </row>
    <row r="277" spans="2:15" x14ac:dyDescent="0.25">
      <c r="B277" s="41"/>
      <c r="D277" s="41"/>
      <c r="E277" s="41"/>
      <c r="F277" s="43"/>
      <c r="G277" s="41"/>
      <c r="H277" s="43"/>
      <c r="I277" s="41"/>
      <c r="J277" s="41"/>
      <c r="K277" s="41"/>
      <c r="M277" s="42"/>
      <c r="N277" s="41"/>
      <c r="O277" s="43"/>
    </row>
    <row r="278" spans="2:15" x14ac:dyDescent="0.25">
      <c r="B278" s="41"/>
      <c r="D278" s="41"/>
      <c r="E278" s="41"/>
      <c r="F278" s="43"/>
      <c r="G278" s="41"/>
      <c r="H278" s="43"/>
      <c r="I278" s="41"/>
      <c r="J278" s="41"/>
      <c r="K278" s="41"/>
      <c r="M278" s="42"/>
      <c r="N278" s="41"/>
      <c r="O278" s="43"/>
    </row>
    <row r="279" spans="2:15" x14ac:dyDescent="0.25">
      <c r="B279" s="41"/>
      <c r="D279" s="41"/>
      <c r="E279" s="41"/>
      <c r="F279" s="43"/>
      <c r="G279" s="41"/>
      <c r="H279" s="43"/>
      <c r="I279" s="41"/>
      <c r="J279" s="41"/>
      <c r="K279" s="41"/>
      <c r="M279" s="42"/>
      <c r="N279" s="41"/>
      <c r="O279" s="43"/>
    </row>
    <row r="280" spans="2:15" x14ac:dyDescent="0.25">
      <c r="B280" s="41"/>
      <c r="D280" s="41"/>
      <c r="E280" s="41"/>
      <c r="F280" s="43"/>
      <c r="G280" s="41"/>
      <c r="H280" s="43"/>
      <c r="I280" s="41"/>
      <c r="J280" s="41"/>
      <c r="K280" s="41"/>
      <c r="M280" s="42"/>
      <c r="N280" s="41"/>
      <c r="O280" s="43"/>
    </row>
    <row r="281" spans="2:15" x14ac:dyDescent="0.25">
      <c r="B281" s="41"/>
      <c r="D281" s="41"/>
      <c r="E281" s="41"/>
      <c r="F281" s="43"/>
      <c r="G281" s="41"/>
      <c r="H281" s="43"/>
      <c r="I281" s="41"/>
      <c r="J281" s="41"/>
      <c r="K281" s="41"/>
      <c r="M281" s="42"/>
      <c r="N281" s="41"/>
      <c r="O281" s="43"/>
    </row>
    <row r="282" spans="2:15" x14ac:dyDescent="0.25">
      <c r="B282" s="41"/>
      <c r="D282" s="41"/>
      <c r="E282" s="41"/>
      <c r="F282" s="43"/>
      <c r="G282" s="41"/>
      <c r="H282" s="43"/>
      <c r="I282" s="41"/>
      <c r="J282" s="41"/>
      <c r="K282" s="41"/>
      <c r="M282" s="42"/>
      <c r="N282" s="41"/>
      <c r="O282" s="43"/>
    </row>
    <row r="283" spans="2:15" x14ac:dyDescent="0.25">
      <c r="B283" s="41"/>
      <c r="D283" s="41"/>
      <c r="E283" s="41"/>
      <c r="F283" s="43"/>
      <c r="G283" s="41"/>
      <c r="H283" s="43"/>
      <c r="I283" s="41"/>
      <c r="J283" s="41"/>
      <c r="K283" s="41"/>
      <c r="M283" s="42"/>
      <c r="N283" s="41"/>
      <c r="O283" s="43"/>
    </row>
    <row r="284" spans="2:15" x14ac:dyDescent="0.25">
      <c r="B284" s="41"/>
      <c r="D284" s="41"/>
      <c r="E284" s="41"/>
      <c r="F284" s="43"/>
      <c r="G284" s="41"/>
      <c r="H284" s="43"/>
      <c r="I284" s="41"/>
      <c r="J284" s="41"/>
      <c r="K284" s="41"/>
      <c r="M284" s="42"/>
      <c r="N284" s="41"/>
      <c r="O284" s="43"/>
    </row>
    <row r="285" spans="2:15" x14ac:dyDescent="0.25">
      <c r="B285" s="41"/>
      <c r="D285" s="41"/>
      <c r="E285" s="41"/>
      <c r="F285" s="43"/>
      <c r="G285" s="41"/>
      <c r="H285" s="43"/>
      <c r="I285" s="41"/>
      <c r="J285" s="41"/>
      <c r="K285" s="41"/>
      <c r="M285" s="42"/>
      <c r="N285" s="41"/>
      <c r="O285" s="43"/>
    </row>
    <row r="286" spans="2:15" x14ac:dyDescent="0.25">
      <c r="B286" s="41"/>
      <c r="D286" s="41"/>
      <c r="E286" s="41"/>
      <c r="F286" s="43"/>
      <c r="G286" s="41"/>
      <c r="H286" s="43"/>
      <c r="I286" s="41"/>
      <c r="J286" s="41"/>
      <c r="K286" s="41"/>
      <c r="M286" s="42"/>
      <c r="N286" s="41"/>
      <c r="O286" s="43"/>
    </row>
    <row r="287" spans="2:15" x14ac:dyDescent="0.25">
      <c r="B287" s="41"/>
      <c r="D287" s="41"/>
      <c r="E287" s="41"/>
      <c r="F287" s="43"/>
      <c r="G287" s="41"/>
      <c r="H287" s="43"/>
      <c r="I287" s="41"/>
      <c r="J287" s="41"/>
      <c r="K287" s="41"/>
      <c r="M287" s="42"/>
      <c r="N287" s="41"/>
      <c r="O287" s="43"/>
    </row>
    <row r="288" spans="2:15" x14ac:dyDescent="0.25">
      <c r="B288" s="41"/>
      <c r="D288" s="41"/>
      <c r="E288" s="41"/>
      <c r="F288" s="43"/>
      <c r="G288" s="41"/>
      <c r="H288" s="43"/>
      <c r="I288" s="41"/>
      <c r="J288" s="41"/>
      <c r="K288" s="41"/>
      <c r="M288" s="42"/>
      <c r="N288" s="41"/>
      <c r="O288" s="43"/>
    </row>
    <row r="289" spans="2:15" x14ac:dyDescent="0.25">
      <c r="B289" s="41"/>
      <c r="D289" s="41"/>
      <c r="E289" s="41"/>
      <c r="F289" s="43"/>
      <c r="G289" s="41"/>
      <c r="H289" s="43"/>
      <c r="J289" s="41"/>
      <c r="K289" s="41"/>
      <c r="M289" s="42"/>
      <c r="N289" s="41"/>
      <c r="O289" s="43"/>
    </row>
  </sheetData>
  <protectedRanges>
    <protectedRange algorithmName="SHA-512" hashValue="ON39YdpmFHfN9f47KpiRvqrKx0V9+erV1CNkpWzYhW/Qyc6aT8rEyCrvauWSYGZK2ia3o7vd3akF07acHAFpOA==" saltValue="yVW9XmDwTqEnmpSGai0KYg==" spinCount="100000" sqref="C206:C213 L206:L213 C50:C102 L50:L102" name="Range1"/>
    <protectedRange algorithmName="SHA-512" hashValue="ON39YdpmFHfN9f47KpiRvqrKx0V9+erV1CNkpWzYhW/Qyc6aT8rEyCrvauWSYGZK2ia3o7vd3akF07acHAFpOA==" saltValue="yVW9XmDwTqEnmpSGai0KYg==" spinCount="100000" sqref="C126:C148 L127:L148" name="Range1_1"/>
    <protectedRange algorithmName="SHA-512" hashValue="ON39YdpmFHfN9f47KpiRvqrKx0V9+erV1CNkpWzYhW/Qyc6aT8rEyCrvauWSYGZK2ia3o7vd3akF07acHAFpOA==" saltValue="yVW9XmDwTqEnmpSGai0KYg==" spinCount="100000" sqref="L126" name="Range1_2"/>
    <protectedRange algorithmName="SHA-512" hashValue="ON39YdpmFHfN9f47KpiRvqrKx0V9+erV1CNkpWzYhW/Qyc6aT8rEyCrvauWSYGZK2ia3o7vd3akF07acHAFpOA==" saltValue="yVW9XmDwTqEnmpSGai0KYg==" spinCount="100000" sqref="C176:C205 L176:L205 C214 L214 C257 L257" name="Range1_3"/>
    <protectedRange algorithmName="SHA-512" hashValue="ON39YdpmFHfN9f47KpiRvqrKx0V9+erV1CNkpWzYhW/Qyc6aT8rEyCrvauWSYGZK2ia3o7vd3akF07acHAFpOA==" saltValue="yVW9XmDwTqEnmpSGai0KYg==" spinCount="100000" sqref="C236:C239 L236:L239" name="Range1_2_1"/>
  </protectedRanges>
  <sortState xmlns:xlrd2="http://schemas.microsoft.com/office/spreadsheetml/2017/richdata2" ref="L227:O267">
    <sortCondition descending="1" ref="O221:O267"/>
  </sortState>
  <hyperlinks>
    <hyperlink ref="C25" location="'Ricky Haley'!A1" display="Ricky Haley" xr:uid="{565979A4-DB81-4B9A-A191-6877B1AF7D1F}"/>
    <hyperlink ref="C26" location="'Mark Self'!A1" display="Mark Self" xr:uid="{4401050A-5974-4744-AEDB-B5271D7BC67C}"/>
    <hyperlink ref="C10" location="'Ron Herring'!A1" display="Ron Herring" xr:uid="{87BF319F-E91D-4205-AF24-DBF48F93809B}"/>
    <hyperlink ref="C45" location="'Tracy Self'!A1" display="Tracy Self" xr:uid="{BC8BFE3B-D666-4004-B5AC-5DD21CC5497C}"/>
    <hyperlink ref="C6" location="'Jim Haley'!A1" display="Jim Haley" xr:uid="{9C01BCE7-9C81-4A46-A715-C92086CC0E59}"/>
    <hyperlink ref="C78" location="'Simon Milov'!A1" display="Simon Milov" xr:uid="{640883DF-D015-4AF0-BA15-AB7C22B5CF5B}"/>
    <hyperlink ref="C16" location="'Woody Smith'!A1" display="Woody Smith" xr:uid="{C70A17EA-F8E3-4C50-9C28-AA843948CFCC}"/>
    <hyperlink ref="C52" location="'Joe David'!A1" display="Joe David" xr:uid="{B2E46090-DADF-441F-881E-C381E83B0F9B}"/>
    <hyperlink ref="C51" location="'Kevin Sullivan'!A1" display="Kevin Sullivan" xr:uid="{66E76B39-E116-439D-BFA6-65980D1F2F77}"/>
    <hyperlink ref="C19" location="'Tom Cunningham'!A1" display="Tom Cunningham" xr:uid="{46554B9F-1021-4879-B38D-2DC2D0C7E89A}"/>
    <hyperlink ref="C68" location="'Jim Swaringin'!A1" display="Jim Swaringin" xr:uid="{36E58BD2-9A8F-40D2-B266-0758D038F41B}"/>
    <hyperlink ref="C95" location="'Zachary Turner'!A1" display="Zachary Turner" xr:uid="{0D0E9161-B3CD-43DB-9D8A-A0AB1CAAB3AD}"/>
    <hyperlink ref="C89" location="'Gerry Rodriguez'!A1" display="Gerry Rodriguez" xr:uid="{098757AB-195A-435F-AB3A-01A2556EDDFF}"/>
    <hyperlink ref="C7" location="'Billy Hudson'!A1" display="Billy Hudson" xr:uid="{5AA211A7-75E0-43AD-BD5E-5414C8AFC1E9}"/>
    <hyperlink ref="L26" location="'Ricky Haley'!A1" display="Ricky Haley" xr:uid="{81715F71-3343-4BBE-9D61-610760EBA51C}"/>
    <hyperlink ref="L60" location="'Mark Self'!A1" display="Mark Self" xr:uid="{A8E99B58-5D71-4689-87DE-4D7F1CE99711}"/>
    <hyperlink ref="L18" location="'Ron Herring'!A1" display="Ron Herring" xr:uid="{9F4B47A6-E1DE-4F59-8691-9896373D739A}"/>
    <hyperlink ref="L81" location="'Tracy Self'!A1" display="Tracy Self" xr:uid="{DF3D4333-6FCE-4A22-9B75-BD8BA3674E3E}"/>
    <hyperlink ref="L7" location="'Jim Haley'!A1" display="Jim Haley" xr:uid="{E2DFEAD1-9CE2-4197-877B-0F5C9960031C}"/>
    <hyperlink ref="L73" location="'Simon Milov'!A1" display="Simon Milov" xr:uid="{2FF6ADC4-9B88-4989-8ADE-9F678FECC167}"/>
    <hyperlink ref="L16" location="'Woody Smith'!A1" display="Woody Smith" xr:uid="{CD7EED0C-FBB4-407D-91E1-77D72EFF370D}"/>
    <hyperlink ref="L71" location="'Joe David'!A1" display="Joe David" xr:uid="{9EF39E90-C275-4DF7-BF4E-EBAA2943A89A}"/>
    <hyperlink ref="L77" location="'Kevin Sullivan'!A1" display="Kevin Sullivan" xr:uid="{9AFE0609-31B8-4E06-A779-A17E8AD664F4}"/>
    <hyperlink ref="L19" location="'Tom Cunningham'!A1" display="Tom Cunningham" xr:uid="{810CBEF2-DE2D-4553-A83F-B5A47079274B}"/>
    <hyperlink ref="L94" location="'Jim Swaringin'!A1" display="Jim Swaringin" xr:uid="{676A791C-D5A5-48DB-A9F0-1099133EE15F}"/>
    <hyperlink ref="L93" location="'Zachary Turner'!A1" display="Zachary Turner" xr:uid="{AC5B57A9-3B03-4A1D-B050-241FAD0AFC23}"/>
    <hyperlink ref="L92" location="'Gerry Rodriguez'!A1" display="Gerry Rodriguez" xr:uid="{631A53EE-F3E7-4186-ABC8-09FDAD28F404}"/>
    <hyperlink ref="L10" location="'Billy Hudson'!A1" display="Billy Hudson" xr:uid="{22F55011-6C09-49E8-95F6-F92AB6BE2F36}"/>
    <hyperlink ref="C110" location="'Paul Dyer'!A1" display="Paul Dyer" xr:uid="{4A0CDDD3-81D2-4372-8C18-BD29977944DF}"/>
    <hyperlink ref="C132" location="'Robby King'!A1" display="Robby King" xr:uid="{45A94A6B-C55A-496B-BC34-B71D8C922FDE}"/>
    <hyperlink ref="C134" location="'Bert Farias'!A1" display="Bert Farias" xr:uid="{D39F99D7-CB2F-492B-9FB7-33E7EB5A2CA3}"/>
    <hyperlink ref="C137" location="'Dina Tunberg'!A1" display="Dina Turnberg" xr:uid="{9CE8324B-40FB-46A0-BC7A-4C3785E0FD8A}"/>
    <hyperlink ref="C114" location="'JJ Griffin'!A1" display="JJ Griffin" xr:uid="{F83D12E2-C17F-4CC0-90B9-D862ABDD3E0D}"/>
    <hyperlink ref="C142" location="'Jerry Thompson'!A1" display="Jerry Thompson" xr:uid="{127FD1D7-6BB9-4F7C-A835-A2754974BE4E}"/>
    <hyperlink ref="C113" location="'David Strother'!A1" display="David Strother" xr:uid="{CCE0AC77-2F3A-433C-9188-654A02372131}"/>
    <hyperlink ref="C116" location="'Wade Haley'!A1" display="Wade Haley" xr:uid="{863C6037-7DC2-4183-9F60-8637E42BE0D7}"/>
    <hyperlink ref="C147" location="'Steven Shimotsu'!A1" display="Steven Shimotsu" xr:uid="{05E84FDE-DA26-4DC6-879F-D4A07290D521}"/>
    <hyperlink ref="C136" location="'Cody King'!A1" display="Cody King" xr:uid="{72A4D2D2-FB4F-4FCF-8F72-9C5BAB8DE87D}"/>
    <hyperlink ref="C140" location="'Eric Petzoldt'!A1" display="Eric Petzoldt" xr:uid="{76E0744F-88D6-425E-9986-A7487D9DD83D}"/>
    <hyperlink ref="L111" location="'Paul Dyer'!A1" display="Paul Dyer" xr:uid="{776ACB9E-F375-4163-90BE-17BF369E2064}"/>
    <hyperlink ref="L130" location="'Robby King'!A1" display="Robby King" xr:uid="{00F55247-1B9B-4E16-86C6-6A068F47784E}"/>
    <hyperlink ref="L132" location="'Bert Farias'!A1" display="Bert Farias" xr:uid="{06CE187B-2803-42BE-99B6-D51DC3FC79AC}"/>
    <hyperlink ref="L133" location="'Dina Tunberg'!A1" display="Dina Turnberg" xr:uid="{A6878271-425C-4D08-9DB1-6C6850EAB16B}"/>
    <hyperlink ref="L112" location="'JJ Griffin'!A1" display="JJ Griffin" xr:uid="{2BCA97B0-12ED-4ECE-B26B-B5B3B8053D0C}"/>
    <hyperlink ref="L139" location="'Jerry Thompson'!A1" display="Jerry Thompson" xr:uid="{E6A015B8-A36F-4D1D-A7A1-5D28889EA490}"/>
    <hyperlink ref="L114" location="'David Strother'!A1" display="David Strother" xr:uid="{CF01937C-FCE7-40E4-8B30-EAAC78B8DD05}"/>
    <hyperlink ref="L119" location="'Wade Haley'!A1" display="Wade Haley" xr:uid="{49F32924-2360-40F9-B074-34A7C2863F21}"/>
    <hyperlink ref="L146" location="'Steven Shimotsu'!A1" display="Steven Shimotsu" xr:uid="{2BA18790-B9B4-4C6D-943D-6EE85E03F84E}"/>
    <hyperlink ref="L126" location="'Cody King'!A1" display="Cody King" xr:uid="{7E2A1D91-FEE6-4ED0-BD29-9C2D822E981D}"/>
    <hyperlink ref="L143" location="'Eric Petzoldt'!A1" display="Eric Petzoldt" xr:uid="{04A5F386-008A-42FE-984E-614C42190B63}"/>
    <hyperlink ref="C156" location="'Ricky Haley'!A1" display="Ricky Haley" xr:uid="{D10B0D1E-0488-48F1-9305-E33AA687B371}"/>
    <hyperlink ref="C165" location="'Darren Krumweide'!A1" display="Darren Krumweide" xr:uid="{55497CF6-526E-49C9-8836-8CDE420F2E55}"/>
    <hyperlink ref="C160" location="'Tony Greenway'!A1" display="Tony  Greenway" xr:uid="{7ED63E4F-6B25-40D3-813B-0CFD91889B26}"/>
    <hyperlink ref="C198" location="'Dave Eisenschmied'!A1" display="Dave Eisenschmied" xr:uid="{F8A9404D-BA59-4694-8C83-92A7CA91C4F7}"/>
    <hyperlink ref="C202" location="'Ian Holland'!A1" display="Ian Holland" xr:uid="{97DE85E8-3924-4469-A0CE-E2D0494C7B77}"/>
    <hyperlink ref="C210" location="'Kenneth Sledge'!A1" display="Kenneth Sledge" xr:uid="{C4567BBD-952B-44DA-9683-937DEB4F540F}"/>
    <hyperlink ref="L156" location="'Ricky Haley'!A1" display="Ricky Haley" xr:uid="{2605DEAD-8C37-4E13-8A0E-C9FE1DBB9268}"/>
    <hyperlink ref="L165" location="'Darren Krumweide'!A1" display="Darren Krumweide" xr:uid="{9B99F645-E9BA-494B-9EDB-BB924D919122}"/>
    <hyperlink ref="L161" location="'Tony Greenway'!A1" display="Tony  Greenway" xr:uid="{D24BC6A1-3645-4B93-AF7A-281FA8AE4C9F}"/>
    <hyperlink ref="L194" location="'Dave Eisenschmied'!A1" display="Dave Eisenschmied" xr:uid="{CA55B2CF-110B-4AE7-BDB2-0C0C38399463}"/>
    <hyperlink ref="L199" location="'Ian Holland'!A1" display="Ian Holland" xr:uid="{64F78866-B002-48B1-BF57-1A511332A321}"/>
    <hyperlink ref="L210" location="'Kenneth Sledge'!A1" display="Kenneth Sledge" xr:uid="{F23ECE93-552A-4C3C-A305-CB5B2289342B}"/>
    <hyperlink ref="C222" location="'Justin Fortson'!A1" display="Justin Fortson" xr:uid="{75921717-C794-4E8C-97EC-9B728A010ACF}"/>
    <hyperlink ref="C224" location="'Tony Carruth'!A1" display="Tony Carruth" xr:uid="{E9F16F91-339C-4B1F-B909-1C758D3D315D}"/>
    <hyperlink ref="C241" location="'Dave Eisenschmied'!A1" display="Dave Eisenschmied" xr:uid="{7A154D94-E385-4DA2-BFFA-6E408F759FFC}"/>
    <hyperlink ref="C228" location="'Ken Danals'!A1" display="Ken Danals" xr:uid="{A4C0EB4B-954D-4BF3-B31E-A72F031A5099}"/>
    <hyperlink ref="C252" location="'Cody King'!A1" display="Cody King" xr:uid="{6473A72D-B3B7-4D86-AF68-A58C9A4CFFA0}"/>
    <hyperlink ref="C244" location="'Howard Wilson'!A1" display="Howard Wilson" xr:uid="{BCCBC58C-2FD6-400E-B64D-B3370530E69B}"/>
    <hyperlink ref="C223" location="'Jerry Willeford'!A1" display="Jerry Willeford" xr:uid="{C28473D6-BA6F-484B-8E9E-230B57861F4B}"/>
    <hyperlink ref="C257" location="'Audrey Holland'!A1" display="Audrey Holland" xr:uid="{523D8D45-38BE-4E3A-8B72-217398297B7C}"/>
    <hyperlink ref="C254" location="'Harry Trainer'!A1" display="Harry Trainer" xr:uid="{E96C0640-FD49-4858-9454-29FBF8747326}"/>
    <hyperlink ref="C236" location="'Robby King'!A1" display="Robby King" xr:uid="{0D762796-25B6-4637-BF22-CCF4697DA9EE}"/>
    <hyperlink ref="L221" location="'Justin Fortson'!A1" display="Justin Fortson" xr:uid="{54AF2C12-9DDC-4E6D-91E6-43D44508D22E}"/>
    <hyperlink ref="L224" location="'Tony Carruth'!A1" display="Tony Carruth" xr:uid="{5EDA06E3-073D-4795-984A-03B7A6643B54}"/>
    <hyperlink ref="L251" location="'Dave Eisenschmied'!A1" display="Dave Eisenschmied" xr:uid="{0B3E1DD3-5A46-40AC-9AD7-10B0B9DA9E36}"/>
    <hyperlink ref="L231" location="'Ken Danals'!A1" display="Ken Danals" xr:uid="{90834828-2EF6-4129-84A5-8FBDA8B67675}"/>
    <hyperlink ref="L247" location="'Cody King'!A1" display="Cody King" xr:uid="{BC02041C-1CE3-49B3-B36B-54D9C04DF985}"/>
    <hyperlink ref="L249" location="'Howard Wilson'!A1" display="Howard Wilson" xr:uid="{49EFDED3-B6EE-438D-94F3-753486112948}"/>
    <hyperlink ref="L223" location="'Jerry Willeford'!A1" display="Jerry Willeford" xr:uid="{51F10452-604E-4AD4-9A90-2CC6F68B204C}"/>
    <hyperlink ref="L255" location="'Audrey Holland'!A1" display="Audrey Holland" xr:uid="{4F210CA0-3FB1-47FF-82C2-7941995E3478}"/>
    <hyperlink ref="L258" location="'Harry Trainer'!A1" display="Harry Trainer" xr:uid="{BD047A9C-0C4E-46DB-BA8E-E8794DC268DF}"/>
    <hyperlink ref="L238" location="'Robby King'!A1" display="Robby King" xr:uid="{5CA8E984-927B-406D-8E58-F1718D0E8F7D}"/>
    <hyperlink ref="C63" location="'Bonnie Fogg'!A1" display="Bonnie Fogg" xr:uid="{778AAEF1-198C-47ED-BC69-6FDBC21F7938}"/>
    <hyperlink ref="C66" location="'Jim Davis'!A1" display="Jim Davis" xr:uid="{9756A7D3-12DB-4729-9494-0EB13339CB56}"/>
    <hyperlink ref="C88" location="'Zach Scurlock'!A1" display="Zack Scurlock" xr:uid="{D462B025-B9AB-430D-9504-77958F3D4E31}"/>
    <hyperlink ref="C90" location="'Randy Lantrip'!A1" display="Randy Lantrip" xr:uid="{C8E526A5-CEA1-4E18-9B29-4B7906801D5A}"/>
    <hyperlink ref="C92" location="'Marc Young'!A1" display="Marc Young" xr:uid="{3FC26A45-36C1-45AF-87F6-7237CBCEC32B}"/>
    <hyperlink ref="L75" location="'Bonnie Fogg'!A1" display="Bonnie Fogg" xr:uid="{84B2DE0D-66DE-45F7-A6BE-3FE10A20357F}"/>
    <hyperlink ref="L55" location="'Jim Davis'!A1" display="Jim Davis" xr:uid="{8257E3E8-05DB-4911-9580-2ECBE2809779}"/>
    <hyperlink ref="L82" location="'Zach Scurlock'!A1" display="Zack Scurlock" xr:uid="{D0286A84-DE60-4EF2-9E12-8511C900A1BE}"/>
    <hyperlink ref="L83" location="'Randy Lantrip'!A1" display="Randy Lantrip" xr:uid="{B72213EF-246F-4ED8-8B80-4FAE55535C8A}"/>
    <hyperlink ref="L88" location="'Marc Young'!A1" display="Marc Young" xr:uid="{29D4A700-3789-4B9C-B1C3-6CA59D4DF7C1}"/>
    <hyperlink ref="C197" location="'Wanda Lantrip'!A1" display="Wanda Lantrip" xr:uid="{B06D27AB-B38D-401E-80B0-430D784D53B6}"/>
    <hyperlink ref="L196" location="'Wanda Lantrip'!A1" display="Wanda Lantrip" xr:uid="{77D5DB36-5590-4818-90F7-74C1E0C23674}"/>
    <hyperlink ref="C261" location="'Pat Stewart'!A1" display="Pat Stewart" xr:uid="{6D7B0C23-FEFB-4AC6-9D8A-2E88A22160C3}"/>
    <hyperlink ref="L261" location="'Pat Stewart'!A1" display="Pat Stewart" xr:uid="{461111EF-B0BC-4A96-8C8F-9DEF3661E043}"/>
    <hyperlink ref="L100" location="'Bob Cvammen'!A1" display="Bob Cvammen" xr:uid="{9D2B1018-5329-49E6-9ACB-518598F1F7E1}"/>
    <hyperlink ref="C100" location="'Bob Cvammen'!A1" display="Bob Cvammen" xr:uid="{E5710C68-B86F-44A7-9A6D-1086D95D09DB}"/>
    <hyperlink ref="C143" location="'Walter Smith'!A1" display="Walter Smith" xr:uid="{97ECF463-83E0-43B4-84F8-EC35D18F98DF}"/>
    <hyperlink ref="L137" location="'Walter Smith'!A1" display="Walter Smith" xr:uid="{3A5064DA-2867-424D-8AF4-860878D7434D}"/>
    <hyperlink ref="C117" location="'Dave Eisenschmied'!A1" display="Dave Eisenschmied" xr:uid="{A3158ADF-2D98-4AD9-BB84-3325194814CD}"/>
    <hyperlink ref="L141" location="'Dave Eisenschmied'!A1" display="Dave Eisenschmied" xr:uid="{13C5E1B7-6D46-4E26-B2A9-BFDD3524E297}"/>
    <hyperlink ref="C192" location="'John Hovan'!A1" display="John Hovan" xr:uid="{49FE1B01-C760-44D7-A242-E2DD94CE6977}"/>
    <hyperlink ref="L203" location="'John Hovan'!A1" display="John Hovan" xr:uid="{E2800666-66C4-4E69-A2BC-32E40A3F278D}"/>
    <hyperlink ref="C57" location="'Harold Reynolds'!A1" display="Harold Reynolds" xr:uid="{4FE6BDBC-A6A0-469D-B743-5A45CC725447}"/>
    <hyperlink ref="L66" location="'Harold Reynolds'!A1" display="Harold Reynolds" xr:uid="{986796D0-B8E3-442D-85E6-9B3540C38134}"/>
    <hyperlink ref="C94" location="'Tim Brown'!A1" display="Tim Brown" xr:uid="{F3CDEB4C-6C65-4754-8B5F-0F9D62690112}"/>
    <hyperlink ref="L91" location="'Tim Brown'!A1" display="Tim Brown" xr:uid="{E5C99F7D-4DE4-4FFA-81F8-9E57DD836116}"/>
    <hyperlink ref="C130" location="'Kenneth Sledge'!A1" display="Kenneth Sledge" xr:uid="{173A064B-8A75-484A-A4FE-0A45FADAABF4}"/>
    <hyperlink ref="L135" location="'Kenneth Sledge'!A1" display="Kenneth Sledge" xr:uid="{A68B0531-884F-4070-9D28-AD07B6A0B8E6}"/>
    <hyperlink ref="C158" location="'Travis Davis'!A1" display="Travis Davis" xr:uid="{3820F35B-238E-44EC-A4AA-B36AD1B6155E}"/>
    <hyperlink ref="L157" location="'Travis Davis'!A1" display="Travis Davis" xr:uid="{9BC6585A-8B79-49E9-ADFA-56557A560086}"/>
    <hyperlink ref="C12" location="'Joe Chacon'!A1" display="Joe Chacon" xr:uid="{928F501F-F9C4-40E7-8C10-07339F9F0039}"/>
    <hyperlink ref="C9" location="'Josie Hensler'!A1" display="Josie Hensler" xr:uid="{915CF44F-EF9E-4666-A607-4C9040DE3372}"/>
    <hyperlink ref="L12" location="'Joe Chacon'!A1" display="Joe Chacon" xr:uid="{D0A809E5-93A0-4DC1-AE66-A05B8209804A}"/>
    <hyperlink ref="L6" location="'Josie Hensler'!A1" display="Josie Hensler" xr:uid="{24A83A04-366B-4B22-8BCF-7E2CE9512917}"/>
    <hyperlink ref="C122" location="'James Braddy'!A1" display="James Braddy" xr:uid="{EB32D36C-C36E-45CB-AD8C-C0E8543C0819}"/>
    <hyperlink ref="C112" location="'Claudia Escoto'!A1" display="Claudia Escoto" xr:uid="{76F3A5D1-042B-4DE9-8FB6-475E309E1AEB}"/>
    <hyperlink ref="L123" location="'James Braddy'!A1" display="James Braddy" xr:uid="{DF24C260-50D7-4285-B67F-C48724E09148}"/>
    <hyperlink ref="L113" location="'Claudia Escoto'!A1" display="Claudia Escoto" xr:uid="{E8157AF8-3F20-49BC-849A-F6AB77AC0DB3}"/>
    <hyperlink ref="C170" location="'Wayne Argence'!A1" display="Wayne Argence" xr:uid="{6A42C137-478B-4901-AF51-7E42AC440606}"/>
    <hyperlink ref="C162" location="'Lisa Chacon'!A1" display="Lisa Chacon" xr:uid="{E6BB3F89-19BB-47B4-8C85-B320409CFB22}"/>
    <hyperlink ref="C201" location="'James Clarke'!A1" display="James Clarke" xr:uid="{910126EC-9D93-4695-94A1-C3E513D06563}"/>
    <hyperlink ref="C205" location="'Rene Melendez'!A1" display="Rene Melendez" xr:uid="{F78CC9DA-4233-4EE9-9C0B-08AC295816E0}"/>
    <hyperlink ref="L172" location="'Wayne Argence'!A1" display="Wayne Argence" xr:uid="{D6F0FA72-8555-4AA4-B7B2-FE5EA5DABC2A}"/>
    <hyperlink ref="L160" location="'Lisa Chacon'!A1" display="Lisa Chacon" xr:uid="{766D9136-F455-4D36-83A7-11BD298A6CE8}"/>
    <hyperlink ref="L205" location="'James Clarke'!A1" display="James Clarke" xr:uid="{526FB974-001C-4262-BACF-8A9977581CE7}"/>
    <hyperlink ref="L204" location="'Rene Melendez'!A1" display="Rene Melendez" xr:uid="{4E28C798-BB01-45A8-8CC8-EAC39DA2A08E}"/>
    <hyperlink ref="C227" location="'Brian Vincent'!A1" display="Brian Vincent" xr:uid="{E6A95A05-0235-4665-A486-A622CE3EC497}"/>
    <hyperlink ref="C247" location="'Fred Jamison'!A1" display="Fred Jamison" xr:uid="{53E75BF9-8D94-4207-8654-30306A8CE1D2}"/>
    <hyperlink ref="L229" location="'Brian Vincent'!A1" display="Brian Vincent" xr:uid="{7CEB4975-7F44-4592-8F06-FD0CB43943C9}"/>
    <hyperlink ref="L241" location="'Fred Jamison'!A1" display="Fred Jamison" xr:uid="{CC81F3EB-2885-4172-8668-840990217202}"/>
    <hyperlink ref="C212" location="'Brian Collins'!A1" display="Brian Collins" xr:uid="{437A5C89-589B-4E19-B6EF-681C7B8681F7}"/>
    <hyperlink ref="C174" location="'George Toney'!A1" display="George Toney" xr:uid="{C5AFE622-F7E1-4368-89FE-D112C124C931}"/>
    <hyperlink ref="L178" location="'George Toney'!A1" display="George Toney" xr:uid="{A0D7A66B-D892-498C-954A-DA546B6899C9}"/>
    <hyperlink ref="L212" location="'Brian Collins'!A1" display="Brian Collins" xr:uid="{115EFFD1-998D-48A0-BB48-8E4B4DA7B3DC}"/>
    <hyperlink ref="C30" location="'Jim Sullivan'!A1" display="Sullivan, Jim" xr:uid="{0B0AE25B-5469-45FD-8E42-A84E1033AB60}"/>
    <hyperlink ref="C32" location="'Tony Brazil'!A1" display="Brazil, Tony" xr:uid="{0B884B55-FA2E-41EE-B000-F6E08F24C699}"/>
    <hyperlink ref="C49" location="'Noah Johns'!A1" display="Johns, Noah" xr:uid="{16A785DD-7667-4B16-B7D8-28FD1B890565}"/>
    <hyperlink ref="C36" location="'Bruce Doster'!A1" display="Doster, Bruce" xr:uid="{FB03F47B-9A24-49A2-851C-91AE5A20A59E}"/>
    <hyperlink ref="C70" location="'Del Dillon'!A1" display="Dillon, Del" xr:uid="{D950DFF8-CC14-4BC7-8BFE-550B9CD7CBC7}"/>
    <hyperlink ref="C33" location="'Fred Sears'!A1" display="Sears, Fred" xr:uid="{D821A41D-CD3B-494E-B7DB-0C166AE6B8B7}"/>
    <hyperlink ref="C79" location="'Bradley Harp'!A1" display="Harp, Bradley" xr:uid="{D81BF340-F28B-4D3B-9B46-05C1FADF1D82}"/>
    <hyperlink ref="C82" location="'Paul East'!A1" display="Paul East" xr:uid="{63B85A95-CDF0-43EC-A09C-9952ABB6A0E0}"/>
    <hyperlink ref="C71" location="'Brian Collins'!A1" display="Brian Collins" xr:uid="{845B3DA1-9B69-4372-A197-F1A92B941F8C}"/>
    <hyperlink ref="C85" location="'Cody Dunegan'!A1" display="Cody Dunegan" xr:uid="{A0028A33-4F8A-43D8-B6CC-507C94AD9D51}"/>
    <hyperlink ref="C60" location="'Clint Rudolph'!A1" display="Clint Rudolph" xr:uid="{6EFD5257-DA3B-40CB-B82B-184CEE61C6F4}"/>
    <hyperlink ref="C96" location="'Michael Howell'!A1" display="Michael Howell" xr:uid="{3D2A31C3-D149-43D1-9733-311909EA6B49}"/>
    <hyperlink ref="C98" location="'Tim Riddell'!A1" display="Tim Riddell" xr:uid="{B72674D5-B795-4351-9052-939EA2BBAD5C}"/>
    <hyperlink ref="C99" location="'Mackenzie Johns'!A1" display="Mackenzie Johns" xr:uid="{331EEA17-C355-484B-AE9E-577AABA9AE95}"/>
    <hyperlink ref="C101" location="'Logon Howell'!A1" display="Logon Howell" xr:uid="{8AEE55A8-2090-4B19-BFF4-3F183B3C576E}"/>
    <hyperlink ref="L38" location="'Jim Sullivan'!A1" display="Sullivan, Jim" xr:uid="{32B0FBE3-243E-49BA-9C96-627FB0986F40}"/>
    <hyperlink ref="L47" location="'Tony Brazil'!A1" display="Brazil, Tony" xr:uid="{3FA45097-152B-4600-BA6A-A4231286488F}"/>
    <hyperlink ref="L41" location="'Noah Johns'!A1" display="Johns, Noah" xr:uid="{B4F68936-816B-4678-ABC0-28F172039800}"/>
    <hyperlink ref="L39" location="'Bruce Doster'!A1" display="Doster, Bruce" xr:uid="{0A556410-A952-4637-8BAA-C961B8317296}"/>
    <hyperlink ref="L52" location="'Del Dillon'!A1" display="Dillon, Del" xr:uid="{2F9AF872-4CF4-4DF0-91C2-ED3A4BDA8ECB}"/>
    <hyperlink ref="L42" location="'Fred Sears'!A1" display="Sears, Fred" xr:uid="{D06954BC-5A05-41E6-AE8E-82DB4B7E4632}"/>
    <hyperlink ref="L80" location="'Bradley Harp'!A1" display="Harp, Bradley" xr:uid="{31867CBB-05D9-4497-950D-435E1FBCF2F7}"/>
    <hyperlink ref="L70" location="'Paul East'!A1" display="Paul East" xr:uid="{7A17B6DD-2421-4345-B8DF-7C0C8BFF5C23}"/>
    <hyperlink ref="L68" location="'Brian Collins'!A1" display="Brian Collins" xr:uid="{5697C516-277F-4AF4-AA86-A4EBD97B5FF5}"/>
    <hyperlink ref="L86" location="'Cody Dunegan'!A1" display="Cody Dunegan" xr:uid="{90DAF50B-F38C-413B-A3C7-88A4074251D3}"/>
    <hyperlink ref="L67" location="'Clint Rudolph'!A1" display="Clint Rudolph" xr:uid="{7699110F-1F9C-4470-AE74-8EF4D42F18AD}"/>
    <hyperlink ref="L96" location="'Michael Howell'!A1" display="Michael Howell" xr:uid="{906F6070-9767-43DD-A401-844846B5C74C}"/>
    <hyperlink ref="L97" location="'Tim Riddell'!A1" display="Tim Riddell" xr:uid="{E1A0B3F9-2F2F-42FB-8D95-BA3B966B817F}"/>
    <hyperlink ref="L99" location="'Mackenzie Johns'!A1" display="Mackenzie Johns" xr:uid="{5347C0B8-A4DC-4392-A458-958F5046073E}"/>
    <hyperlink ref="L101" location="'Logon Howell'!A1" display="Logon Howell" xr:uid="{5AFDC064-F40E-4410-8D2A-6E22817E20B8}"/>
    <hyperlink ref="C24" location="'Jerry Hensler'!A1" display="Jerry Hensler" xr:uid="{53440FFF-8FB9-44A3-9B7A-EBD07904921B}"/>
    <hyperlink ref="L23" location="'Jerry Hensler'!A1" display="Jerry Hensler" xr:uid="{249CBEC4-1BBC-4BC7-9C9F-64DE09A77D2B}"/>
    <hyperlink ref="C27" location="'Evelio McDonald'!A1" display="Evelio McDonald" xr:uid="{80B0F9BE-CE7B-4E5B-B1D7-0E39645A6C4B}"/>
    <hyperlink ref="L29" location="'Evelio McDonald'!A1" display="Evelio McDonald" xr:uid="{2ACC9233-E9C2-4168-B128-F5121D1079D1}"/>
    <hyperlink ref="C44" location="'James Braddy'!A1" display="James Braddy" xr:uid="{CA81DDA3-9EB0-424F-B886-E7DB8CF019D6}"/>
    <hyperlink ref="L35" location="'James Braddy'!A1" display="James Braddy" xr:uid="{168F0945-BEF5-42B9-9529-20891BDE9E4E}"/>
    <hyperlink ref="C177" location="'Evelio McDonald'!A1" display="Evelio McDonald" xr:uid="{DD9C1637-9E06-4D1C-94C7-A24B1B6E5A1B}"/>
    <hyperlink ref="L169" location="'Evelio McDonald'!A1" display="Evelio McDonald" xr:uid="{E5825F3E-8387-4A09-866B-93CF1CE41F10}"/>
    <hyperlink ref="C169" location="'Les Williams'!A1" display="Les Williams" xr:uid="{421B58BC-3273-48B8-BFFD-B0FC3EA0D339}"/>
    <hyperlink ref="L168" location="'Les Williams'!A1" display="Les Williams" xr:uid="{2856857E-EAE3-45B3-96E1-69D3E24CB0E8}"/>
    <hyperlink ref="C250" location="'David Russell'!A1" display="David Russell" xr:uid="{9DFFB1AD-3702-424B-99F0-D6607C9202E5}"/>
    <hyperlink ref="L246" location="'David Russell'!A1" display="David Russell" xr:uid="{13C2F67E-EAE2-43DA-A366-871DADDDF6EE}"/>
    <hyperlink ref="C23" location="'Allen Stigall'!A1" display="Allen Stigall" xr:uid="{13C3180C-6753-45B7-A03A-E704936FE82F}"/>
    <hyperlink ref="L27" location="'Allen Stigall'!A1" display="Allen Stigall" xr:uid="{2E0D157F-A233-48AC-859F-A41AC56A0676}"/>
    <hyperlink ref="C13" location="'Jay Boyd'!A1" display="Jay Boyd" xr:uid="{48E82E5A-942E-4E53-9699-B8CAB42ACB19}"/>
    <hyperlink ref="L9" location="'Jay Boyd'!A1" display="Jay Boyd" xr:uid="{2EE864C9-8E35-4A0B-8540-AF5514E82F41}"/>
    <hyperlink ref="C14" location="'Matthew Tignor'!A1" display="Matthew Tignor" xr:uid="{ADD0AE80-9D5E-4C7F-980E-A306CEC79388}"/>
    <hyperlink ref="L15" location="'Matthew Tignor'!A1" display="Matthew Tignor" xr:uid="{026BA7CB-0076-4C85-9245-06C004A4A1AA}"/>
    <hyperlink ref="C109" location="'Steve Pennington'!A1" display="Steve Pennington" xr:uid="{4539F9B6-DC6F-49D2-BDA0-7D0DA388334A}"/>
    <hyperlink ref="L109" location="'Steve Pennington'!A1" display="Steve Pennington" xr:uid="{96E4DE3D-E60D-4F5F-93B9-FCBD6D20DDC3}"/>
    <hyperlink ref="C111" location="'Dave Jennings'!A1" display="Dave Jennings" xr:uid="{AAF7DD59-E57A-4AB6-B20F-243527139B96}"/>
    <hyperlink ref="L110" location="'Dave Jennings'!A1" display="Dave Jennings" xr:uid="{949E900C-8AB6-4EBE-BF8B-AE9472DB16A5}"/>
    <hyperlink ref="C119" location="'Doc Gilliam'!A1" display="Doc Gilliam" xr:uid="{3C73475B-5518-415D-A86A-22C45E9DBD19}"/>
    <hyperlink ref="L120" location="'Doc Gilliam'!A1" display="Doc Gilliam" xr:uid="{32517E68-999A-4EBF-A0DE-96B384FB8A20}"/>
    <hyperlink ref="C161" location="'David Huff'!A1" display="David Huff" xr:uid="{3F146F8B-3EC6-4881-9BAF-EC7902DD76D2}"/>
    <hyperlink ref="L163" location="'David Huff'!A1" display="David Huff" xr:uid="{48AA13BC-C1FD-4686-BC2B-6F0D2CA06E49}"/>
    <hyperlink ref="C188" location="'John Plummer'!A1" display="John Plummer" xr:uid="{B3BFAED8-05AB-490E-832F-58892335C852}"/>
    <hyperlink ref="C181" location="'Jill Ashlock'!A1" display="Jill Ashlock" xr:uid="{98679F7F-2CC7-47DB-88F8-98F1724BDD41}"/>
    <hyperlink ref="L193" location="'John Plummer'!A1" display="John Plummer" xr:uid="{09B086A0-EE8B-463E-B48D-63869B80CA57}"/>
    <hyperlink ref="L195" location="'Jill Ashlock'!A1" display="Jill Ashlock" xr:uid="{1C6A2FC0-4552-4B7E-9FDA-192B0FE00242}"/>
    <hyperlink ref="C232" location="'Jerry Kendall'!A1" display="Jerry Kendall" xr:uid="{D0366380-D205-4A87-B5EE-1C176598ECC6}"/>
    <hyperlink ref="L237" location="'Jerry Kendall'!A1" display="Jerry Kendall" xr:uid="{4D091B5C-B89C-4417-B9D0-DA466B6426EA}"/>
    <hyperlink ref="C235" location="'Kyle Ashlock'!A1" display="Kyle Ashlock" xr:uid="{AFA92288-BFD6-4FF5-A2B5-2F12677DFE60}"/>
    <hyperlink ref="L236" location="'Kyle Ashlock'!A1" display="Kyle Ashlock" xr:uid="{EEA70773-EE82-4484-81FA-4293EB3A075C}"/>
    <hyperlink ref="C262" location="'Joey Kimbrell'!A1" display="Joey Kimbrell" xr:uid="{50E3FCD7-A554-4E6D-82C1-CD3887294C77}"/>
    <hyperlink ref="L264" location="'Joey Kimbrell'!A1" display="Joey Kimbrell" xr:uid="{922C52EF-124E-40E1-A727-27F8B0A0ED81}"/>
    <hyperlink ref="C265" location="'Randy Kimbrell'!A1" display="Randy Kimbrell" xr:uid="{C6F5ABA3-2CE0-41E5-90CD-519735D510A4}"/>
    <hyperlink ref="L265" location="'Randy Kimbrell'!A1" display="Randy Kimbrell" xr:uid="{410A87A0-3E1E-4F68-B13D-CE8F10B24558}"/>
    <hyperlink ref="C168" location="'Doug Depweg'!A1" display="Doug Depweg" xr:uid="{4704DB58-FBF2-43B7-A34D-87264A4BAD72}"/>
    <hyperlink ref="L182" location="'Doug Depweg'!A1" display="Doug Depweg" xr:uid="{24021376-F7FA-461B-BED5-CC1A973D0197}"/>
    <hyperlink ref="C211" location="'Charles Umsted'!A1" display="Charles Umsted" xr:uid="{FB2A05FE-C8AC-4DD5-93D6-624D13D88E0C}"/>
    <hyperlink ref="L211" location="'Charles Umsted'!A1" display="Charles Umsted" xr:uid="{3E6C07C6-E418-4D81-B2F7-12CE5547F33A}"/>
    <hyperlink ref="C243" location="'John Joseph'!A1" display="John Joseph" xr:uid="{5A7A31B5-AE51-4940-86C1-1C4461084070}"/>
    <hyperlink ref="C246" location="'Frank Baird'!A1" display="Frank Baird" xr:uid="{51E257AB-B0F4-42D5-BE45-6C22D64918C0}"/>
    <hyperlink ref="C240" location="'Bill Poor'!A1" display="Bill Poor" xr:uid="{EBC72D94-D215-487A-A094-C95ED1351D30}"/>
    <hyperlink ref="L242" location="'John Joseph'!A1" display="John Joseph" xr:uid="{EC03B258-8722-4D21-8078-F98CBCEC9C41}"/>
    <hyperlink ref="L245" location="'Frank Baird'!A1" display="Frank Baird" xr:uid="{96D0C067-8A79-40F3-9C6A-56487905A4D7}"/>
    <hyperlink ref="L248" location="'Bill Poor'!A1" display="Bill Poor" xr:uid="{96E36827-73DF-4859-9C1D-D3819BDE18E2}"/>
    <hyperlink ref="C38" location="'Craig Bowlby'!A1" display="Craig Bowlby" xr:uid="{56338070-1773-40D4-9197-F28CBDDCB825}"/>
    <hyperlink ref="C58" location="'Anthony Wright'!A1" display="Anthony Wright" xr:uid="{D61007FB-02C9-4EA1-BAD8-E8951C43C1CE}"/>
    <hyperlink ref="C84" location="'Tommy Mills'!A1" display="Tommy Mills" xr:uid="{CB2147A1-5E0B-41D5-8DAB-F1681DB79689}"/>
    <hyperlink ref="L34" location="'Craig Bowlby'!A1" display="Craig Bowlby" xr:uid="{C9D8B713-01CD-459A-8895-D534BD15493B}"/>
    <hyperlink ref="L58" location="'Anthony Wright'!A1" display="Anthony Wright" xr:uid="{2FAFC797-BE83-4713-BBBC-A6E51D950007}"/>
    <hyperlink ref="L76" location="'Tommy Mills'!A1" display="Tommy Mills" xr:uid="{17F0F3FD-0DD7-4F2D-810B-50725A1705A8}"/>
    <hyperlink ref="C138" location="'Michael Howell'!A1" display="Michael Howell" xr:uid="{18364DFD-ED64-459B-880E-7F8D2EAF3008}"/>
    <hyperlink ref="L131" location="'Michael Howell'!A1" display="Michael Howell" xr:uid="{3F39F89C-1979-430A-A366-0BB074543703}"/>
    <hyperlink ref="C258" location="'Stephen Howell'!A1" display="Stephen Howell" xr:uid="{16FDC819-D36E-477E-A1E6-CF20878CDE88}"/>
    <hyperlink ref="L259" location="'Stephen Howell'!A1" display="Stephen Howell" xr:uid="{2B95ADF9-7A22-4B8A-99A8-13D1B0D81784}"/>
    <hyperlink ref="C131" location="'Tim Thomas'!A1" display="Tim Thomas" xr:uid="{1B1D3BA2-4A5B-4496-ACEB-027C6874C7EC}"/>
    <hyperlink ref="L127" location="'Tim Thomas'!A1" display="Tim Thomas" xr:uid="{5DCEB4AF-0EA9-4A25-B4F3-08B221E8AD34}"/>
    <hyperlink ref="C159" location="'Benji Matoy'!A1" display="Benji Matoy" xr:uid="{C3833BE8-4A3D-4642-BADF-F2B9B03C7727}"/>
    <hyperlink ref="L159" location="'Benji Matoy'!A1" display="Benji Matoy" xr:uid="{12120E69-5203-4451-BC2C-279898BD51D6}"/>
    <hyperlink ref="C164" location="'Lucas Brooks'!A1" display="Lucas Brooks" xr:uid="{2269300F-FEAB-45B3-99BA-8F4BBC508DC0}"/>
    <hyperlink ref="L162" location="'Lucas Brooks'!A1" display="Lucas Brooks" xr:uid="{727DD9D2-8CC8-4471-981F-E97C0BED91A1}"/>
    <hyperlink ref="C221" location="'Cody McBroon'!A1" display="Cody McBroon" xr:uid="{3065BE54-561F-4F9B-A27F-1ED653B21A1E}"/>
    <hyperlink ref="L222" location="'Cody McBroon'!A1" display="Cody McBroon" xr:uid="{527DA0C4-43E0-4DD2-91E5-097541BE6F33}"/>
    <hyperlink ref="C47" location="'Eddie Robertson'!A1" display="Eddie Robertson" xr:uid="{8BAFC503-6D8B-42BC-95A8-EDCF59E319A9}"/>
    <hyperlink ref="L59" location="'Eddie Robertson'!A1" display="Eddie Robertson" xr:uid="{E8E8E625-B44B-4A13-A607-6B48171B797B}"/>
    <hyperlink ref="C91" location="'Dale Lofton'!A1" display="Dale Lofton" xr:uid="{52FE7619-E806-447E-B7B2-4AC35D060749}"/>
    <hyperlink ref="L98" location="'Dale Lofton'!A1" display="Dale Lofton" xr:uid="{09B91A8C-1772-4C3E-9AE2-497ADF0E2722}"/>
    <hyperlink ref="C180" location="'Robert Eaton'!A1" display="Robert Eaton" xr:uid="{4CA00040-0B7D-48C0-AE88-650876F2B652}"/>
    <hyperlink ref="L175" location="'Robert Eaton'!A1" display="Robert Eaton" xr:uid="{AF2D9D93-12F8-4D4A-AEAA-60284BB5FA6F}"/>
    <hyperlink ref="C191" location="'Rodney Eaton'!A1" display="Rodney Eaton" xr:uid="{91376C66-C0CD-4142-A693-B2831ACC43DC}"/>
    <hyperlink ref="L185" location="'Rodney Eaton'!A1" display="Rodney Eaton" xr:uid="{25F40518-7BF4-43CF-A31C-48D0CCE41714}"/>
    <hyperlink ref="C15" location="'David Buckley'!A1" display="David Buckley" xr:uid="{090C77A3-C98E-47E8-A71D-54770B3618AD}"/>
    <hyperlink ref="L11" location="'David Buckley'!A1" display="David Buckley" xr:uid="{80FE25A5-10F7-4CED-9838-31064612B9C0}"/>
    <hyperlink ref="C8" location="'Steve DuVall'!A1" display="Steve DuVall" xr:uid="{C7AAADF1-2824-4883-A296-BDB08A9C9ABA}"/>
    <hyperlink ref="L8" location="'Steve DuVall'!A1" display="Steve DuVall" xr:uid="{6A844AEA-E695-4B56-9969-C0AF804EB84E}"/>
    <hyperlink ref="C18" location="'Don Wilson'!A1" display="Don Wilson" xr:uid="{989B45B5-93ED-44FE-A2B8-48A3609DCEB2}"/>
    <hyperlink ref="L14" location="'Don Wilson'!A1" display="Don Wilson" xr:uid="{D8B389FD-A82A-4389-B2DE-AF832E6D3CBC}"/>
    <hyperlink ref="C163" location="'Michael Blackard'!A1" display="Michael Blackard" xr:uid="{A3CDC3D4-5F99-458E-B96B-CA273216EB16}"/>
    <hyperlink ref="L164" location="'Michael Blackard'!A1" display="Michael Blackard" xr:uid="{901EBD4D-0D41-4F8D-B823-B93D48407FD7}"/>
    <hyperlink ref="C225" location="'Katherine Blackard'!A1" display="Katherine Blackard" xr:uid="{B96760F9-2FD0-49DF-91C7-05BF3EAD30DD}"/>
    <hyperlink ref="L225" location="'Katherine Blackard'!A1" display="Katherine Blackard" xr:uid="{1DAC2859-E89F-4826-862C-EA4010A3A77A}"/>
    <hyperlink ref="C121" location="'Jim Stewart'!A1" display="Jim Stewart" xr:uid="{4A9B0AD6-8144-4262-A69A-BD51DAC70E8D}"/>
    <hyperlink ref="L140" location="'Jim Stewart'!A1" display="Jim Stewart" xr:uid="{62C6C369-446B-4E97-BF5C-F3AA5AFD84C8}"/>
    <hyperlink ref="C245" location="'James Clarke'!A1" display="James Clarke" xr:uid="{381C57B1-5110-4CF3-BE37-7F99EBE67496}"/>
    <hyperlink ref="L252" location="'James Clarke'!A1" display="James Clarke" xr:uid="{334BB3E8-0D8B-481F-93A7-2543D80D8A39}"/>
    <hyperlink ref="C157" location="'Tom Tignor'!A1" display="Tom Tignor" xr:uid="{70B39688-4C6F-49BA-AE27-243E0006C068}"/>
    <hyperlink ref="C21" location="'Wayne Wills'!A1" display="Wayne Wills" xr:uid="{C9A90E68-574F-4FF3-ADF7-409207345283}"/>
    <hyperlink ref="L24" location="'Wayne Wills'!A1" display="Wayne Wills" xr:uid="{A5DE875F-87BE-4097-BC69-7D8CF1DA5536}"/>
    <hyperlink ref="C22" location="'Chuck Morrell'!A1" display="Chuck Morrell" xr:uid="{BDE0D018-450E-40F3-8796-68BA4E68CF9C}"/>
    <hyperlink ref="L21" location="'Chuck Morrell'!A1" display="Chuck Morrell" xr:uid="{52C300BE-7783-4748-8857-03B517EC96F4}"/>
    <hyperlink ref="C65" location="'Randy Herrmann'!A1" display="Randy Herrmann" xr:uid="{387436A1-FE56-4285-8953-ECC69E7CBA16}"/>
    <hyperlink ref="L48" location="'Randy Herrmann'!A1" display="Randy Herrmann" xr:uid="{D99830A6-03AE-44CE-97EA-3ED633B5A7C3}"/>
    <hyperlink ref="C50" location="'David Huff'!A1" display="David Huff" xr:uid="{D4683E62-B7D7-4298-849C-5654273FDB38}"/>
    <hyperlink ref="L30" location="'David Huff'!A1" display="David Huff" xr:uid="{D734E7EB-AC4F-4A93-9626-74B87339215D}"/>
    <hyperlink ref="C203" location="'Mike Rorer'!A1" display="Mike Rorer" xr:uid="{1AC6D6EE-7A66-4733-A573-93BB4E395793}"/>
    <hyperlink ref="L201" location="'Mike Rorer'!A1" display="Mike Rorer" xr:uid="{47AE78DC-BCA8-497A-9B31-B65BD72EE27B}"/>
    <hyperlink ref="L233" location="'Brian Edmonds'!A1" display="Brian Edmonds" xr:uid="{242AF5C2-FCC1-497B-8330-DC13301BE86E}"/>
    <hyperlink ref="C238" location="'Brian Edmonds'!A1" display="Brian Edmonds" xr:uid="{39D5D42F-C0B0-40DC-AA2D-3917018A69D4}"/>
    <hyperlink ref="C127" location="'Rick Hahn'!A1" display="Rick Hahn" xr:uid="{CEDA65A7-D1FB-470E-9551-7AA87358FDBC}"/>
    <hyperlink ref="L128" location="'Rick Hahn'!A1" display="Rick Hahn" xr:uid="{F2B234D6-0AF5-437B-86BC-57DC99F71B52}"/>
    <hyperlink ref="C31" location="'Devon Tomlinson'!A1" display="Devon Tomlinson" xr:uid="{0818A6B1-1549-4B55-AB6D-5A4712E52CF2}"/>
    <hyperlink ref="L32" location="'Devon Tomlinson'!A1" display="Devon Tomlinson" xr:uid="{851EA0A9-F95D-4582-AFF9-90ED9555137B}"/>
    <hyperlink ref="C39" location="'Jim Peightal'!A1" display="Jim Peightal" xr:uid="{59BDBBF6-6DE9-4D5E-A010-3A67F4BA1F4F}"/>
    <hyperlink ref="L22" location="'Jim Peightal'!A1" display="Jim Peightal" xr:uid="{47DBE8AB-6538-404B-BF65-8391CA242B1F}"/>
    <hyperlink ref="C81" location="'Robert Koot'!A1" display="Robert Koot" xr:uid="{391BE24C-EADB-4A33-B273-AE07BDFB322B}"/>
    <hyperlink ref="L85" location="'Robert Koot'!A1" display="Robert Koot" xr:uid="{E5DDF942-624E-472E-BAEF-56B7F803178F}"/>
    <hyperlink ref="C55" location="'Theodore Farkas'!A1" display="Theodore Farkas" xr:uid="{036A3602-C8D3-4052-9601-EE62925C018F}"/>
    <hyperlink ref="L51" location="'Theodore Farkas'!A1" display="Theodore Farkas" xr:uid="{9FFC11F0-F6FF-4245-8DF5-70C3FCF4F5FF}"/>
    <hyperlink ref="C72" location="'Ronald Blasko'!A1" display="Ronald Blasko" xr:uid="{CFDA48B2-417B-4098-9370-8EFAA86BFC75}"/>
    <hyperlink ref="L62" location="'Ronald Blasko'!A1" display="Ronlad Blasko" xr:uid="{03A2A5B0-36D4-4485-AEFD-C119D9577006}"/>
    <hyperlink ref="C167" location="'Jake Radwanski'!A1" display="Jake Radwanski" xr:uid="{C2BF2604-AC96-44A8-A3F9-FC4586FDE5AA}"/>
    <hyperlink ref="L171" location="'Jake Radwanski'!A1" display="Jake Radwanski" xr:uid="{546F7B16-FC29-41CE-B962-C2BADD751B3B}"/>
    <hyperlink ref="C175" location="'Doug Gates'!A1" display="Doug Gates" xr:uid="{F4C18584-0B69-4CE4-AD4F-AF5AA63266E5}"/>
    <hyperlink ref="L179" location="'Doug Gates'!A1" display="Doug Gates" xr:uid="{EC93558E-B46E-40A2-9EC0-4C99A96C8CAA}"/>
    <hyperlink ref="C183" location="'James Marsh'!A1" display="James Marsh" xr:uid="{DC2A5FB7-05DF-4E5C-96D7-97FFD88FB60C}"/>
    <hyperlink ref="L180" location="'James Marsh'!A1" display="James Marsh" xr:uid="{37636C05-A312-4CCF-A29C-A655A3239859}"/>
    <hyperlink ref="C194" location="'Dan Koot'!A1" display="Dan Koot" xr:uid="{3E85E5C8-1258-4A05-8135-48D0AE963C75}"/>
    <hyperlink ref="L187" location="'Dan Koot'!A1" display="Dan Koot" xr:uid="{307F1BC0-F654-474F-9B11-B31FAF62D49C}"/>
    <hyperlink ref="C200" location="'Theodore Farkas'!A1" display="Theodore Farkas" xr:uid="{2633B748-2840-4C95-9E31-05496E6EAFC8}"/>
    <hyperlink ref="L197" location="'Theodore Farkas'!A1" display="Theodore Farkas" xr:uid="{9CE3E04C-D268-4B15-89C0-EDA11C1D7C16}"/>
    <hyperlink ref="C199" location="'Rick Blasic'!A1" display="Rick Blasic" xr:uid="{8C825E50-B222-44E9-A543-2BFB0CDB30C0}"/>
    <hyperlink ref="L198" location="'Rick Blasic'!A1" display="Rick Blasic" xr:uid="{04056021-0D65-4631-8AF2-088F62CDD9B5}"/>
    <hyperlink ref="C206" location="'Matthew Koot'!A1" display="Matthew Koot" xr:uid="{B2CDA1BE-CB9C-435F-B342-C51582507FC9}"/>
    <hyperlink ref="L206" location="'Matthew Koot'!A1" display="Matthew Koot" xr:uid="{08522FC6-2B22-45BD-BF64-7BDAA7800D88}"/>
    <hyperlink ref="C233" location="'Ronald Blasko'!A1" display="Ronald Blasco" xr:uid="{1F1EB2FA-93E0-4465-9722-15EDE1ABB796}"/>
    <hyperlink ref="L227" location="'Ronald Blasko'!A1" display="Ronald Blasco" xr:uid="{12C5B3B4-8595-45A8-AD23-7227BCDD0D2E}"/>
    <hyperlink ref="C231" location="'Pam Gates'!A1" display="Pam Gates" xr:uid="{ADB044BA-FFCF-41E3-A74D-DAEC6D305DE3}"/>
    <hyperlink ref="L230" location="'Pam Gates'!A1" display="Pam Gates" xr:uid="{1983AEB0-4653-46CE-A2AC-04D52842CE3B}"/>
    <hyperlink ref="C229" location="'Doug Gates'!A1" display="Doug Gates" xr:uid="{A6C9E8FB-22F9-4C74-AA2D-80A70DB5BEF5}"/>
    <hyperlink ref="L228" location="'Doug Gates'!A1" display="Doug Gates" xr:uid="{A5635CB2-7A22-46F1-937E-058AD2DCCDAD}"/>
    <hyperlink ref="C249" location="'James Marsh'!A1" display="James Marsh" xr:uid="{0CD13F47-D1E2-45EB-963D-86FFBCA69B22}"/>
    <hyperlink ref="L240" location="'James Marsh'!A1" display="James Marsh" xr:uid="{4140953F-8B17-46E8-976D-4D1AAAAF15FF}"/>
    <hyperlink ref="C251" location="'Theodore Farkas'!A1" display="Theodore Farkas" xr:uid="{532B5BAD-677C-4F6B-8B5C-0B1F21F3D0B0}"/>
    <hyperlink ref="L244" location="'Theodore Farkas'!A1" display="Theodore Farkas" xr:uid="{0BD1AB18-AF08-457D-B7C4-E324C68BA791}"/>
    <hyperlink ref="C11" location="'Bill Middlebrook'!A1" display="Bill Middlebrook" xr:uid="{91FF0483-C2DD-47EF-AC7E-3FBAAAE6595E}"/>
    <hyperlink ref="L17" location="'Bill Middlebrook'!A1" display="Bill Middlebrook" xr:uid="{DD19D8DC-6843-4908-B1E9-282E09D5BE55}"/>
    <hyperlink ref="C259" location="'Jay Griffin'!A1" display="Jay Griffin" xr:uid="{8F525678-91DC-4BE7-BFC8-3A5B9BABBECF}"/>
    <hyperlink ref="L257" location="'Jay Griffin'!A1" display="Jay Griffin" xr:uid="{70CAABB7-DDB1-4459-BA31-16B747D0913E}"/>
    <hyperlink ref="C182" location="'Joe Chacon'!A1" display="Joe Chacon" xr:uid="{CC204D4C-84F8-494A-AB06-C827DD3F965B}"/>
    <hyperlink ref="L173" location="'Joe Chacon'!A1" display="Joe Chacon" xr:uid="{1722B826-3C8E-4086-860C-523CF3D31887}"/>
    <hyperlink ref="C173" location="'Mark Demarest'!A1" display="Mark Demarest" xr:uid="{C51BE6AA-FB19-4567-9DB5-2D82DBFEFF97}"/>
    <hyperlink ref="L177" location="'Mark Demarest'!A1" display="Mark Demarest" xr:uid="{20BD7762-EA64-4132-ADA1-94CAF72E36A6}"/>
    <hyperlink ref="C196" location="'Jim Bob Hartlage'!A1" display="Jim Bob Hartlage" xr:uid="{F9E63C85-132A-473B-8C3E-01E827C69F41}"/>
    <hyperlink ref="L183" location="'Jim Bob Hartlage'!A1" display="Jim Bob Hartlage" xr:uid="{063BA22A-B30A-4383-8026-2198EC50615E}"/>
    <hyperlink ref="C43" location="'Foster Arvin'!A1" display="Foster Arvin" xr:uid="{9B02D46F-20A3-48B4-AB84-F269779D443C}"/>
    <hyperlink ref="L33" location="'Foster Arvin'!A1" display="Foster Arvin" xr:uid="{6E07D475-86DE-43D9-B89C-F7E26E46DF0F}"/>
    <hyperlink ref="C34" location="'Todd Wilson'!A1" display="Todd Wilson" xr:uid="{6D9E28A7-2D03-4375-8260-579CE20B7DF6}"/>
    <hyperlink ref="L25" location="'Todd Wilson'!A1" display="Todd Wilson" xr:uid="{A018712F-81F8-4E6B-863F-38FF58B5A74F}"/>
    <hyperlink ref="C120" location="'Luke Carroll'!A1" display="Luke Carroll" xr:uid="{32FD98A8-0046-48D6-926F-CFB147DCC071}"/>
    <hyperlink ref="L116" location="'Luke Carroll'!A1" display="Luke Carroll" xr:uid="{78DE25CA-9204-40AB-850C-6887D09BFEDA}"/>
    <hyperlink ref="C178" location="'Ann Tucker'!A1" display="Ann Tucker" xr:uid="{71BA17CD-3BE8-4380-8615-5324E457C5F0}"/>
    <hyperlink ref="L189" location="'Ann Tucker'!A1" display="Ann Tucker" xr:uid="{29955B51-AE6E-466D-BA9B-1903F02477C0}"/>
    <hyperlink ref="C179" location="'Allen Taylor'!A1" display="Allen Taylor" xr:uid="{51167F88-A593-4DC5-AED8-A206BF731203}"/>
    <hyperlink ref="L184" location="'Allen Taylor'!A1" display="Allen Taylor" xr:uid="{00BB67BD-4C96-41EE-9548-4DFBC787F34C}"/>
    <hyperlink ref="C40" location="'James Carroll'!A1" display="James Carroll" xr:uid="{B95F025C-B9B4-4BD1-88C6-4B63E1B5FBEA}"/>
    <hyperlink ref="L37" location="'James Carroll'!A1" display="James Carroll" xr:uid="{3F703594-83EB-4698-A167-1D9059985A60}"/>
    <hyperlink ref="C62" location="'Rebecca Carroll'!A1" display="Rebecca Carroll" xr:uid="{D1FB25E4-3D94-4D6C-ABF6-84E32E591A1C}"/>
    <hyperlink ref="L61" location="'Rebecca Carroll'!A1" display="Rebecca Carroll" xr:uid="{5671F048-A45C-4350-8614-7A1111639B12}"/>
    <hyperlink ref="C213" location="'Danny Payne'!A1" display="Danny Payne" xr:uid="{E81DB0B3-FEB9-4973-A861-092072813157}"/>
    <hyperlink ref="L213" location="'Danny Payne'!A1" display="Danny Payne" xr:uid="{4A8B1380-D908-44C4-B5E8-CAD24421184E}"/>
    <hyperlink ref="C242" location="'Chris Carter'!A1" display="Chris Carter" xr:uid="{25338A41-7856-4159-BDF9-FACA2C7D0441}"/>
    <hyperlink ref="L250" location="'Chris Carter'!A1" display="Chris Carter" xr:uid="{C188E56B-DF0F-4986-AD92-ABDCEE576271}"/>
    <hyperlink ref="C253" location="'Wade Haley'!A1" display="Wade Haley" xr:uid="{64C5E036-369A-46A9-90DA-CDCFA4769EEE}"/>
    <hyperlink ref="L254" location="'Wade Haley'!A1" display="Wade Haley" xr:uid="{F3C235D0-096C-42F9-8771-968D94832C71}"/>
    <hyperlink ref="C42" location="'Danny Payne'!A1" display="Danny Payne" xr:uid="{8DBB2E52-E142-4BFC-9FFD-ABA4F69F3CC5}"/>
    <hyperlink ref="L64" location="'Danny Payne'!A1" display="Danny Payne" xr:uid="{8A941213-B74F-4013-B6D1-38EEEE030DB8}"/>
    <hyperlink ref="C124" location="'John Laseter'!A1" display="John Laseter" xr:uid="{27CDBC9F-18F1-4237-85F2-4BF812C18A2A}"/>
    <hyperlink ref="L118" location="'John Laseter'!A1" display="John Lasester" xr:uid="{F0CF38B7-0A9B-4A01-83F7-14C3BBC87C0F}"/>
    <hyperlink ref="C53" location="'Doug Lingle'!A1" display="Doug Lingle" xr:uid="{B90FFFBF-BC43-400E-B0AB-C5023F1EC3EC}"/>
    <hyperlink ref="C35" location="'Charles Knight'!A1" display="Charles Knight" xr:uid="{A5BC2EAA-CAE1-4130-93C3-8F5094F11D8D}"/>
    <hyperlink ref="C37" location="'Larry McGill'!A1" display="Larry McGill" xr:uid="{16459302-9E42-4BD4-88E2-0E32CB41E668}"/>
    <hyperlink ref="L43" location="'Larry McGill'!A1" display="Larry McGill" xr:uid="{9AA4ADD0-95A6-46DD-ADD5-ACF8EE50F467}"/>
    <hyperlink ref="L53" location="'Tommy Cole'!A1" display="Tommy Cole" xr:uid="{C5DE29F5-40C9-4456-AFBA-81391DDF68F5}"/>
    <hyperlink ref="C56" location="'Tommy Cole'!A1" display="Tommy Cole" xr:uid="{8C70C9B4-9C3B-4084-A302-E3136B21EFD9}"/>
    <hyperlink ref="L46" location="'Charles Knight'!A1" display="Charles Knight" xr:uid="{D39CA197-0D0B-494F-B730-EB6966AECAE7}"/>
    <hyperlink ref="C190" location="'Bob Bass'!A1" display="Bob Bass" xr:uid="{6998E92B-73E9-47A0-A6E6-47AF790B873F}"/>
    <hyperlink ref="C207" location="'Larry Arnold'!A1" display="Larry Arnold" xr:uid="{EA8E16EC-0582-46AA-9BFA-63D3775D5799}"/>
    <hyperlink ref="L200" location="'Bob Bass'!A1" display="Bob Bass" xr:uid="{D09EC26D-6CA5-41B3-9634-D050AE9F4540}"/>
    <hyperlink ref="L208" location="'Larry Arnold'!A1" display="Larry Arnold" xr:uid="{0FB5DBC4-B520-4344-81FD-CAE19E893423}"/>
    <hyperlink ref="C28" location="'Jeff Riester'!A1" display="Jeff Riester" xr:uid="{57A77E52-11C3-4EFE-802B-CD2EC76A6C68}"/>
    <hyperlink ref="L28" location="'Jeff Riester'!A1" display="Jeff Riester" xr:uid="{499AAB81-B9B3-4421-93A0-EA7D33D4FF67}"/>
    <hyperlink ref="C86" location="'John Gardner'!A1" display="John Gardner" xr:uid="{D56CA47A-6942-4CBB-9B84-2C4175972523}"/>
    <hyperlink ref="L78" location="'John Gardner'!A1" display="John Gardner" xr:uid="{96B73865-D0C2-4964-9552-994F3E9562CD}"/>
    <hyperlink ref="C118" location="'Joe Jarrell'!A1" display="Joe Jarrell" xr:uid="{2EC783F9-0180-459A-BCDD-5BEADCF55BAC}"/>
    <hyperlink ref="L117" location="'Joe Jarrell'!A1" display="Joe Jarrell" xr:uid="{F9747970-0865-4BCF-890F-783B9B02CC4F}"/>
    <hyperlink ref="C145" location="'Thomas Murrell'!A1" display="Thomas Murrell" xr:uid="{922C248D-D3DD-4BCD-BF79-5240CD342B5F}"/>
    <hyperlink ref="L144" location="'Thomas Murrell'!A1" display="Thomas Murrell" xr:uid="{B2E95095-AA90-4040-9750-60B404990BCC}"/>
    <hyperlink ref="C209" location="'Tyler Dreaden'!A1" display="Tyler Dreaden" xr:uid="{86D748EA-0DD0-4062-8579-96CFC5EB59CC}"/>
    <hyperlink ref="L209" location="'Tyler Dreaden'!A1" display="Tyler Dreaden" xr:uid="{0345A4A5-C19B-4261-8421-E669A143DFD5}"/>
    <hyperlink ref="C139" location="'Jose Yanez'!A1" display="Jose Yanez" xr:uid="{74FF674E-5582-4822-9BFA-FF1133EA1BA6}"/>
    <hyperlink ref="L134" location="'Jose Yanez'!A1" display="Jose Yanez" xr:uid="{1BB35B37-4327-4DA7-B396-27219DD6B89F}"/>
    <hyperlink ref="C185" location="'Joe David'!A1" display="Joe David" xr:uid="{896BD90A-DB83-4862-99FA-85152E37D37C}"/>
    <hyperlink ref="L186" location="'Joe David'!A1" display="Joe David" xr:uid="{855E8C37-AAC9-4871-B796-8AB50D18B298}"/>
    <hyperlink ref="C193" location="'Keith Williquette'!A1" display="Keith Williquette" xr:uid="{62D68710-F902-4556-BFF2-1D3207399D8B}"/>
    <hyperlink ref="L192" location="'Keith Williquette'!A1" display="Keith Williquette" xr:uid="{010ED15F-A568-4189-943C-DBBA107BD58B}"/>
    <hyperlink ref="C74" location="'Steve Nicholas'!A1" display="Steve Nicholas" xr:uid="{BBBF61CD-3D79-46D7-9660-669F75C9EF5C}"/>
    <hyperlink ref="L69" location="'Steve Nicholas'!A1" display="Steve Nicholas" xr:uid="{676BCB05-96C3-4D5D-AD60-CA322C26F10F}"/>
    <hyperlink ref="C146" location="'Wayne Yates'!A1" display="Wayne Yates" xr:uid="{04049ACB-EF0B-4D00-80B7-07FC4F94B6FA}"/>
    <hyperlink ref="L148" location="'Wayne Yates'!A1" display="Wayne Yates" xr:uid="{CD8E3F4C-8052-469D-8984-BAB21FA64FAA}"/>
    <hyperlink ref="C234" location="'Ernie Converse'!A1" display="Ernie Converse" xr:uid="{5471BD6D-9141-427D-A3F2-716F1CD527B6}"/>
    <hyperlink ref="L234" location="'Ernie Converse'!A1" display="Ernie Converse" xr:uid="{3715D98B-89EA-4DAD-AA07-E5012D0B979D}"/>
    <hyperlink ref="C67" location="'Stanley Canter'!A1" display="Stanley Canter" xr:uid="{F7930C22-7134-43E7-94DF-1CED4BEA3C61}"/>
    <hyperlink ref="L36" location="'Stanley Canter'!A1" display="Stanley Canter" xr:uid="{3650A4FB-BA21-435D-8BE0-B1873A045D20}"/>
    <hyperlink ref="C73" location="'Claude Pennington'!A1" display="Claude Pennington" xr:uid="{83786F8A-D3F1-4786-AEED-7A53C724FE0E}"/>
    <hyperlink ref="L54" location="'Claude Pennington'!A1" display="Claude Pennington" xr:uid="{A7E83656-58D1-4252-A1D5-D3C59CFA30EF}"/>
    <hyperlink ref="C75" location="'Chase Robinson'!A1" display="Chase Robinson" xr:uid="{0E20AD31-732A-4AB3-B7AD-2A25625D4B22}"/>
    <hyperlink ref="L56" location="'Chase Robinson'!A1" display="Chase Robinson" xr:uid="{3B14D1FD-BE15-4C16-818A-D399A8158384}"/>
    <hyperlink ref="C186" location="'Randy Robinson'!A1" display="Randy Robinson" xr:uid="{443FA39A-33E3-42F9-B52E-6A158E271244}"/>
    <hyperlink ref="L174" location="'Randy Robinson'!A1" display="Randy Robinson" xr:uid="{E1FA069C-6C86-42FC-8D21-2BDB7C1D934F}"/>
    <hyperlink ref="C29" location="'Jim Starr'!A1" display="Jim Starr" xr:uid="{3B1883B7-6D72-4D36-8CB4-31FA0D423291}"/>
    <hyperlink ref="L45" location="'Jim Starr'!A1" display="Jim Starr" xr:uid="{AF5E0070-9520-4675-9EDC-DBFBC75756D0}"/>
    <hyperlink ref="C171" location="'Jim Starr'!A1" display="Jim Starr" xr:uid="{59E36B6F-D06F-4B98-8FFC-DBC6D810A118}"/>
    <hyperlink ref="L181" location="'Jim Starr'!A1" display="Jim Starr" xr:uid="{E06E5C6B-F8A2-4FE3-9C5E-AA446B919EA4}"/>
    <hyperlink ref="C230" location="'Doug Depweg'!A1" display="Doug Depweg" xr:uid="{00139731-C95A-47E1-8996-C8A922DE4916}"/>
    <hyperlink ref="L235" location="'Doug Depweg'!A1" display="Doug Depweg" xr:uid="{3D5CC4BA-E03D-486E-98B5-E474737F1D0C}"/>
    <hyperlink ref="C126" location="'Bill Meyer'!A1" display="Bill Meyer" xr:uid="{6F36152F-11B7-46E0-8A50-B6F767FE1697}"/>
    <hyperlink ref="L138" location="'Bill Meyer'!A1" display="Bill Meyer" xr:uid="{5903C5F8-E8F1-4043-81EF-2C5225BD67BF}"/>
    <hyperlink ref="C237" location="'Bill Meyer'!A1" display="Bill Meyer" xr:uid="{155B5744-8EDF-4C7B-89D0-5871A89D9D0D}"/>
    <hyperlink ref="L239" location="'Bill Meyer'!A1" display="Bill Meyer" xr:uid="{B062DC46-6A46-4BAB-A4B2-1C0098CC3FF8}"/>
    <hyperlink ref="C125" location="'Bob Leier'!A1" display="Bob Leier" xr:uid="{14912D0E-CD7E-4C13-ACE7-725160A0AE56}"/>
    <hyperlink ref="L136" location="'Bob Leier'!A1" display="Bob Leier" xr:uid="{5543EF97-3EA8-48E4-BCD2-852934114CE5}"/>
    <hyperlink ref="C204" location="'Bob Leier'!A1" display="Bob Leier" xr:uid="{22AA76CF-9850-4600-81C3-956A8E72177A}"/>
    <hyperlink ref="L202" location="'Bob Leier'!A1" display="Bob Leier" xr:uid="{F2FA02D6-04E3-4F46-A440-8740EB1769BE}"/>
    <hyperlink ref="C189" location="'Bill Poor'!A1" display="Bill Poor" xr:uid="{2B7F49ED-D75C-4C9A-B701-7DC89158318A}"/>
    <hyperlink ref="C76" location="'Joe Shahan'!A1" display="Joe Shahan" xr:uid="{7AB3CB10-DF6B-49FC-916A-6D23ADB516A8}"/>
    <hyperlink ref="L90" location="'Joe Shahan'!A1" display="Joe Shahan" xr:uid="{438AAE65-E79D-4E72-B0F4-C5A898F011BE}"/>
    <hyperlink ref="C255" location="'John Pormann'!A1" display="John Pormann" xr:uid="{F830BCC8-DC2F-4E0E-9B43-370730BB7901}"/>
    <hyperlink ref="L253" location="'John Pormann'!A1" display="John Pormann" xr:uid="{65E595AB-0B5D-4EFB-98FC-6CE421132CD5}"/>
    <hyperlink ref="L49" location="'Doug Lingle'!A1" display="Doug Lingle" xr:uid="{06FD2C73-1321-4662-82BB-58C1A4468B16}"/>
    <hyperlink ref="C61" location="'John Laseter'!A1" display="John Laseter" xr:uid="{2C4CFAEA-13AC-45E5-B2FF-92DBEFE775BE}"/>
    <hyperlink ref="L50" location="'John Laseter'!A1" display="John Laseter" xr:uid="{5445FC31-C267-4FC4-85D7-600414CC9705}"/>
    <hyperlink ref="C87" location="'Ronald McCollum'!A1" display="Ronald McCollum" xr:uid="{0381393A-E259-43E4-855C-8B9D5C89A29A}"/>
    <hyperlink ref="L79" location="'Ronald McCollum'!A1" display="Ronald McCollum" xr:uid="{49E87B7A-65C6-42ED-B2B4-EC0FFF9B8D48}"/>
    <hyperlink ref="C80" location="'Dan Persful'!A1" display="Dan Persful" xr:uid="{0E0A6194-D2EA-4888-898B-890A64B6C38D}"/>
    <hyperlink ref="L84" location="'Dan Persful'!A1" display="Dan Persful" xr:uid="{71C3F917-F9BC-434D-A3F2-5A7F8D147CEF}"/>
    <hyperlink ref="C123" location="'Ryan Gray'!A1" display="Ryan Gray" xr:uid="{D940E70C-1B30-4E6D-BF50-DCFB712AC362}"/>
    <hyperlink ref="L122" location="'Ryan Gray'!A1" display="Ryan Gray" xr:uid="{679889E1-3BCC-4D67-8163-7E893D582025}"/>
    <hyperlink ref="C135" location="'Rick Gray'!A1" display="Rick Gray" xr:uid="{83E9DA10-515A-49F6-979A-F23451B37AC1}"/>
    <hyperlink ref="L125" location="'Rick Gray'!A1" display="Rick Gray" xr:uid="{216EB8EF-DF71-4652-8AF1-75975FDDCCDA}"/>
    <hyperlink ref="C184" location="'Adam Plummer'!A1" display="Adam Plummer" xr:uid="{7957F668-C821-4FA8-932A-C2CA0F45A983}"/>
    <hyperlink ref="L191" location="'Adam Plummer'!A1" display="Adam Plummer" xr:uid="{A508419A-08E1-4303-8F6C-AC3005CA0050}"/>
    <hyperlink ref="C128" location="'Frank Baird'!A1" display="Frank Baird" xr:uid="{1FE53056-4684-407D-8341-0F1A2A1380EF}"/>
    <hyperlink ref="L129" location="'Frank Baird'!A1" display="Frank Baird" xr:uid="{FE99BE5D-E8CA-45DF-82B0-6A56E58DC45C}"/>
    <hyperlink ref="C208" location="'Dana Waxler'!A1" display="Dan Waxler" xr:uid="{387ED52A-9DE2-4E0F-9392-5FCF7F0AB400}"/>
    <hyperlink ref="L207" location="'Dana Waxler'!A1" display="Dan Waxler" xr:uid="{019B85B7-D930-4AD5-93D4-5531DCCF1726}"/>
    <hyperlink ref="C248" location="'Dana Waxler'!A1" display="Dana Waxler" xr:uid="{90A9133B-7D6E-423F-9458-5A49F4197FF1}"/>
    <hyperlink ref="L243" location="'Dana Waxler'!A1" display="Dana Waxler" xr:uid="{9360C2C4-A2E8-48FF-B524-43FC6100186A}"/>
    <hyperlink ref="C263" location="'Shelly Moormon'!A1" display="Shelly Moormon" xr:uid="{B9E269C2-5CEA-409A-87E4-DF1F6FE5F636}"/>
    <hyperlink ref="L262" location="'Shelly Moormon'!A1" display="Shelly Moormon" xr:uid="{AD5829D8-2E87-4A2A-A8D4-BF04095AED38}"/>
    <hyperlink ref="C54" location="'Dave Tomlinson'!A1" display="Dave Tomlinson" xr:uid="{5F3A4C1D-6A80-4C17-8B57-AA8EB4C8212A}"/>
    <hyperlink ref="L72" location="'Dave Tomlinson'!A1" display="Dave Tomlinson" xr:uid="{A8A1666F-BD3A-413F-9A8F-4539ADC7840C}"/>
    <hyperlink ref="C48" location="'Jim Parnell'!A1" display="Jim Parnell" xr:uid="{4D8DA730-F2F9-45BD-99E7-C296C2EA73A3}"/>
    <hyperlink ref="L13" location="'Danny Sissom'!A1" display="Danny Sissom" xr:uid="{632885F3-BC95-4DDF-80AF-8A771A152402}"/>
    <hyperlink ref="C195" location="'Kasi Davis'!A1" display="Kasi Davis" xr:uid="{AB3B0D48-47CB-4954-899C-6C9D79DE0295}"/>
    <hyperlink ref="L188" location="'Kasi Davis'!A1" display="Kasi Davis" xr:uid="{B7EAC879-5533-448C-B7CB-8B80389DE523}"/>
    <hyperlink ref="C256" location="'Kandace Matoy'!A1" display="Kandace Matoy" xr:uid="{CD60832C-CB86-4856-A1F1-7DB61205810D}"/>
    <hyperlink ref="L256" location="'Kandace Matoy'!A1" display="Kandace Matoy" xr:uid="{C8FDD3A2-12CD-4F47-B7E8-04808E5FA4D4}"/>
    <hyperlink ref="C41" location="'Michael Wilson'!A1" display="Michael Wilson" xr:uid="{84417809-CC0F-4560-A150-D7A620920288}"/>
    <hyperlink ref="L63" location="'Michael Wilson'!A1" display="Michael Wilson" xr:uid="{433B6457-84D0-47F4-B0B4-7F148405BEBC}"/>
    <hyperlink ref="C102" location="'James Helmuth'!A1" display="James Helmuth" xr:uid="{D1570C71-8145-4C2F-B34D-C52FEFBE7FFD}"/>
    <hyperlink ref="L102" location="'James Helmuth'!A1" display="James Helmuth" xr:uid="{D6ED34BE-7960-4B44-9C20-6FCF84628798}"/>
    <hyperlink ref="C64" location="'Jim Peek'!A1" display="Jim Peek" xr:uid="{2FF8486C-B404-4068-8F93-BDA75E750B86}"/>
    <hyperlink ref="L31" location="'Jim Peek'!A1" display="Jim Peek" xr:uid="{0F5F3E15-82BA-4208-AFA5-F25519508E52}"/>
    <hyperlink ref="C187" location="'Ron Kunath'!A1" display="Ron Kunath" xr:uid="{869C1FC9-EF40-4381-B4A5-A11ACB4D0829}"/>
    <hyperlink ref="L176" location="'Ron Kunath'!A1" display="Ron Kunath" xr:uid="{F4F49D74-4A72-48B8-B379-8321415A1AE1}"/>
    <hyperlink ref="L57" location="'Rene Melendez'!A1" display="Rene Melendez" xr:uid="{8DC2D973-D300-445B-A307-2E73702005F8}"/>
    <hyperlink ref="C69" location="'Rene Melendez'!A1" display="Rene Melendez" xr:uid="{F97BA82C-43A6-4671-95F5-E5071A6BC70A}"/>
    <hyperlink ref="C17" location="'Danny Sissom'!A1" display="Danny Sissom" xr:uid="{23C33B01-BA2D-45C2-B387-5479A2B6EB47}"/>
    <hyperlink ref="C59" location="'Jamie Compton'!A1" display="Jamie Compton" xr:uid="{79C7B9BA-928A-4074-BDE7-87F39878AB97}"/>
    <hyperlink ref="L44" location="'Jamie Compton'!A1" display="Jamie Compton" xr:uid="{72276CB8-697D-4988-8396-D05A2B31751C}"/>
    <hyperlink ref="C77" location="'Jim Pierce'!A1" display="Jim Pierce" xr:uid="{F19645C0-B784-4C7C-8F00-9AC4E33A55F9}"/>
    <hyperlink ref="L65" location="'Jim Pierce'!A1" display="Jim Pierce" xr:uid="{5D70DC08-0865-4EEC-B47A-C769AF2D4461}"/>
    <hyperlink ref="C93" location="'Walley Smallwood'!A1" display="Walley Smallwood" xr:uid="{99B99251-6333-4484-B858-71E145F7572F}"/>
    <hyperlink ref="L89" location="'Walley Smallwood'!A1" display="Walley Smallwood" xr:uid="{747FC8E8-4E58-4F13-A691-DF3299B47982}"/>
    <hyperlink ref="C141" location="'Doug Gabbard'!A1" display="Doug Gabbard" xr:uid="{BC9CCD9E-2D1F-43A6-80A0-E5B4171A684D}"/>
    <hyperlink ref="L142" location="'Doug Gabbard'!A1" display="Doug Gabbard" xr:uid="{9559FE8C-A232-4C21-B96F-2556D552ACED}"/>
    <hyperlink ref="C144" location="'Johnny Mathews'!A1" display="Johnny Mathews" xr:uid="{17B7DC2F-2488-451C-93BC-74EF2449FC2E}"/>
    <hyperlink ref="L145" location="'Johnny Mathews'!A1" display="Johnny Mathews" xr:uid="{517EC8D7-97F7-4E6D-B9CB-8BEADEF3CE99}"/>
    <hyperlink ref="C176" location="'Keith Northcutt'!A1" display="Keith Northcutt" xr:uid="{20F9785F-3ABD-42B5-AD8D-0D0D1ECAF6AA}"/>
    <hyperlink ref="L170" location="'Keith Northcutt'!A1" display="Keith Northcutt" xr:uid="{7231708F-E741-4BC1-8972-13D89B6F8702}"/>
    <hyperlink ref="C239" location="'Freddy Taylor'!A1" display="Freddie Taylor" xr:uid="{CA4B44B5-2095-4B0C-902B-8A057F43D578}"/>
    <hyperlink ref="L232" location="'Freddy Taylor'!A1" display="Freddie Taylor" xr:uid="{A103CB6F-12F1-479B-B94B-478C7EBF1E0F}"/>
    <hyperlink ref="C264" location="'John Goodin'!A1" display="John Goodin" xr:uid="{B07188B6-3A0E-45BB-AB0A-E6EE9328C839}"/>
    <hyperlink ref="L263" location="'John Goodin'!A1" display="John Goodin" xr:uid="{D150E965-BEDC-4F7D-987E-2EF6456A220C}"/>
    <hyperlink ref="C266" location="'Steve Bogart'!A1" display="Steve Bogart" xr:uid="{495BEF4C-60E1-436F-B342-E9EB8B38B620}"/>
    <hyperlink ref="L266" location="'Steve Bogart'!A1" display="Steve Bogart" xr:uid="{C70C2387-D77F-4DE1-9CD8-60FD906D9A6C}"/>
    <hyperlink ref="C267" location="'Elizabeth Bogart'!A1" display="Elizabeth Bogart" xr:uid="{79FF0AEA-F3F7-4D2A-B71B-84E5B7876AA6}"/>
    <hyperlink ref="L267" location="'Elizabeth Bogart'!A1" display="Elizabeth Bogart" xr:uid="{F40A544B-07CA-4347-9028-6D34F66D12A6}"/>
    <hyperlink ref="C133" location="'Max Dixon'!A1" display="Max Dixon" xr:uid="{D3476BA7-3FAE-4E1C-AA27-AA4735B3550C}"/>
    <hyperlink ref="L124" location="'Max Dixon'!A1" display="Max Dixon" xr:uid="{3C10B477-5EE9-4729-9FAF-C6E6B280E9BE}"/>
    <hyperlink ref="C172" location="'Art Shaffer'!A1" display="Art Shaffer" xr:uid="{0B0CDE50-F421-48B6-AAA9-9EBD57767C22}"/>
    <hyperlink ref="L167" location="'Art Shaffer'!A1" display="Art Shaffer" xr:uid="{94E8090F-9E8B-48C0-8205-C8D25B8657A5}"/>
    <hyperlink ref="C46" location="'Bill Kelly'!A1" display="Bill Kelly" xr:uid="{4BFF5299-8977-4F28-B4EF-7521D8222D5A}"/>
    <hyperlink ref="L40" location="'Bill Kelly'!A1" display="Bill Kelly" xr:uid="{C37DF612-A47A-4AF9-9861-4CA3CF660DDD}"/>
    <hyperlink ref="C83" location="'Julian Morrison'!A1" display="Juliam Morrison" xr:uid="{AFB0257B-2FD4-4F3E-8C9A-A2AC63133ACF}"/>
    <hyperlink ref="L74" location="'Julian Morrison'!A1" display="Julian Morrison" xr:uid="{B92D1091-2EE3-4C60-964E-FBF98A247693}"/>
    <hyperlink ref="C260" location="'Herman Matoy'!A1" display="Herman Matoy" xr:uid="{B8525CE5-2A96-40E9-917D-7172F6A2980D}"/>
    <hyperlink ref="L260" location="'Herman Matoy'!A1" display="Herman Matoy" xr:uid="{7534DAA3-D5E1-4BDD-BABF-81CFC5A526AF}"/>
    <hyperlink ref="C97" location="'Kirby Dahl'!A1" display="Kirby Dahl" xr:uid="{E15BF8D9-E9D1-42DB-A27E-7FEE94498933}"/>
    <hyperlink ref="L95" location="'Kirby Dahl'!A1" display="Kirby Dahl" xr:uid="{A471DF0C-6FCB-42A8-8031-A72CE86FD0E7}"/>
    <hyperlink ref="C148" location="'Dustin Wilson'!A1" display="Dustin Wilson" xr:uid="{073B9FA0-C5CF-414E-BAF6-4BE259BAF4E1}"/>
    <hyperlink ref="L147" location="'Dustin Wilson'!A1" display="Dustin Wilson" xr:uid="{C7A04D1C-6C77-4F5F-8F54-829AEF5E0E70}"/>
  </hyperlinks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66BA-48E8-4E19-8FA8-0FF411ABF1C0}"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96</v>
      </c>
      <c r="B2" s="51" t="s">
        <v>260</v>
      </c>
      <c r="C2" s="52">
        <v>43988</v>
      </c>
      <c r="D2" s="53" t="s">
        <v>258</v>
      </c>
      <c r="E2" s="54">
        <v>162</v>
      </c>
      <c r="F2" s="54">
        <v>173</v>
      </c>
      <c r="G2" s="54">
        <v>175</v>
      </c>
      <c r="H2" s="54">
        <v>181</v>
      </c>
      <c r="I2" s="54">
        <v>175</v>
      </c>
      <c r="J2" s="54">
        <v>172</v>
      </c>
      <c r="K2" s="55">
        <v>6</v>
      </c>
      <c r="L2" s="55">
        <v>1038</v>
      </c>
      <c r="M2" s="56">
        <v>173</v>
      </c>
      <c r="N2" s="57">
        <v>24</v>
      </c>
      <c r="O2" s="58">
        <v>197</v>
      </c>
    </row>
    <row r="5" spans="1:17" x14ac:dyDescent="0.25">
      <c r="K5" s="17">
        <f>SUM(K2:K4)</f>
        <v>6</v>
      </c>
      <c r="L5" s="17">
        <f>SUM(L2:L4)</f>
        <v>1038</v>
      </c>
      <c r="M5" s="23">
        <f>SUM(L5/K5)</f>
        <v>173</v>
      </c>
      <c r="N5" s="17">
        <f>SUM(N2:N4)</f>
        <v>24</v>
      </c>
      <c r="O5" s="23">
        <f>SUM(M5+N5)</f>
        <v>197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50" t="s">
        <v>37</v>
      </c>
      <c r="B13" s="51" t="s">
        <v>260</v>
      </c>
      <c r="C13" s="52">
        <v>43988</v>
      </c>
      <c r="D13" s="53" t="s">
        <v>258</v>
      </c>
      <c r="E13" s="54">
        <v>162</v>
      </c>
      <c r="F13" s="54">
        <v>173</v>
      </c>
      <c r="G13" s="54">
        <v>175</v>
      </c>
      <c r="H13" s="54">
        <v>181</v>
      </c>
      <c r="I13" s="54">
        <v>172</v>
      </c>
      <c r="J13" s="54">
        <v>172</v>
      </c>
      <c r="K13" s="55">
        <v>6</v>
      </c>
      <c r="L13" s="55">
        <v>1035</v>
      </c>
      <c r="M13" s="56">
        <v>172.5</v>
      </c>
      <c r="N13" s="57">
        <v>4</v>
      </c>
      <c r="O13" s="58">
        <v>176.5</v>
      </c>
    </row>
    <row r="16" spans="1:17" x14ac:dyDescent="0.25">
      <c r="K16" s="17">
        <f>SUM(K13:K15)</f>
        <v>6</v>
      </c>
      <c r="L16" s="17">
        <f>SUM(L13:L15)</f>
        <v>1035</v>
      </c>
      <c r="M16" s="23">
        <f>SUM(L16/K16)</f>
        <v>172.5</v>
      </c>
      <c r="N16" s="17">
        <f>SUM(N13:N15)</f>
        <v>4</v>
      </c>
      <c r="O16" s="23">
        <f>SUM(M16+N16)</f>
        <v>176.5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13:J13 B13:C13" name="Range1_21_1"/>
    <protectedRange algorithmName="SHA-512" hashValue="ON39YdpmFHfN9f47KpiRvqrKx0V9+erV1CNkpWzYhW/Qyc6aT8rEyCrvauWSYGZK2ia3o7vd3akF07acHAFpOA==" saltValue="yVW9XmDwTqEnmpSGai0KYg==" spinCount="100000" sqref="D13" name="Range1_1_9_1"/>
  </protectedRanges>
  <conditionalFormatting sqref="J2">
    <cfRule type="top10" dxfId="3013" priority="13" rank="1"/>
  </conditionalFormatting>
  <conditionalFormatting sqref="I2">
    <cfRule type="top10" dxfId="3012" priority="14" rank="1"/>
  </conditionalFormatting>
  <conditionalFormatting sqref="H2">
    <cfRule type="top10" dxfId="3011" priority="15" rank="1"/>
  </conditionalFormatting>
  <conditionalFormatting sqref="G2">
    <cfRule type="top10" dxfId="3010" priority="16" rank="1"/>
  </conditionalFormatting>
  <conditionalFormatting sqref="F2">
    <cfRule type="top10" dxfId="3009" priority="17" rank="1"/>
  </conditionalFormatting>
  <conditionalFormatting sqref="E2">
    <cfRule type="top10" dxfId="3008" priority="18" rank="1"/>
  </conditionalFormatting>
  <conditionalFormatting sqref="J13">
    <cfRule type="top10" dxfId="3007" priority="1" rank="1"/>
  </conditionalFormatting>
  <conditionalFormatting sqref="I13">
    <cfRule type="top10" dxfId="3006" priority="2" rank="1"/>
  </conditionalFormatting>
  <conditionalFormatting sqref="H13">
    <cfRule type="top10" dxfId="3005" priority="3" rank="1"/>
  </conditionalFormatting>
  <conditionalFormatting sqref="G13">
    <cfRule type="top10" dxfId="3004" priority="4" rank="1"/>
  </conditionalFormatting>
  <conditionalFormatting sqref="F13">
    <cfRule type="top10" dxfId="3003" priority="5" rank="1"/>
  </conditionalFormatting>
  <conditionalFormatting sqref="E13">
    <cfRule type="top10" dxfId="3002" priority="6" rank="1"/>
  </conditionalFormatting>
  <hyperlinks>
    <hyperlink ref="Q1" location="'National Adult Rankings'!A1" display="Return to Rankings" xr:uid="{3E84B731-6090-49D7-98E7-46E65426A7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377EB-CD2F-4AE1-BBF1-DCDE01F20130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Q21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72</v>
      </c>
      <c r="C2" s="27">
        <v>43877</v>
      </c>
      <c r="D2" s="28" t="s">
        <v>36</v>
      </c>
      <c r="E2" s="29">
        <v>195</v>
      </c>
      <c r="F2" s="29">
        <v>190</v>
      </c>
      <c r="G2" s="29">
        <v>190</v>
      </c>
      <c r="H2" s="29">
        <v>187</v>
      </c>
      <c r="I2" s="29"/>
      <c r="J2" s="29"/>
      <c r="K2" s="34">
        <v>4</v>
      </c>
      <c r="L2" s="34">
        <v>762</v>
      </c>
      <c r="M2" s="35">
        <v>190.5</v>
      </c>
      <c r="N2" s="36">
        <v>13</v>
      </c>
      <c r="O2" s="37">
        <v>203.5</v>
      </c>
    </row>
    <row r="3" spans="1:17" x14ac:dyDescent="0.25">
      <c r="A3" s="25" t="s">
        <v>169</v>
      </c>
      <c r="B3" s="26" t="s">
        <v>72</v>
      </c>
      <c r="C3" s="27">
        <v>43968</v>
      </c>
      <c r="D3" s="28" t="s">
        <v>36</v>
      </c>
      <c r="E3" s="29">
        <v>198</v>
      </c>
      <c r="F3" s="29">
        <v>193</v>
      </c>
      <c r="G3" s="29">
        <v>196</v>
      </c>
      <c r="H3" s="29">
        <v>183</v>
      </c>
      <c r="I3" s="29">
        <v>193</v>
      </c>
      <c r="J3" s="29">
        <v>189</v>
      </c>
      <c r="K3" s="34">
        <v>6</v>
      </c>
      <c r="L3" s="34">
        <v>1152</v>
      </c>
      <c r="M3" s="35">
        <v>192</v>
      </c>
      <c r="N3" s="36">
        <v>34</v>
      </c>
      <c r="O3" s="37">
        <v>226</v>
      </c>
    </row>
    <row r="6" spans="1:17" x14ac:dyDescent="0.25">
      <c r="K6" s="17">
        <f>SUM(K2:K5)</f>
        <v>10</v>
      </c>
      <c r="L6" s="17">
        <f>SUM(L2:L5)</f>
        <v>1914</v>
      </c>
      <c r="M6" s="23">
        <f>SUM(L6/K6)</f>
        <v>191.4</v>
      </c>
      <c r="N6" s="17">
        <f>SUM(N2:N5)</f>
        <v>47</v>
      </c>
      <c r="O6" s="23">
        <f>SUM(M6+N6)</f>
        <v>238.4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25" t="s">
        <v>154</v>
      </c>
      <c r="B17" s="26" t="s">
        <v>72</v>
      </c>
      <c r="C17" s="27">
        <v>43981</v>
      </c>
      <c r="D17" s="28" t="s">
        <v>227</v>
      </c>
      <c r="E17" s="29">
        <v>177</v>
      </c>
      <c r="F17" s="29">
        <v>165</v>
      </c>
      <c r="G17" s="29">
        <v>169</v>
      </c>
      <c r="H17" s="29">
        <v>165</v>
      </c>
      <c r="I17" s="29"/>
      <c r="J17" s="29"/>
      <c r="K17" s="34">
        <v>4</v>
      </c>
      <c r="L17" s="34">
        <v>676</v>
      </c>
      <c r="M17" s="35">
        <v>169</v>
      </c>
      <c r="N17" s="36">
        <v>3</v>
      </c>
      <c r="O17" s="37">
        <v>172</v>
      </c>
    </row>
    <row r="18" spans="1:15" x14ac:dyDescent="0.25">
      <c r="A18" s="25" t="s">
        <v>154</v>
      </c>
      <c r="B18" s="26" t="s">
        <v>72</v>
      </c>
      <c r="C18" s="27">
        <v>43982</v>
      </c>
      <c r="D18" s="28" t="s">
        <v>227</v>
      </c>
      <c r="E18" s="29">
        <v>166</v>
      </c>
      <c r="F18" s="29">
        <v>168</v>
      </c>
      <c r="G18" s="29">
        <v>155</v>
      </c>
      <c r="H18" s="29">
        <v>160</v>
      </c>
      <c r="I18" s="29">
        <v>153</v>
      </c>
      <c r="J18" s="29">
        <v>150</v>
      </c>
      <c r="K18" s="34">
        <v>6</v>
      </c>
      <c r="L18" s="34">
        <v>952</v>
      </c>
      <c r="M18" s="35">
        <v>158.66666666666666</v>
      </c>
      <c r="N18" s="36">
        <v>6</v>
      </c>
      <c r="O18" s="37">
        <v>164.66666666666666</v>
      </c>
    </row>
    <row r="21" spans="1:15" x14ac:dyDescent="0.25">
      <c r="K21" s="17">
        <f>SUM(K17:K20)</f>
        <v>10</v>
      </c>
      <c r="L21" s="17">
        <f>SUM(L17:L20)</f>
        <v>1628</v>
      </c>
      <c r="M21" s="23">
        <f>SUM(L21/K21)</f>
        <v>162.80000000000001</v>
      </c>
      <c r="N21" s="17">
        <f>SUM(N17:N20)</f>
        <v>9</v>
      </c>
      <c r="O21" s="23">
        <f>SUM(M21+N21)</f>
        <v>171.8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17:J17 B17:C17" name="Range1_15"/>
    <protectedRange algorithmName="SHA-512" hashValue="ON39YdpmFHfN9f47KpiRvqrKx0V9+erV1CNkpWzYhW/Qyc6aT8rEyCrvauWSYGZK2ia3o7vd3akF07acHAFpOA==" saltValue="yVW9XmDwTqEnmpSGai0KYg==" spinCount="100000" sqref="D17" name="Range1_1_8"/>
  </protectedRanges>
  <conditionalFormatting sqref="J2">
    <cfRule type="top10" dxfId="125" priority="31" rank="1"/>
  </conditionalFormatting>
  <conditionalFormatting sqref="I2">
    <cfRule type="top10" dxfId="124" priority="32" rank="1"/>
  </conditionalFormatting>
  <conditionalFormatting sqref="H2">
    <cfRule type="top10" dxfId="123" priority="33" rank="1"/>
  </conditionalFormatting>
  <conditionalFormatting sqref="G2">
    <cfRule type="top10" dxfId="122" priority="34" rank="1"/>
  </conditionalFormatting>
  <conditionalFormatting sqref="F2">
    <cfRule type="top10" dxfId="121" priority="35" rank="1"/>
  </conditionalFormatting>
  <conditionalFormatting sqref="E2">
    <cfRule type="top10" dxfId="120" priority="36" rank="1"/>
  </conditionalFormatting>
  <conditionalFormatting sqref="J3">
    <cfRule type="top10" dxfId="119" priority="25" rank="1"/>
  </conditionalFormatting>
  <conditionalFormatting sqref="I3">
    <cfRule type="top10" dxfId="118" priority="26" rank="1"/>
  </conditionalFormatting>
  <conditionalFormatting sqref="H3">
    <cfRule type="top10" dxfId="117" priority="27" rank="1"/>
  </conditionalFormatting>
  <conditionalFormatting sqref="G3">
    <cfRule type="top10" dxfId="116" priority="28" rank="1"/>
  </conditionalFormatting>
  <conditionalFormatting sqref="F3">
    <cfRule type="top10" dxfId="115" priority="29" rank="1"/>
  </conditionalFormatting>
  <conditionalFormatting sqref="E3">
    <cfRule type="top10" dxfId="114" priority="30" rank="1"/>
  </conditionalFormatting>
  <conditionalFormatting sqref="J17">
    <cfRule type="top10" dxfId="113" priority="7" rank="1"/>
  </conditionalFormatting>
  <conditionalFormatting sqref="I17">
    <cfRule type="top10" dxfId="112" priority="8" rank="1"/>
  </conditionalFormatting>
  <conditionalFormatting sqref="H17">
    <cfRule type="top10" dxfId="111" priority="9" rank="1"/>
  </conditionalFormatting>
  <conditionalFormatting sqref="G17">
    <cfRule type="top10" dxfId="110" priority="10" rank="1"/>
  </conditionalFormatting>
  <conditionalFormatting sqref="F17">
    <cfRule type="top10" dxfId="109" priority="11" rank="1"/>
  </conditionalFormatting>
  <conditionalFormatting sqref="E17">
    <cfRule type="top10" dxfId="108" priority="12" rank="1"/>
  </conditionalFormatting>
  <conditionalFormatting sqref="E18">
    <cfRule type="top10" dxfId="107" priority="6" rank="1"/>
  </conditionalFormatting>
  <conditionalFormatting sqref="F18">
    <cfRule type="top10" dxfId="106" priority="5" rank="1"/>
  </conditionalFormatting>
  <conditionalFormatting sqref="G18">
    <cfRule type="top10" dxfId="105" priority="4" rank="1"/>
  </conditionalFormatting>
  <conditionalFormatting sqref="H18">
    <cfRule type="top10" dxfId="104" priority="3" rank="1"/>
  </conditionalFormatting>
  <conditionalFormatting sqref="I18">
    <cfRule type="top10" dxfId="103" priority="2" rank="1"/>
  </conditionalFormatting>
  <conditionalFormatting sqref="J18">
    <cfRule type="top10" dxfId="102" priority="1" rank="1"/>
  </conditionalFormatting>
  <hyperlinks>
    <hyperlink ref="Q1" location="'National Adult Rankings'!A1" display="Return to Rankings" xr:uid="{CA403DD8-EDE7-4349-8F68-22EE5D3E20B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D2 B2 D17 B17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4AB37-2D9E-4567-9B49-020EAFFB733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286</v>
      </c>
      <c r="C2" s="27">
        <v>44002</v>
      </c>
      <c r="D2" s="28" t="s">
        <v>283</v>
      </c>
      <c r="E2" s="29">
        <v>185</v>
      </c>
      <c r="F2" s="29">
        <v>184</v>
      </c>
      <c r="G2" s="29">
        <v>182</v>
      </c>
      <c r="H2" s="29">
        <v>183</v>
      </c>
      <c r="I2" s="29"/>
      <c r="J2" s="29"/>
      <c r="K2" s="34">
        <v>4</v>
      </c>
      <c r="L2" s="34">
        <v>734</v>
      </c>
      <c r="M2" s="35">
        <v>183.5</v>
      </c>
      <c r="N2" s="36">
        <v>2</v>
      </c>
      <c r="O2" s="37">
        <v>185.5</v>
      </c>
    </row>
    <row r="5" spans="1:17" x14ac:dyDescent="0.25">
      <c r="K5" s="17">
        <f>SUM(K2:K4)</f>
        <v>4</v>
      </c>
      <c r="L5" s="17">
        <f>SUM(L2:L4)</f>
        <v>734</v>
      </c>
      <c r="M5" s="23">
        <f>SUM(L5/K5)</f>
        <v>183.5</v>
      </c>
      <c r="N5" s="17">
        <f>SUM(N2:N4)</f>
        <v>2</v>
      </c>
      <c r="O5" s="23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E2">
    <cfRule type="top10" dxfId="101" priority="6" rank="1"/>
  </conditionalFormatting>
  <conditionalFormatting sqref="F2">
    <cfRule type="top10" dxfId="100" priority="5" rank="1"/>
  </conditionalFormatting>
  <conditionalFormatting sqref="G2">
    <cfRule type="top10" dxfId="99" priority="4" rank="1"/>
  </conditionalFormatting>
  <conditionalFormatting sqref="H2">
    <cfRule type="top10" dxfId="98" priority="3" rank="1"/>
  </conditionalFormatting>
  <conditionalFormatting sqref="I2">
    <cfRule type="top10" dxfId="97" priority="1" rank="1"/>
  </conditionalFormatting>
  <conditionalFormatting sqref="J2">
    <cfRule type="top10" dxfId="96" priority="2" rank="1"/>
  </conditionalFormatting>
  <hyperlinks>
    <hyperlink ref="Q1" location="'National Adult Rankings'!A1" display="Return to Rankings" xr:uid="{BB755848-74BE-4D92-9F18-D92090F5C1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E173DF-E690-4FCD-9506-6A09CB2C76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73B69-2ED1-47D0-BFAD-82F866A3F541}">
  <sheetPr codeName="Sheet53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88</v>
      </c>
      <c r="C2" s="27">
        <v>43897</v>
      </c>
      <c r="D2" s="47" t="s">
        <v>86</v>
      </c>
      <c r="E2" s="29">
        <v>184</v>
      </c>
      <c r="F2" s="29">
        <v>169</v>
      </c>
      <c r="G2" s="29">
        <v>168</v>
      </c>
      <c r="H2" s="29">
        <v>166</v>
      </c>
      <c r="I2" s="29"/>
      <c r="J2" s="29"/>
      <c r="K2" s="34">
        <f>COUNT(E2:J2)</f>
        <v>4</v>
      </c>
      <c r="L2" s="34">
        <f>SUM(E2:J2)</f>
        <v>687</v>
      </c>
      <c r="M2" s="35">
        <f>IFERROR(L2/K2,0)</f>
        <v>171.75</v>
      </c>
      <c r="N2" s="36">
        <v>2</v>
      </c>
      <c r="O2" s="37">
        <v>163.5</v>
      </c>
    </row>
    <row r="5" spans="1:17" x14ac:dyDescent="0.25">
      <c r="K5" s="17">
        <f>SUM(K2:K4)</f>
        <v>4</v>
      </c>
      <c r="L5" s="17">
        <f>SUM(L2:L4)</f>
        <v>687</v>
      </c>
      <c r="M5" s="23">
        <f>SUM(L5/K5)</f>
        <v>171.75</v>
      </c>
      <c r="N5" s="17">
        <f>SUM(N2:N4)</f>
        <v>2</v>
      </c>
      <c r="O5" s="23">
        <f>SUM(M5+N5)</f>
        <v>173.75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</protectedRanges>
  <conditionalFormatting sqref="J2">
    <cfRule type="top10" dxfId="95" priority="1" rank="1"/>
  </conditionalFormatting>
  <conditionalFormatting sqref="I2">
    <cfRule type="top10" dxfId="94" priority="2" rank="1"/>
  </conditionalFormatting>
  <conditionalFormatting sqref="H2">
    <cfRule type="top10" dxfId="93" priority="3" rank="1"/>
  </conditionalFormatting>
  <conditionalFormatting sqref="G2">
    <cfRule type="top10" dxfId="92" priority="4" rank="1"/>
  </conditionalFormatting>
  <conditionalFormatting sqref="F2">
    <cfRule type="top10" dxfId="91" priority="5" rank="1"/>
  </conditionalFormatting>
  <conditionalFormatting sqref="E2">
    <cfRule type="top10" dxfId="90" priority="6" rank="1"/>
  </conditionalFormatting>
  <hyperlinks>
    <hyperlink ref="Q1" location="'National Adult Rankings'!A1" display="Return to Rankings" xr:uid="{7091957B-97CF-4859-B8FE-F3DC9BAC629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8732A5-81CA-4F5F-8283-6BA662976B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7E37BFC-D53A-43A5-8B23-96CB7474FA4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E098-33BC-4A15-B48E-4417C1CDCB47}">
  <sheetPr codeName="Sheet54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84</v>
      </c>
      <c r="C2" s="27">
        <f t="shared" ref="C2" si="0">$D$2</f>
        <v>176</v>
      </c>
      <c r="D2" s="28">
        <f t="shared" ref="D2" si="1">$E$2</f>
        <v>176</v>
      </c>
      <c r="E2" s="29">
        <v>176</v>
      </c>
      <c r="F2" s="29">
        <v>178</v>
      </c>
      <c r="G2" s="29">
        <v>181</v>
      </c>
      <c r="H2" s="29">
        <v>180</v>
      </c>
      <c r="I2" s="29"/>
      <c r="J2" s="29"/>
      <c r="K2" s="34">
        <v>4</v>
      </c>
      <c r="L2" s="34">
        <v>715</v>
      </c>
      <c r="M2" s="35">
        <v>178.75</v>
      </c>
      <c r="N2" s="36">
        <v>5</v>
      </c>
      <c r="O2" s="37">
        <v>183.75</v>
      </c>
    </row>
    <row r="5" spans="1:17" x14ac:dyDescent="0.25">
      <c r="K5" s="17">
        <f>SUM(K2:K4)</f>
        <v>4</v>
      </c>
      <c r="L5" s="17">
        <f>SUM(L2:L4)</f>
        <v>715</v>
      </c>
      <c r="M5" s="23">
        <f>SUM(L5/K5)</f>
        <v>178.75</v>
      </c>
      <c r="N5" s="17">
        <f>SUM(N2:N4)</f>
        <v>5</v>
      </c>
      <c r="O5" s="23">
        <f>SUM(M5+N5)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89" priority="1" rank="1"/>
  </conditionalFormatting>
  <conditionalFormatting sqref="F2">
    <cfRule type="top10" dxfId="88" priority="2" rank="1"/>
  </conditionalFormatting>
  <conditionalFormatting sqref="G2">
    <cfRule type="top10" dxfId="87" priority="3" rank="1"/>
  </conditionalFormatting>
  <conditionalFormatting sqref="H2">
    <cfRule type="top10" dxfId="86" priority="4" rank="1"/>
  </conditionalFormatting>
  <conditionalFormatting sqref="I2">
    <cfRule type="top10" dxfId="85" priority="5" rank="1"/>
  </conditionalFormatting>
  <conditionalFormatting sqref="J2">
    <cfRule type="top10" dxfId="84" priority="6" rank="1"/>
  </conditionalFormatting>
  <hyperlinks>
    <hyperlink ref="Q1" location="'National Adult Rankings'!A1" display="Return to Rankings" xr:uid="{29D300A7-EB44-45AA-A250-254A56C91F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3DA95C-7295-4A5D-AC30-4A714A230FC5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38B1DE69-C49D-4A0B-A9D1-ECE80B85E5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717C-92FB-45FF-B10E-4D226ACDB77C}">
  <sheetPr codeName="Sheet57"/>
  <dimension ref="A1:Q7"/>
  <sheetViews>
    <sheetView workbookViewId="0">
      <selection activeCell="D22" sqref="D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104</v>
      </c>
      <c r="C2" s="27">
        <v>43907</v>
      </c>
      <c r="D2" s="28" t="s">
        <v>101</v>
      </c>
      <c r="E2" s="29">
        <v>192</v>
      </c>
      <c r="F2" s="29">
        <v>194</v>
      </c>
      <c r="G2" s="29">
        <v>193</v>
      </c>
      <c r="H2" s="29">
        <v>193</v>
      </c>
      <c r="I2" s="29"/>
      <c r="J2" s="29"/>
      <c r="K2" s="34">
        <v>4</v>
      </c>
      <c r="L2" s="34">
        <v>772</v>
      </c>
      <c r="M2" s="35">
        <v>193</v>
      </c>
      <c r="N2" s="36">
        <v>9</v>
      </c>
      <c r="O2" s="37">
        <v>202</v>
      </c>
    </row>
    <row r="3" spans="1:17" x14ac:dyDescent="0.25">
      <c r="A3" s="25" t="s">
        <v>37</v>
      </c>
      <c r="B3" s="26" t="s">
        <v>104</v>
      </c>
      <c r="C3" s="27">
        <v>43975</v>
      </c>
      <c r="D3" s="28" t="s">
        <v>101</v>
      </c>
      <c r="E3" s="29">
        <v>189</v>
      </c>
      <c r="F3" s="29">
        <v>193</v>
      </c>
      <c r="G3" s="29">
        <v>189</v>
      </c>
      <c r="H3" s="29">
        <v>189</v>
      </c>
      <c r="I3" s="29"/>
      <c r="J3" s="29"/>
      <c r="K3" s="34">
        <v>4</v>
      </c>
      <c r="L3" s="34">
        <v>760</v>
      </c>
      <c r="M3" s="35">
        <v>190</v>
      </c>
      <c r="N3" s="36">
        <v>2</v>
      </c>
      <c r="O3" s="37">
        <v>192</v>
      </c>
    </row>
    <row r="4" spans="1:17" x14ac:dyDescent="0.25">
      <c r="A4" s="25" t="s">
        <v>37</v>
      </c>
      <c r="B4" s="26" t="s">
        <v>104</v>
      </c>
      <c r="C4" s="27">
        <v>44009</v>
      </c>
      <c r="D4" s="28" t="s">
        <v>101</v>
      </c>
      <c r="E4" s="29">
        <v>194</v>
      </c>
      <c r="F4" s="29">
        <v>190</v>
      </c>
      <c r="G4" s="29">
        <v>196</v>
      </c>
      <c r="H4" s="29">
        <v>188</v>
      </c>
      <c r="I4" s="29"/>
      <c r="J4" s="29"/>
      <c r="K4" s="34">
        <v>4</v>
      </c>
      <c r="L4" s="34">
        <v>768</v>
      </c>
      <c r="M4" s="35">
        <v>192</v>
      </c>
      <c r="N4" s="36">
        <v>9</v>
      </c>
      <c r="O4" s="37">
        <v>201</v>
      </c>
    </row>
    <row r="7" spans="1:17" x14ac:dyDescent="0.25">
      <c r="K7" s="17">
        <f>SUM(K2:K6)</f>
        <v>12</v>
      </c>
      <c r="L7" s="17">
        <f>SUM(L2:L6)</f>
        <v>2300</v>
      </c>
      <c r="M7" s="23">
        <f>SUM(L7/K7)</f>
        <v>191.66666666666666</v>
      </c>
      <c r="N7" s="17">
        <f>SUM(N2:N6)</f>
        <v>20</v>
      </c>
      <c r="O7" s="23">
        <f>SUM(M7+N7)</f>
        <v>211.66666666666666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</protectedRanges>
  <conditionalFormatting sqref="E2">
    <cfRule type="top10" dxfId="83" priority="18" rank="1"/>
  </conditionalFormatting>
  <conditionalFormatting sqref="F2">
    <cfRule type="top10" dxfId="82" priority="17" rank="1"/>
  </conditionalFormatting>
  <conditionalFormatting sqref="G2">
    <cfRule type="top10" dxfId="81" priority="16" rank="1"/>
  </conditionalFormatting>
  <conditionalFormatting sqref="H2">
    <cfRule type="top10" dxfId="80" priority="15" rank="1"/>
  </conditionalFormatting>
  <conditionalFormatting sqref="I2">
    <cfRule type="top10" dxfId="79" priority="14" rank="1"/>
  </conditionalFormatting>
  <conditionalFormatting sqref="J2">
    <cfRule type="top10" dxfId="78" priority="13" rank="1"/>
  </conditionalFormatting>
  <conditionalFormatting sqref="E3">
    <cfRule type="top10" dxfId="77" priority="12" rank="1"/>
  </conditionalFormatting>
  <conditionalFormatting sqref="F3">
    <cfRule type="top10" dxfId="76" priority="11" rank="1"/>
  </conditionalFormatting>
  <conditionalFormatting sqref="G3">
    <cfRule type="top10" dxfId="75" priority="10" rank="1"/>
  </conditionalFormatting>
  <conditionalFormatting sqref="H3">
    <cfRule type="top10" dxfId="74" priority="9" rank="1"/>
  </conditionalFormatting>
  <conditionalFormatting sqref="I3">
    <cfRule type="top10" dxfId="73" priority="8" rank="1"/>
  </conditionalFormatting>
  <conditionalFormatting sqref="J3">
    <cfRule type="top10" dxfId="72" priority="7" rank="1"/>
  </conditionalFormatting>
  <conditionalFormatting sqref="E4">
    <cfRule type="top10" dxfId="71" priority="6" rank="1"/>
  </conditionalFormatting>
  <conditionalFormatting sqref="F4">
    <cfRule type="top10" dxfId="70" priority="5" rank="1"/>
  </conditionalFormatting>
  <conditionalFormatting sqref="G4">
    <cfRule type="top10" dxfId="69" priority="4" rank="1"/>
  </conditionalFormatting>
  <conditionalFormatting sqref="H4">
    <cfRule type="top10" dxfId="68" priority="3" rank="1"/>
  </conditionalFormatting>
  <conditionalFormatting sqref="I4">
    <cfRule type="top10" dxfId="67" priority="2" rank="1"/>
  </conditionalFormatting>
  <conditionalFormatting sqref="J4">
    <cfRule type="top10" dxfId="66" priority="1" rank="1"/>
  </conditionalFormatting>
  <hyperlinks>
    <hyperlink ref="Q1" location="'National Adult Rankings'!A1" display="Return to Rankings" xr:uid="{81953C81-27ED-4DF3-8C49-871D4BC7B8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394188-BE71-45EA-85CF-D04D1CF4D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CF0818A-852A-4822-B6BB-7FDFCC70F9DB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90DB0-E8BD-49A5-836C-792331B0EB2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250</v>
      </c>
      <c r="C2" s="27">
        <v>43988</v>
      </c>
      <c r="D2" s="28" t="s">
        <v>86</v>
      </c>
      <c r="E2" s="29">
        <v>153</v>
      </c>
      <c r="F2" s="29">
        <v>158</v>
      </c>
      <c r="G2" s="29">
        <v>156</v>
      </c>
      <c r="H2" s="29">
        <v>146</v>
      </c>
      <c r="I2" s="29">
        <v>147</v>
      </c>
      <c r="J2" s="29">
        <v>149</v>
      </c>
      <c r="K2" s="34">
        <v>6</v>
      </c>
      <c r="L2" s="34">
        <v>909</v>
      </c>
      <c r="M2" s="35">
        <v>151.5</v>
      </c>
      <c r="N2" s="36">
        <v>8</v>
      </c>
      <c r="O2" s="37">
        <v>159.5</v>
      </c>
    </row>
    <row r="5" spans="1:17" x14ac:dyDescent="0.25">
      <c r="K5" s="17">
        <f>SUM(K2:K4)</f>
        <v>6</v>
      </c>
      <c r="L5" s="17">
        <f>SUM(L2:L4)</f>
        <v>909</v>
      </c>
      <c r="M5" s="23">
        <f>SUM(L5/K5)</f>
        <v>151.5</v>
      </c>
      <c r="N5" s="17">
        <f>SUM(N2:N4)</f>
        <v>8</v>
      </c>
      <c r="O5" s="23">
        <f>SUM(M5+N5)</f>
        <v>159.5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G2">
    <cfRule type="top10" dxfId="65" priority="4" rank="1"/>
  </conditionalFormatting>
  <conditionalFormatting sqref="E2">
    <cfRule type="top10" dxfId="64" priority="6" rank="1"/>
  </conditionalFormatting>
  <conditionalFormatting sqref="J2">
    <cfRule type="top10" dxfId="63" priority="1" rank="1"/>
  </conditionalFormatting>
  <conditionalFormatting sqref="I2">
    <cfRule type="top10" dxfId="62" priority="2" rank="1"/>
  </conditionalFormatting>
  <conditionalFormatting sqref="H2">
    <cfRule type="top10" dxfId="61" priority="3" rank="1"/>
  </conditionalFormatting>
  <conditionalFormatting sqref="F2">
    <cfRule type="top10" dxfId="60" priority="5" rank="1"/>
  </conditionalFormatting>
  <hyperlinks>
    <hyperlink ref="Q1" location="'National Adult Rankings'!A1" display="Return to Rankings" xr:uid="{2C3CD013-8F4C-4301-AC8C-5C39DCBE81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A4A6C5-6D89-41A2-ACBD-0EBA59AC97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D010D-0757-4C62-BFA8-C78D0215311C}">
  <sheetPr codeName="Sheet138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191</v>
      </c>
      <c r="C2" s="27">
        <v>43967</v>
      </c>
      <c r="D2" s="28" t="s">
        <v>192</v>
      </c>
      <c r="E2" s="29">
        <v>198</v>
      </c>
      <c r="F2" s="29">
        <v>200</v>
      </c>
      <c r="G2" s="29">
        <v>197.001</v>
      </c>
      <c r="H2" s="29">
        <v>197.001</v>
      </c>
      <c r="I2" s="29">
        <v>200.001</v>
      </c>
      <c r="J2" s="29">
        <v>193</v>
      </c>
      <c r="K2" s="34">
        <v>6</v>
      </c>
      <c r="L2" s="34">
        <v>1185.0029999999999</v>
      </c>
      <c r="M2" s="35">
        <v>197.50049999999999</v>
      </c>
      <c r="N2" s="36">
        <v>26</v>
      </c>
      <c r="O2" s="37">
        <v>223.50049999999999</v>
      </c>
    </row>
    <row r="3" spans="1:17" x14ac:dyDescent="0.25">
      <c r="A3" s="25" t="s">
        <v>76</v>
      </c>
      <c r="B3" s="26" t="s">
        <v>191</v>
      </c>
      <c r="C3" s="27">
        <v>43988</v>
      </c>
      <c r="D3" s="28" t="s">
        <v>192</v>
      </c>
      <c r="E3" s="29">
        <v>197</v>
      </c>
      <c r="F3" s="29">
        <v>198</v>
      </c>
      <c r="G3" s="29">
        <v>199.001</v>
      </c>
      <c r="H3" s="29">
        <v>199.001</v>
      </c>
      <c r="I3" s="29"/>
      <c r="J3" s="29"/>
      <c r="K3" s="34">
        <v>4</v>
      </c>
      <c r="L3" s="34">
        <v>793.00199999999995</v>
      </c>
      <c r="M3" s="35">
        <v>198.25049999999999</v>
      </c>
      <c r="N3" s="36">
        <v>9</v>
      </c>
      <c r="O3" s="37">
        <v>207.25049999999999</v>
      </c>
    </row>
    <row r="4" spans="1:17" x14ac:dyDescent="0.25">
      <c r="A4" s="25" t="s">
        <v>76</v>
      </c>
      <c r="B4" s="26" t="s">
        <v>191</v>
      </c>
      <c r="C4" s="27">
        <v>43996</v>
      </c>
      <c r="D4" s="28" t="s">
        <v>192</v>
      </c>
      <c r="E4" s="29">
        <v>194</v>
      </c>
      <c r="F4" s="29">
        <v>197</v>
      </c>
      <c r="G4" s="29">
        <v>194</v>
      </c>
      <c r="H4" s="29">
        <v>192</v>
      </c>
      <c r="I4" s="29"/>
      <c r="J4" s="29"/>
      <c r="K4" s="34">
        <v>4</v>
      </c>
      <c r="L4" s="34">
        <v>777</v>
      </c>
      <c r="M4" s="35">
        <v>194.25</v>
      </c>
      <c r="N4" s="36">
        <v>2</v>
      </c>
      <c r="O4" s="37">
        <v>196.25</v>
      </c>
    </row>
    <row r="7" spans="1:17" x14ac:dyDescent="0.25">
      <c r="K7" s="17">
        <f>SUM(K2:K6)</f>
        <v>14</v>
      </c>
      <c r="L7" s="17">
        <f>SUM(L2:L6)</f>
        <v>2755.0050000000001</v>
      </c>
      <c r="M7" s="23">
        <f>SUM(L7/K7)</f>
        <v>196.78607142857143</v>
      </c>
      <c r="N7" s="17">
        <f>SUM(N2:N6)</f>
        <v>37</v>
      </c>
      <c r="O7" s="23">
        <f>SUM(M7+N7)</f>
        <v>233.78607142857143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_2"/>
  </protectedRanges>
  <conditionalFormatting sqref="E2">
    <cfRule type="top10" dxfId="59" priority="18" rank="1"/>
  </conditionalFormatting>
  <conditionalFormatting sqref="H2">
    <cfRule type="top10" dxfId="58" priority="15" rank="1"/>
  </conditionalFormatting>
  <conditionalFormatting sqref="F2">
    <cfRule type="top10" dxfId="57" priority="13" rank="1"/>
  </conditionalFormatting>
  <conditionalFormatting sqref="G2">
    <cfRule type="top10" dxfId="56" priority="14" rank="1"/>
  </conditionalFormatting>
  <conditionalFormatting sqref="I2">
    <cfRule type="top10" dxfId="55" priority="16" rank="1"/>
  </conditionalFormatting>
  <conditionalFormatting sqref="J2">
    <cfRule type="top10" dxfId="54" priority="17" rank="1"/>
  </conditionalFormatting>
  <conditionalFormatting sqref="F3">
    <cfRule type="top10" dxfId="53" priority="11" rank="1"/>
  </conditionalFormatting>
  <conditionalFormatting sqref="G3">
    <cfRule type="top10" dxfId="52" priority="10" rank="1"/>
  </conditionalFormatting>
  <conditionalFormatting sqref="H3">
    <cfRule type="top10" dxfId="51" priority="9" rank="1"/>
  </conditionalFormatting>
  <conditionalFormatting sqref="I3">
    <cfRule type="top10" dxfId="50" priority="7" rank="1"/>
  </conditionalFormatting>
  <conditionalFormatting sqref="J3">
    <cfRule type="top10" dxfId="49" priority="8" rank="1"/>
  </conditionalFormatting>
  <conditionalFormatting sqref="E3">
    <cfRule type="top10" dxfId="48" priority="12" rank="1"/>
  </conditionalFormatting>
  <conditionalFormatting sqref="F4">
    <cfRule type="top10" dxfId="47" priority="5" rank="1"/>
  </conditionalFormatting>
  <conditionalFormatting sqref="G4">
    <cfRule type="top10" dxfId="46" priority="4" rank="1"/>
  </conditionalFormatting>
  <conditionalFormatting sqref="H4">
    <cfRule type="top10" dxfId="45" priority="3" rank="1"/>
  </conditionalFormatting>
  <conditionalFormatting sqref="I4">
    <cfRule type="top10" dxfId="44" priority="1" rank="1"/>
  </conditionalFormatting>
  <conditionalFormatting sqref="J4">
    <cfRule type="top10" dxfId="43" priority="2" rank="1"/>
  </conditionalFormatting>
  <conditionalFormatting sqref="E4">
    <cfRule type="top10" dxfId="42" priority="6" rank="1"/>
  </conditionalFormatting>
  <hyperlinks>
    <hyperlink ref="Q1" location="'National Adult Rankings'!A1" display="Return to Rankings" xr:uid="{80398AFB-70CC-42A4-8D82-AD849EBB0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1067C2-34C1-44E9-AE48-A8A3A7A4E2BF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37FDCE37-90B0-46E3-85ED-0BE9C900FB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sheetPr codeName="Sheet17"/>
  <dimension ref="A1:Q9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30" x14ac:dyDescent="0.25">
      <c r="A2" s="7" t="s">
        <v>16</v>
      </c>
      <c r="B2" s="8" t="s">
        <v>20</v>
      </c>
      <c r="C2" s="9">
        <v>43849</v>
      </c>
      <c r="D2" s="10" t="s">
        <v>36</v>
      </c>
      <c r="E2" s="11">
        <v>186</v>
      </c>
      <c r="F2" s="11">
        <v>188</v>
      </c>
      <c r="G2" s="11">
        <v>186</v>
      </c>
      <c r="H2" s="11">
        <v>190</v>
      </c>
      <c r="I2" s="11"/>
      <c r="J2" s="11"/>
      <c r="K2" s="12">
        <v>4</v>
      </c>
      <c r="L2" s="12">
        <v>750</v>
      </c>
      <c r="M2" s="13">
        <v>187.5</v>
      </c>
      <c r="N2" s="14">
        <v>2</v>
      </c>
      <c r="O2" s="15">
        <v>189.5</v>
      </c>
    </row>
    <row r="3" spans="1:17" x14ac:dyDescent="0.25">
      <c r="A3" s="25" t="s">
        <v>16</v>
      </c>
      <c r="B3" s="26" t="s">
        <v>20</v>
      </c>
      <c r="C3" s="27">
        <v>43897</v>
      </c>
      <c r="D3" s="47" t="s">
        <v>86</v>
      </c>
      <c r="E3" s="29">
        <v>194</v>
      </c>
      <c r="F3" s="29">
        <v>194</v>
      </c>
      <c r="G3" s="29">
        <v>188</v>
      </c>
      <c r="H3" s="29">
        <v>188</v>
      </c>
      <c r="I3" s="29"/>
      <c r="J3" s="29"/>
      <c r="K3" s="34">
        <f>COUNT(E3:J3)</f>
        <v>4</v>
      </c>
      <c r="L3" s="34">
        <f>SUM(E3:J3)</f>
        <v>764</v>
      </c>
      <c r="M3" s="35">
        <f>IFERROR(L3/K3,0)</f>
        <v>191</v>
      </c>
      <c r="N3" s="36">
        <v>4</v>
      </c>
      <c r="O3" s="37">
        <f>SUM(M3+N3)</f>
        <v>195</v>
      </c>
    </row>
    <row r="4" spans="1:17" x14ac:dyDescent="0.25">
      <c r="A4" s="25" t="s">
        <v>76</v>
      </c>
      <c r="B4" s="26" t="s">
        <v>20</v>
      </c>
      <c r="C4" s="27">
        <v>43905</v>
      </c>
      <c r="D4" s="49" t="s">
        <v>91</v>
      </c>
      <c r="E4" s="29">
        <v>188</v>
      </c>
      <c r="F4" s="29">
        <v>195</v>
      </c>
      <c r="G4" s="29">
        <v>192</v>
      </c>
      <c r="H4" s="29">
        <v>192</v>
      </c>
      <c r="I4" s="29"/>
      <c r="J4" s="29"/>
      <c r="K4" s="34">
        <v>4</v>
      </c>
      <c r="L4" s="34">
        <v>767</v>
      </c>
      <c r="M4" s="35">
        <v>191.75</v>
      </c>
      <c r="N4" s="36">
        <v>2</v>
      </c>
      <c r="O4" s="37">
        <v>193.75</v>
      </c>
    </row>
    <row r="5" spans="1:17" x14ac:dyDescent="0.25">
      <c r="A5" s="25" t="s">
        <v>76</v>
      </c>
      <c r="B5" s="26" t="s">
        <v>20</v>
      </c>
      <c r="C5" s="27">
        <v>43988</v>
      </c>
      <c r="D5" s="28" t="s">
        <v>86</v>
      </c>
      <c r="E5" s="29">
        <v>190</v>
      </c>
      <c r="F5" s="29">
        <v>189</v>
      </c>
      <c r="G5" s="29">
        <v>197</v>
      </c>
      <c r="H5" s="29">
        <v>191</v>
      </c>
      <c r="I5" s="29">
        <v>189</v>
      </c>
      <c r="J5" s="29">
        <v>194</v>
      </c>
      <c r="K5" s="34">
        <v>6</v>
      </c>
      <c r="L5" s="34">
        <v>1150</v>
      </c>
      <c r="M5" s="35">
        <v>191.66666666666666</v>
      </c>
      <c r="N5" s="36">
        <v>12</v>
      </c>
      <c r="O5" s="37">
        <v>203.66666666666666</v>
      </c>
    </row>
    <row r="6" spans="1:17" ht="26.25" x14ac:dyDescent="0.25">
      <c r="A6" s="50" t="s">
        <v>168</v>
      </c>
      <c r="B6" s="51" t="s">
        <v>20</v>
      </c>
      <c r="C6" s="52">
        <v>44003</v>
      </c>
      <c r="D6" s="53" t="s">
        <v>36</v>
      </c>
      <c r="E6" s="54">
        <v>191</v>
      </c>
      <c r="F6" s="54">
        <v>192</v>
      </c>
      <c r="G6" s="54">
        <v>190</v>
      </c>
      <c r="H6" s="54">
        <v>186</v>
      </c>
      <c r="I6" s="54"/>
      <c r="J6" s="54"/>
      <c r="K6" s="55">
        <v>4</v>
      </c>
      <c r="L6" s="55">
        <v>759</v>
      </c>
      <c r="M6" s="56">
        <v>189.75</v>
      </c>
      <c r="N6" s="57">
        <v>2</v>
      </c>
      <c r="O6" s="58">
        <v>191.75</v>
      </c>
    </row>
    <row r="9" spans="1:17" x14ac:dyDescent="0.25">
      <c r="K9" s="17">
        <f>SUM(K2:K8)</f>
        <v>22</v>
      </c>
      <c r="L9" s="17">
        <f>SUM(L2:L8)</f>
        <v>4190</v>
      </c>
      <c r="M9" s="23">
        <f>SUM(L9/K9)</f>
        <v>190.45454545454547</v>
      </c>
      <c r="N9" s="17">
        <f>SUM(N2:N8)</f>
        <v>22</v>
      </c>
      <c r="O9" s="17">
        <f>SUM(M9+N9)</f>
        <v>212.45454545454547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2_1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5:H5" name="Range1_3_1_1"/>
  </protectedRanges>
  <conditionalFormatting sqref="F2">
    <cfRule type="top10" dxfId="41" priority="29" rank="1"/>
  </conditionalFormatting>
  <conditionalFormatting sqref="G2">
    <cfRule type="top10" dxfId="40" priority="28" rank="1"/>
  </conditionalFormatting>
  <conditionalFormatting sqref="H2">
    <cfRule type="top10" dxfId="39" priority="27" rank="1"/>
  </conditionalFormatting>
  <conditionalFormatting sqref="I2">
    <cfRule type="top10" dxfId="38" priority="25" rank="1"/>
  </conditionalFormatting>
  <conditionalFormatting sqref="J2">
    <cfRule type="top10" dxfId="37" priority="26" rank="1"/>
  </conditionalFormatting>
  <conditionalFormatting sqref="E2">
    <cfRule type="top10" dxfId="36" priority="30" rank="1"/>
  </conditionalFormatting>
  <conditionalFormatting sqref="F3">
    <cfRule type="top10" dxfId="35" priority="19" rank="1"/>
  </conditionalFormatting>
  <conditionalFormatting sqref="G3">
    <cfRule type="top10" dxfId="34" priority="20" rank="1"/>
  </conditionalFormatting>
  <conditionalFormatting sqref="H3">
    <cfRule type="top10" dxfId="33" priority="21" rank="1"/>
  </conditionalFormatting>
  <conditionalFormatting sqref="I3">
    <cfRule type="top10" dxfId="32" priority="22" rank="1"/>
  </conditionalFormatting>
  <conditionalFormatting sqref="J3">
    <cfRule type="top10" dxfId="31" priority="23" rank="1"/>
  </conditionalFormatting>
  <conditionalFormatting sqref="E3">
    <cfRule type="top10" dxfId="30" priority="24" rank="1"/>
  </conditionalFormatting>
  <conditionalFormatting sqref="F4">
    <cfRule type="top10" dxfId="29" priority="17" rank="1"/>
  </conditionalFormatting>
  <conditionalFormatting sqref="G4">
    <cfRule type="top10" dxfId="28" priority="16" rank="1"/>
  </conditionalFormatting>
  <conditionalFormatting sqref="H4">
    <cfRule type="top10" dxfId="27" priority="15" rank="1"/>
  </conditionalFormatting>
  <conditionalFormatting sqref="I4">
    <cfRule type="top10" dxfId="26" priority="13" rank="1"/>
  </conditionalFormatting>
  <conditionalFormatting sqref="J4">
    <cfRule type="top10" dxfId="25" priority="14" rank="1"/>
  </conditionalFormatting>
  <conditionalFormatting sqref="E4">
    <cfRule type="top10" dxfId="24" priority="18" rank="1"/>
  </conditionalFormatting>
  <conditionalFormatting sqref="F5">
    <cfRule type="top10" dxfId="23" priority="11" rank="1"/>
  </conditionalFormatting>
  <conditionalFormatting sqref="G5">
    <cfRule type="top10" dxfId="22" priority="10" rank="1"/>
  </conditionalFormatting>
  <conditionalFormatting sqref="H5">
    <cfRule type="top10" dxfId="21" priority="9" rank="1"/>
  </conditionalFormatting>
  <conditionalFormatting sqref="I5">
    <cfRule type="top10" dxfId="20" priority="7" rank="1"/>
  </conditionalFormatting>
  <conditionalFormatting sqref="J5">
    <cfRule type="top10" dxfId="19" priority="8" rank="1"/>
  </conditionalFormatting>
  <conditionalFormatting sqref="E5">
    <cfRule type="top10" dxfId="18" priority="12" rank="1"/>
  </conditionalFormatting>
  <conditionalFormatting sqref="E6">
    <cfRule type="top10" dxfId="17" priority="6" rank="1"/>
  </conditionalFormatting>
  <conditionalFormatting sqref="F6">
    <cfRule type="top10" dxfId="16" priority="5" rank="1"/>
  </conditionalFormatting>
  <conditionalFormatting sqref="G6">
    <cfRule type="top10" dxfId="15" priority="4" rank="1"/>
  </conditionalFormatting>
  <conditionalFormatting sqref="H6">
    <cfRule type="top10" dxfId="14" priority="3" rank="1"/>
  </conditionalFormatting>
  <conditionalFormatting sqref="I6">
    <cfRule type="top10" dxfId="13" priority="2" rank="1"/>
  </conditionalFormatting>
  <conditionalFormatting sqref="J6">
    <cfRule type="top10" dxfId="12" priority="1" rank="1"/>
  </conditionalFormatting>
  <hyperlinks>
    <hyperlink ref="Q1" location="'National Adult Rankings'!A1" display="Return to Rankings" xr:uid="{851B19D5-EB6A-457C-AE62-3718097832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A24BBDF-788A-45DB-8276-D70210FA61B4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1FECE729-12B1-4D2D-A94F-D923F549E282}">
          <x14:formula1>
            <xm:f>'C:\Users\abra2\Desktop\[__ABRA Scoring Program  2-25-2020 MASTER (3).xlsm]DATA'!#REF!</xm:f>
          </x14:formula1>
          <xm:sqref>B3</xm:sqref>
        </x14:dataValidation>
        <x14:dataValidation type="list" allowBlank="1" showInputMessage="1" showErrorMessage="1" xr:uid="{A157E251-90CE-40FB-8402-354FB480F17C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E891B-1E53-4BF9-A65B-2A14466C380A}">
  <sheetPr codeName="Sheet55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81</v>
      </c>
      <c r="C2" s="27">
        <f t="shared" ref="C2" si="0">$D$2</f>
        <v>187</v>
      </c>
      <c r="D2" s="28">
        <f t="shared" ref="D2" si="1">$E$2</f>
        <v>187</v>
      </c>
      <c r="E2" s="29">
        <v>187</v>
      </c>
      <c r="F2" s="29">
        <v>184</v>
      </c>
      <c r="G2" s="29">
        <v>186</v>
      </c>
      <c r="H2" s="29">
        <v>189</v>
      </c>
      <c r="I2" s="29"/>
      <c r="J2" s="29"/>
      <c r="K2" s="34">
        <v>4</v>
      </c>
      <c r="L2" s="34">
        <v>746</v>
      </c>
      <c r="M2" s="35">
        <v>186.5</v>
      </c>
      <c r="N2" s="36">
        <v>2</v>
      </c>
      <c r="O2" s="37">
        <v>188.5</v>
      </c>
    </row>
    <row r="5" spans="1:17" x14ac:dyDescent="0.25">
      <c r="K5" s="17">
        <f>SUM(K2:K4)</f>
        <v>4</v>
      </c>
      <c r="L5" s="17">
        <f>SUM(L2:L4)</f>
        <v>746</v>
      </c>
      <c r="M5" s="23">
        <f>SUM(L5/K5)</f>
        <v>186.5</v>
      </c>
      <c r="N5" s="17">
        <f>SUM(N2:N4)</f>
        <v>2</v>
      </c>
      <c r="O5" s="23">
        <f>SUM(M5+N5)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3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1" priority="1" rank="1"/>
  </conditionalFormatting>
  <conditionalFormatting sqref="G2">
    <cfRule type="top10" dxfId="10" priority="2" rank="1"/>
  </conditionalFormatting>
  <conditionalFormatting sqref="H2">
    <cfRule type="top10" dxfId="9" priority="3" rank="1"/>
  </conditionalFormatting>
  <conditionalFormatting sqref="I2">
    <cfRule type="top10" dxfId="8" priority="4" rank="1"/>
  </conditionalFormatting>
  <conditionalFormatting sqref="J2">
    <cfRule type="top10" dxfId="7" priority="5" rank="1"/>
  </conditionalFormatting>
  <conditionalFormatting sqref="E2">
    <cfRule type="top10" dxfId="6" priority="6" rank="1"/>
  </conditionalFormatting>
  <hyperlinks>
    <hyperlink ref="Q1" location="'National Adult Rankings'!A1" display="Return to Rankings" xr:uid="{745FEE58-094C-4C84-B5FF-E1982B7835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00CCAF2-D52A-4540-B287-095CC8815147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BCDAF996-DC81-4D30-9DFD-E62925D12D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3D0B-E10B-4D6D-BD51-DBAC2A12B0FD}">
  <sheetPr codeName="Sheet3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58</v>
      </c>
      <c r="C2" s="27">
        <v>43883</v>
      </c>
      <c r="D2" s="28" t="s">
        <v>56</v>
      </c>
      <c r="E2" s="29">
        <v>183</v>
      </c>
      <c r="F2" s="29">
        <v>180</v>
      </c>
      <c r="G2" s="29">
        <v>182</v>
      </c>
      <c r="H2" s="29">
        <v>179</v>
      </c>
      <c r="I2" s="29"/>
      <c r="J2" s="29"/>
      <c r="K2" s="34">
        <v>4</v>
      </c>
      <c r="L2" s="34">
        <v>724</v>
      </c>
      <c r="M2" s="35">
        <v>181</v>
      </c>
      <c r="N2" s="36">
        <v>3</v>
      </c>
      <c r="O2" s="37">
        <v>184</v>
      </c>
    </row>
    <row r="5" spans="1:17" x14ac:dyDescent="0.25">
      <c r="K5" s="17">
        <f>SUM(K2:K4)</f>
        <v>4</v>
      </c>
      <c r="L5" s="17">
        <f>SUM(L2:L4)</f>
        <v>724</v>
      </c>
      <c r="M5" s="23">
        <f>SUM(L5/K5)</f>
        <v>181</v>
      </c>
      <c r="N5" s="17">
        <f>SUM(N2:N4)</f>
        <v>3</v>
      </c>
      <c r="O5" s="23">
        <f>SUM(M5+N5)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5" priority="5" rank="1"/>
  </conditionalFormatting>
  <conditionalFormatting sqref="G2">
    <cfRule type="top10" dxfId="4" priority="4" rank="1"/>
  </conditionalFormatting>
  <conditionalFormatting sqref="H2">
    <cfRule type="top10" dxfId="3" priority="3" rank="1"/>
  </conditionalFormatting>
  <conditionalFormatting sqref="I2">
    <cfRule type="top10" dxfId="2" priority="1" rank="1"/>
  </conditionalFormatting>
  <conditionalFormatting sqref="J2">
    <cfRule type="top10" dxfId="1" priority="2" rank="1"/>
  </conditionalFormatting>
  <conditionalFormatting sqref="E2">
    <cfRule type="top10" dxfId="0" priority="6" rank="1"/>
  </conditionalFormatting>
  <hyperlinks>
    <hyperlink ref="Q1" location="'National Adult Rankings'!A1" display="Return to Rankings" xr:uid="{F0828C07-BB07-474F-B7E3-990D8137B4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7916183-82F6-4D5B-BB1A-1F2134D639F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1488737-579F-49AA-95FB-91EEF4B65244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E536-7AA3-4D27-BCD7-87F3E1566DAC}">
  <sheetPr codeName="Sheet64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121</v>
      </c>
      <c r="C2" s="27">
        <v>43918</v>
      </c>
      <c r="D2" s="28" t="s">
        <v>122</v>
      </c>
      <c r="E2" s="29">
        <v>193</v>
      </c>
      <c r="F2" s="29">
        <v>188</v>
      </c>
      <c r="G2" s="29">
        <v>190</v>
      </c>
      <c r="H2" s="29">
        <v>188</v>
      </c>
      <c r="I2" s="29"/>
      <c r="J2" s="29"/>
      <c r="K2" s="34">
        <f>COUNT(E2:J2)</f>
        <v>4</v>
      </c>
      <c r="L2" s="34">
        <f>SUM(E2:J2)</f>
        <v>759</v>
      </c>
      <c r="M2" s="35">
        <f>IFERROR(L2/K2,0)</f>
        <v>189.75</v>
      </c>
      <c r="N2" s="36">
        <v>2</v>
      </c>
      <c r="O2" s="37">
        <f>SUM(M2+N2)</f>
        <v>191.75</v>
      </c>
    </row>
    <row r="3" spans="1:17" x14ac:dyDescent="0.25">
      <c r="A3" s="25" t="s">
        <v>76</v>
      </c>
      <c r="B3" s="26" t="s">
        <v>121</v>
      </c>
      <c r="C3" s="27">
        <v>43939</v>
      </c>
      <c r="D3" s="28" t="s">
        <v>122</v>
      </c>
      <c r="E3" s="29">
        <v>183</v>
      </c>
      <c r="F3" s="29">
        <v>193</v>
      </c>
      <c r="G3" s="29">
        <v>178</v>
      </c>
      <c r="H3" s="29">
        <v>182</v>
      </c>
      <c r="I3" s="29"/>
      <c r="J3" s="29"/>
      <c r="K3" s="34">
        <f>COUNT(E3:J3)</f>
        <v>4</v>
      </c>
      <c r="L3" s="34">
        <f>SUM(E3:J3)</f>
        <v>736</v>
      </c>
      <c r="M3" s="35">
        <f>IFERROR(L3/K3,0)</f>
        <v>184</v>
      </c>
      <c r="N3" s="36">
        <v>2</v>
      </c>
      <c r="O3" s="37">
        <f>SUM(M3+N3)</f>
        <v>186</v>
      </c>
    </row>
    <row r="6" spans="1:17" x14ac:dyDescent="0.25">
      <c r="K6" s="17">
        <f>SUM(K2:K5)</f>
        <v>8</v>
      </c>
      <c r="L6" s="17">
        <f>SUM(L2:L5)</f>
        <v>1495</v>
      </c>
      <c r="M6" s="23">
        <f>SUM(L6/K6)</f>
        <v>186.875</v>
      </c>
      <c r="N6" s="17">
        <f>SUM(N2:N5)</f>
        <v>4</v>
      </c>
      <c r="O6" s="23">
        <f>SUM(M6+N6)</f>
        <v>190.875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"/>
  </protectedRanges>
  <conditionalFormatting sqref="F2">
    <cfRule type="top10" dxfId="3001" priority="11" rank="1"/>
  </conditionalFormatting>
  <conditionalFormatting sqref="G2">
    <cfRule type="top10" dxfId="3000" priority="10" rank="1"/>
  </conditionalFormatting>
  <conditionalFormatting sqref="H2">
    <cfRule type="top10" dxfId="2999" priority="9" rank="1"/>
  </conditionalFormatting>
  <conditionalFormatting sqref="I2">
    <cfRule type="top10" dxfId="2998" priority="7" rank="1"/>
  </conditionalFormatting>
  <conditionalFormatting sqref="J2">
    <cfRule type="top10" dxfId="2997" priority="8" rank="1"/>
  </conditionalFormatting>
  <conditionalFormatting sqref="E2">
    <cfRule type="top10" dxfId="2996" priority="12" rank="1"/>
  </conditionalFormatting>
  <conditionalFormatting sqref="F3">
    <cfRule type="top10" dxfId="2995" priority="5" rank="1"/>
  </conditionalFormatting>
  <conditionalFormatting sqref="G3">
    <cfRule type="top10" dxfId="2994" priority="4" rank="1"/>
  </conditionalFormatting>
  <conditionalFormatting sqref="H3">
    <cfRule type="top10" dxfId="2993" priority="3" rank="1"/>
  </conditionalFormatting>
  <conditionalFormatting sqref="I3">
    <cfRule type="top10" dxfId="2992" priority="1" rank="1"/>
  </conditionalFormatting>
  <conditionalFormatting sqref="J3">
    <cfRule type="top10" dxfId="2991" priority="2" rank="1"/>
  </conditionalFormatting>
  <conditionalFormatting sqref="E3">
    <cfRule type="top10" dxfId="2990" priority="6" rank="1"/>
  </conditionalFormatting>
  <hyperlinks>
    <hyperlink ref="Q1" location="'National Adult Rankings'!A1" display="Return to Rankings" xr:uid="{3FC27207-C65F-484A-83A4-FB2DCDCE5B4C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E229-9E7A-4AF8-BC1C-69692CE8F904}">
  <sheetPr codeName="Sheet65"/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112</v>
      </c>
      <c r="C2" s="27">
        <v>43918</v>
      </c>
      <c r="D2" s="28" t="s">
        <v>113</v>
      </c>
      <c r="E2" s="29">
        <v>193</v>
      </c>
      <c r="F2" s="29">
        <v>189</v>
      </c>
      <c r="G2" s="29">
        <v>187</v>
      </c>
      <c r="H2" s="29">
        <v>182</v>
      </c>
      <c r="I2" s="29"/>
      <c r="J2" s="29"/>
      <c r="K2" s="34">
        <f>COUNT(E2:J2)</f>
        <v>4</v>
      </c>
      <c r="L2" s="34">
        <f>SUM(E2:J2)</f>
        <v>751</v>
      </c>
      <c r="M2" s="35">
        <f>IFERROR(L2/K2,0)</f>
        <v>187.75</v>
      </c>
      <c r="N2" s="36">
        <v>2</v>
      </c>
      <c r="O2" s="37">
        <f>SUM(M2+N2)</f>
        <v>189.75</v>
      </c>
    </row>
    <row r="3" spans="1:17" x14ac:dyDescent="0.25">
      <c r="A3" s="25" t="s">
        <v>166</v>
      </c>
      <c r="B3" s="26" t="s">
        <v>112</v>
      </c>
      <c r="C3" s="92">
        <v>44002</v>
      </c>
      <c r="D3" s="95" t="s">
        <v>113</v>
      </c>
      <c r="E3" s="54">
        <v>194</v>
      </c>
      <c r="F3" s="54">
        <v>191</v>
      </c>
      <c r="G3" s="54">
        <v>194</v>
      </c>
      <c r="H3" s="54">
        <v>189</v>
      </c>
      <c r="I3" s="29"/>
      <c r="J3" s="29"/>
      <c r="K3" s="34">
        <v>4</v>
      </c>
      <c r="L3" s="34">
        <v>768</v>
      </c>
      <c r="M3" s="35">
        <v>192</v>
      </c>
      <c r="N3" s="36">
        <v>2</v>
      </c>
      <c r="O3" s="37">
        <v>194</v>
      </c>
    </row>
    <row r="6" spans="1:17" x14ac:dyDescent="0.25">
      <c r="K6" s="17">
        <f>SUM(K2:K5)</f>
        <v>8</v>
      </c>
      <c r="L6" s="17">
        <f>SUM(L2:L5)</f>
        <v>1519</v>
      </c>
      <c r="M6" s="16">
        <f>SUM(L6/K6)</f>
        <v>189.875</v>
      </c>
      <c r="N6" s="17">
        <f>SUM(N2:N5)</f>
        <v>4</v>
      </c>
      <c r="O6" s="17">
        <f>SUM(M6+N6)</f>
        <v>193.875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5" t="s">
        <v>37</v>
      </c>
      <c r="B15" s="26" t="s">
        <v>112</v>
      </c>
      <c r="C15" s="27">
        <v>43939</v>
      </c>
      <c r="D15" s="28" t="s">
        <v>113</v>
      </c>
      <c r="E15" s="29">
        <v>181</v>
      </c>
      <c r="F15" s="29">
        <v>0</v>
      </c>
      <c r="G15" s="29">
        <v>190</v>
      </c>
      <c r="H15" s="29">
        <v>190</v>
      </c>
      <c r="I15" s="29"/>
      <c r="J15" s="29"/>
      <c r="K15" s="34">
        <f t="shared" ref="K15" si="0">COUNT(E15:J15)</f>
        <v>4</v>
      </c>
      <c r="L15" s="34">
        <f t="shared" ref="L15" si="1">SUM(E15:J15)</f>
        <v>561</v>
      </c>
      <c r="M15" s="35">
        <f t="shared" ref="M15" si="2">IFERROR(L15/K15,0)</f>
        <v>140.25</v>
      </c>
      <c r="N15" s="36">
        <v>4</v>
      </c>
      <c r="O15" s="37">
        <f t="shared" ref="O15" si="3">SUM(M15+N15)</f>
        <v>144.25</v>
      </c>
    </row>
    <row r="18" spans="11:15" x14ac:dyDescent="0.25">
      <c r="K18" s="17">
        <f>SUM(K15:K17)</f>
        <v>4</v>
      </c>
      <c r="L18" s="17">
        <f>SUM(L15:L17)</f>
        <v>561</v>
      </c>
      <c r="M18" s="16">
        <f>SUM(L18/K18)</f>
        <v>140.25</v>
      </c>
      <c r="N18" s="17">
        <f>SUM(N15:N17)</f>
        <v>4</v>
      </c>
      <c r="O18" s="17">
        <f>SUM(M18+N18)</f>
        <v>144.25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_1"/>
    <protectedRange algorithmName="SHA-512" hashValue="ON39YdpmFHfN9f47KpiRvqrKx0V9+erV1CNkpWzYhW/Qyc6aT8rEyCrvauWSYGZK2ia3o7vd3akF07acHAFpOA==" saltValue="yVW9XmDwTqEnmpSGai0KYg==" spinCount="100000" sqref="I2:J2 B2:C2 B15:C15" name="Range1"/>
    <protectedRange algorithmName="SHA-512" hashValue="ON39YdpmFHfN9f47KpiRvqrKx0V9+erV1CNkpWzYhW/Qyc6aT8rEyCrvauWSYGZK2ia3o7vd3akF07acHAFpOA==" saltValue="yVW9XmDwTqEnmpSGai0KYg==" spinCount="100000" sqref="D2 D15" name="Range1_1_2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E15:J15" name="Range1_5"/>
    <protectedRange algorithmName="SHA-512" hashValue="ON39YdpmFHfN9f47KpiRvqrKx0V9+erV1CNkpWzYhW/Qyc6aT8rEyCrvauWSYGZK2ia3o7vd3akF07acHAFpOA==" saltValue="yVW9XmDwTqEnmpSGai0KYg==" spinCount="100000" sqref="B3 J3" name="Range1_1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F2">
    <cfRule type="top10" dxfId="2989" priority="20" rank="1"/>
  </conditionalFormatting>
  <conditionalFormatting sqref="G2">
    <cfRule type="top10" dxfId="2988" priority="19" rank="1"/>
  </conditionalFormatting>
  <conditionalFormatting sqref="H2">
    <cfRule type="top10" dxfId="2987" priority="18" rank="1"/>
  </conditionalFormatting>
  <conditionalFormatting sqref="I2">
    <cfRule type="top10" dxfId="2986" priority="16" rank="1"/>
  </conditionalFormatting>
  <conditionalFormatting sqref="J2">
    <cfRule type="top10" dxfId="2985" priority="17" rank="1"/>
  </conditionalFormatting>
  <conditionalFormatting sqref="E2">
    <cfRule type="top10" dxfId="2984" priority="21" rank="1"/>
  </conditionalFormatting>
  <conditionalFormatting sqref="F15">
    <cfRule type="top10" dxfId="2983" priority="14" rank="1"/>
  </conditionalFormatting>
  <conditionalFormatting sqref="G15">
    <cfRule type="top10" dxfId="2982" priority="13" rank="1"/>
  </conditionalFormatting>
  <conditionalFormatting sqref="H15">
    <cfRule type="top10" dxfId="2981" priority="12" rank="1"/>
  </conditionalFormatting>
  <conditionalFormatting sqref="E15">
    <cfRule type="top10" dxfId="2980" priority="15" rank="1"/>
  </conditionalFormatting>
  <conditionalFormatting sqref="I15">
    <cfRule type="top10" dxfId="2979" priority="11" rank="1"/>
  </conditionalFormatting>
  <conditionalFormatting sqref="J15">
    <cfRule type="top10" dxfId="2978" priority="10" rank="1"/>
  </conditionalFormatting>
  <conditionalFormatting sqref="J3">
    <cfRule type="top10" dxfId="2977" priority="9" rank="1"/>
  </conditionalFormatting>
  <conditionalFormatting sqref="I3">
    <cfRule type="top10" dxfId="2976" priority="5" rank="1"/>
  </conditionalFormatting>
  <conditionalFormatting sqref="E3">
    <cfRule type="top10" dxfId="2975" priority="4" rank="1"/>
  </conditionalFormatting>
  <conditionalFormatting sqref="F3">
    <cfRule type="top10" dxfId="2974" priority="3" rank="1"/>
  </conditionalFormatting>
  <conditionalFormatting sqref="G3">
    <cfRule type="top10" dxfId="2973" priority="2" rank="1"/>
  </conditionalFormatting>
  <conditionalFormatting sqref="H3">
    <cfRule type="top10" dxfId="2972" priority="1" rank="1"/>
  </conditionalFormatting>
  <hyperlinks>
    <hyperlink ref="Q1" location="'National Adult Rankings'!A1" display="Return to Rankings" xr:uid="{56FE0695-FB17-43B2-B293-3254F8B586E3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BEAB-5EB5-4C52-BDD7-1C99BD58B0A8}">
  <sheetPr codeName="Sheet102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198</v>
      </c>
      <c r="C2" s="27">
        <v>43967</v>
      </c>
      <c r="D2" s="28" t="s">
        <v>192</v>
      </c>
      <c r="E2" s="29">
        <v>181</v>
      </c>
      <c r="F2" s="29">
        <v>186</v>
      </c>
      <c r="G2" s="29">
        <v>187</v>
      </c>
      <c r="H2" s="29">
        <v>179</v>
      </c>
      <c r="I2" s="29">
        <v>184</v>
      </c>
      <c r="J2" s="29">
        <v>170</v>
      </c>
      <c r="K2" s="34">
        <v>6</v>
      </c>
      <c r="L2" s="34">
        <v>1087</v>
      </c>
      <c r="M2" s="35">
        <v>181.16666666666666</v>
      </c>
      <c r="N2" s="36">
        <v>10</v>
      </c>
      <c r="O2" s="37">
        <v>191.16666666666666</v>
      </c>
    </row>
    <row r="3" spans="1:17" x14ac:dyDescent="0.25">
      <c r="A3" s="25" t="s">
        <v>38</v>
      </c>
      <c r="B3" s="26" t="s">
        <v>198</v>
      </c>
      <c r="C3" s="27">
        <v>43996</v>
      </c>
      <c r="D3" s="28" t="s">
        <v>192</v>
      </c>
      <c r="E3" s="29">
        <v>184</v>
      </c>
      <c r="F3" s="29">
        <v>183.001</v>
      </c>
      <c r="G3" s="29">
        <v>178</v>
      </c>
      <c r="H3" s="29">
        <v>172</v>
      </c>
      <c r="I3" s="29"/>
      <c r="J3" s="29"/>
      <c r="K3" s="34">
        <v>4</v>
      </c>
      <c r="L3" s="34">
        <v>717</v>
      </c>
      <c r="M3" s="35">
        <v>179.25</v>
      </c>
      <c r="N3" s="36">
        <v>8</v>
      </c>
      <c r="O3" s="37">
        <v>187.25</v>
      </c>
    </row>
    <row r="6" spans="1:17" x14ac:dyDescent="0.25">
      <c r="K6" s="17">
        <f>SUM(K2:K5)</f>
        <v>10</v>
      </c>
      <c r="L6" s="17">
        <f>SUM(L2:L5)</f>
        <v>1804</v>
      </c>
      <c r="M6" s="23">
        <f>SUM(L6/K6)</f>
        <v>180.4</v>
      </c>
      <c r="N6" s="17">
        <f>SUM(N2:N5)</f>
        <v>18</v>
      </c>
      <c r="O6" s="23">
        <f>SUM(M6+N6)</f>
        <v>198.4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</protectedRanges>
  <conditionalFormatting sqref="I2">
    <cfRule type="top10" dxfId="2971" priority="12" rank="1"/>
  </conditionalFormatting>
  <conditionalFormatting sqref="H2">
    <cfRule type="top10" dxfId="2970" priority="8" rank="1"/>
  </conditionalFormatting>
  <conditionalFormatting sqref="J2">
    <cfRule type="top10" dxfId="2969" priority="9" rank="1"/>
  </conditionalFormatting>
  <conditionalFormatting sqref="G2">
    <cfRule type="top10" dxfId="2968" priority="11" rank="1"/>
  </conditionalFormatting>
  <conditionalFormatting sqref="F2">
    <cfRule type="top10" dxfId="2967" priority="10" rank="1"/>
  </conditionalFormatting>
  <conditionalFormatting sqref="E2">
    <cfRule type="top10" dxfId="2966" priority="7" rank="1"/>
  </conditionalFormatting>
  <conditionalFormatting sqref="I3">
    <cfRule type="top10" dxfId="2965" priority="6" rank="1"/>
  </conditionalFormatting>
  <conditionalFormatting sqref="H3">
    <cfRule type="top10" dxfId="2964" priority="2" rank="1"/>
  </conditionalFormatting>
  <conditionalFormatting sqref="J3">
    <cfRule type="top10" dxfId="2963" priority="3" rank="1"/>
  </conditionalFormatting>
  <conditionalFormatting sqref="G3">
    <cfRule type="top10" dxfId="2962" priority="5" rank="1"/>
  </conditionalFormatting>
  <conditionalFormatting sqref="F3">
    <cfRule type="top10" dxfId="2961" priority="4" rank="1"/>
  </conditionalFormatting>
  <conditionalFormatting sqref="E3">
    <cfRule type="top10" dxfId="2960" priority="1" rank="1"/>
  </conditionalFormatting>
  <hyperlinks>
    <hyperlink ref="Q1" location="'National Adult Rankings'!A1" display="Return to Rankings" xr:uid="{EA398B0D-8AB3-4722-B3CA-EA6C918FC5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0ABF8D-047A-49A9-A809-63AF91EC1B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1F87A91-937C-479F-A6D4-97B149E1688B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A5F9-28C6-44B7-A905-7E468D0FE525}">
  <sheetPr codeName="Sheet61"/>
  <dimension ref="A1:Q7"/>
  <sheetViews>
    <sheetView workbookViewId="0">
      <selection activeCell="A16" sqref="A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109</v>
      </c>
      <c r="C2" s="27">
        <v>43907</v>
      </c>
      <c r="D2" s="28" t="s">
        <v>101</v>
      </c>
      <c r="E2" s="29">
        <v>184</v>
      </c>
      <c r="F2" s="29">
        <v>185</v>
      </c>
      <c r="G2" s="29">
        <v>188</v>
      </c>
      <c r="H2" s="29">
        <v>194</v>
      </c>
      <c r="I2" s="29"/>
      <c r="J2" s="29"/>
      <c r="K2" s="34">
        <v>4</v>
      </c>
      <c r="L2" s="34">
        <v>751</v>
      </c>
      <c r="M2" s="35">
        <v>187.75</v>
      </c>
      <c r="N2" s="36">
        <v>13</v>
      </c>
      <c r="O2" s="37">
        <v>200.75</v>
      </c>
    </row>
    <row r="3" spans="1:17" x14ac:dyDescent="0.25">
      <c r="A3" s="25" t="s">
        <v>38</v>
      </c>
      <c r="B3" s="26" t="s">
        <v>109</v>
      </c>
      <c r="C3" s="27">
        <v>43975</v>
      </c>
      <c r="D3" s="28" t="s">
        <v>101</v>
      </c>
      <c r="E3" s="29">
        <v>182</v>
      </c>
      <c r="F3" s="29">
        <v>184</v>
      </c>
      <c r="G3" s="29">
        <v>187</v>
      </c>
      <c r="H3" s="29">
        <v>186</v>
      </c>
      <c r="I3" s="29"/>
      <c r="J3" s="29"/>
      <c r="K3" s="34">
        <v>4</v>
      </c>
      <c r="L3" s="34">
        <v>739</v>
      </c>
      <c r="M3" s="35">
        <v>184.75</v>
      </c>
      <c r="N3" s="36">
        <v>13</v>
      </c>
      <c r="O3" s="37">
        <v>197.75</v>
      </c>
    </row>
    <row r="4" spans="1:17" x14ac:dyDescent="0.25">
      <c r="A4" s="25" t="s">
        <v>38</v>
      </c>
      <c r="B4" s="26" t="s">
        <v>109</v>
      </c>
      <c r="C4" s="27">
        <v>44009</v>
      </c>
      <c r="D4" s="28" t="s">
        <v>101</v>
      </c>
      <c r="E4" s="29">
        <v>177</v>
      </c>
      <c r="F4" s="29">
        <v>180</v>
      </c>
      <c r="G4" s="29">
        <v>186</v>
      </c>
      <c r="H4" s="29">
        <v>181</v>
      </c>
      <c r="I4" s="29"/>
      <c r="J4" s="29"/>
      <c r="K4" s="34">
        <v>4</v>
      </c>
      <c r="L4" s="34">
        <v>724</v>
      </c>
      <c r="M4" s="35">
        <v>181</v>
      </c>
      <c r="N4" s="36">
        <v>6</v>
      </c>
      <c r="O4" s="37">
        <v>187</v>
      </c>
    </row>
    <row r="7" spans="1:17" x14ac:dyDescent="0.25">
      <c r="K7" s="17">
        <f>SUM(K2:K6)</f>
        <v>12</v>
      </c>
      <c r="L7" s="17">
        <f>SUM(L2:L6)</f>
        <v>2214</v>
      </c>
      <c r="M7" s="23">
        <f>SUM(L7/K7)</f>
        <v>184.5</v>
      </c>
      <c r="N7" s="17">
        <f>SUM(N2:N6)</f>
        <v>32</v>
      </c>
      <c r="O7" s="23">
        <f>SUM(M7+N7)</f>
        <v>216.5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9_3"/>
    <protectedRange algorithmName="SHA-512" hashValue="ON39YdpmFHfN9f47KpiRvqrKx0V9+erV1CNkpWzYhW/Qyc6aT8rEyCrvauWSYGZK2ia3o7vd3akF07acHAFpOA==" saltValue="yVW9XmDwTqEnmpSGai0KYg==" spinCount="100000" sqref="D4" name="Range1_1_7_4"/>
  </protectedRanges>
  <conditionalFormatting sqref="I2">
    <cfRule type="top10" dxfId="2959" priority="18" rank="1"/>
  </conditionalFormatting>
  <conditionalFormatting sqref="H2">
    <cfRule type="top10" dxfId="2958" priority="14" rank="1"/>
  </conditionalFormatting>
  <conditionalFormatting sqref="J2">
    <cfRule type="top10" dxfId="2957" priority="15" rank="1"/>
  </conditionalFormatting>
  <conditionalFormatting sqref="G2">
    <cfRule type="top10" dxfId="2956" priority="17" rank="1"/>
  </conditionalFormatting>
  <conditionalFormatting sqref="F2">
    <cfRule type="top10" dxfId="2955" priority="16" rank="1"/>
  </conditionalFormatting>
  <conditionalFormatting sqref="E2">
    <cfRule type="top10" dxfId="2954" priority="13" rank="1"/>
  </conditionalFormatting>
  <conditionalFormatting sqref="I3">
    <cfRule type="top10" dxfId="2953" priority="12" rank="1"/>
  </conditionalFormatting>
  <conditionalFormatting sqref="H3">
    <cfRule type="top10" dxfId="2952" priority="8" rank="1"/>
  </conditionalFormatting>
  <conditionalFormatting sqref="J3">
    <cfRule type="top10" dxfId="2951" priority="9" rank="1"/>
  </conditionalFormatting>
  <conditionalFormatting sqref="G3">
    <cfRule type="top10" dxfId="2950" priority="11" rank="1"/>
  </conditionalFormatting>
  <conditionalFormatting sqref="F3">
    <cfRule type="top10" dxfId="2949" priority="10" rank="1"/>
  </conditionalFormatting>
  <conditionalFormatting sqref="E3">
    <cfRule type="top10" dxfId="2948" priority="7" rank="1"/>
  </conditionalFormatting>
  <conditionalFormatting sqref="I4">
    <cfRule type="top10" dxfId="2947" priority="6" rank="1"/>
  </conditionalFormatting>
  <conditionalFormatting sqref="H4">
    <cfRule type="top10" dxfId="2946" priority="2" rank="1"/>
  </conditionalFormatting>
  <conditionalFormatting sqref="J4">
    <cfRule type="top10" dxfId="2945" priority="3" rank="1"/>
  </conditionalFormatting>
  <conditionalFormatting sqref="G4">
    <cfRule type="top10" dxfId="2944" priority="5" rank="1"/>
  </conditionalFormatting>
  <conditionalFormatting sqref="F4">
    <cfRule type="top10" dxfId="2943" priority="4" rank="1"/>
  </conditionalFormatting>
  <conditionalFormatting sqref="E4">
    <cfRule type="top10" dxfId="2942" priority="1" rank="1"/>
  </conditionalFormatting>
  <hyperlinks>
    <hyperlink ref="Q1" location="'National Adult Rankings'!A1" display="Return to Rankings" xr:uid="{967A7933-BE42-4609-832F-6F0CF4A339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38D41C-D7A5-4D0B-BD7B-74D0AA35BF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5F89648-24FF-46B9-A0EC-C459A8A9A11F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B67D5-948C-443F-B859-3EA7C1179934}">
  <sheetPr codeName="Sheet66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118</v>
      </c>
      <c r="C2" s="27">
        <v>43918</v>
      </c>
      <c r="D2" s="28" t="s">
        <v>113</v>
      </c>
      <c r="E2" s="29">
        <v>195</v>
      </c>
      <c r="F2" s="29">
        <v>192</v>
      </c>
      <c r="G2" s="29">
        <v>191</v>
      </c>
      <c r="H2" s="29">
        <v>193</v>
      </c>
      <c r="I2" s="29"/>
      <c r="J2" s="29"/>
      <c r="K2" s="34">
        <f>COUNT(E2:J2)</f>
        <v>4</v>
      </c>
      <c r="L2" s="34">
        <f>SUM(E2:J2)</f>
        <v>771</v>
      </c>
      <c r="M2" s="35">
        <f>IFERROR(L2/K2,0)</f>
        <v>192.75</v>
      </c>
      <c r="N2" s="36">
        <v>5</v>
      </c>
      <c r="O2" s="37">
        <f>SUM(M2+N2)</f>
        <v>197.75</v>
      </c>
    </row>
    <row r="3" spans="1:17" x14ac:dyDescent="0.25">
      <c r="A3" s="25" t="s">
        <v>76</v>
      </c>
      <c r="B3" s="26" t="s">
        <v>118</v>
      </c>
      <c r="C3" s="27">
        <v>43939</v>
      </c>
      <c r="D3" s="28" t="s">
        <v>113</v>
      </c>
      <c r="E3" s="29">
        <v>191</v>
      </c>
      <c r="F3" s="29">
        <v>190</v>
      </c>
      <c r="G3" s="29">
        <v>195</v>
      </c>
      <c r="H3" s="29">
        <v>190</v>
      </c>
      <c r="I3" s="29"/>
      <c r="J3" s="29"/>
      <c r="K3" s="34">
        <f>COUNT(E3:J3)</f>
        <v>4</v>
      </c>
      <c r="L3" s="34">
        <f>SUM(E3:J3)</f>
        <v>766</v>
      </c>
      <c r="M3" s="35">
        <f>IFERROR(L3/K3,0)</f>
        <v>191.5</v>
      </c>
      <c r="N3" s="36">
        <v>2</v>
      </c>
      <c r="O3" s="37">
        <f>SUM(M3+N3)</f>
        <v>193.5</v>
      </c>
    </row>
    <row r="4" spans="1:17" x14ac:dyDescent="0.25">
      <c r="A4" s="25" t="s">
        <v>166</v>
      </c>
      <c r="B4" s="26" t="s">
        <v>118</v>
      </c>
      <c r="C4" s="94">
        <v>44002</v>
      </c>
      <c r="D4" s="95" t="s">
        <v>113</v>
      </c>
      <c r="E4" s="54">
        <v>198</v>
      </c>
      <c r="F4" s="54">
        <v>199</v>
      </c>
      <c r="G4" s="54">
        <v>196</v>
      </c>
      <c r="H4" s="54">
        <v>196</v>
      </c>
      <c r="I4" s="29"/>
      <c r="J4" s="29"/>
      <c r="K4" s="34">
        <v>4</v>
      </c>
      <c r="L4" s="34">
        <v>789</v>
      </c>
      <c r="M4" s="35">
        <v>197.25</v>
      </c>
      <c r="N4" s="36">
        <v>6</v>
      </c>
      <c r="O4" s="37">
        <v>203.25</v>
      </c>
    </row>
    <row r="7" spans="1:17" x14ac:dyDescent="0.25">
      <c r="K7" s="17">
        <f>SUM(K2:K6)</f>
        <v>12</v>
      </c>
      <c r="L7" s="17">
        <f>SUM(L2:L6)</f>
        <v>2326</v>
      </c>
      <c r="M7" s="23">
        <f>SUM(L7/K7)</f>
        <v>193.83333333333334</v>
      </c>
      <c r="N7" s="17">
        <f>SUM(N2:N6)</f>
        <v>13</v>
      </c>
      <c r="O7" s="23">
        <f>SUM(M7+N7)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4 J4" name="Range1"/>
    <protectedRange algorithmName="SHA-512" hashValue="ON39YdpmFHfN9f47KpiRvqrKx0V9+erV1CNkpWzYhW/Qyc6aT8rEyCrvauWSYGZK2ia3o7vd3akF07acHAFpOA==" saltValue="yVW9XmDwTqEnmpSGai0KYg==" spinCount="100000" sqref="I4" name="Range1_3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F2">
    <cfRule type="top10" dxfId="2941" priority="20" rank="1"/>
  </conditionalFormatting>
  <conditionalFormatting sqref="G2">
    <cfRule type="top10" dxfId="2940" priority="19" rank="1"/>
  </conditionalFormatting>
  <conditionalFormatting sqref="H2">
    <cfRule type="top10" dxfId="2939" priority="18" rank="1"/>
  </conditionalFormatting>
  <conditionalFormatting sqref="I2">
    <cfRule type="top10" dxfId="2938" priority="16" rank="1"/>
  </conditionalFormatting>
  <conditionalFormatting sqref="J2">
    <cfRule type="top10" dxfId="2937" priority="17" rank="1"/>
  </conditionalFormatting>
  <conditionalFormatting sqref="E2">
    <cfRule type="top10" dxfId="2936" priority="21" rank="1"/>
  </conditionalFormatting>
  <conditionalFormatting sqref="F3">
    <cfRule type="top10" dxfId="2935" priority="14" rank="1"/>
  </conditionalFormatting>
  <conditionalFormatting sqref="G3">
    <cfRule type="top10" dxfId="2934" priority="13" rank="1"/>
  </conditionalFormatting>
  <conditionalFormatting sqref="H3">
    <cfRule type="top10" dxfId="2933" priority="12" rank="1"/>
  </conditionalFormatting>
  <conditionalFormatting sqref="I3">
    <cfRule type="top10" dxfId="2932" priority="10" rank="1"/>
  </conditionalFormatting>
  <conditionalFormatting sqref="J3">
    <cfRule type="top10" dxfId="2931" priority="11" rank="1"/>
  </conditionalFormatting>
  <conditionalFormatting sqref="E3">
    <cfRule type="top10" dxfId="2930" priority="15" rank="1"/>
  </conditionalFormatting>
  <conditionalFormatting sqref="J4">
    <cfRule type="top10" dxfId="2929" priority="9" rank="1"/>
  </conditionalFormatting>
  <conditionalFormatting sqref="I4">
    <cfRule type="top10" dxfId="2928" priority="5" rank="1"/>
  </conditionalFormatting>
  <conditionalFormatting sqref="E4">
    <cfRule type="top10" dxfId="2927" priority="4" rank="1"/>
  </conditionalFormatting>
  <conditionalFormatting sqref="F4">
    <cfRule type="top10" dxfId="2926" priority="3" rank="1"/>
  </conditionalFormatting>
  <conditionalFormatting sqref="G4">
    <cfRule type="top10" dxfId="2925" priority="2" rank="1"/>
  </conditionalFormatting>
  <conditionalFormatting sqref="H4">
    <cfRule type="top10" dxfId="2924" priority="1" rank="1"/>
  </conditionalFormatting>
  <hyperlinks>
    <hyperlink ref="Q1" location="'National Adult Rankings'!A1" display="Return to Rankings" xr:uid="{CA4758CE-F7AA-4FCA-AA20-19BBC8D6EFF7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832C-BA5C-4F66-AAA1-7CFC87758891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233</v>
      </c>
      <c r="C2" s="27">
        <v>43981</v>
      </c>
      <c r="D2" s="28" t="s">
        <v>237</v>
      </c>
      <c r="E2" s="29">
        <v>192</v>
      </c>
      <c r="F2" s="29">
        <v>192</v>
      </c>
      <c r="G2" s="29">
        <v>193</v>
      </c>
      <c r="H2" s="29">
        <v>195.001</v>
      </c>
      <c r="I2" s="29"/>
      <c r="J2" s="29"/>
      <c r="K2" s="34">
        <v>4</v>
      </c>
      <c r="L2" s="34">
        <v>772.00099999999998</v>
      </c>
      <c r="M2" s="35">
        <v>193.00024999999999</v>
      </c>
      <c r="N2" s="36">
        <v>9</v>
      </c>
      <c r="O2" s="37">
        <v>202.00024999999999</v>
      </c>
    </row>
    <row r="3" spans="1:17" x14ac:dyDescent="0.25">
      <c r="A3" s="25" t="s">
        <v>76</v>
      </c>
      <c r="B3" s="26" t="s">
        <v>233</v>
      </c>
      <c r="C3" s="27">
        <v>43995</v>
      </c>
      <c r="D3" s="28" t="s">
        <v>237</v>
      </c>
      <c r="E3" s="29">
        <v>194.001</v>
      </c>
      <c r="F3" s="29">
        <v>191</v>
      </c>
      <c r="G3" s="29">
        <v>195</v>
      </c>
      <c r="H3" s="29">
        <v>190</v>
      </c>
      <c r="I3" s="29"/>
      <c r="J3" s="29"/>
      <c r="K3" s="34">
        <f>COUNT(E3:J3)</f>
        <v>4</v>
      </c>
      <c r="L3" s="34">
        <f>SUM(E3:J3)</f>
        <v>770.00099999999998</v>
      </c>
      <c r="M3" s="35">
        <f>IFERROR(L3/K3,0)</f>
        <v>192.50024999999999</v>
      </c>
      <c r="N3" s="36">
        <v>6</v>
      </c>
      <c r="O3" s="37">
        <f>SUM(M3+N3)</f>
        <v>198.50024999999999</v>
      </c>
    </row>
    <row r="6" spans="1:17" x14ac:dyDescent="0.25">
      <c r="K6" s="17">
        <f>SUM(K2:K5)</f>
        <v>8</v>
      </c>
      <c r="L6" s="17">
        <f>SUM(L2:L5)</f>
        <v>1542.002</v>
      </c>
      <c r="M6" s="23">
        <f>SUM(L6/K6)</f>
        <v>192.75024999999999</v>
      </c>
      <c r="N6" s="17">
        <f>SUM(N2:N5)</f>
        <v>15</v>
      </c>
      <c r="O6" s="23">
        <f>SUM(M6+N6)</f>
        <v>207.75024999999999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2">
    <cfRule type="top10" dxfId="2923" priority="12" rank="1"/>
  </conditionalFormatting>
  <conditionalFormatting sqref="F2">
    <cfRule type="top10" dxfId="2922" priority="11" rank="1"/>
  </conditionalFormatting>
  <conditionalFormatting sqref="G2">
    <cfRule type="top10" dxfId="2921" priority="10" rank="1"/>
  </conditionalFormatting>
  <conditionalFormatting sqref="H2">
    <cfRule type="top10" dxfId="2920" priority="9" rank="1"/>
  </conditionalFormatting>
  <conditionalFormatting sqref="I2">
    <cfRule type="top10" dxfId="2919" priority="7" rank="1"/>
  </conditionalFormatting>
  <conditionalFormatting sqref="J2">
    <cfRule type="top10" dxfId="2918" priority="8" rank="1"/>
  </conditionalFormatting>
  <conditionalFormatting sqref="F3">
    <cfRule type="top10" dxfId="2917" priority="1" rank="1"/>
  </conditionalFormatting>
  <conditionalFormatting sqref="G3">
    <cfRule type="top10" dxfId="2916" priority="2" rank="1"/>
  </conditionalFormatting>
  <conditionalFormatting sqref="H3">
    <cfRule type="top10" dxfId="2915" priority="3" rank="1"/>
  </conditionalFormatting>
  <conditionalFormatting sqref="I3">
    <cfRule type="top10" dxfId="2914" priority="4" rank="1"/>
  </conditionalFormatting>
  <conditionalFormatting sqref="J3">
    <cfRule type="top10" dxfId="2913" priority="5" rank="1"/>
  </conditionalFormatting>
  <conditionalFormatting sqref="E3">
    <cfRule type="top10" dxfId="2912" priority="6" rank="1"/>
  </conditionalFormatting>
  <hyperlinks>
    <hyperlink ref="Q1" location="'National Adult Rankings'!A1" display="Return to Rankings" xr:uid="{2018FFEF-E6A2-49EE-BD21-E90C585A3E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5A4174D-AB19-406D-A76A-5D2CF7D377BF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80AB2A60-56E5-4B4C-9CC8-CEEE450847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D4A6-04A1-456F-847F-A31668C07EC4}">
  <sheetPr codeName="Sheet10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61" t="s">
        <v>37</v>
      </c>
      <c r="B2" s="62" t="s">
        <v>158</v>
      </c>
      <c r="C2" s="63">
        <v>43961</v>
      </c>
      <c r="D2" s="64" t="s">
        <v>157</v>
      </c>
      <c r="E2" s="65">
        <v>137</v>
      </c>
      <c r="F2" s="65">
        <v>148</v>
      </c>
      <c r="G2" s="65">
        <v>138</v>
      </c>
      <c r="H2" s="65">
        <v>160</v>
      </c>
      <c r="I2" s="65"/>
      <c r="J2" s="65"/>
      <c r="K2" s="66">
        <f>COUNT(E2:J2)</f>
        <v>4</v>
      </c>
      <c r="L2" s="66">
        <f>SUM(E2:J2)</f>
        <v>583</v>
      </c>
      <c r="M2" s="67">
        <f>SUM(L2/K2)</f>
        <v>145.75</v>
      </c>
      <c r="N2" s="62">
        <v>4</v>
      </c>
      <c r="O2" s="68">
        <f>SUM(M2+N2)</f>
        <v>149.75</v>
      </c>
    </row>
    <row r="5" spans="1:17" x14ac:dyDescent="0.25">
      <c r="K5" s="17">
        <f>SUM(K2:K4)</f>
        <v>4</v>
      </c>
      <c r="L5" s="17">
        <f>SUM(L2:L4)</f>
        <v>583</v>
      </c>
      <c r="M5" s="23">
        <f>SUM(L5/K5)</f>
        <v>145.75</v>
      </c>
      <c r="N5" s="17">
        <f>SUM(N2:N4)</f>
        <v>4</v>
      </c>
      <c r="O5" s="23">
        <f>SUM(M5+N5)</f>
        <v>149.75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_2"/>
  </protectedRanges>
  <conditionalFormatting sqref="E2">
    <cfRule type="top10" dxfId="2911" priority="1" rank="1"/>
  </conditionalFormatting>
  <conditionalFormatting sqref="F2">
    <cfRule type="top10" dxfId="2910" priority="2" rank="1"/>
  </conditionalFormatting>
  <conditionalFormatting sqref="G2">
    <cfRule type="top10" dxfId="2909" priority="3" rank="1"/>
  </conditionalFormatting>
  <conditionalFormatting sqref="H2">
    <cfRule type="top10" dxfId="2908" priority="4" rank="1"/>
  </conditionalFormatting>
  <conditionalFormatting sqref="I2">
    <cfRule type="top10" dxfId="2907" priority="5" rank="1"/>
  </conditionalFormatting>
  <conditionalFormatting sqref="J2">
    <cfRule type="top10" dxfId="2906" priority="6" rank="1"/>
  </conditionalFormatting>
  <hyperlinks>
    <hyperlink ref="Q1" location="'National Adult Rankings'!A1" display="Return to Rankings" xr:uid="{71AF5B56-7CE9-4CF5-96CD-2299EC826D84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76E507-91AB-4625-A9E1-0F0E9439DAF1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4108C94E-ACA3-4900-8933-40599AE384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3A975-BA07-416A-B6B8-FA565604FC4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254</v>
      </c>
      <c r="C2" s="27">
        <v>43988</v>
      </c>
      <c r="D2" s="28" t="s">
        <v>192</v>
      </c>
      <c r="E2" s="29">
        <v>194</v>
      </c>
      <c r="F2" s="29">
        <v>190</v>
      </c>
      <c r="G2" s="29">
        <v>190</v>
      </c>
      <c r="H2" s="29">
        <v>191</v>
      </c>
      <c r="I2" s="29"/>
      <c r="J2" s="29"/>
      <c r="K2" s="34">
        <v>4</v>
      </c>
      <c r="L2" s="34">
        <v>765</v>
      </c>
      <c r="M2" s="35">
        <v>191.25</v>
      </c>
      <c r="N2" s="36">
        <v>2</v>
      </c>
      <c r="O2" s="37">
        <v>193.25</v>
      </c>
    </row>
    <row r="5" spans="1:17" x14ac:dyDescent="0.25">
      <c r="K5" s="17">
        <f>SUM(K2:K4)</f>
        <v>4</v>
      </c>
      <c r="L5" s="17">
        <f>SUM(L2:L4)</f>
        <v>765</v>
      </c>
      <c r="M5" s="23">
        <f>SUM(L5/K5)</f>
        <v>191.25</v>
      </c>
      <c r="N5" s="17">
        <f>SUM(N2:N4)</f>
        <v>2</v>
      </c>
      <c r="O5" s="23">
        <f>SUM(M5+N5)</f>
        <v>193.25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_1"/>
  </protectedRanges>
  <conditionalFormatting sqref="E2">
    <cfRule type="top10" dxfId="2905" priority="6" rank="1"/>
  </conditionalFormatting>
  <conditionalFormatting sqref="F2">
    <cfRule type="top10" dxfId="2904" priority="5" rank="1"/>
  </conditionalFormatting>
  <conditionalFormatting sqref="G2">
    <cfRule type="top10" dxfId="2903" priority="4" rank="1"/>
  </conditionalFormatting>
  <conditionalFormatting sqref="H2">
    <cfRule type="top10" dxfId="2902" priority="3" rank="1"/>
  </conditionalFormatting>
  <conditionalFormatting sqref="I2">
    <cfRule type="top10" dxfId="2901" priority="1" rank="1"/>
  </conditionalFormatting>
  <conditionalFormatting sqref="J2">
    <cfRule type="top10" dxfId="2900" priority="2" rank="1"/>
  </conditionalFormatting>
  <hyperlinks>
    <hyperlink ref="Q1" location="'National Adult Rankings'!A1" display="Return to Rankings" xr:uid="{3ACF5A2F-5E06-4D40-8B83-3B9990084F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C03E74-BD30-44D5-A3DA-A5F4738515C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8505-4125-453B-B015-953694DA7BA1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232</v>
      </c>
      <c r="C2" s="27">
        <v>43981</v>
      </c>
      <c r="D2" s="28" t="s">
        <v>227</v>
      </c>
      <c r="E2" s="29">
        <v>170</v>
      </c>
      <c r="F2" s="29">
        <v>168</v>
      </c>
      <c r="G2" s="29">
        <v>174</v>
      </c>
      <c r="H2" s="29">
        <v>176</v>
      </c>
      <c r="I2" s="29"/>
      <c r="J2" s="29"/>
      <c r="K2" s="34">
        <v>4</v>
      </c>
      <c r="L2" s="34">
        <v>688</v>
      </c>
      <c r="M2" s="35">
        <v>172</v>
      </c>
      <c r="N2" s="36">
        <v>4</v>
      </c>
      <c r="O2" s="37">
        <v>176</v>
      </c>
    </row>
    <row r="3" spans="1:17" x14ac:dyDescent="0.25">
      <c r="A3" s="25" t="s">
        <v>154</v>
      </c>
      <c r="B3" s="26" t="s">
        <v>232</v>
      </c>
      <c r="C3" s="27">
        <v>43982</v>
      </c>
      <c r="D3" s="28" t="s">
        <v>227</v>
      </c>
      <c r="E3" s="29">
        <v>166</v>
      </c>
      <c r="F3" s="29">
        <v>161</v>
      </c>
      <c r="G3" s="29">
        <v>162</v>
      </c>
      <c r="H3" s="29">
        <v>178</v>
      </c>
      <c r="I3" s="29">
        <v>170</v>
      </c>
      <c r="J3" s="29">
        <v>168</v>
      </c>
      <c r="K3" s="34">
        <v>6</v>
      </c>
      <c r="L3" s="34">
        <v>1005</v>
      </c>
      <c r="M3" s="35">
        <v>167.5</v>
      </c>
      <c r="N3" s="36">
        <v>8</v>
      </c>
      <c r="O3" s="37">
        <v>175.5</v>
      </c>
    </row>
    <row r="4" spans="1:17" x14ac:dyDescent="0.25">
      <c r="A4" s="25" t="s">
        <v>154</v>
      </c>
      <c r="B4" s="26" t="s">
        <v>232</v>
      </c>
      <c r="C4" s="27">
        <v>44009</v>
      </c>
      <c r="D4" s="28" t="s">
        <v>227</v>
      </c>
      <c r="E4" s="29">
        <v>172</v>
      </c>
      <c r="F4" s="29">
        <v>175</v>
      </c>
      <c r="G4" s="29">
        <v>173</v>
      </c>
      <c r="H4" s="29">
        <v>175</v>
      </c>
      <c r="I4" s="29"/>
      <c r="J4" s="29"/>
      <c r="K4" s="34">
        <v>4</v>
      </c>
      <c r="L4" s="34">
        <v>695</v>
      </c>
      <c r="M4" s="35">
        <v>173.75</v>
      </c>
      <c r="N4" s="36">
        <v>4</v>
      </c>
      <c r="O4" s="37">
        <v>177.75</v>
      </c>
    </row>
    <row r="7" spans="1:17" x14ac:dyDescent="0.25">
      <c r="K7" s="17">
        <f>SUM(K2:K6)</f>
        <v>14</v>
      </c>
      <c r="L7" s="17">
        <f>SUM(L2:L6)</f>
        <v>2388</v>
      </c>
      <c r="M7" s="23">
        <f>SUM(L7/K7)</f>
        <v>170.57142857142858</v>
      </c>
      <c r="N7" s="17">
        <f>SUM(N2:N6)</f>
        <v>16</v>
      </c>
      <c r="O7" s="23">
        <f>SUM(M7+N7)</f>
        <v>186.57142857142858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E2">
    <cfRule type="top10" dxfId="2899" priority="18" rank="1"/>
  </conditionalFormatting>
  <conditionalFormatting sqref="F2">
    <cfRule type="top10" dxfId="2898" priority="17" rank="1"/>
  </conditionalFormatting>
  <conditionalFormatting sqref="G2">
    <cfRule type="top10" dxfId="2897" priority="16" rank="1"/>
  </conditionalFormatting>
  <conditionalFormatting sqref="H2">
    <cfRule type="top10" dxfId="2896" priority="15" rank="1"/>
  </conditionalFormatting>
  <conditionalFormatting sqref="I2">
    <cfRule type="top10" dxfId="2895" priority="14" rank="1"/>
  </conditionalFormatting>
  <conditionalFormatting sqref="J2">
    <cfRule type="top10" dxfId="2894" priority="13" rank="1"/>
  </conditionalFormatting>
  <conditionalFormatting sqref="E3">
    <cfRule type="top10" dxfId="2893" priority="12" rank="1"/>
  </conditionalFormatting>
  <conditionalFormatting sqref="F3">
    <cfRule type="top10" dxfId="2892" priority="11" rank="1"/>
  </conditionalFormatting>
  <conditionalFormatting sqref="G3">
    <cfRule type="top10" dxfId="2891" priority="10" rank="1"/>
  </conditionalFormatting>
  <conditionalFormatting sqref="H3">
    <cfRule type="top10" dxfId="2890" priority="9" rank="1"/>
  </conditionalFormatting>
  <conditionalFormatting sqref="I3">
    <cfRule type="top10" dxfId="2889" priority="8" rank="1"/>
  </conditionalFormatting>
  <conditionalFormatting sqref="J3">
    <cfRule type="top10" dxfId="2888" priority="7" rank="1"/>
  </conditionalFormatting>
  <conditionalFormatting sqref="E4">
    <cfRule type="top10" dxfId="2887" priority="6" rank="1"/>
  </conditionalFormatting>
  <conditionalFormatting sqref="F4">
    <cfRule type="top10" dxfId="2886" priority="5" rank="1"/>
  </conditionalFormatting>
  <conditionalFormatting sqref="G4">
    <cfRule type="top10" dxfId="2885" priority="4" rank="1"/>
  </conditionalFormatting>
  <conditionalFormatting sqref="H4">
    <cfRule type="top10" dxfId="2884" priority="3" rank="1"/>
  </conditionalFormatting>
  <conditionalFormatting sqref="I4">
    <cfRule type="top10" dxfId="2883" priority="2" rank="1"/>
  </conditionalFormatting>
  <conditionalFormatting sqref="J4">
    <cfRule type="top10" dxfId="2882" priority="1" rank="1"/>
  </conditionalFormatting>
  <hyperlinks>
    <hyperlink ref="Q1" location="'National Adult Rankings'!A1" display="Return to Rankings" xr:uid="{45C50E25-425D-4B01-B939-6CC93DCF3A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6C3179-8362-4DC6-B4AD-D5DD873B0D47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D1EB291E-01D0-4DF1-A751-FE5EA32EB2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AD5-2E87-498A-8A1C-F37F989E8BA6}">
  <dimension ref="A1:Q6"/>
  <sheetViews>
    <sheetView workbookViewId="0">
      <selection activeCell="B12" sqref="B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148</v>
      </c>
      <c r="B2" s="51" t="s">
        <v>145</v>
      </c>
      <c r="C2" s="52">
        <v>43953</v>
      </c>
      <c r="D2" s="53" t="s">
        <v>149</v>
      </c>
      <c r="E2" s="54">
        <v>185</v>
      </c>
      <c r="F2" s="54">
        <v>184</v>
      </c>
      <c r="G2" s="54">
        <v>180</v>
      </c>
      <c r="H2" s="54"/>
      <c r="I2" s="54"/>
      <c r="J2" s="54"/>
      <c r="K2" s="55">
        <v>3</v>
      </c>
      <c r="L2" s="55">
        <v>549</v>
      </c>
      <c r="M2" s="56">
        <v>183</v>
      </c>
      <c r="N2" s="57">
        <v>11</v>
      </c>
      <c r="O2" s="58">
        <v>194</v>
      </c>
    </row>
    <row r="3" spans="1:17" x14ac:dyDescent="0.25">
      <c r="A3" s="25" t="s">
        <v>37</v>
      </c>
      <c r="B3" s="26" t="s">
        <v>145</v>
      </c>
      <c r="C3" s="27">
        <v>43995</v>
      </c>
      <c r="D3" s="28" t="s">
        <v>149</v>
      </c>
      <c r="E3" s="29">
        <v>178</v>
      </c>
      <c r="F3" s="29">
        <v>180</v>
      </c>
      <c r="G3" s="29">
        <v>184</v>
      </c>
      <c r="H3" s="29"/>
      <c r="I3" s="29"/>
      <c r="J3" s="29"/>
      <c r="K3" s="34">
        <v>3</v>
      </c>
      <c r="L3" s="34">
        <v>542</v>
      </c>
      <c r="M3" s="35">
        <v>180.66666666666666</v>
      </c>
      <c r="N3" s="36">
        <v>3</v>
      </c>
      <c r="O3" s="37">
        <v>183.66666666666666</v>
      </c>
    </row>
    <row r="6" spans="1:17" x14ac:dyDescent="0.25">
      <c r="K6" s="17">
        <f>SUM(K2:K5)</f>
        <v>6</v>
      </c>
      <c r="L6" s="17">
        <f>SUM(L2:L5)</f>
        <v>1091</v>
      </c>
      <c r="M6" s="23">
        <f>SUM(L6/K6)</f>
        <v>181.83333333333334</v>
      </c>
      <c r="N6" s="17">
        <f>SUM(N2:N5)</f>
        <v>14</v>
      </c>
      <c r="O6" s="23">
        <f>SUM(M6+N6)</f>
        <v>195.83333333333334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E3:J3 B3:C3" name="Range1_25_1"/>
    <protectedRange algorithmName="SHA-512" hashValue="ON39YdpmFHfN9f47KpiRvqrKx0V9+erV1CNkpWzYhW/Qyc6aT8rEyCrvauWSYGZK2ia3o7vd3akF07acHAFpOA==" saltValue="yVW9XmDwTqEnmpSGai0KYg==" spinCount="100000" sqref="D3" name="Range1_1_13_1"/>
  </protectedRanges>
  <conditionalFormatting sqref="E2">
    <cfRule type="top10" dxfId="3316" priority="12" rank="1"/>
  </conditionalFormatting>
  <conditionalFormatting sqref="F2">
    <cfRule type="top10" dxfId="3315" priority="11" rank="1"/>
  </conditionalFormatting>
  <conditionalFormatting sqref="G2">
    <cfRule type="top10" dxfId="3314" priority="10" rank="1"/>
  </conditionalFormatting>
  <conditionalFormatting sqref="H2">
    <cfRule type="top10" dxfId="3313" priority="9" rank="1"/>
  </conditionalFormatting>
  <conditionalFormatting sqref="I2">
    <cfRule type="top10" dxfId="3312" priority="8" rank="1"/>
  </conditionalFormatting>
  <conditionalFormatting sqref="J2">
    <cfRule type="top10" dxfId="3311" priority="7" rank="1"/>
  </conditionalFormatting>
  <conditionalFormatting sqref="E3">
    <cfRule type="top10" dxfId="3310" priority="6" rank="1"/>
  </conditionalFormatting>
  <conditionalFormatting sqref="F3">
    <cfRule type="top10" dxfId="3309" priority="5" rank="1"/>
  </conditionalFormatting>
  <conditionalFormatting sqref="G3">
    <cfRule type="top10" dxfId="3308" priority="4" rank="1"/>
  </conditionalFormatting>
  <conditionalFormatting sqref="H3">
    <cfRule type="top10" dxfId="3307" priority="3" rank="1"/>
  </conditionalFormatting>
  <conditionalFormatting sqref="I3">
    <cfRule type="top10" dxfId="3306" priority="2" rank="1"/>
  </conditionalFormatting>
  <conditionalFormatting sqref="J3">
    <cfRule type="top10" dxfId="3305" priority="1" rank="1"/>
  </conditionalFormatting>
  <hyperlinks>
    <hyperlink ref="Q1" location="'National Adult Rankings'!A1" display="Return to Rankings" xr:uid="{5676FBCB-6DA5-4263-97B7-0B365BD3BC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C49693-DBD8-41B3-BC69-DBD9F3BB51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0BF993B-3600-44E3-9A2F-EB8298678FB3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34F1-8B2D-4AAB-BEC5-8891424FA12F}">
  <sheetPr codeName="Sheet104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193</v>
      </c>
      <c r="C2" s="27">
        <v>43967</v>
      </c>
      <c r="D2" s="28" t="s">
        <v>192</v>
      </c>
      <c r="E2" s="29">
        <v>200</v>
      </c>
      <c r="F2" s="29">
        <v>194</v>
      </c>
      <c r="G2" s="29">
        <v>197</v>
      </c>
      <c r="H2" s="29">
        <v>195</v>
      </c>
      <c r="I2" s="29">
        <v>200</v>
      </c>
      <c r="J2" s="29">
        <v>195.001</v>
      </c>
      <c r="K2" s="34">
        <v>6</v>
      </c>
      <c r="L2" s="34">
        <v>1181.001</v>
      </c>
      <c r="M2" s="35">
        <v>196.83349999999999</v>
      </c>
      <c r="N2" s="36">
        <v>16</v>
      </c>
      <c r="O2" s="37">
        <v>212.83349999999999</v>
      </c>
    </row>
    <row r="3" spans="1:17" x14ac:dyDescent="0.25">
      <c r="A3" s="25" t="s">
        <v>76</v>
      </c>
      <c r="B3" s="26" t="s">
        <v>193</v>
      </c>
      <c r="C3" s="27">
        <v>43988</v>
      </c>
      <c r="D3" s="28" t="s">
        <v>192</v>
      </c>
      <c r="E3" s="29">
        <v>199</v>
      </c>
      <c r="F3" s="29">
        <v>198</v>
      </c>
      <c r="G3" s="29">
        <v>198</v>
      </c>
      <c r="H3" s="29">
        <v>198</v>
      </c>
      <c r="I3" s="29"/>
      <c r="J3" s="29"/>
      <c r="K3" s="34">
        <v>4</v>
      </c>
      <c r="L3" s="34">
        <v>793</v>
      </c>
      <c r="M3" s="35">
        <v>198.25</v>
      </c>
      <c r="N3" s="36">
        <v>6</v>
      </c>
      <c r="O3" s="37">
        <v>204.25</v>
      </c>
    </row>
    <row r="4" spans="1:17" x14ac:dyDescent="0.25">
      <c r="A4" s="25" t="s">
        <v>76</v>
      </c>
      <c r="B4" s="26" t="s">
        <v>193</v>
      </c>
      <c r="C4" s="27">
        <v>43996</v>
      </c>
      <c r="D4" s="28" t="s">
        <v>192</v>
      </c>
      <c r="E4" s="29">
        <v>198.001</v>
      </c>
      <c r="F4" s="29">
        <v>197.001</v>
      </c>
      <c r="G4" s="29">
        <v>198.001</v>
      </c>
      <c r="H4" s="29">
        <v>200</v>
      </c>
      <c r="I4" s="29"/>
      <c r="J4" s="29"/>
      <c r="K4" s="34">
        <v>4</v>
      </c>
      <c r="L4" s="34">
        <v>793.00300000000004</v>
      </c>
      <c r="M4" s="35">
        <v>198.25075000000001</v>
      </c>
      <c r="N4" s="36">
        <v>13</v>
      </c>
      <c r="O4" s="37">
        <v>211.25075000000001</v>
      </c>
    </row>
    <row r="7" spans="1:17" x14ac:dyDescent="0.25">
      <c r="K7" s="17">
        <f>SUM(K2:K6)</f>
        <v>14</v>
      </c>
      <c r="L7" s="17">
        <f>SUM(L2:L6)</f>
        <v>2767.0039999999999</v>
      </c>
      <c r="M7" s="23">
        <f>SUM(L7/K7)</f>
        <v>197.64314285714286</v>
      </c>
      <c r="N7" s="17">
        <f>SUM(N2:N6)</f>
        <v>35</v>
      </c>
      <c r="O7" s="23">
        <f>SUM(M7+N7)</f>
        <v>232.64314285714286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_1"/>
    <protectedRange algorithmName="SHA-512" hashValue="ON39YdpmFHfN9f47KpiRvqrKx0V9+erV1CNkpWzYhW/Qyc6aT8rEyCrvauWSYGZK2ia3o7vd3akF07acHAFpOA==" saltValue="yVW9XmDwTqEnmpSGai0KYg==" spinCount="100000" sqref="I4:J4 B4:C4" name="Range1_12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2881" priority="13" rank="1"/>
  </conditionalFormatting>
  <conditionalFormatting sqref="G2">
    <cfRule type="top10" dxfId="2880" priority="14" rank="1"/>
  </conditionalFormatting>
  <conditionalFormatting sqref="H2">
    <cfRule type="top10" dxfId="2879" priority="15" rank="1"/>
  </conditionalFormatting>
  <conditionalFormatting sqref="I2">
    <cfRule type="top10" dxfId="2878" priority="16" rank="1"/>
  </conditionalFormatting>
  <conditionalFormatting sqref="J2">
    <cfRule type="top10" dxfId="2877" priority="17" rank="1"/>
  </conditionalFormatting>
  <conditionalFormatting sqref="E2">
    <cfRule type="top10" dxfId="2876" priority="18" rank="1"/>
  </conditionalFormatting>
  <conditionalFormatting sqref="F3">
    <cfRule type="top10" dxfId="2875" priority="11" rank="1"/>
  </conditionalFormatting>
  <conditionalFormatting sqref="G3">
    <cfRule type="top10" dxfId="2874" priority="10" rank="1"/>
  </conditionalFormatting>
  <conditionalFormatting sqref="H3">
    <cfRule type="top10" dxfId="2873" priority="9" rank="1"/>
  </conditionalFormatting>
  <conditionalFormatting sqref="I3">
    <cfRule type="top10" dxfId="2872" priority="7" rank="1"/>
  </conditionalFormatting>
  <conditionalFormatting sqref="J3">
    <cfRule type="top10" dxfId="2871" priority="8" rank="1"/>
  </conditionalFormatting>
  <conditionalFormatting sqref="E3">
    <cfRule type="top10" dxfId="2870" priority="12" rank="1"/>
  </conditionalFormatting>
  <conditionalFormatting sqref="F4">
    <cfRule type="top10" dxfId="2869" priority="5" rank="1"/>
  </conditionalFormatting>
  <conditionalFormatting sqref="G4">
    <cfRule type="top10" dxfId="2868" priority="4" rank="1"/>
  </conditionalFormatting>
  <conditionalFormatting sqref="H4">
    <cfRule type="top10" dxfId="2867" priority="3" rank="1"/>
  </conditionalFormatting>
  <conditionalFormatting sqref="I4">
    <cfRule type="top10" dxfId="2866" priority="1" rank="1"/>
  </conditionalFormatting>
  <conditionalFormatting sqref="J4">
    <cfRule type="top10" dxfId="2865" priority="2" rank="1"/>
  </conditionalFormatting>
  <conditionalFormatting sqref="E4">
    <cfRule type="top10" dxfId="2864" priority="6" rank="1"/>
  </conditionalFormatting>
  <hyperlinks>
    <hyperlink ref="Q1" location="'National Adult Rankings'!A1" display="Return to Rankings" xr:uid="{A80BBD63-A189-494F-A718-6E953F8542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64B2E61-6B2A-4313-A753-CC3F69AD61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3D4162-D0DB-47F8-B99E-743F066FADF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0EE6-A629-4660-AF8E-0A7785A7595A}">
  <sheetPr codeName="Sheet39"/>
  <dimension ref="A1:Q10"/>
  <sheetViews>
    <sheetView workbookViewId="0">
      <selection activeCell="B16" sqref="B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103</v>
      </c>
      <c r="C2" s="27">
        <v>43907</v>
      </c>
      <c r="D2" s="28" t="s">
        <v>101</v>
      </c>
      <c r="E2" s="29">
        <v>164</v>
      </c>
      <c r="F2" s="29">
        <v>182</v>
      </c>
      <c r="G2" s="29">
        <v>187</v>
      </c>
      <c r="H2" s="29">
        <v>182</v>
      </c>
      <c r="I2" s="29"/>
      <c r="J2" s="29"/>
      <c r="K2" s="34">
        <v>4</v>
      </c>
      <c r="L2" s="34">
        <v>715</v>
      </c>
      <c r="M2" s="35">
        <v>178.75</v>
      </c>
      <c r="N2" s="36">
        <v>4</v>
      </c>
      <c r="O2" s="37">
        <v>182.75</v>
      </c>
    </row>
    <row r="3" spans="1:17" x14ac:dyDescent="0.25">
      <c r="A3" s="59" t="s">
        <v>96</v>
      </c>
      <c r="B3" s="26" t="s">
        <v>103</v>
      </c>
      <c r="C3" s="27">
        <v>43942</v>
      </c>
      <c r="D3" s="28" t="s">
        <v>133</v>
      </c>
      <c r="E3" s="29">
        <v>179</v>
      </c>
      <c r="F3" s="29">
        <v>180</v>
      </c>
      <c r="G3" s="29">
        <v>174</v>
      </c>
      <c r="H3" s="29">
        <v>176</v>
      </c>
      <c r="I3" s="29"/>
      <c r="J3" s="29"/>
      <c r="K3" s="34">
        <f t="shared" ref="K3" si="0">COUNT(E3:J3)</f>
        <v>4</v>
      </c>
      <c r="L3" s="34">
        <f t="shared" ref="L3" si="1">SUM(E3:J3)</f>
        <v>709</v>
      </c>
      <c r="M3" s="35">
        <f t="shared" ref="M3" si="2">IFERROR(L3/K3,0)</f>
        <v>177.25</v>
      </c>
      <c r="N3" s="36">
        <v>5</v>
      </c>
      <c r="O3" s="37">
        <f t="shared" ref="O3" si="3">SUM(M3+N3)</f>
        <v>182.25</v>
      </c>
    </row>
    <row r="4" spans="1:17" x14ac:dyDescent="0.25">
      <c r="A4" s="25" t="s">
        <v>96</v>
      </c>
      <c r="B4" s="26" t="s">
        <v>103</v>
      </c>
      <c r="C4" s="27">
        <v>43947</v>
      </c>
      <c r="D4" s="28" t="s">
        <v>133</v>
      </c>
      <c r="E4" s="29">
        <v>182</v>
      </c>
      <c r="F4" s="29">
        <v>181</v>
      </c>
      <c r="G4" s="29">
        <v>182</v>
      </c>
      <c r="H4" s="29">
        <v>179</v>
      </c>
      <c r="I4" s="29"/>
      <c r="J4" s="29"/>
      <c r="K4" s="34">
        <v>4</v>
      </c>
      <c r="L4" s="34">
        <v>724</v>
      </c>
      <c r="M4" s="35">
        <v>181</v>
      </c>
      <c r="N4" s="36">
        <v>5</v>
      </c>
      <c r="O4" s="37">
        <v>186</v>
      </c>
    </row>
    <row r="5" spans="1:17" x14ac:dyDescent="0.25">
      <c r="A5" s="25" t="s">
        <v>96</v>
      </c>
      <c r="B5" s="26" t="s">
        <v>103</v>
      </c>
      <c r="C5" s="27">
        <v>43970</v>
      </c>
      <c r="D5" s="28" t="s">
        <v>101</v>
      </c>
      <c r="E5" s="29">
        <v>175</v>
      </c>
      <c r="F5" s="29">
        <v>182</v>
      </c>
      <c r="G5" s="29">
        <v>168</v>
      </c>
      <c r="H5" s="29">
        <v>177</v>
      </c>
      <c r="I5" s="29"/>
      <c r="J5" s="29"/>
      <c r="K5" s="34">
        <v>4</v>
      </c>
      <c r="L5" s="34">
        <v>702</v>
      </c>
      <c r="M5" s="35">
        <v>175.5</v>
      </c>
      <c r="N5" s="36">
        <v>6</v>
      </c>
      <c r="O5" s="37">
        <f>SUM(M5+N5)</f>
        <v>181.5</v>
      </c>
    </row>
    <row r="6" spans="1:17" x14ac:dyDescent="0.25">
      <c r="A6" s="25" t="s">
        <v>96</v>
      </c>
      <c r="B6" s="26" t="s">
        <v>103</v>
      </c>
      <c r="C6" s="27">
        <v>43975</v>
      </c>
      <c r="D6" s="28" t="s">
        <v>101</v>
      </c>
      <c r="E6" s="29">
        <v>181</v>
      </c>
      <c r="F6" s="29">
        <v>178</v>
      </c>
      <c r="G6" s="29">
        <v>178</v>
      </c>
      <c r="H6" s="29">
        <v>169</v>
      </c>
      <c r="I6" s="29"/>
      <c r="J6" s="29"/>
      <c r="K6" s="34">
        <v>4</v>
      </c>
      <c r="L6" s="34">
        <v>706</v>
      </c>
      <c r="M6" s="35">
        <v>176.5</v>
      </c>
      <c r="N6" s="36">
        <v>13</v>
      </c>
      <c r="O6" s="37">
        <v>189.5</v>
      </c>
    </row>
    <row r="7" spans="1:17" x14ac:dyDescent="0.25">
      <c r="A7" s="25" t="s">
        <v>96</v>
      </c>
      <c r="B7" s="26" t="s">
        <v>103</v>
      </c>
      <c r="C7" s="27">
        <v>43998</v>
      </c>
      <c r="D7" s="28" t="s">
        <v>101</v>
      </c>
      <c r="E7" s="29">
        <v>169</v>
      </c>
      <c r="F7" s="29">
        <v>167</v>
      </c>
      <c r="G7" s="29">
        <v>177</v>
      </c>
      <c r="H7" s="29">
        <v>178</v>
      </c>
      <c r="I7" s="29"/>
      <c r="J7" s="29"/>
      <c r="K7" s="34">
        <v>4</v>
      </c>
      <c r="L7" s="34">
        <v>691</v>
      </c>
      <c r="M7" s="35">
        <v>172.75</v>
      </c>
      <c r="N7" s="36">
        <v>9</v>
      </c>
      <c r="O7" s="37">
        <v>181.75</v>
      </c>
    </row>
    <row r="10" spans="1:17" x14ac:dyDescent="0.25">
      <c r="K10" s="17">
        <f>SUM(K2:K9)</f>
        <v>24</v>
      </c>
      <c r="L10" s="17">
        <f>SUM(L2:L9)</f>
        <v>4247</v>
      </c>
      <c r="M10" s="23">
        <f>SUM(L10/K10)</f>
        <v>176.95833333333334</v>
      </c>
      <c r="N10" s="17">
        <f>SUM(N2:N9)</f>
        <v>42</v>
      </c>
      <c r="O10" s="23">
        <f>SUM(M10+N10)</f>
        <v>218.95833333333334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2_1_1"/>
    <protectedRange algorithmName="SHA-512" hashValue="ON39YdpmFHfN9f47KpiRvqrKx0V9+erV1CNkpWzYhW/Qyc6aT8rEyCrvauWSYGZK2ia3o7vd3akF07acHAFpOA==" saltValue="yVW9XmDwTqEnmpSGai0KYg==" spinCount="100000" sqref="D5" name="Range1_1_1_1_1"/>
    <protectedRange algorithmName="SHA-512" hashValue="ON39YdpmFHfN9f47KpiRvqrKx0V9+erV1CNkpWzYhW/Qyc6aT8rEyCrvauWSYGZK2ia3o7vd3akF07acHAFpOA==" saltValue="yVW9XmDwTqEnmpSGai0KYg==" spinCount="100000" sqref="E6:J6 B6:C6" name="Range1_2_5"/>
    <protectedRange algorithmName="SHA-512" hashValue="ON39YdpmFHfN9f47KpiRvqrKx0V9+erV1CNkpWzYhW/Qyc6aT8rEyCrvauWSYGZK2ia3o7vd3akF07acHAFpOA==" saltValue="yVW9XmDwTqEnmpSGai0KYg==" spinCount="100000" sqref="D6" name="Range1_1_1_6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2"/>
  </protectedRanges>
  <conditionalFormatting sqref="J2">
    <cfRule type="top10" dxfId="2863" priority="31" rank="1"/>
  </conditionalFormatting>
  <conditionalFormatting sqref="I2">
    <cfRule type="top10" dxfId="2862" priority="32" rank="1"/>
  </conditionalFormatting>
  <conditionalFormatting sqref="H2">
    <cfRule type="top10" dxfId="2861" priority="33" rank="1"/>
  </conditionalFormatting>
  <conditionalFormatting sqref="G2">
    <cfRule type="top10" dxfId="2860" priority="34" rank="1"/>
  </conditionalFormatting>
  <conditionalFormatting sqref="F2">
    <cfRule type="top10" dxfId="2859" priority="35" rank="1"/>
  </conditionalFormatting>
  <conditionalFormatting sqref="E2">
    <cfRule type="top10" dxfId="2858" priority="36" rank="1"/>
  </conditionalFormatting>
  <conditionalFormatting sqref="J3">
    <cfRule type="top10" dxfId="2857" priority="25" rank="1"/>
  </conditionalFormatting>
  <conditionalFormatting sqref="I3">
    <cfRule type="top10" dxfId="2856" priority="26" rank="1"/>
  </conditionalFormatting>
  <conditionalFormatting sqref="H3">
    <cfRule type="top10" dxfId="2855" priority="27" rank="1"/>
  </conditionalFormatting>
  <conditionalFormatting sqref="G3">
    <cfRule type="top10" dxfId="2854" priority="28" rank="1"/>
  </conditionalFormatting>
  <conditionalFormatting sqref="F3">
    <cfRule type="top10" dxfId="2853" priority="29" rank="1"/>
  </conditionalFormatting>
  <conditionalFormatting sqref="E3">
    <cfRule type="top10" dxfId="2852" priority="30" rank="1"/>
  </conditionalFormatting>
  <conditionalFormatting sqref="J4">
    <cfRule type="top10" dxfId="2851" priority="19" rank="1"/>
  </conditionalFormatting>
  <conditionalFormatting sqref="I4">
    <cfRule type="top10" dxfId="2850" priority="20" rank="1"/>
  </conditionalFormatting>
  <conditionalFormatting sqref="H4">
    <cfRule type="top10" dxfId="2849" priority="21" rank="1"/>
  </conditionalFormatting>
  <conditionalFormatting sqref="G4">
    <cfRule type="top10" dxfId="2848" priority="22" rank="1"/>
  </conditionalFormatting>
  <conditionalFormatting sqref="F4">
    <cfRule type="top10" dxfId="2847" priority="23" rank="1"/>
  </conditionalFormatting>
  <conditionalFormatting sqref="E4">
    <cfRule type="top10" dxfId="2846" priority="24" rank="1"/>
  </conditionalFormatting>
  <conditionalFormatting sqref="J5">
    <cfRule type="top10" dxfId="2845" priority="13" rank="1"/>
  </conditionalFormatting>
  <conditionalFormatting sqref="I5">
    <cfRule type="top10" dxfId="2844" priority="14" rank="1"/>
  </conditionalFormatting>
  <conditionalFormatting sqref="H5">
    <cfRule type="top10" dxfId="2843" priority="15" rank="1"/>
  </conditionalFormatting>
  <conditionalFormatting sqref="G5">
    <cfRule type="top10" dxfId="2842" priority="16" rank="1"/>
  </conditionalFormatting>
  <conditionalFormatting sqref="F5">
    <cfRule type="top10" dxfId="2841" priority="17" rank="1"/>
  </conditionalFormatting>
  <conditionalFormatting sqref="E5">
    <cfRule type="top10" dxfId="2840" priority="18" rank="1"/>
  </conditionalFormatting>
  <conditionalFormatting sqref="J6">
    <cfRule type="top10" dxfId="2839" priority="7" rank="1"/>
  </conditionalFormatting>
  <conditionalFormatting sqref="I6">
    <cfRule type="top10" dxfId="2838" priority="8" rank="1"/>
  </conditionalFormatting>
  <conditionalFormatting sqref="H6">
    <cfRule type="top10" dxfId="2837" priority="9" rank="1"/>
  </conditionalFormatting>
  <conditionalFormatting sqref="G6">
    <cfRule type="top10" dxfId="2836" priority="10" rank="1"/>
  </conditionalFormatting>
  <conditionalFormatting sqref="F6">
    <cfRule type="top10" dxfId="2835" priority="11" rank="1"/>
  </conditionalFormatting>
  <conditionalFormatting sqref="E6">
    <cfRule type="top10" dxfId="2834" priority="12" rank="1"/>
  </conditionalFormatting>
  <conditionalFormatting sqref="J7">
    <cfRule type="top10" dxfId="2833" priority="1" rank="1"/>
  </conditionalFormatting>
  <conditionalFormatting sqref="I7">
    <cfRule type="top10" dxfId="2832" priority="2" rank="1"/>
  </conditionalFormatting>
  <conditionalFormatting sqref="H7">
    <cfRule type="top10" dxfId="2831" priority="3" rank="1"/>
  </conditionalFormatting>
  <conditionalFormatting sqref="G7">
    <cfRule type="top10" dxfId="2830" priority="4" rank="1"/>
  </conditionalFormatting>
  <conditionalFormatting sqref="F7">
    <cfRule type="top10" dxfId="2829" priority="5" rank="1"/>
  </conditionalFormatting>
  <conditionalFormatting sqref="E7">
    <cfRule type="top10" dxfId="2828" priority="6" rank="1"/>
  </conditionalFormatting>
  <hyperlinks>
    <hyperlink ref="Q1" location="'National Adult Rankings'!A1" display="Return to Rankings" xr:uid="{36692955-EE9F-461B-8801-10E31C61DD5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6BBA0A4-988F-4139-997A-44FD4C0318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98C0146-1D98-4D7C-AC45-9D40A7FBB1EE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E65D-3F50-408C-B9CC-4AA9BC98A5CF}">
  <sheetPr codeName="Sheet67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125</v>
      </c>
      <c r="C2" s="27">
        <v>43939</v>
      </c>
      <c r="D2" s="28" t="s">
        <v>113</v>
      </c>
      <c r="E2" s="29">
        <v>179</v>
      </c>
      <c r="F2" s="29">
        <v>189</v>
      </c>
      <c r="G2" s="29">
        <v>190</v>
      </c>
      <c r="H2" s="29">
        <v>192</v>
      </c>
      <c r="I2" s="29"/>
      <c r="J2" s="29"/>
      <c r="K2" s="34">
        <f>COUNT(E2:J2)</f>
        <v>4</v>
      </c>
      <c r="L2" s="34">
        <f>SUM(E2:J2)</f>
        <v>750</v>
      </c>
      <c r="M2" s="35">
        <f>IFERROR(L2/K2,0)</f>
        <v>187.5</v>
      </c>
      <c r="N2" s="36">
        <v>2</v>
      </c>
      <c r="O2" s="37">
        <f>SUM(M2+N2)</f>
        <v>189.5</v>
      </c>
    </row>
    <row r="3" spans="1:17" x14ac:dyDescent="0.25">
      <c r="A3" s="25" t="s">
        <v>166</v>
      </c>
      <c r="B3" s="26" t="s">
        <v>125</v>
      </c>
      <c r="C3" s="27">
        <v>43960</v>
      </c>
      <c r="D3" s="28" t="s">
        <v>113</v>
      </c>
      <c r="E3" s="29">
        <v>194</v>
      </c>
      <c r="F3" s="29">
        <v>195</v>
      </c>
      <c r="G3" s="29">
        <v>171</v>
      </c>
      <c r="H3" s="29">
        <v>190</v>
      </c>
      <c r="I3" s="29"/>
      <c r="J3" s="29"/>
      <c r="K3" s="34">
        <v>4</v>
      </c>
      <c r="L3" s="34">
        <v>750</v>
      </c>
      <c r="M3" s="35">
        <v>187.5</v>
      </c>
      <c r="N3" s="36">
        <v>2</v>
      </c>
      <c r="O3" s="37">
        <v>189.5</v>
      </c>
    </row>
    <row r="4" spans="1:17" x14ac:dyDescent="0.25">
      <c r="A4" s="25" t="s">
        <v>166</v>
      </c>
      <c r="B4" s="26" t="s">
        <v>125</v>
      </c>
      <c r="C4" s="94">
        <v>44002</v>
      </c>
      <c r="D4" s="95" t="s">
        <v>113</v>
      </c>
      <c r="E4" s="28">
        <f>$G$3</f>
        <v>171</v>
      </c>
      <c r="F4" s="29">
        <v>194</v>
      </c>
      <c r="G4" s="29">
        <v>193</v>
      </c>
      <c r="H4" s="29">
        <v>199.00399999999999</v>
      </c>
      <c r="I4" s="29"/>
      <c r="J4" s="29"/>
      <c r="K4" s="34">
        <v>4</v>
      </c>
      <c r="L4" s="34">
        <v>780.00400000000002</v>
      </c>
      <c r="M4" s="35">
        <v>195.001</v>
      </c>
      <c r="N4" s="36">
        <v>3</v>
      </c>
      <c r="O4" s="37">
        <v>198.001</v>
      </c>
    </row>
    <row r="7" spans="1:17" x14ac:dyDescent="0.25">
      <c r="K7" s="17">
        <f>SUM(K2:K6)</f>
        <v>12</v>
      </c>
      <c r="L7" s="17">
        <f>SUM(L2:L6)</f>
        <v>2280.0039999999999</v>
      </c>
      <c r="M7" s="16">
        <f>SUM(L7/K7)</f>
        <v>190.00033333333332</v>
      </c>
      <c r="N7" s="17">
        <f>SUM(N2:N6)</f>
        <v>7</v>
      </c>
      <c r="O7" s="23">
        <f>SUM(M7+N7)</f>
        <v>197.00033333333332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" name="Range1_3"/>
    <protectedRange algorithmName="SHA-512" hashValue="ON39YdpmFHfN9f47KpiRvqrKx0V9+erV1CNkpWzYhW/Qyc6aT8rEyCrvauWSYGZK2ia3o7vd3akF07acHAFpOA==" saltValue="yVW9XmDwTqEnmpSGai0KYg==" spinCount="100000" sqref="B3:C3 I3:J3" name="Range1_4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E4" name="Range1_1_2"/>
    <protectedRange algorithmName="SHA-512" hashValue="ON39YdpmFHfN9f47KpiRvqrKx0V9+erV1CNkpWzYhW/Qyc6aT8rEyCrvauWSYGZK2ia3o7vd3akF07acHAFpOA==" saltValue="yVW9XmDwTqEnmpSGai0KYg==" spinCount="100000" sqref="F4:I4" name="Range1_3_2"/>
  </protectedRanges>
  <conditionalFormatting sqref="F2">
    <cfRule type="top10" dxfId="2827" priority="16" rank="1"/>
  </conditionalFormatting>
  <conditionalFormatting sqref="G2">
    <cfRule type="top10" dxfId="2826" priority="15" rank="1"/>
  </conditionalFormatting>
  <conditionalFormatting sqref="H2">
    <cfRule type="top10" dxfId="2825" priority="14" rank="1"/>
  </conditionalFormatting>
  <conditionalFormatting sqref="I2">
    <cfRule type="top10" dxfId="2824" priority="12" rank="1"/>
  </conditionalFormatting>
  <conditionalFormatting sqref="J2">
    <cfRule type="top10" dxfId="2823" priority="13" rank="1"/>
  </conditionalFormatting>
  <conditionalFormatting sqref="E2">
    <cfRule type="top10" dxfId="2822" priority="17" rank="1"/>
  </conditionalFormatting>
  <conditionalFormatting sqref="I3">
    <cfRule type="top10" dxfId="2821" priority="6" rank="1"/>
  </conditionalFormatting>
  <conditionalFormatting sqref="E3">
    <cfRule type="top10" dxfId="2820" priority="7" rank="1"/>
  </conditionalFormatting>
  <conditionalFormatting sqref="F3">
    <cfRule type="top10" dxfId="2819" priority="8" rank="1"/>
  </conditionalFormatting>
  <conditionalFormatting sqref="G3">
    <cfRule type="top10" dxfId="2818" priority="9" rank="1"/>
  </conditionalFormatting>
  <conditionalFormatting sqref="H3">
    <cfRule type="top10" dxfId="2817" priority="10" rank="1"/>
  </conditionalFormatting>
  <conditionalFormatting sqref="J3">
    <cfRule type="top10" dxfId="2816" priority="11" rank="1"/>
  </conditionalFormatting>
  <conditionalFormatting sqref="J4">
    <cfRule type="top10" dxfId="2815" priority="5" rank="1"/>
  </conditionalFormatting>
  <conditionalFormatting sqref="F4">
    <cfRule type="top10" dxfId="2814" priority="4" rank="1"/>
  </conditionalFormatting>
  <conditionalFormatting sqref="G4">
    <cfRule type="top10" dxfId="2813" priority="3" rank="1"/>
  </conditionalFormatting>
  <conditionalFormatting sqref="H4">
    <cfRule type="top10" dxfId="2812" priority="2" rank="1"/>
  </conditionalFormatting>
  <conditionalFormatting sqref="I4">
    <cfRule type="top10" dxfId="2811" priority="1" rank="1"/>
  </conditionalFormatting>
  <hyperlinks>
    <hyperlink ref="Q1" location="'National Adult Rankings'!A1" display="Return to Rankings" xr:uid="{EDC2C387-5D05-4056-B5D4-C4A3045D8E70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7180-E35C-413D-978B-3102744440E4}">
  <sheetPr codeName="Sheet68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124</v>
      </c>
      <c r="C2" s="27">
        <v>43918</v>
      </c>
      <c r="D2" s="28" t="s">
        <v>113</v>
      </c>
      <c r="E2" s="29">
        <v>186</v>
      </c>
      <c r="F2" s="29">
        <v>186</v>
      </c>
      <c r="G2" s="29">
        <v>181</v>
      </c>
      <c r="H2" s="29">
        <v>175</v>
      </c>
      <c r="I2" s="29"/>
      <c r="J2" s="29"/>
      <c r="K2" s="34">
        <f>COUNT(E2:J2)</f>
        <v>4</v>
      </c>
      <c r="L2" s="34">
        <f>SUM(E2:J2)</f>
        <v>728</v>
      </c>
      <c r="M2" s="35">
        <f>IFERROR(L2/K2,0)</f>
        <v>182</v>
      </c>
      <c r="N2" s="36">
        <v>2</v>
      </c>
      <c r="O2" s="37">
        <f>SUM(M2+N2)</f>
        <v>184</v>
      </c>
    </row>
    <row r="3" spans="1:17" x14ac:dyDescent="0.25">
      <c r="A3" s="25" t="s">
        <v>76</v>
      </c>
      <c r="B3" s="26" t="s">
        <v>124</v>
      </c>
      <c r="C3" s="27">
        <v>43939</v>
      </c>
      <c r="D3" s="28" t="s">
        <v>113</v>
      </c>
      <c r="E3" s="29">
        <v>191</v>
      </c>
      <c r="F3" s="29">
        <v>189</v>
      </c>
      <c r="G3" s="29">
        <v>192</v>
      </c>
      <c r="H3" s="29">
        <v>184</v>
      </c>
      <c r="I3" s="29"/>
      <c r="J3" s="29"/>
      <c r="K3" s="34">
        <f>COUNT(E3:J3)</f>
        <v>4</v>
      </c>
      <c r="L3" s="34">
        <f>SUM(E3:J3)</f>
        <v>756</v>
      </c>
      <c r="M3" s="35">
        <f>IFERROR(L3/K3,0)</f>
        <v>189</v>
      </c>
      <c r="N3" s="36">
        <v>2</v>
      </c>
      <c r="O3" s="37">
        <f>SUM(M3+N3)</f>
        <v>191</v>
      </c>
    </row>
    <row r="6" spans="1:17" x14ac:dyDescent="0.25">
      <c r="K6" s="17">
        <f>SUM(K2:K5)</f>
        <v>8</v>
      </c>
      <c r="L6" s="17">
        <f>SUM(L2:L5)</f>
        <v>1484</v>
      </c>
      <c r="M6" s="23">
        <f>SUM(L6/K6)</f>
        <v>185.5</v>
      </c>
      <c r="N6" s="17">
        <f>SUM(N2:N5)</f>
        <v>4</v>
      </c>
      <c r="O6" s="23">
        <f>SUM(M6+N6)</f>
        <v>189.5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J2" name="Range1_3_2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3"/>
  </protectedRanges>
  <conditionalFormatting sqref="F2">
    <cfRule type="top10" dxfId="2810" priority="11" rank="1"/>
  </conditionalFormatting>
  <conditionalFormatting sqref="G2">
    <cfRule type="top10" dxfId="2809" priority="10" rank="1"/>
  </conditionalFormatting>
  <conditionalFormatting sqref="H2">
    <cfRule type="top10" dxfId="2808" priority="9" rank="1"/>
  </conditionalFormatting>
  <conditionalFormatting sqref="I2">
    <cfRule type="top10" dxfId="2807" priority="7" rank="1"/>
  </conditionalFormatting>
  <conditionalFormatting sqref="J2">
    <cfRule type="top10" dxfId="2806" priority="8" rank="1"/>
  </conditionalFormatting>
  <conditionalFormatting sqref="E2">
    <cfRule type="top10" dxfId="2805" priority="12" rank="1"/>
  </conditionalFormatting>
  <conditionalFormatting sqref="F3">
    <cfRule type="top10" dxfId="2804" priority="5" rank="1"/>
  </conditionalFormatting>
  <conditionalFormatting sqref="G3">
    <cfRule type="top10" dxfId="2803" priority="4" rank="1"/>
  </conditionalFormatting>
  <conditionalFormatting sqref="H3">
    <cfRule type="top10" dxfId="2802" priority="3" rank="1"/>
  </conditionalFormatting>
  <conditionalFormatting sqref="I3">
    <cfRule type="top10" dxfId="2801" priority="1" rank="1"/>
  </conditionalFormatting>
  <conditionalFormatting sqref="J3">
    <cfRule type="top10" dxfId="2800" priority="2" rank="1"/>
  </conditionalFormatting>
  <conditionalFormatting sqref="E3">
    <cfRule type="top10" dxfId="2799" priority="6" rank="1"/>
  </conditionalFormatting>
  <hyperlinks>
    <hyperlink ref="Q1" location="'National Adult Rankings'!A1" display="Return to Rankings" xr:uid="{B1B1F936-6CCA-4D26-9238-AFDA2C3C3ACF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98EA-DE79-49EE-B19D-8871BCB988E1}">
  <sheetPr codeName="Sheet105"/>
  <dimension ref="A1:Q10"/>
  <sheetViews>
    <sheetView workbookViewId="0">
      <selection activeCell="B20" sqref="B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176</v>
      </c>
      <c r="B2" s="26" t="s">
        <v>177</v>
      </c>
      <c r="C2" s="27">
        <v>43968</v>
      </c>
      <c r="D2" s="28" t="s">
        <v>36</v>
      </c>
      <c r="E2" s="29">
        <v>185</v>
      </c>
      <c r="F2" s="29">
        <v>178</v>
      </c>
      <c r="G2" s="29">
        <v>180</v>
      </c>
      <c r="H2" s="29">
        <v>183</v>
      </c>
      <c r="I2" s="29">
        <v>176</v>
      </c>
      <c r="J2" s="29">
        <v>187</v>
      </c>
      <c r="K2" s="34">
        <v>6</v>
      </c>
      <c r="L2" s="34">
        <v>1089</v>
      </c>
      <c r="M2" s="35">
        <v>181.5</v>
      </c>
      <c r="N2" s="36">
        <v>10</v>
      </c>
      <c r="O2" s="37">
        <v>191.5</v>
      </c>
    </row>
    <row r="3" spans="1:17" x14ac:dyDescent="0.25">
      <c r="A3" s="25" t="s">
        <v>154</v>
      </c>
      <c r="B3" s="26" t="s">
        <v>177</v>
      </c>
      <c r="C3" s="27">
        <v>43981</v>
      </c>
      <c r="D3" s="28" t="s">
        <v>227</v>
      </c>
      <c r="E3" s="29">
        <v>178</v>
      </c>
      <c r="F3" s="29">
        <v>182</v>
      </c>
      <c r="G3" s="29">
        <v>180</v>
      </c>
      <c r="H3" s="29">
        <v>182</v>
      </c>
      <c r="I3" s="29"/>
      <c r="J3" s="29"/>
      <c r="K3" s="34">
        <v>4</v>
      </c>
      <c r="L3" s="34">
        <v>722</v>
      </c>
      <c r="M3" s="35">
        <v>180.5</v>
      </c>
      <c r="N3" s="36">
        <v>13</v>
      </c>
      <c r="O3" s="37">
        <v>193.5</v>
      </c>
    </row>
    <row r="4" spans="1:17" x14ac:dyDescent="0.25">
      <c r="A4" s="25" t="s">
        <v>154</v>
      </c>
      <c r="B4" s="26" t="s">
        <v>177</v>
      </c>
      <c r="C4" s="27">
        <v>43982</v>
      </c>
      <c r="D4" s="28" t="s">
        <v>227</v>
      </c>
      <c r="E4" s="29">
        <v>184</v>
      </c>
      <c r="F4" s="29">
        <v>181</v>
      </c>
      <c r="G4" s="29">
        <v>177</v>
      </c>
      <c r="H4" s="29">
        <v>182</v>
      </c>
      <c r="I4" s="29">
        <v>181</v>
      </c>
      <c r="J4" s="29">
        <v>175</v>
      </c>
      <c r="K4" s="34">
        <v>6</v>
      </c>
      <c r="L4" s="34">
        <v>1080</v>
      </c>
      <c r="M4" s="35">
        <v>180</v>
      </c>
      <c r="N4" s="36">
        <v>34</v>
      </c>
      <c r="O4" s="37">
        <v>214</v>
      </c>
    </row>
    <row r="5" spans="1:17" x14ac:dyDescent="0.25">
      <c r="A5" s="25" t="s">
        <v>154</v>
      </c>
      <c r="B5" s="26" t="s">
        <v>177</v>
      </c>
      <c r="C5" s="27">
        <v>43995</v>
      </c>
      <c r="D5" s="28" t="s">
        <v>227</v>
      </c>
      <c r="E5" s="29">
        <v>184</v>
      </c>
      <c r="F5" s="29">
        <v>192</v>
      </c>
      <c r="G5" s="29">
        <v>179</v>
      </c>
      <c r="H5" s="29">
        <v>181</v>
      </c>
      <c r="I5" s="29"/>
      <c r="J5" s="29"/>
      <c r="K5" s="34">
        <v>4</v>
      </c>
      <c r="L5" s="34">
        <v>736</v>
      </c>
      <c r="M5" s="35">
        <v>184</v>
      </c>
      <c r="N5" s="36">
        <v>13</v>
      </c>
      <c r="O5" s="37">
        <v>197</v>
      </c>
    </row>
    <row r="6" spans="1:17" x14ac:dyDescent="0.25">
      <c r="A6" s="25" t="s">
        <v>38</v>
      </c>
      <c r="B6" s="26" t="s">
        <v>177</v>
      </c>
      <c r="C6" s="27">
        <v>43996</v>
      </c>
      <c r="D6" s="28" t="s">
        <v>192</v>
      </c>
      <c r="E6" s="29">
        <v>187</v>
      </c>
      <c r="F6" s="29">
        <v>183</v>
      </c>
      <c r="G6" s="29">
        <v>173</v>
      </c>
      <c r="H6" s="29">
        <v>178</v>
      </c>
      <c r="I6" s="29"/>
      <c r="J6" s="29"/>
      <c r="K6" s="34">
        <v>4</v>
      </c>
      <c r="L6" s="34">
        <v>721</v>
      </c>
      <c r="M6" s="35">
        <v>180.25</v>
      </c>
      <c r="N6" s="36">
        <v>11</v>
      </c>
      <c r="O6" s="37">
        <v>191.25</v>
      </c>
    </row>
    <row r="7" spans="1:17" x14ac:dyDescent="0.25">
      <c r="A7" s="25" t="s">
        <v>154</v>
      </c>
      <c r="B7" s="26" t="s">
        <v>177</v>
      </c>
      <c r="C7" s="27">
        <v>44009</v>
      </c>
      <c r="D7" s="28" t="s">
        <v>227</v>
      </c>
      <c r="E7" s="29">
        <v>184</v>
      </c>
      <c r="F7" s="29">
        <v>179</v>
      </c>
      <c r="G7" s="29">
        <v>181</v>
      </c>
      <c r="H7" s="29">
        <v>187</v>
      </c>
      <c r="I7" s="29"/>
      <c r="J7" s="29"/>
      <c r="K7" s="34">
        <v>4</v>
      </c>
      <c r="L7" s="34">
        <v>731</v>
      </c>
      <c r="M7" s="35">
        <v>182.75</v>
      </c>
      <c r="N7" s="36">
        <v>13</v>
      </c>
      <c r="O7" s="37">
        <v>195.75</v>
      </c>
    </row>
    <row r="10" spans="1:17" x14ac:dyDescent="0.25">
      <c r="K10" s="17">
        <f>SUM(K2:K9)</f>
        <v>28</v>
      </c>
      <c r="L10" s="17">
        <f>SUM(L2:L9)</f>
        <v>5079</v>
      </c>
      <c r="M10" s="23">
        <f>SUM(L10/K10)</f>
        <v>181.39285714285714</v>
      </c>
      <c r="N10" s="17">
        <f>SUM(N2:N9)</f>
        <v>94</v>
      </c>
      <c r="O10" s="23">
        <f>SUM(M10+N10)</f>
        <v>275.39285714285711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5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23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7:J7 B7:C7" name="Range1_9"/>
    <protectedRange algorithmName="SHA-512" hashValue="ON39YdpmFHfN9f47KpiRvqrKx0V9+erV1CNkpWzYhW/Qyc6aT8rEyCrvauWSYGZK2ia3o7vd3akF07acHAFpOA==" saltValue="yVW9XmDwTqEnmpSGai0KYg==" spinCount="100000" sqref="D7" name="Range1_1_5"/>
  </protectedRanges>
  <conditionalFormatting sqref="I2">
    <cfRule type="top10" dxfId="2798" priority="36" rank="1"/>
  </conditionalFormatting>
  <conditionalFormatting sqref="H2">
    <cfRule type="top10" dxfId="2797" priority="32" rank="1"/>
  </conditionalFormatting>
  <conditionalFormatting sqref="J2">
    <cfRule type="top10" dxfId="2796" priority="33" rank="1"/>
  </conditionalFormatting>
  <conditionalFormatting sqref="G2">
    <cfRule type="top10" dxfId="2795" priority="35" rank="1"/>
  </conditionalFormatting>
  <conditionalFormatting sqref="F2">
    <cfRule type="top10" dxfId="2794" priority="34" rank="1"/>
  </conditionalFormatting>
  <conditionalFormatting sqref="E2">
    <cfRule type="top10" dxfId="2793" priority="31" rank="1"/>
  </conditionalFormatting>
  <conditionalFormatting sqref="E3">
    <cfRule type="top10" dxfId="2792" priority="30" rank="1"/>
  </conditionalFormatting>
  <conditionalFormatting sqref="F3">
    <cfRule type="top10" dxfId="2791" priority="29" rank="1"/>
  </conditionalFormatting>
  <conditionalFormatting sqref="G3">
    <cfRule type="top10" dxfId="2790" priority="28" rank="1"/>
  </conditionalFormatting>
  <conditionalFormatting sqref="H3">
    <cfRule type="top10" dxfId="2789" priority="27" rank="1"/>
  </conditionalFormatting>
  <conditionalFormatting sqref="I3">
    <cfRule type="top10" dxfId="2788" priority="26" rank="1"/>
  </conditionalFormatting>
  <conditionalFormatting sqref="J3">
    <cfRule type="top10" dxfId="2787" priority="25" rank="1"/>
  </conditionalFormatting>
  <conditionalFormatting sqref="E4">
    <cfRule type="top10" dxfId="2786" priority="24" rank="1"/>
  </conditionalFormatting>
  <conditionalFormatting sqref="F4">
    <cfRule type="top10" dxfId="2785" priority="23" rank="1"/>
  </conditionalFormatting>
  <conditionalFormatting sqref="G4">
    <cfRule type="top10" dxfId="2784" priority="22" rank="1"/>
  </conditionalFormatting>
  <conditionalFormatting sqref="H4">
    <cfRule type="top10" dxfId="2783" priority="21" rank="1"/>
  </conditionalFormatting>
  <conditionalFormatting sqref="I4">
    <cfRule type="top10" dxfId="2782" priority="20" rank="1"/>
  </conditionalFormatting>
  <conditionalFormatting sqref="J4">
    <cfRule type="top10" dxfId="2781" priority="19" rank="1"/>
  </conditionalFormatting>
  <conditionalFormatting sqref="E5">
    <cfRule type="top10" dxfId="2780" priority="18" rank="1"/>
  </conditionalFormatting>
  <conditionalFormatting sqref="F5">
    <cfRule type="top10" dxfId="2779" priority="17" rank="1"/>
  </conditionalFormatting>
  <conditionalFormatting sqref="G5">
    <cfRule type="top10" dxfId="2778" priority="16" rank="1"/>
  </conditionalFormatting>
  <conditionalFormatting sqref="H5">
    <cfRule type="top10" dxfId="2777" priority="15" rank="1"/>
  </conditionalFormatting>
  <conditionalFormatting sqref="I5">
    <cfRule type="top10" dxfId="2776" priority="14" rank="1"/>
  </conditionalFormatting>
  <conditionalFormatting sqref="J5">
    <cfRule type="top10" dxfId="2775" priority="13" rank="1"/>
  </conditionalFormatting>
  <conditionalFormatting sqref="I6">
    <cfRule type="top10" dxfId="2774" priority="12" rank="1"/>
  </conditionalFormatting>
  <conditionalFormatting sqref="H6">
    <cfRule type="top10" dxfId="2773" priority="8" rank="1"/>
  </conditionalFormatting>
  <conditionalFormatting sqref="J6">
    <cfRule type="top10" dxfId="2772" priority="9" rank="1"/>
  </conditionalFormatting>
  <conditionalFormatting sqref="G6">
    <cfRule type="top10" dxfId="2771" priority="11" rank="1"/>
  </conditionalFormatting>
  <conditionalFormatting sqref="F6">
    <cfRule type="top10" dxfId="2770" priority="10" rank="1"/>
  </conditionalFormatting>
  <conditionalFormatting sqref="E6">
    <cfRule type="top10" dxfId="2769" priority="7" rank="1"/>
  </conditionalFormatting>
  <conditionalFormatting sqref="E7">
    <cfRule type="top10" dxfId="2768" priority="6" rank="1"/>
  </conditionalFormatting>
  <conditionalFormatting sqref="F7">
    <cfRule type="top10" dxfId="2767" priority="5" rank="1"/>
  </conditionalFormatting>
  <conditionalFormatting sqref="G7">
    <cfRule type="top10" dxfId="2766" priority="4" rank="1"/>
  </conditionalFormatting>
  <conditionalFormatting sqref="H7">
    <cfRule type="top10" dxfId="2765" priority="3" rank="1"/>
  </conditionalFormatting>
  <conditionalFormatting sqref="I7">
    <cfRule type="top10" dxfId="2764" priority="2" rank="1"/>
  </conditionalFormatting>
  <conditionalFormatting sqref="J7">
    <cfRule type="top10" dxfId="2763" priority="1" rank="1"/>
  </conditionalFormatting>
  <hyperlinks>
    <hyperlink ref="Q1" location="'National Adult Rankings'!A1" display="Return to Rankings" xr:uid="{3FC9F91B-DA69-44B7-A8F9-B38FEDD3B8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8E3E06-25F9-4FEC-A488-278462F54B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Q17"/>
  <sheetViews>
    <sheetView workbookViewId="0">
      <selection activeCell="M17" sqref="M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7" t="s">
        <v>28</v>
      </c>
      <c r="B2" s="8" t="s">
        <v>31</v>
      </c>
      <c r="C2" s="9">
        <v>43849</v>
      </c>
      <c r="D2" s="10" t="s">
        <v>36</v>
      </c>
      <c r="E2" s="11">
        <v>178</v>
      </c>
      <c r="F2" s="11">
        <v>175</v>
      </c>
      <c r="G2" s="11">
        <v>174</v>
      </c>
      <c r="H2" s="11">
        <v>166</v>
      </c>
      <c r="I2" s="11"/>
      <c r="J2" s="11"/>
      <c r="K2" s="12">
        <v>4</v>
      </c>
      <c r="L2" s="12">
        <v>693</v>
      </c>
      <c r="M2" s="13">
        <v>173.25</v>
      </c>
      <c r="N2" s="14">
        <v>2</v>
      </c>
      <c r="O2" s="15">
        <v>175.25</v>
      </c>
    </row>
    <row r="5" spans="1:17" x14ac:dyDescent="0.25">
      <c r="K5" s="17">
        <f>SUM(K2:K4)</f>
        <v>4</v>
      </c>
      <c r="L5" s="17">
        <f>SUM(L2:L4)</f>
        <v>693</v>
      </c>
      <c r="M5" s="23">
        <f>SUM(L5/K5)</f>
        <v>173.25</v>
      </c>
      <c r="N5" s="17">
        <f>SUM(N2:N4)</f>
        <v>2</v>
      </c>
      <c r="O5" s="23">
        <f>SUM(M5+N5)</f>
        <v>175.25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5" t="s">
        <v>23</v>
      </c>
      <c r="B14" s="26" t="s">
        <v>31</v>
      </c>
      <c r="C14" s="27">
        <v>43877</v>
      </c>
      <c r="D14" s="28" t="s">
        <v>36</v>
      </c>
      <c r="E14" s="29">
        <v>183</v>
      </c>
      <c r="F14" s="29">
        <v>185</v>
      </c>
      <c r="G14" s="29">
        <v>187</v>
      </c>
      <c r="H14" s="29">
        <v>184</v>
      </c>
      <c r="I14" s="29"/>
      <c r="J14" s="29"/>
      <c r="K14" s="34">
        <v>4</v>
      </c>
      <c r="L14" s="34">
        <v>739</v>
      </c>
      <c r="M14" s="35">
        <v>184.75</v>
      </c>
      <c r="N14" s="36">
        <v>4</v>
      </c>
      <c r="O14" s="37">
        <v>188.75</v>
      </c>
    </row>
    <row r="17" spans="11:15" x14ac:dyDescent="0.25">
      <c r="K17" s="17">
        <f>SUM(K14:K16)</f>
        <v>4</v>
      </c>
      <c r="L17" s="17">
        <f>SUM(L14:L16)</f>
        <v>739</v>
      </c>
      <c r="M17" s="23">
        <f>SUM(L17/K17)</f>
        <v>184.75</v>
      </c>
      <c r="N17" s="17">
        <f>SUM(N14:N16)</f>
        <v>4</v>
      </c>
      <c r="O17" s="23">
        <f>SUM(M17+N17)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  <protectedRange algorithmName="SHA-512" hashValue="ON39YdpmFHfN9f47KpiRvqrKx0V9+erV1CNkpWzYhW/Qyc6aT8rEyCrvauWSYGZK2ia3o7vd3akF07acHAFpOA==" saltValue="yVW9XmDwTqEnmpSGai0KYg==" spinCount="100000" sqref="E14:J14 B14:C14" name="Range1_2_1"/>
    <protectedRange algorithmName="SHA-512" hashValue="ON39YdpmFHfN9f47KpiRvqrKx0V9+erV1CNkpWzYhW/Qyc6aT8rEyCrvauWSYGZK2ia3o7vd3akF07acHAFpOA==" saltValue="yVW9XmDwTqEnmpSGai0KYg==" spinCount="100000" sqref="D14" name="Range1_1_1"/>
  </protectedRanges>
  <conditionalFormatting sqref="I2">
    <cfRule type="top10" dxfId="2762" priority="18" rank="1"/>
  </conditionalFormatting>
  <conditionalFormatting sqref="H2">
    <cfRule type="top10" dxfId="2761" priority="14" rank="1"/>
  </conditionalFormatting>
  <conditionalFormatting sqref="J2">
    <cfRule type="top10" dxfId="2760" priority="15" rank="1"/>
  </conditionalFormatting>
  <conditionalFormatting sqref="G2">
    <cfRule type="top10" dxfId="2759" priority="17" rank="1"/>
  </conditionalFormatting>
  <conditionalFormatting sqref="F2">
    <cfRule type="top10" dxfId="2758" priority="16" rank="1"/>
  </conditionalFormatting>
  <conditionalFormatting sqref="E2">
    <cfRule type="top10" dxfId="2757" priority="13" rank="1"/>
  </conditionalFormatting>
  <conditionalFormatting sqref="J14">
    <cfRule type="top10" dxfId="2756" priority="1" rank="1"/>
  </conditionalFormatting>
  <conditionalFormatting sqref="I14">
    <cfRule type="top10" dxfId="2755" priority="2" rank="1"/>
  </conditionalFormatting>
  <conditionalFormatting sqref="H14">
    <cfRule type="top10" dxfId="2754" priority="3" rank="1"/>
  </conditionalFormatting>
  <conditionalFormatting sqref="G14">
    <cfRule type="top10" dxfId="2753" priority="4" rank="1"/>
  </conditionalFormatting>
  <conditionalFormatting sqref="F14">
    <cfRule type="top10" dxfId="2752" priority="5" rank="1"/>
  </conditionalFormatting>
  <conditionalFormatting sqref="E14">
    <cfRule type="top10" dxfId="2751" priority="6" rank="1"/>
  </conditionalFormatting>
  <hyperlinks>
    <hyperlink ref="Q1" location="'National Adult Rankings'!A1" display="Return to Rankings" xr:uid="{D08E370A-29F4-4266-8F1E-82E7E9B35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  <x14:dataValidation type="list" allowBlank="1" showInputMessage="1" showErrorMessage="1" xr:uid="{E782A265-C82F-431E-B0B3-8F163E3B113F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480831DE-8D7E-4F52-AAC8-5586416294A5}">
          <x14:formula1>
            <xm:f>'C:\Users\abra2\AppData\Local\Packages\Microsoft.MicrosoftEdge_8wekyb3d8bbwe\TempState\Downloads\[ABRA GA CLUB MATCH 2162020 (3).xlsm]DATA'!#REF!</xm:f>
          </x14:formula1>
          <xm:sqref>B14 D14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253</v>
      </c>
      <c r="C2" s="27">
        <v>43988</v>
      </c>
      <c r="D2" s="28" t="s">
        <v>192</v>
      </c>
      <c r="E2" s="29">
        <v>195</v>
      </c>
      <c r="F2" s="29">
        <v>191</v>
      </c>
      <c r="G2" s="29">
        <v>189</v>
      </c>
      <c r="H2" s="29">
        <v>191</v>
      </c>
      <c r="I2" s="29"/>
      <c r="J2" s="29"/>
      <c r="K2" s="34">
        <v>4</v>
      </c>
      <c r="L2" s="34">
        <v>766</v>
      </c>
      <c r="M2" s="35">
        <v>191.5</v>
      </c>
      <c r="N2" s="36">
        <v>2</v>
      </c>
      <c r="O2" s="37">
        <v>193.5</v>
      </c>
    </row>
    <row r="5" spans="1:17" x14ac:dyDescent="0.25">
      <c r="K5" s="17">
        <f>SUM(K2:K4)</f>
        <v>4</v>
      </c>
      <c r="L5" s="17">
        <f>SUM(L2:L4)</f>
        <v>766</v>
      </c>
      <c r="M5" s="23">
        <f>SUM(L5/K5)</f>
        <v>191.5</v>
      </c>
      <c r="N5" s="17">
        <f>SUM(N2:N4)</f>
        <v>2</v>
      </c>
      <c r="O5" s="23">
        <f>SUM(M5+N5)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5_1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2:J2" name="Range1_3_2_1_1"/>
  </protectedRanges>
  <conditionalFormatting sqref="E2">
    <cfRule type="top10" dxfId="2750" priority="6" rank="1"/>
  </conditionalFormatting>
  <conditionalFormatting sqref="F2">
    <cfRule type="top10" dxfId="2749" priority="5" rank="1"/>
  </conditionalFormatting>
  <conditionalFormatting sqref="G2">
    <cfRule type="top10" dxfId="2748" priority="4" rank="1"/>
  </conditionalFormatting>
  <conditionalFormatting sqref="H2">
    <cfRule type="top10" dxfId="2747" priority="3" rank="1"/>
  </conditionalFormatting>
  <conditionalFormatting sqref="I2">
    <cfRule type="top10" dxfId="2746" priority="1" rank="1"/>
  </conditionalFormatting>
  <conditionalFormatting sqref="J2">
    <cfRule type="top10" dxfId="2745" priority="2" rank="1"/>
  </conditionalFormatting>
  <hyperlinks>
    <hyperlink ref="Q1" location="'National Adult Rankings'!A1" display="Return to Rankings" xr:uid="{438E1451-91A9-4209-93C1-658E88769B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63F9C-1DA4-42B7-8D47-216573ED1A3C}">
  <sheetPr codeName="Sheet106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163</v>
      </c>
      <c r="C2" s="27">
        <v>43960</v>
      </c>
      <c r="D2" s="28" t="s">
        <v>113</v>
      </c>
      <c r="E2" s="29">
        <v>197</v>
      </c>
      <c r="F2" s="29">
        <v>193</v>
      </c>
      <c r="G2" s="29">
        <v>197</v>
      </c>
      <c r="H2" s="29">
        <v>191</v>
      </c>
      <c r="I2" s="29"/>
      <c r="J2" s="29"/>
      <c r="K2" s="34">
        <v>4</v>
      </c>
      <c r="L2" s="34">
        <v>778</v>
      </c>
      <c r="M2" s="35">
        <v>194.5</v>
      </c>
      <c r="N2" s="36">
        <v>9</v>
      </c>
      <c r="O2" s="37">
        <v>203.5</v>
      </c>
    </row>
    <row r="5" spans="1:17" x14ac:dyDescent="0.25">
      <c r="K5" s="17">
        <f>SUM(K2:K4)</f>
        <v>4</v>
      </c>
      <c r="L5" s="17">
        <f>SUM(L2:L4)</f>
        <v>778</v>
      </c>
      <c r="M5" s="23">
        <f>SUM(L5/K5)</f>
        <v>194.5</v>
      </c>
      <c r="N5" s="17">
        <f>SUM(N2:N4)</f>
        <v>9</v>
      </c>
      <c r="O5" s="23">
        <f>SUM(M5+N5)</f>
        <v>203.5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G2">
    <cfRule type="top10" dxfId="2744" priority="4" rank="1"/>
  </conditionalFormatting>
  <conditionalFormatting sqref="I2">
    <cfRule type="top10" dxfId="2743" priority="1" rank="1"/>
  </conditionalFormatting>
  <conditionalFormatting sqref="E2">
    <cfRule type="top10" dxfId="2742" priority="2" rank="1"/>
  </conditionalFormatting>
  <conditionalFormatting sqref="F2">
    <cfRule type="top10" dxfId="2741" priority="3" rank="1"/>
  </conditionalFormatting>
  <conditionalFormatting sqref="H2">
    <cfRule type="top10" dxfId="2740" priority="5" rank="1"/>
  </conditionalFormatting>
  <conditionalFormatting sqref="J2">
    <cfRule type="top10" dxfId="2739" priority="6" rank="1"/>
  </conditionalFormatting>
  <hyperlinks>
    <hyperlink ref="Q1" location="'National Adult Rankings'!A1" display="Return to Rankings" xr:uid="{DEB031FF-AD0E-411F-8CBF-2ED3A6C7DB4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12540D-AC5B-4DDE-8519-A9563614AE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7C1B-5C26-45FC-B91B-F0381B592296}">
  <sheetPr codeName="Sheet107"/>
  <dimension ref="A1:Q5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179</v>
      </c>
      <c r="C2" s="27">
        <v>43968</v>
      </c>
      <c r="D2" s="28" t="s">
        <v>180</v>
      </c>
      <c r="E2" s="29">
        <v>182</v>
      </c>
      <c r="F2" s="29">
        <v>171</v>
      </c>
      <c r="G2" s="29">
        <v>186.001</v>
      </c>
      <c r="H2" s="29"/>
      <c r="I2" s="29"/>
      <c r="J2" s="29"/>
      <c r="K2" s="34">
        <v>3</v>
      </c>
      <c r="L2" s="34">
        <v>539.00099999999998</v>
      </c>
      <c r="M2" s="35">
        <v>179.667</v>
      </c>
      <c r="N2" s="36">
        <v>6</v>
      </c>
      <c r="O2" s="37">
        <v>185.667</v>
      </c>
    </row>
    <row r="5" spans="1:17" x14ac:dyDescent="0.25">
      <c r="K5" s="17">
        <f>SUM(K2:K4)</f>
        <v>3</v>
      </c>
      <c r="L5" s="17">
        <f>SUM(L2:L4)</f>
        <v>539.00099999999998</v>
      </c>
      <c r="M5" s="23">
        <f>SUM(L5/K5)</f>
        <v>179.667</v>
      </c>
      <c r="N5" s="17">
        <f>SUM(N2:N4)</f>
        <v>6</v>
      </c>
      <c r="O5" s="23">
        <f>SUM(M5+N5)</f>
        <v>185.667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2738" priority="6" rank="1"/>
  </conditionalFormatting>
  <conditionalFormatting sqref="F2">
    <cfRule type="top10" dxfId="2737" priority="5" rank="1"/>
  </conditionalFormatting>
  <conditionalFormatting sqref="G2">
    <cfRule type="top10" dxfId="2736" priority="4" rank="1"/>
  </conditionalFormatting>
  <conditionalFormatting sqref="H2">
    <cfRule type="top10" dxfId="2735" priority="3" rank="1"/>
  </conditionalFormatting>
  <conditionalFormatting sqref="I2">
    <cfRule type="top10" dxfId="2734" priority="1" rank="1"/>
  </conditionalFormatting>
  <conditionalFormatting sqref="J2">
    <cfRule type="top10" dxfId="2733" priority="2" rank="1"/>
  </conditionalFormatting>
  <hyperlinks>
    <hyperlink ref="Q1" location="'National Adult Rankings'!A1" display="Return to Rankings" xr:uid="{484C5EC4-E38E-43CA-85E0-BDB154D0C9E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E97C31-BF26-4680-B0DF-99EBAA0A8EC6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410F72-3C2B-4048-B656-8A4237C21B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25A7-5713-4A0B-96F4-97CFDBE28DE9}">
  <sheetPr codeName="Sheet10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211</v>
      </c>
      <c r="C2" s="27">
        <v>43967</v>
      </c>
      <c r="D2" s="28" t="s">
        <v>201</v>
      </c>
      <c r="E2" s="29">
        <v>181</v>
      </c>
      <c r="F2" s="29">
        <v>183</v>
      </c>
      <c r="G2" s="29">
        <v>187</v>
      </c>
      <c r="H2" s="29"/>
      <c r="I2" s="29"/>
      <c r="J2" s="29"/>
      <c r="K2" s="34">
        <v>3</v>
      </c>
      <c r="L2" s="34">
        <v>551</v>
      </c>
      <c r="M2" s="35">
        <v>183.66666666666666</v>
      </c>
      <c r="N2" s="36">
        <v>2</v>
      </c>
      <c r="O2" s="37">
        <v>185.66666666666666</v>
      </c>
    </row>
    <row r="5" spans="1:17" x14ac:dyDescent="0.25">
      <c r="K5" s="17">
        <f>SUM(K2:K4)</f>
        <v>3</v>
      </c>
      <c r="L5" s="17">
        <f>SUM(L2:L4)</f>
        <v>551</v>
      </c>
      <c r="M5" s="23">
        <f>SUM(L5/K5)</f>
        <v>183.66666666666666</v>
      </c>
      <c r="N5" s="17">
        <f>SUM(N2:N4)</f>
        <v>2</v>
      </c>
      <c r="O5" s="23">
        <f>SUM(M5+N5)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2732" priority="1" rank="1"/>
  </conditionalFormatting>
  <conditionalFormatting sqref="F2">
    <cfRule type="top10" dxfId="2731" priority="2" rank="1"/>
  </conditionalFormatting>
  <conditionalFormatting sqref="G2">
    <cfRule type="top10" dxfId="2730" priority="3" rank="1"/>
  </conditionalFormatting>
  <conditionalFormatting sqref="H2">
    <cfRule type="top10" dxfId="2729" priority="4" rank="1"/>
  </conditionalFormatting>
  <conditionalFormatting sqref="I2">
    <cfRule type="top10" dxfId="2728" priority="5" rank="1"/>
  </conditionalFormatting>
  <conditionalFormatting sqref="J2">
    <cfRule type="top10" dxfId="2727" priority="6" rank="1"/>
  </conditionalFormatting>
  <hyperlinks>
    <hyperlink ref="Q1" location="'National Adult Rankings'!A1" display="Return to Rankings" xr:uid="{C30D41BC-86CF-4F38-B38F-E801ACAA10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8F2360-CFC2-4A14-BDA8-29831EBF628E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2E5AA73D-4E0D-4A8C-A248-C83F2D4304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DBC5-0349-4F6B-937A-F3DEC3A0621F}">
  <sheetPr codeName="Sheet83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76</v>
      </c>
      <c r="B2" s="51" t="s">
        <v>136</v>
      </c>
      <c r="C2" s="52">
        <v>43953</v>
      </c>
      <c r="D2" s="53" t="s">
        <v>139</v>
      </c>
      <c r="E2" s="54">
        <v>197</v>
      </c>
      <c r="F2" s="54">
        <v>196.001</v>
      </c>
      <c r="G2" s="54">
        <v>197</v>
      </c>
      <c r="H2" s="54">
        <v>196</v>
      </c>
      <c r="I2" s="54">
        <v>190</v>
      </c>
      <c r="J2" s="54">
        <v>194</v>
      </c>
      <c r="K2" s="55">
        <f>COUNT(E2:J2)</f>
        <v>6</v>
      </c>
      <c r="L2" s="55">
        <f>SUM(E2:J2)</f>
        <v>1170.001</v>
      </c>
      <c r="M2" s="56">
        <f>IFERROR(L2/K2,0)</f>
        <v>195.00016666666667</v>
      </c>
      <c r="N2" s="57">
        <v>30</v>
      </c>
      <c r="O2" s="58">
        <f>SUM(M2+N2)</f>
        <v>225.00016666666667</v>
      </c>
    </row>
    <row r="3" spans="1:17" x14ac:dyDescent="0.25">
      <c r="A3" s="25" t="s">
        <v>76</v>
      </c>
      <c r="B3" s="26" t="s">
        <v>136</v>
      </c>
      <c r="C3" s="27">
        <v>43988</v>
      </c>
      <c r="D3" s="28" t="s">
        <v>192</v>
      </c>
      <c r="E3" s="29">
        <v>198</v>
      </c>
      <c r="F3" s="29">
        <v>196</v>
      </c>
      <c r="G3" s="29">
        <v>197</v>
      </c>
      <c r="H3" s="29">
        <v>198</v>
      </c>
      <c r="I3" s="29"/>
      <c r="J3" s="29"/>
      <c r="K3" s="34">
        <v>4</v>
      </c>
      <c r="L3" s="34">
        <v>789</v>
      </c>
      <c r="M3" s="35">
        <v>197.25</v>
      </c>
      <c r="N3" s="36">
        <v>3</v>
      </c>
      <c r="O3" s="37">
        <v>200.25</v>
      </c>
    </row>
    <row r="6" spans="1:17" x14ac:dyDescent="0.25">
      <c r="K6" s="17">
        <f>SUM(K2:K5)</f>
        <v>10</v>
      </c>
      <c r="L6" s="17">
        <f>SUM(L2:L5)</f>
        <v>1959.001</v>
      </c>
      <c r="M6" s="23">
        <f>SUM(L6/K6)</f>
        <v>195.90010000000001</v>
      </c>
      <c r="N6" s="17">
        <f>SUM(N2:N5)</f>
        <v>33</v>
      </c>
      <c r="O6" s="23">
        <f>SUM(M6+N6)</f>
        <v>228.90010000000001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H3" name="Range1_3_2_1"/>
  </protectedRanges>
  <conditionalFormatting sqref="I2">
    <cfRule type="top10" dxfId="3304" priority="7" rank="1"/>
  </conditionalFormatting>
  <conditionalFormatting sqref="J2">
    <cfRule type="top10" dxfId="3303" priority="8" rank="1"/>
  </conditionalFormatting>
  <conditionalFormatting sqref="F2">
    <cfRule type="top10" dxfId="3302" priority="9" rank="1"/>
  </conditionalFormatting>
  <conditionalFormatting sqref="G2">
    <cfRule type="top10" dxfId="3301" priority="10" rank="1"/>
  </conditionalFormatting>
  <conditionalFormatting sqref="H2">
    <cfRule type="top10" dxfId="3300" priority="11" rank="1"/>
  </conditionalFormatting>
  <conditionalFormatting sqref="E2">
    <cfRule type="top10" dxfId="3299" priority="12" rank="1"/>
  </conditionalFormatting>
  <conditionalFormatting sqref="F3">
    <cfRule type="top10" dxfId="3298" priority="5" rank="1"/>
  </conditionalFormatting>
  <conditionalFormatting sqref="G3">
    <cfRule type="top10" dxfId="3297" priority="4" rank="1"/>
  </conditionalFormatting>
  <conditionalFormatting sqref="H3">
    <cfRule type="top10" dxfId="3296" priority="3" rank="1"/>
  </conditionalFormatting>
  <conditionalFormatting sqref="I3">
    <cfRule type="top10" dxfId="3295" priority="1" rank="1"/>
  </conditionalFormatting>
  <conditionalFormatting sqref="J3">
    <cfRule type="top10" dxfId="3294" priority="2" rank="1"/>
  </conditionalFormatting>
  <conditionalFormatting sqref="E3">
    <cfRule type="top10" dxfId="3293" priority="6" rank="1"/>
  </conditionalFormatting>
  <hyperlinks>
    <hyperlink ref="Q1" location="'National Adult Rankings'!A1" display="Return to Rankings" xr:uid="{4D8EB6C3-7605-4B82-99C6-88A6A2FC92A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BD609C5-9ED4-4811-BD77-8416F39F3A4E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20D47EDA-EB58-4CA7-B5DC-5BB3418DEF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0E185-3719-45F6-87C1-C2F91A6A155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264</v>
      </c>
      <c r="C2" s="27">
        <v>43995</v>
      </c>
      <c r="D2" s="28" t="s">
        <v>149</v>
      </c>
      <c r="E2" s="29">
        <v>188</v>
      </c>
      <c r="F2" s="29">
        <v>186</v>
      </c>
      <c r="G2" s="29">
        <v>183</v>
      </c>
      <c r="H2" s="29"/>
      <c r="I2" s="29"/>
      <c r="J2" s="29"/>
      <c r="K2" s="34">
        <v>3</v>
      </c>
      <c r="L2" s="34">
        <v>557</v>
      </c>
      <c r="M2" s="35">
        <v>185.66666666666666</v>
      </c>
      <c r="N2" s="36">
        <v>5</v>
      </c>
      <c r="O2" s="37">
        <v>190.66666666666666</v>
      </c>
    </row>
    <row r="5" spans="1:17" x14ac:dyDescent="0.25">
      <c r="K5" s="17">
        <f>SUM(K2:K4)</f>
        <v>3</v>
      </c>
      <c r="L5" s="17">
        <f>SUM(L2:L4)</f>
        <v>557</v>
      </c>
      <c r="M5" s="23">
        <f>SUM(L5/K5)</f>
        <v>185.66666666666666</v>
      </c>
      <c r="N5" s="17">
        <f>SUM(N2:N4)</f>
        <v>5</v>
      </c>
      <c r="O5" s="23">
        <f>SUM(M5+N5)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3_1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E2:H2" name="Range1_3_2_2"/>
  </protectedRanges>
  <conditionalFormatting sqref="F2">
    <cfRule type="top10" dxfId="2726" priority="5" rank="1"/>
  </conditionalFormatting>
  <conditionalFormatting sqref="G2">
    <cfRule type="top10" dxfId="2725" priority="4" rank="1"/>
  </conditionalFormatting>
  <conditionalFormatting sqref="H2">
    <cfRule type="top10" dxfId="2724" priority="3" rank="1"/>
  </conditionalFormatting>
  <conditionalFormatting sqref="I2">
    <cfRule type="top10" dxfId="2723" priority="1" rank="1"/>
  </conditionalFormatting>
  <conditionalFormatting sqref="J2">
    <cfRule type="top10" dxfId="2722" priority="2" rank="1"/>
  </conditionalFormatting>
  <conditionalFormatting sqref="E2">
    <cfRule type="top10" dxfId="2721" priority="6" rank="1"/>
  </conditionalFormatting>
  <hyperlinks>
    <hyperlink ref="Q1" location="'National Adult Rankings'!A1" display="Return to Rankings" xr:uid="{2EB198F7-E9CA-49F3-9956-F4EA7C7DCF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7609017-741A-4640-97BC-3896CD3E95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69A9-2B97-4184-BC7D-8147B49F6BEF}"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15.75" x14ac:dyDescent="0.3">
      <c r="A2" s="71" t="s">
        <v>37</v>
      </c>
      <c r="B2" s="72" t="s">
        <v>271</v>
      </c>
      <c r="C2" s="73">
        <v>43996</v>
      </c>
      <c r="D2" s="74" t="s">
        <v>269</v>
      </c>
      <c r="E2" s="75">
        <v>174</v>
      </c>
      <c r="F2" s="75">
        <v>167</v>
      </c>
      <c r="G2" s="75">
        <v>164</v>
      </c>
      <c r="H2" s="75">
        <v>164</v>
      </c>
      <c r="I2" s="75"/>
      <c r="J2" s="75"/>
      <c r="K2" s="76">
        <f>COUNT(E2:J2)</f>
        <v>4</v>
      </c>
      <c r="L2" s="76">
        <f>SUM(E2:J2)</f>
        <v>669</v>
      </c>
      <c r="M2" s="77">
        <f>SUM(L2/K2)</f>
        <v>167.25</v>
      </c>
      <c r="N2" s="72">
        <v>2</v>
      </c>
      <c r="O2" s="78">
        <f>SUM(M2+N2)</f>
        <v>169.25</v>
      </c>
    </row>
    <row r="5" spans="1:17" x14ac:dyDescent="0.25">
      <c r="K5" s="17">
        <f>SUM(K2:K4)</f>
        <v>4</v>
      </c>
      <c r="L5" s="17">
        <f>SUM(L2:L4)</f>
        <v>669</v>
      </c>
      <c r="M5" s="23">
        <f>SUM(L5/K5)</f>
        <v>167.25</v>
      </c>
      <c r="N5" s="17">
        <f>SUM(N2:N4)</f>
        <v>2</v>
      </c>
      <c r="O5" s="23">
        <f>SUM(M5+N5)</f>
        <v>169.25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ht="15.75" x14ac:dyDescent="0.3">
      <c r="A15" s="71" t="s">
        <v>38</v>
      </c>
      <c r="B15" s="72" t="s">
        <v>271</v>
      </c>
      <c r="C15" s="73">
        <v>43996</v>
      </c>
      <c r="D15" s="74" t="s">
        <v>269</v>
      </c>
      <c r="E15" s="75">
        <v>177</v>
      </c>
      <c r="F15" s="75">
        <v>177</v>
      </c>
      <c r="G15" s="75">
        <v>168</v>
      </c>
      <c r="H15" s="75">
        <v>174</v>
      </c>
      <c r="I15" s="75"/>
      <c r="J15" s="75"/>
      <c r="K15" s="76">
        <f>COUNT(E15:J15)</f>
        <v>4</v>
      </c>
      <c r="L15" s="76">
        <f>SUM(E15:J15)</f>
        <v>696</v>
      </c>
      <c r="M15" s="77">
        <f>SUM(L15/K15)</f>
        <v>174</v>
      </c>
      <c r="N15" s="72">
        <v>6</v>
      </c>
      <c r="O15" s="78">
        <f>SUM(M15+N15)</f>
        <v>180</v>
      </c>
    </row>
    <row r="18" spans="11:15" x14ac:dyDescent="0.25">
      <c r="K18" s="17">
        <f>SUM(K15:K17)</f>
        <v>4</v>
      </c>
      <c r="L18" s="17">
        <f>SUM(L15:L17)</f>
        <v>696</v>
      </c>
      <c r="M18" s="23">
        <f>SUM(L18/K18)</f>
        <v>174</v>
      </c>
      <c r="N18" s="17">
        <f>SUM(N15:N17)</f>
        <v>6</v>
      </c>
      <c r="O18" s="23">
        <f>SUM(M18+N18)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_1"/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L15:M15 O15" name="Range1_1"/>
  </protectedRanges>
  <conditionalFormatting sqref="E2">
    <cfRule type="top10" dxfId="2720" priority="13" rank="1"/>
  </conditionalFormatting>
  <conditionalFormatting sqref="F2">
    <cfRule type="top10" dxfId="2719" priority="14" rank="1"/>
  </conditionalFormatting>
  <conditionalFormatting sqref="G2">
    <cfRule type="top10" dxfId="2718" priority="15" rank="1"/>
  </conditionalFormatting>
  <conditionalFormatting sqref="H2">
    <cfRule type="top10" dxfId="2717" priority="16" rank="1"/>
  </conditionalFormatting>
  <conditionalFormatting sqref="I2">
    <cfRule type="top10" dxfId="2716" priority="17" rank="1"/>
  </conditionalFormatting>
  <conditionalFormatting sqref="J2">
    <cfRule type="top10" dxfId="2715" priority="18" rank="1"/>
  </conditionalFormatting>
  <conditionalFormatting sqref="E15">
    <cfRule type="top10" dxfId="2714" priority="1" rank="1"/>
  </conditionalFormatting>
  <conditionalFormatting sqref="F15">
    <cfRule type="top10" dxfId="2713" priority="2" rank="1"/>
  </conditionalFormatting>
  <conditionalFormatting sqref="G15">
    <cfRule type="top10" dxfId="2712" priority="3" rank="1"/>
  </conditionalFormatting>
  <conditionalFormatting sqref="H15">
    <cfRule type="top10" dxfId="2711" priority="4" rank="1"/>
  </conditionalFormatting>
  <conditionalFormatting sqref="I15">
    <cfRule type="top10" dxfId="2710" priority="5" rank="1"/>
  </conditionalFormatting>
  <conditionalFormatting sqref="J15">
    <cfRule type="top10" dxfId="2709" priority="6" rank="1"/>
  </conditionalFormatting>
  <hyperlinks>
    <hyperlink ref="Q1" location="'National Adult Rankings'!A1" display="Return to Rankings" xr:uid="{E145D47A-0D28-4F04-8982-AB1996448D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622A47-7750-417D-A045-8F8A644A4214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9FA-F14C-4F06-AA2E-7C27DD463CC4}">
  <dimension ref="A1:Q1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231</v>
      </c>
      <c r="C2" s="27">
        <v>43981</v>
      </c>
      <c r="D2" s="28" t="s">
        <v>227</v>
      </c>
      <c r="E2" s="29">
        <v>180</v>
      </c>
      <c r="F2" s="29">
        <v>182</v>
      </c>
      <c r="G2" s="29">
        <v>0</v>
      </c>
      <c r="H2" s="29">
        <v>0</v>
      </c>
      <c r="I2" s="29"/>
      <c r="J2" s="29"/>
      <c r="K2" s="34">
        <v>4</v>
      </c>
      <c r="L2" s="34">
        <v>362</v>
      </c>
      <c r="M2" s="35">
        <v>90.5</v>
      </c>
      <c r="N2" s="36">
        <v>2</v>
      </c>
      <c r="O2" s="37">
        <v>92.5</v>
      </c>
    </row>
    <row r="5" spans="1:17" x14ac:dyDescent="0.25">
      <c r="K5" s="17">
        <f>SUM(K2:K4)</f>
        <v>4</v>
      </c>
      <c r="L5" s="17">
        <f>SUM(L2:L4)</f>
        <v>362</v>
      </c>
      <c r="M5" s="23">
        <f>SUM(L5/K5)</f>
        <v>90.5</v>
      </c>
      <c r="N5" s="17">
        <f>SUM(N2:N4)</f>
        <v>2</v>
      </c>
      <c r="O5" s="23">
        <f>SUM(M5+N5)</f>
        <v>92.5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166</v>
      </c>
      <c r="B12" s="26" t="s">
        <v>231</v>
      </c>
      <c r="C12" s="27">
        <v>43982</v>
      </c>
      <c r="D12" s="28" t="s">
        <v>227</v>
      </c>
      <c r="E12" s="29">
        <v>189</v>
      </c>
      <c r="F12" s="29">
        <v>184</v>
      </c>
      <c r="G12" s="29">
        <v>191</v>
      </c>
      <c r="H12" s="29">
        <v>190</v>
      </c>
      <c r="I12" s="29">
        <v>191</v>
      </c>
      <c r="J12" s="29">
        <v>190</v>
      </c>
      <c r="K12" s="34">
        <v>6</v>
      </c>
      <c r="L12" s="34">
        <v>1135</v>
      </c>
      <c r="M12" s="35">
        <v>189.16666666666666</v>
      </c>
      <c r="N12" s="36">
        <v>4</v>
      </c>
      <c r="O12" s="37">
        <v>193.16666666666666</v>
      </c>
    </row>
    <row r="13" spans="1:17" x14ac:dyDescent="0.25">
      <c r="A13" s="25" t="s">
        <v>166</v>
      </c>
      <c r="B13" s="26" t="s">
        <v>231</v>
      </c>
      <c r="C13" s="27">
        <v>44009</v>
      </c>
      <c r="D13" s="28" t="s">
        <v>227</v>
      </c>
      <c r="E13" s="29">
        <v>193</v>
      </c>
      <c r="F13" s="29">
        <v>194</v>
      </c>
      <c r="G13" s="29">
        <v>190</v>
      </c>
      <c r="H13" s="29">
        <v>194</v>
      </c>
      <c r="I13" s="29"/>
      <c r="J13" s="29"/>
      <c r="K13" s="34">
        <v>4</v>
      </c>
      <c r="L13" s="34">
        <v>771</v>
      </c>
      <c r="M13" s="35">
        <v>192.75</v>
      </c>
      <c r="N13" s="36">
        <v>7</v>
      </c>
      <c r="O13" s="37">
        <v>199.75</v>
      </c>
    </row>
    <row r="16" spans="1:17" x14ac:dyDescent="0.25">
      <c r="K16" s="17">
        <f>SUM(K12:K15)</f>
        <v>10</v>
      </c>
      <c r="L16" s="17">
        <f>SUM(L12:L15)</f>
        <v>1906</v>
      </c>
      <c r="M16" s="23">
        <f>SUM(L16/K16)</f>
        <v>190.6</v>
      </c>
      <c r="N16" s="17">
        <f>SUM(N12:N15)</f>
        <v>11</v>
      </c>
      <c r="O16" s="23">
        <f>SUM(M16+N16)</f>
        <v>201.6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I13:J13 B13:C13" name="Range1_7"/>
    <protectedRange algorithmName="SHA-512" hashValue="ON39YdpmFHfN9f47KpiRvqrKx0V9+erV1CNkpWzYhW/Qyc6aT8rEyCrvauWSYGZK2ia3o7vd3akF07acHAFpOA==" saltValue="yVW9XmDwTqEnmpSGai0KYg==" spinCount="100000" sqref="D13" name="Range1_1_3"/>
    <protectedRange algorithmName="SHA-512" hashValue="ON39YdpmFHfN9f47KpiRvqrKx0V9+erV1CNkpWzYhW/Qyc6aT8rEyCrvauWSYGZK2ia3o7vd3akF07acHAFpOA==" saltValue="yVW9XmDwTqEnmpSGai0KYg==" spinCount="100000" sqref="E13:H13" name="Range1_3_1"/>
  </protectedRanges>
  <conditionalFormatting sqref="F2">
    <cfRule type="top10" dxfId="2708" priority="21" rank="1"/>
  </conditionalFormatting>
  <conditionalFormatting sqref="G2">
    <cfRule type="top10" dxfId="2707" priority="20" rank="1"/>
  </conditionalFormatting>
  <conditionalFormatting sqref="H2">
    <cfRule type="top10" dxfId="2706" priority="19" rank="1"/>
  </conditionalFormatting>
  <conditionalFormatting sqref="I2">
    <cfRule type="top10" dxfId="2705" priority="18" rank="1"/>
  </conditionalFormatting>
  <conditionalFormatting sqref="J2">
    <cfRule type="top10" dxfId="2704" priority="17" rank="1"/>
  </conditionalFormatting>
  <conditionalFormatting sqref="E2">
    <cfRule type="top10" dxfId="2703" priority="16" rank="1"/>
  </conditionalFormatting>
  <conditionalFormatting sqref="I12">
    <cfRule type="top10" dxfId="2702" priority="9" rank="1"/>
  </conditionalFormatting>
  <conditionalFormatting sqref="E12:H12">
    <cfRule type="top10" dxfId="2701" priority="8" rank="1"/>
  </conditionalFormatting>
  <conditionalFormatting sqref="J12">
    <cfRule type="top10" dxfId="2700" priority="7" rank="1"/>
  </conditionalFormatting>
  <conditionalFormatting sqref="I13">
    <cfRule type="top10" dxfId="2699" priority="2" rank="1"/>
  </conditionalFormatting>
  <conditionalFormatting sqref="E13">
    <cfRule type="top10" dxfId="2698" priority="6" rank="1"/>
  </conditionalFormatting>
  <conditionalFormatting sqref="G13">
    <cfRule type="top10" dxfId="2697" priority="4" rank="1"/>
  </conditionalFormatting>
  <conditionalFormatting sqref="H13">
    <cfRule type="top10" dxfId="2696" priority="3" rank="1"/>
  </conditionalFormatting>
  <conditionalFormatting sqref="J13">
    <cfRule type="top10" dxfId="2695" priority="1" rank="1"/>
  </conditionalFormatting>
  <conditionalFormatting sqref="F13">
    <cfRule type="top10" dxfId="2694" priority="5" rank="1"/>
  </conditionalFormatting>
  <hyperlinks>
    <hyperlink ref="Q1" location="'National Adult Rankings'!A1" display="Return to Rankings" xr:uid="{53356750-BA8E-4D5F-B0BD-DC5D430C66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FED107-AD28-4FDF-8204-C485B7FAB980}">
          <x14:formula1>
            <xm:f>'C:\Users\abra2\AppData\Local\Packages\Microsoft.MicrosoftEdge_8wekyb3d8bbwe\TempState\Downloads\[__ABRA Scoring Program  2-24-2020 MASTER (2).xlsm]DATA'!#REF!</xm:f>
          </x14:formula1>
          <xm:sqref>D2 B2 D12:D13 B12:B13</xm:sqref>
        </x14:dataValidation>
        <x14:dataValidation type="list" allowBlank="1" showInputMessage="1" showErrorMessage="1" xr:uid="{594EF20A-E870-4B1A-8129-8B5263BC8EC4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DE0C-2B6D-4A9E-8BF0-C5F5A7B49769}">
  <sheetPr codeName="Sheet109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194</v>
      </c>
      <c r="C2" s="27">
        <v>43967</v>
      </c>
      <c r="D2" s="28" t="s">
        <v>192</v>
      </c>
      <c r="E2" s="29">
        <v>194</v>
      </c>
      <c r="F2" s="29">
        <v>192</v>
      </c>
      <c r="G2" s="29">
        <v>191</v>
      </c>
      <c r="H2" s="29">
        <v>192</v>
      </c>
      <c r="I2" s="29">
        <v>196</v>
      </c>
      <c r="J2" s="29">
        <v>192</v>
      </c>
      <c r="K2" s="34">
        <v>6</v>
      </c>
      <c r="L2" s="34">
        <v>1157</v>
      </c>
      <c r="M2" s="35">
        <v>192.83333333333334</v>
      </c>
      <c r="N2" s="36">
        <v>4</v>
      </c>
      <c r="O2" s="37">
        <v>196.83333333333334</v>
      </c>
    </row>
    <row r="3" spans="1:17" x14ac:dyDescent="0.25">
      <c r="A3" s="25" t="s">
        <v>76</v>
      </c>
      <c r="B3" s="26" t="s">
        <v>194</v>
      </c>
      <c r="C3" s="27">
        <v>43988</v>
      </c>
      <c r="D3" s="28" t="s">
        <v>192</v>
      </c>
      <c r="E3" s="29">
        <v>193</v>
      </c>
      <c r="F3" s="29">
        <v>192</v>
      </c>
      <c r="G3" s="29">
        <v>196</v>
      </c>
      <c r="H3" s="29">
        <v>193</v>
      </c>
      <c r="I3" s="29"/>
      <c r="J3" s="29"/>
      <c r="K3" s="34">
        <v>4</v>
      </c>
      <c r="L3" s="34">
        <v>774</v>
      </c>
      <c r="M3" s="35">
        <v>193.5</v>
      </c>
      <c r="N3" s="36">
        <v>2</v>
      </c>
      <c r="O3" s="37">
        <v>195.5</v>
      </c>
    </row>
    <row r="4" spans="1:17" x14ac:dyDescent="0.25">
      <c r="A4" s="25" t="s">
        <v>166</v>
      </c>
      <c r="B4" s="26" t="s">
        <v>194</v>
      </c>
      <c r="C4" s="27">
        <v>43995</v>
      </c>
      <c r="D4" s="28" t="s">
        <v>227</v>
      </c>
      <c r="E4" s="29">
        <v>191</v>
      </c>
      <c r="F4" s="29">
        <v>185</v>
      </c>
      <c r="G4" s="29">
        <v>191</v>
      </c>
      <c r="H4" s="29">
        <v>194.001</v>
      </c>
      <c r="I4" s="29"/>
      <c r="J4" s="29"/>
      <c r="K4" s="34">
        <v>4</v>
      </c>
      <c r="L4" s="34">
        <v>761.00099999999998</v>
      </c>
      <c r="M4" s="35">
        <v>190.25024999999999</v>
      </c>
      <c r="N4" s="36">
        <v>5</v>
      </c>
      <c r="O4" s="37">
        <v>195.25024999999999</v>
      </c>
    </row>
    <row r="5" spans="1:17" x14ac:dyDescent="0.25">
      <c r="A5" s="25" t="s">
        <v>76</v>
      </c>
      <c r="B5" s="26" t="s">
        <v>194</v>
      </c>
      <c r="C5" s="27">
        <v>43996</v>
      </c>
      <c r="D5" s="28" t="s">
        <v>192</v>
      </c>
      <c r="E5" s="29">
        <v>198</v>
      </c>
      <c r="F5" s="29">
        <v>192</v>
      </c>
      <c r="G5" s="29">
        <v>194</v>
      </c>
      <c r="H5" s="29">
        <v>195</v>
      </c>
      <c r="I5" s="29"/>
      <c r="J5" s="29"/>
      <c r="K5" s="34">
        <v>4</v>
      </c>
      <c r="L5" s="34">
        <v>779</v>
      </c>
      <c r="M5" s="35">
        <v>194.75</v>
      </c>
      <c r="N5" s="36">
        <v>3</v>
      </c>
      <c r="O5" s="37">
        <v>197.75</v>
      </c>
    </row>
    <row r="6" spans="1:17" x14ac:dyDescent="0.25">
      <c r="A6" s="25" t="s">
        <v>166</v>
      </c>
      <c r="B6" s="26" t="s">
        <v>194</v>
      </c>
      <c r="C6" s="27">
        <v>44009</v>
      </c>
      <c r="D6" s="28" t="s">
        <v>227</v>
      </c>
      <c r="E6" s="29">
        <v>192</v>
      </c>
      <c r="F6" s="29">
        <v>186</v>
      </c>
      <c r="G6" s="29">
        <v>194</v>
      </c>
      <c r="H6" s="29">
        <v>189</v>
      </c>
      <c r="I6" s="29"/>
      <c r="J6" s="29"/>
      <c r="K6" s="34">
        <v>4</v>
      </c>
      <c r="L6" s="34">
        <v>761</v>
      </c>
      <c r="M6" s="35">
        <v>190.25</v>
      </c>
      <c r="N6" s="36">
        <v>2</v>
      </c>
      <c r="O6" s="37">
        <v>192.25</v>
      </c>
    </row>
    <row r="9" spans="1:17" x14ac:dyDescent="0.25">
      <c r="K9" s="17">
        <f>SUM(K2:K8)</f>
        <v>22</v>
      </c>
      <c r="L9" s="17">
        <f>SUM(L2:L8)</f>
        <v>4232.0010000000002</v>
      </c>
      <c r="M9" s="23">
        <f>SUM(L9/K9)</f>
        <v>192.36368181818182</v>
      </c>
      <c r="N9" s="17">
        <f>SUM(N2:N8)</f>
        <v>16</v>
      </c>
      <c r="O9" s="23">
        <f>SUM(M9+N9)</f>
        <v>208.36368181818182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" name="Range1_5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3:J3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  <protectedRange algorithmName="SHA-512" hashValue="ON39YdpmFHfN9f47KpiRvqrKx0V9+erV1CNkpWzYhW/Qyc6aT8rEyCrvauWSYGZK2ia3o7vd3akF07acHAFpOA==" saltValue="yVW9XmDwTqEnmpSGai0KYg==" spinCount="100000" sqref="I6:J6 B6:C6" name="Range1_7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6:H6" name="Range1_3_1"/>
  </protectedRanges>
  <conditionalFormatting sqref="F2">
    <cfRule type="top10" dxfId="2693" priority="22" rank="1"/>
  </conditionalFormatting>
  <conditionalFormatting sqref="G2">
    <cfRule type="top10" dxfId="2692" priority="23" rank="1"/>
  </conditionalFormatting>
  <conditionalFormatting sqref="H2">
    <cfRule type="top10" dxfId="2691" priority="24" rank="1"/>
  </conditionalFormatting>
  <conditionalFormatting sqref="I2">
    <cfRule type="top10" dxfId="2690" priority="25" rank="1"/>
  </conditionalFormatting>
  <conditionalFormatting sqref="J2">
    <cfRule type="top10" dxfId="2689" priority="26" rank="1"/>
  </conditionalFormatting>
  <conditionalFormatting sqref="E2">
    <cfRule type="top10" dxfId="2688" priority="27" rank="1"/>
  </conditionalFormatting>
  <conditionalFormatting sqref="F3">
    <cfRule type="top10" dxfId="2687" priority="20" rank="1"/>
  </conditionalFormatting>
  <conditionalFormatting sqref="G3">
    <cfRule type="top10" dxfId="2686" priority="19" rank="1"/>
  </conditionalFormatting>
  <conditionalFormatting sqref="H3">
    <cfRule type="top10" dxfId="2685" priority="18" rank="1"/>
  </conditionalFormatting>
  <conditionalFormatting sqref="I3">
    <cfRule type="top10" dxfId="2684" priority="16" rank="1"/>
  </conditionalFormatting>
  <conditionalFormatting sqref="J3">
    <cfRule type="top10" dxfId="2683" priority="17" rank="1"/>
  </conditionalFormatting>
  <conditionalFormatting sqref="E3">
    <cfRule type="top10" dxfId="2682" priority="21" rank="1"/>
  </conditionalFormatting>
  <conditionalFormatting sqref="I4">
    <cfRule type="top10" dxfId="2681" priority="15" rank="1"/>
  </conditionalFormatting>
  <conditionalFormatting sqref="E4:H4">
    <cfRule type="top10" dxfId="2680" priority="14" rank="1"/>
  </conditionalFormatting>
  <conditionalFormatting sqref="J4">
    <cfRule type="top10" dxfId="2679" priority="13" rank="1"/>
  </conditionalFormatting>
  <conditionalFormatting sqref="F5">
    <cfRule type="top10" dxfId="2678" priority="11" rank="1"/>
  </conditionalFormatting>
  <conditionalFormatting sqref="G5">
    <cfRule type="top10" dxfId="2677" priority="10" rank="1"/>
  </conditionalFormatting>
  <conditionalFormatting sqref="H5">
    <cfRule type="top10" dxfId="2676" priority="9" rank="1"/>
  </conditionalFormatting>
  <conditionalFormatting sqref="I5">
    <cfRule type="top10" dxfId="2675" priority="7" rank="1"/>
  </conditionalFormatting>
  <conditionalFormatting sqref="J5">
    <cfRule type="top10" dxfId="2674" priority="8" rank="1"/>
  </conditionalFormatting>
  <conditionalFormatting sqref="E5">
    <cfRule type="top10" dxfId="2673" priority="12" rank="1"/>
  </conditionalFormatting>
  <conditionalFormatting sqref="I6">
    <cfRule type="top10" dxfId="2672" priority="2" rank="1"/>
  </conditionalFormatting>
  <conditionalFormatting sqref="E6">
    <cfRule type="top10" dxfId="2671" priority="6" rank="1"/>
  </conditionalFormatting>
  <conditionalFormatting sqref="G6">
    <cfRule type="top10" dxfId="2670" priority="4" rank="1"/>
  </conditionalFormatting>
  <conditionalFormatting sqref="H6">
    <cfRule type="top10" dxfId="2669" priority="3" rank="1"/>
  </conditionalFormatting>
  <conditionalFormatting sqref="J6">
    <cfRule type="top10" dxfId="2668" priority="1" rank="1"/>
  </conditionalFormatting>
  <conditionalFormatting sqref="F6">
    <cfRule type="top10" dxfId="2667" priority="5" rank="1"/>
  </conditionalFormatting>
  <hyperlinks>
    <hyperlink ref="Q1" location="'National Adult Rankings'!A1" display="Return to Rankings" xr:uid="{1D356581-F1EC-4BBE-927D-7EA565FE35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9559287-75EC-44DE-9B72-B5DA7E5D9B6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54F95167-1DFD-43CF-91A8-1F22EE79F7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Q34"/>
  <sheetViews>
    <sheetView workbookViewId="0">
      <selection activeCell="Q1" sqref="Q1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22"/>
    <col min="15" max="15" width="9.140625" style="22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7" t="s">
        <v>25</v>
      </c>
      <c r="B2" s="8" t="s">
        <v>27</v>
      </c>
      <c r="C2" s="9">
        <v>43849</v>
      </c>
      <c r="D2" s="10" t="s">
        <v>36</v>
      </c>
      <c r="E2" s="11">
        <v>181</v>
      </c>
      <c r="F2" s="11">
        <v>181</v>
      </c>
      <c r="G2" s="11">
        <v>178</v>
      </c>
      <c r="H2" s="11">
        <v>182</v>
      </c>
      <c r="I2" s="11"/>
      <c r="J2" s="11"/>
      <c r="K2" s="12">
        <v>4</v>
      </c>
      <c r="L2" s="12">
        <v>722</v>
      </c>
      <c r="M2" s="13">
        <v>180.5</v>
      </c>
      <c r="N2" s="14">
        <v>3</v>
      </c>
      <c r="O2" s="15">
        <v>183.5</v>
      </c>
    </row>
    <row r="5" spans="1:17" x14ac:dyDescent="0.25">
      <c r="K5" s="17">
        <f>SUM(K2:K4)</f>
        <v>4</v>
      </c>
      <c r="L5" s="17">
        <f>SUM(L2:L4)</f>
        <v>722</v>
      </c>
      <c r="M5" s="23">
        <f>SUM(L5/K5)</f>
        <v>180.5</v>
      </c>
      <c r="N5" s="17">
        <f>SUM(N2:N4)</f>
        <v>3</v>
      </c>
      <c r="O5" s="23">
        <f>SUM(M5+N5)</f>
        <v>183.5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7" t="s">
        <v>28</v>
      </c>
      <c r="B16" s="8" t="s">
        <v>27</v>
      </c>
      <c r="C16" s="9">
        <v>43849</v>
      </c>
      <c r="D16" s="10" t="s">
        <v>36</v>
      </c>
      <c r="E16" s="11">
        <v>178</v>
      </c>
      <c r="F16" s="11">
        <v>187</v>
      </c>
      <c r="G16" s="11">
        <v>169</v>
      </c>
      <c r="H16" s="11">
        <v>172</v>
      </c>
      <c r="I16" s="11"/>
      <c r="J16" s="11"/>
      <c r="K16" s="12">
        <v>4</v>
      </c>
      <c r="L16" s="12">
        <v>706</v>
      </c>
      <c r="M16" s="13">
        <v>176.5</v>
      </c>
      <c r="N16" s="14">
        <v>6</v>
      </c>
      <c r="O16" s="15">
        <v>182.5</v>
      </c>
    </row>
    <row r="17" spans="1:15" x14ac:dyDescent="0.25">
      <c r="A17" s="25" t="s">
        <v>28</v>
      </c>
      <c r="B17" s="26" t="s">
        <v>27</v>
      </c>
      <c r="C17" s="27">
        <v>43897</v>
      </c>
      <c r="D17" s="48" t="s">
        <v>86</v>
      </c>
      <c r="E17" s="29">
        <v>166</v>
      </c>
      <c r="F17" s="29">
        <v>165</v>
      </c>
      <c r="G17" s="29">
        <v>176</v>
      </c>
      <c r="H17" s="29">
        <v>154</v>
      </c>
      <c r="I17" s="29"/>
      <c r="J17" s="29"/>
      <c r="K17" s="34">
        <f>COUNT(E17:J17)</f>
        <v>4</v>
      </c>
      <c r="L17" s="34">
        <f>SUM(E17:J17)</f>
        <v>661</v>
      </c>
      <c r="M17" s="35">
        <f>IFERROR(L17/K17,0)</f>
        <v>165.25</v>
      </c>
      <c r="N17" s="36">
        <v>4</v>
      </c>
      <c r="O17" s="37">
        <f>SUM(M17+N17)</f>
        <v>169.25</v>
      </c>
    </row>
    <row r="18" spans="1:15" x14ac:dyDescent="0.25">
      <c r="A18" s="25" t="s">
        <v>38</v>
      </c>
      <c r="B18" s="26" t="s">
        <v>27</v>
      </c>
      <c r="C18" s="27">
        <v>43905</v>
      </c>
      <c r="D18" s="49" t="s">
        <v>91</v>
      </c>
      <c r="E18" s="29">
        <v>166</v>
      </c>
      <c r="F18" s="29">
        <v>167</v>
      </c>
      <c r="G18" s="29">
        <v>171</v>
      </c>
      <c r="H18" s="29">
        <v>171</v>
      </c>
      <c r="I18" s="29"/>
      <c r="J18" s="29"/>
      <c r="K18" s="34">
        <v>4</v>
      </c>
      <c r="L18" s="34">
        <v>675</v>
      </c>
      <c r="M18" s="35">
        <v>168.75</v>
      </c>
      <c r="N18" s="36">
        <v>3</v>
      </c>
      <c r="O18" s="37">
        <v>171.75</v>
      </c>
    </row>
    <row r="19" spans="1:15" x14ac:dyDescent="0.25">
      <c r="A19" s="25" t="s">
        <v>38</v>
      </c>
      <c r="B19" s="26" t="s">
        <v>27</v>
      </c>
      <c r="C19" s="27">
        <v>43988</v>
      </c>
      <c r="D19" s="28" t="s">
        <v>86</v>
      </c>
      <c r="E19" s="29">
        <v>176</v>
      </c>
      <c r="F19" s="29">
        <v>169</v>
      </c>
      <c r="G19" s="29">
        <v>98</v>
      </c>
      <c r="H19" s="29">
        <v>171</v>
      </c>
      <c r="I19" s="29">
        <v>184</v>
      </c>
      <c r="J19" s="29">
        <v>181</v>
      </c>
      <c r="K19" s="34">
        <v>6</v>
      </c>
      <c r="L19" s="34">
        <v>979</v>
      </c>
      <c r="M19" s="35">
        <v>163.16666666666666</v>
      </c>
      <c r="N19" s="36">
        <v>6</v>
      </c>
      <c r="O19" s="37">
        <v>169.16666666666666</v>
      </c>
    </row>
    <row r="22" spans="1:15" x14ac:dyDescent="0.25">
      <c r="K22" s="17">
        <f>SUM(K16:K21)</f>
        <v>18</v>
      </c>
      <c r="L22" s="17">
        <f>SUM(L16:L21)</f>
        <v>3021</v>
      </c>
      <c r="M22" s="23">
        <f>SUM(L22/K22)</f>
        <v>167.83333333333334</v>
      </c>
      <c r="N22" s="17">
        <f>SUM(N16:N21)</f>
        <v>19</v>
      </c>
      <c r="O22" s="23">
        <f>SUM(M22+N22)</f>
        <v>186.83333333333334</v>
      </c>
    </row>
    <row r="27" spans="1:15" ht="30" x14ac:dyDescent="0.25">
      <c r="A27" s="1" t="s">
        <v>1</v>
      </c>
      <c r="B27" s="2" t="s">
        <v>2</v>
      </c>
      <c r="C27" s="2" t="s">
        <v>3</v>
      </c>
      <c r="D27" s="3" t="s">
        <v>4</v>
      </c>
      <c r="E27" s="4" t="s">
        <v>5</v>
      </c>
      <c r="F27" s="4" t="s">
        <v>6</v>
      </c>
      <c r="G27" s="4" t="s">
        <v>7</v>
      </c>
      <c r="H27" s="4" t="s">
        <v>8</v>
      </c>
      <c r="I27" s="4" t="s">
        <v>9</v>
      </c>
      <c r="J27" s="4" t="s">
        <v>10</v>
      </c>
      <c r="K27" s="4" t="s">
        <v>11</v>
      </c>
      <c r="L27" s="3" t="s">
        <v>12</v>
      </c>
      <c r="M27" s="5" t="s">
        <v>13</v>
      </c>
      <c r="N27" s="2" t="s">
        <v>14</v>
      </c>
      <c r="O27" s="6" t="s">
        <v>15</v>
      </c>
    </row>
    <row r="28" spans="1:15" x14ac:dyDescent="0.25">
      <c r="A28" s="7" t="s">
        <v>89</v>
      </c>
      <c r="B28" s="26" t="s">
        <v>27</v>
      </c>
      <c r="C28" s="27">
        <v>43897</v>
      </c>
      <c r="D28" s="48" t="s">
        <v>86</v>
      </c>
      <c r="E28" s="29">
        <v>167</v>
      </c>
      <c r="F28" s="29">
        <v>170</v>
      </c>
      <c r="G28" s="29">
        <v>178</v>
      </c>
      <c r="H28" s="29">
        <v>173</v>
      </c>
      <c r="I28" s="29"/>
      <c r="J28" s="29"/>
      <c r="K28" s="34">
        <f>COUNT(E28:J28)</f>
        <v>4</v>
      </c>
      <c r="L28" s="34">
        <f>SUM(E28:J28)</f>
        <v>688</v>
      </c>
      <c r="M28" s="35">
        <f>IFERROR(L28/K28,0)</f>
        <v>172</v>
      </c>
      <c r="N28" s="36">
        <v>10</v>
      </c>
      <c r="O28" s="37">
        <f>SUM(M28+N28)</f>
        <v>182</v>
      </c>
    </row>
    <row r="29" spans="1:15" x14ac:dyDescent="0.25">
      <c r="A29" s="25" t="s">
        <v>89</v>
      </c>
      <c r="B29" s="26" t="s">
        <v>27</v>
      </c>
      <c r="C29" s="27">
        <v>43905</v>
      </c>
      <c r="D29" s="49" t="s">
        <v>91</v>
      </c>
      <c r="E29" s="29">
        <v>159</v>
      </c>
      <c r="F29" s="29">
        <v>180</v>
      </c>
      <c r="G29" s="29">
        <v>156</v>
      </c>
      <c r="H29" s="29">
        <v>133</v>
      </c>
      <c r="I29" s="29"/>
      <c r="J29" s="29"/>
      <c r="K29" s="34">
        <v>4</v>
      </c>
      <c r="L29" s="34">
        <v>628</v>
      </c>
      <c r="M29" s="35">
        <v>157</v>
      </c>
      <c r="N29" s="36">
        <v>6</v>
      </c>
      <c r="O29" s="37">
        <v>163</v>
      </c>
    </row>
    <row r="30" spans="1:15" x14ac:dyDescent="0.25">
      <c r="A30" s="25" t="s">
        <v>96</v>
      </c>
      <c r="B30" s="26" t="s">
        <v>27</v>
      </c>
      <c r="C30" s="27">
        <v>43988</v>
      </c>
      <c r="D30" s="28" t="s">
        <v>86</v>
      </c>
      <c r="E30" s="29">
        <v>179</v>
      </c>
      <c r="F30" s="29">
        <v>173</v>
      </c>
      <c r="G30" s="29">
        <v>166</v>
      </c>
      <c r="H30" s="29">
        <v>170</v>
      </c>
      <c r="I30" s="29">
        <v>168</v>
      </c>
      <c r="J30" s="29">
        <v>170</v>
      </c>
      <c r="K30" s="34">
        <v>6</v>
      </c>
      <c r="L30" s="34">
        <v>1026</v>
      </c>
      <c r="M30" s="35">
        <v>171</v>
      </c>
      <c r="N30" s="36">
        <v>34</v>
      </c>
      <c r="O30" s="37">
        <v>205</v>
      </c>
    </row>
    <row r="31" spans="1:15" x14ac:dyDescent="0.25">
      <c r="A31" s="50" t="s">
        <v>169</v>
      </c>
      <c r="B31" s="51" t="s">
        <v>27</v>
      </c>
      <c r="C31" s="52">
        <v>44003</v>
      </c>
      <c r="D31" s="53" t="s">
        <v>36</v>
      </c>
      <c r="E31" s="54">
        <v>172</v>
      </c>
      <c r="F31" s="54">
        <v>166</v>
      </c>
      <c r="G31" s="54">
        <v>172</v>
      </c>
      <c r="H31" s="54">
        <v>182</v>
      </c>
      <c r="I31" s="54"/>
      <c r="J31" s="54"/>
      <c r="K31" s="55">
        <v>4</v>
      </c>
      <c r="L31" s="55">
        <v>692</v>
      </c>
      <c r="M31" s="56">
        <v>173</v>
      </c>
      <c r="N31" s="57">
        <v>5</v>
      </c>
      <c r="O31" s="58">
        <v>178</v>
      </c>
    </row>
    <row r="34" spans="11:15" x14ac:dyDescent="0.25">
      <c r="K34" s="17">
        <f>SUM(K28:K33)</f>
        <v>18</v>
      </c>
      <c r="L34" s="17">
        <f>SUM(L28:L33)</f>
        <v>3034</v>
      </c>
      <c r="M34" s="23">
        <f>SUM(L34/K34)</f>
        <v>168.55555555555554</v>
      </c>
      <c r="N34" s="17">
        <f>SUM(N28:N33)</f>
        <v>55</v>
      </c>
      <c r="O34" s="23">
        <f>SUM(M34+N34)</f>
        <v>223.55555555555554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 B15 B27" name="Range1_2"/>
    <protectedRange algorithmName="SHA-512" hashValue="ON39YdpmFHfN9f47KpiRvqrKx0V9+erV1CNkpWzYhW/Qyc6aT8rEyCrvauWSYGZK2ia3o7vd3akF07acHAFpOA==" saltValue="yVW9XmDwTqEnmpSGai0KYg==" spinCount="100000" sqref="B2:C2 E2:J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16:J16 B16:C16" name="Range1_5"/>
    <protectedRange algorithmName="SHA-512" hashValue="ON39YdpmFHfN9f47KpiRvqrKx0V9+erV1CNkpWzYhW/Qyc6aT8rEyCrvauWSYGZK2ia3o7vd3akF07acHAFpOA==" saltValue="yVW9XmDwTqEnmpSGai0KYg==" spinCount="100000" sqref="D16" name="Range1_1_3"/>
    <protectedRange algorithmName="SHA-512" hashValue="ON39YdpmFHfN9f47KpiRvqrKx0V9+erV1CNkpWzYhW/Qyc6aT8rEyCrvauWSYGZK2ia3o7vd3akF07acHAFpOA==" saltValue="yVW9XmDwTqEnmpSGai0KYg==" spinCount="100000" sqref="E28:J28 B28:C28" name="Range1_11"/>
    <protectedRange algorithmName="SHA-512" hashValue="ON39YdpmFHfN9f47KpiRvqrKx0V9+erV1CNkpWzYhW/Qyc6aT8rEyCrvauWSYGZK2ia3o7vd3akF07acHAFpOA==" saltValue="yVW9XmDwTqEnmpSGai0KYg==" spinCount="100000" sqref="E17:J17 B17:C17" name="Range1_11_1"/>
    <protectedRange algorithmName="SHA-512" hashValue="ON39YdpmFHfN9f47KpiRvqrKx0V9+erV1CNkpWzYhW/Qyc6aT8rEyCrvauWSYGZK2ia3o7vd3akF07acHAFpOA==" saltValue="yVW9XmDwTqEnmpSGai0KYg==" spinCount="100000" sqref="C29" name="Range1"/>
    <protectedRange algorithmName="SHA-512" hashValue="ON39YdpmFHfN9f47KpiRvqrKx0V9+erV1CNkpWzYhW/Qyc6aT8rEyCrvauWSYGZK2ia3o7vd3akF07acHAFpOA==" saltValue="yVW9XmDwTqEnmpSGai0KYg==" spinCount="100000" sqref="E29:J29 B29" name="Range1_2_1"/>
    <protectedRange algorithmName="SHA-512" hashValue="ON39YdpmFHfN9f47KpiRvqrKx0V9+erV1CNkpWzYhW/Qyc6aT8rEyCrvauWSYGZK2ia3o7vd3akF07acHAFpOA==" saltValue="yVW9XmDwTqEnmpSGai0KYg==" spinCount="100000" sqref="C18" name="Range1_1"/>
    <protectedRange algorithmName="SHA-512" hashValue="ON39YdpmFHfN9f47KpiRvqrKx0V9+erV1CNkpWzYhW/Qyc6aT8rEyCrvauWSYGZK2ia3o7vd3akF07acHAFpOA==" saltValue="yVW9XmDwTqEnmpSGai0KYg==" spinCount="100000" sqref="E18:J18 B18" name="Range1_5_1"/>
    <protectedRange algorithmName="SHA-512" hashValue="ON39YdpmFHfN9f47KpiRvqrKx0V9+erV1CNkpWzYhW/Qyc6aT8rEyCrvauWSYGZK2ia3o7vd3akF07acHAFpOA==" saltValue="yVW9XmDwTqEnmpSGai0KYg==" spinCount="100000" sqref="E30:J30 B30:C30" name="Range1_4_1_1"/>
    <protectedRange algorithmName="SHA-512" hashValue="ON39YdpmFHfN9f47KpiRvqrKx0V9+erV1CNkpWzYhW/Qyc6aT8rEyCrvauWSYGZK2ia3o7vd3akF07acHAFpOA==" saltValue="yVW9XmDwTqEnmpSGai0KYg==" spinCount="100000" sqref="D30" name="Range1_1_2_1_1"/>
    <protectedRange algorithmName="SHA-512" hashValue="ON39YdpmFHfN9f47KpiRvqrKx0V9+erV1CNkpWzYhW/Qyc6aT8rEyCrvauWSYGZK2ia3o7vd3akF07acHAFpOA==" saltValue="yVW9XmDwTqEnmpSGai0KYg==" spinCount="100000" sqref="E19:J19 B19:C19" name="Range1_6_1"/>
    <protectedRange algorithmName="SHA-512" hashValue="ON39YdpmFHfN9f47KpiRvqrKx0V9+erV1CNkpWzYhW/Qyc6aT8rEyCrvauWSYGZK2ia3o7vd3akF07acHAFpOA==" saltValue="yVW9XmDwTqEnmpSGai0KYg==" spinCount="100000" sqref="D19" name="Range1_1_4_1"/>
    <protectedRange algorithmName="SHA-512" hashValue="ON39YdpmFHfN9f47KpiRvqrKx0V9+erV1CNkpWzYhW/Qyc6aT8rEyCrvauWSYGZK2ia3o7vd3akF07acHAFpOA==" saltValue="yVW9XmDwTqEnmpSGai0KYg==" spinCount="100000" sqref="B31:C31 E31:J31" name="Range1_2_1_1_2"/>
    <protectedRange algorithmName="SHA-512" hashValue="ON39YdpmFHfN9f47KpiRvqrKx0V9+erV1CNkpWzYhW/Qyc6aT8rEyCrvauWSYGZK2ia3o7vd3akF07acHAFpOA==" saltValue="yVW9XmDwTqEnmpSGai0KYg==" spinCount="100000" sqref="D31" name="Range1_1_3_1_1_2"/>
  </protectedRanges>
  <conditionalFormatting sqref="E2">
    <cfRule type="top10" dxfId="2666" priority="66" rank="1"/>
  </conditionalFormatting>
  <conditionalFormatting sqref="F2">
    <cfRule type="top10" dxfId="2665" priority="65" rank="1"/>
  </conditionalFormatting>
  <conditionalFormatting sqref="G2">
    <cfRule type="top10" dxfId="2664" priority="64" rank="1"/>
  </conditionalFormatting>
  <conditionalFormatting sqref="H2">
    <cfRule type="top10" dxfId="2663" priority="63" rank="1"/>
  </conditionalFormatting>
  <conditionalFormatting sqref="I2">
    <cfRule type="top10" dxfId="2662" priority="62" rank="1"/>
  </conditionalFormatting>
  <conditionalFormatting sqref="J2">
    <cfRule type="top10" dxfId="2661" priority="61" rank="1"/>
  </conditionalFormatting>
  <conditionalFormatting sqref="I16">
    <cfRule type="top10" dxfId="2660" priority="54" rank="1"/>
  </conditionalFormatting>
  <conditionalFormatting sqref="H16">
    <cfRule type="top10" dxfId="2659" priority="50" rank="1"/>
  </conditionalFormatting>
  <conditionalFormatting sqref="J16">
    <cfRule type="top10" dxfId="2658" priority="51" rank="1"/>
  </conditionalFormatting>
  <conditionalFormatting sqref="G16">
    <cfRule type="top10" dxfId="2657" priority="53" rank="1"/>
  </conditionalFormatting>
  <conditionalFormatting sqref="F16">
    <cfRule type="top10" dxfId="2656" priority="52" rank="1"/>
  </conditionalFormatting>
  <conditionalFormatting sqref="E16">
    <cfRule type="top10" dxfId="2655" priority="49" rank="1"/>
  </conditionalFormatting>
  <conditionalFormatting sqref="E28">
    <cfRule type="top10" dxfId="2654" priority="42" rank="1"/>
  </conditionalFormatting>
  <conditionalFormatting sqref="F28">
    <cfRule type="top10" dxfId="2653" priority="41" rank="1"/>
  </conditionalFormatting>
  <conditionalFormatting sqref="G28">
    <cfRule type="top10" dxfId="2652" priority="40" rank="1"/>
  </conditionalFormatting>
  <conditionalFormatting sqref="H28">
    <cfRule type="top10" dxfId="2651" priority="39" rank="1"/>
  </conditionalFormatting>
  <conditionalFormatting sqref="I28">
    <cfRule type="top10" dxfId="2650" priority="38" rank="1"/>
  </conditionalFormatting>
  <conditionalFormatting sqref="J28">
    <cfRule type="top10" dxfId="2649" priority="37" rank="1"/>
  </conditionalFormatting>
  <conditionalFormatting sqref="I17">
    <cfRule type="top10" dxfId="2648" priority="31" rank="1"/>
  </conditionalFormatting>
  <conditionalFormatting sqref="H17">
    <cfRule type="top10" dxfId="2647" priority="32" rank="1"/>
  </conditionalFormatting>
  <conditionalFormatting sqref="J17">
    <cfRule type="top10" dxfId="2646" priority="33" rank="1"/>
  </conditionalFormatting>
  <conditionalFormatting sqref="G17">
    <cfRule type="top10" dxfId="2645" priority="34" rank="1"/>
  </conditionalFormatting>
  <conditionalFormatting sqref="F17">
    <cfRule type="top10" dxfId="2644" priority="35" rank="1"/>
  </conditionalFormatting>
  <conditionalFormatting sqref="E17">
    <cfRule type="top10" dxfId="2643" priority="36" rank="1"/>
  </conditionalFormatting>
  <conditionalFormatting sqref="J29">
    <cfRule type="top10" dxfId="2642" priority="25" rank="1"/>
  </conditionalFormatting>
  <conditionalFormatting sqref="I29">
    <cfRule type="top10" dxfId="2641" priority="26" rank="1"/>
  </conditionalFormatting>
  <conditionalFormatting sqref="H29">
    <cfRule type="top10" dxfId="2640" priority="27" rank="1"/>
  </conditionalFormatting>
  <conditionalFormatting sqref="G29">
    <cfRule type="top10" dxfId="2639" priority="28" rank="1"/>
  </conditionalFormatting>
  <conditionalFormatting sqref="F29">
    <cfRule type="top10" dxfId="2638" priority="29" rank="1"/>
  </conditionalFormatting>
  <conditionalFormatting sqref="E29">
    <cfRule type="top10" dxfId="2637" priority="30" rank="1"/>
  </conditionalFormatting>
  <conditionalFormatting sqref="I18">
    <cfRule type="top10" dxfId="2636" priority="24" rank="1"/>
  </conditionalFormatting>
  <conditionalFormatting sqref="H18">
    <cfRule type="top10" dxfId="2635" priority="20" rank="1"/>
  </conditionalFormatting>
  <conditionalFormatting sqref="J18">
    <cfRule type="top10" dxfId="2634" priority="21" rank="1"/>
  </conditionalFormatting>
  <conditionalFormatting sqref="G18">
    <cfRule type="top10" dxfId="2633" priority="23" rank="1"/>
  </conditionalFormatting>
  <conditionalFormatting sqref="F18">
    <cfRule type="top10" dxfId="2632" priority="22" rank="1"/>
  </conditionalFormatting>
  <conditionalFormatting sqref="E18">
    <cfRule type="top10" dxfId="2631" priority="19" rank="1"/>
  </conditionalFormatting>
  <conditionalFormatting sqref="J30">
    <cfRule type="top10" dxfId="2630" priority="13" rank="1"/>
  </conditionalFormatting>
  <conditionalFormatting sqref="I30">
    <cfRule type="top10" dxfId="2629" priority="14" rank="1"/>
  </conditionalFormatting>
  <conditionalFormatting sqref="H30">
    <cfRule type="top10" dxfId="2628" priority="15" rank="1"/>
  </conditionalFormatting>
  <conditionalFormatting sqref="G30">
    <cfRule type="top10" dxfId="2627" priority="16" rank="1"/>
  </conditionalFormatting>
  <conditionalFormatting sqref="F30">
    <cfRule type="top10" dxfId="2626" priority="17" rank="1"/>
  </conditionalFormatting>
  <conditionalFormatting sqref="E30">
    <cfRule type="top10" dxfId="2625" priority="18" rank="1"/>
  </conditionalFormatting>
  <conditionalFormatting sqref="I19">
    <cfRule type="top10" dxfId="2624" priority="12" rank="1"/>
  </conditionalFormatting>
  <conditionalFormatting sqref="H19">
    <cfRule type="top10" dxfId="2623" priority="8" rank="1"/>
  </conditionalFormatting>
  <conditionalFormatting sqref="J19">
    <cfRule type="top10" dxfId="2622" priority="9" rank="1"/>
  </conditionalFormatting>
  <conditionalFormatting sqref="G19">
    <cfRule type="top10" dxfId="2621" priority="11" rank="1"/>
  </conditionalFormatting>
  <conditionalFormatting sqref="F19">
    <cfRule type="top10" dxfId="2620" priority="10" rank="1"/>
  </conditionalFormatting>
  <conditionalFormatting sqref="E19">
    <cfRule type="top10" dxfId="2619" priority="7" rank="1"/>
  </conditionalFormatting>
  <conditionalFormatting sqref="E31">
    <cfRule type="top10" dxfId="2618" priority="6" rank="1"/>
  </conditionalFormatting>
  <conditionalFormatting sqref="F31">
    <cfRule type="top10" dxfId="2617" priority="5" rank="1"/>
  </conditionalFormatting>
  <conditionalFormatting sqref="G31">
    <cfRule type="top10" dxfId="2616" priority="4" rank="1"/>
  </conditionalFormatting>
  <conditionalFormatting sqref="H31">
    <cfRule type="top10" dxfId="2615" priority="3" rank="1"/>
  </conditionalFormatting>
  <conditionalFormatting sqref="I31">
    <cfRule type="top10" dxfId="2614" priority="2" rank="1"/>
  </conditionalFormatting>
  <conditionalFormatting sqref="J31">
    <cfRule type="top10" dxfId="2613" priority="1" rank="1"/>
  </conditionalFormatting>
  <hyperlinks>
    <hyperlink ref="Q1" location="'National Adult Rankings'!A1" display="Return to Rankings" xr:uid="{558B6DBC-C2EA-44BC-9EF8-6B3564A6C2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B15 B27</xm:sqref>
        </x14:dataValidation>
        <x14:dataValidation type="list" allowBlank="1" showInputMessage="1" showErrorMessage="1" xr:uid="{FBE97072-4996-44A0-B337-76CB1D824868}">
          <x14:formula1>
            <xm:f>'C:\Users\abra2\Desktop\ABRA Files and More\AUTO BENCH REST ASSOCIATION FILE\ABRA 2019\Georgia\[Georgia Results 01 19 20.xlsm]DATA SHEET'!#REF!</xm:f>
          </x14:formula1>
          <xm:sqref>B2 D2 D16 B16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B28 B17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B29 B18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0FE3-D51E-405E-9DED-46541FD2531F}">
  <sheetPr codeName="Sheet87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96</v>
      </c>
      <c r="B2" s="51" t="s">
        <v>141</v>
      </c>
      <c r="C2" s="52">
        <v>43953</v>
      </c>
      <c r="D2" s="53" t="s">
        <v>139</v>
      </c>
      <c r="E2" s="54">
        <v>191</v>
      </c>
      <c r="F2" s="54">
        <v>190</v>
      </c>
      <c r="G2" s="54">
        <v>183</v>
      </c>
      <c r="H2" s="54">
        <v>189</v>
      </c>
      <c r="I2" s="54">
        <v>189</v>
      </c>
      <c r="J2" s="54">
        <v>197</v>
      </c>
      <c r="K2" s="55">
        <f>COUNT(E2:J2)</f>
        <v>6</v>
      </c>
      <c r="L2" s="55">
        <f>SUM(E2:J2)</f>
        <v>1139</v>
      </c>
      <c r="M2" s="56">
        <f>IFERROR(L2/K2,0)</f>
        <v>189.83333333333334</v>
      </c>
      <c r="N2" s="57">
        <v>16</v>
      </c>
      <c r="O2" s="58">
        <f>SUM(M2+N2)</f>
        <v>205.83333333333334</v>
      </c>
    </row>
    <row r="3" spans="1:17" x14ac:dyDescent="0.25">
      <c r="A3" s="25" t="s">
        <v>96</v>
      </c>
      <c r="B3" s="26" t="s">
        <v>141</v>
      </c>
      <c r="C3" s="27">
        <v>43967</v>
      </c>
      <c r="D3" s="28" t="s">
        <v>192</v>
      </c>
      <c r="E3" s="29">
        <v>193</v>
      </c>
      <c r="F3" s="29">
        <v>191</v>
      </c>
      <c r="G3" s="29">
        <v>188</v>
      </c>
      <c r="H3" s="29">
        <v>198</v>
      </c>
      <c r="I3" s="29">
        <v>189</v>
      </c>
      <c r="J3" s="29">
        <v>193</v>
      </c>
      <c r="K3" s="34">
        <v>6</v>
      </c>
      <c r="L3" s="34">
        <v>1152</v>
      </c>
      <c r="M3" s="35">
        <v>192</v>
      </c>
      <c r="N3" s="36">
        <v>16</v>
      </c>
      <c r="O3" s="37">
        <v>208</v>
      </c>
    </row>
    <row r="4" spans="1:17" x14ac:dyDescent="0.25">
      <c r="A4" s="25" t="s">
        <v>96</v>
      </c>
      <c r="B4" s="26" t="s">
        <v>255</v>
      </c>
      <c r="C4" s="27">
        <v>43988</v>
      </c>
      <c r="D4" s="28" t="s">
        <v>192</v>
      </c>
      <c r="E4" s="29">
        <v>196</v>
      </c>
      <c r="F4" s="29">
        <v>197</v>
      </c>
      <c r="G4" s="29">
        <v>195</v>
      </c>
      <c r="H4" s="29">
        <v>193</v>
      </c>
      <c r="I4" s="29"/>
      <c r="J4" s="29"/>
      <c r="K4" s="34">
        <v>4</v>
      </c>
      <c r="L4" s="34">
        <v>781</v>
      </c>
      <c r="M4" s="35">
        <v>195.25</v>
      </c>
      <c r="N4" s="36">
        <v>9</v>
      </c>
      <c r="O4" s="37">
        <v>204.25</v>
      </c>
    </row>
    <row r="5" spans="1:17" x14ac:dyDescent="0.25">
      <c r="A5" s="25" t="s">
        <v>96</v>
      </c>
      <c r="B5" s="26" t="s">
        <v>255</v>
      </c>
      <c r="C5" s="27">
        <v>43996</v>
      </c>
      <c r="D5" s="28" t="s">
        <v>192</v>
      </c>
      <c r="E5" s="29">
        <v>190</v>
      </c>
      <c r="F5" s="29">
        <v>196</v>
      </c>
      <c r="G5" s="29">
        <v>195</v>
      </c>
      <c r="H5" s="29">
        <v>194</v>
      </c>
      <c r="I5" s="29"/>
      <c r="J5" s="29"/>
      <c r="K5" s="34">
        <v>4</v>
      </c>
      <c r="L5" s="34">
        <v>775</v>
      </c>
      <c r="M5" s="35">
        <v>193.75</v>
      </c>
      <c r="N5" s="36">
        <v>8</v>
      </c>
      <c r="O5" s="37">
        <v>201.75</v>
      </c>
    </row>
    <row r="8" spans="1:17" x14ac:dyDescent="0.25">
      <c r="K8" s="17">
        <f>SUM(K2:K7)</f>
        <v>20</v>
      </c>
      <c r="L8" s="17">
        <f>SUM(L2:L7)</f>
        <v>3847</v>
      </c>
      <c r="M8" s="23">
        <f>SUM(L8/K8)</f>
        <v>192.35</v>
      </c>
      <c r="N8" s="17">
        <f>SUM(N2:N7)</f>
        <v>49</v>
      </c>
      <c r="O8" s="23">
        <f>SUM(M8+N8)</f>
        <v>241.35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_1"/>
    <protectedRange algorithmName="SHA-512" hashValue="ON39YdpmFHfN9f47KpiRvqrKx0V9+erV1CNkpWzYhW/Qyc6aT8rEyCrvauWSYGZK2ia3o7vd3akF07acHAFpOA==" saltValue="yVW9XmDwTqEnmpSGai0KYg==" spinCount="100000" sqref="D3" name="Range1_1_1_3_1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21"/>
    <protectedRange algorithmName="SHA-512" hashValue="ON39YdpmFHfN9f47KpiRvqrKx0V9+erV1CNkpWzYhW/Qyc6aT8rEyCrvauWSYGZK2ia3o7vd3akF07acHAFpOA==" saltValue="yVW9XmDwTqEnmpSGai0KYg==" spinCount="100000" sqref="D5" name="Range1_1_9"/>
  </protectedRanges>
  <conditionalFormatting sqref="F2">
    <cfRule type="top10" dxfId="2612" priority="21" rank="1"/>
  </conditionalFormatting>
  <conditionalFormatting sqref="H2">
    <cfRule type="top10" dxfId="2611" priority="19" rank="1"/>
  </conditionalFormatting>
  <conditionalFormatting sqref="G2">
    <cfRule type="top10" dxfId="2610" priority="20" rank="1"/>
  </conditionalFormatting>
  <conditionalFormatting sqref="E2">
    <cfRule type="top10" dxfId="2609" priority="22" rank="1"/>
  </conditionalFormatting>
  <conditionalFormatting sqref="J2">
    <cfRule type="top10" dxfId="2608" priority="23" rank="1"/>
  </conditionalFormatting>
  <conditionalFormatting sqref="I2">
    <cfRule type="top10" dxfId="2607" priority="24" rank="1"/>
  </conditionalFormatting>
  <conditionalFormatting sqref="J3">
    <cfRule type="top10" dxfId="2606" priority="13" rank="1"/>
  </conditionalFormatting>
  <conditionalFormatting sqref="I3">
    <cfRule type="top10" dxfId="2605" priority="14" rank="1"/>
  </conditionalFormatting>
  <conditionalFormatting sqref="H3">
    <cfRule type="top10" dxfId="2604" priority="15" rank="1"/>
  </conditionalFormatting>
  <conditionalFormatting sqref="G3">
    <cfRule type="top10" dxfId="2603" priority="16" rank="1"/>
  </conditionalFormatting>
  <conditionalFormatting sqref="F3">
    <cfRule type="top10" dxfId="2602" priority="17" rank="1"/>
  </conditionalFormatting>
  <conditionalFormatting sqref="E3">
    <cfRule type="top10" dxfId="2601" priority="18" rank="1"/>
  </conditionalFormatting>
  <conditionalFormatting sqref="J4">
    <cfRule type="top10" dxfId="2600" priority="7" rank="1"/>
  </conditionalFormatting>
  <conditionalFormatting sqref="I4">
    <cfRule type="top10" dxfId="2599" priority="8" rank="1"/>
  </conditionalFormatting>
  <conditionalFormatting sqref="H4">
    <cfRule type="top10" dxfId="2598" priority="9" rank="1"/>
  </conditionalFormatting>
  <conditionalFormatting sqref="G4">
    <cfRule type="top10" dxfId="2597" priority="10" rank="1"/>
  </conditionalFormatting>
  <conditionalFormatting sqref="F4">
    <cfRule type="top10" dxfId="2596" priority="11" rank="1"/>
  </conditionalFormatting>
  <conditionalFormatting sqref="E4">
    <cfRule type="top10" dxfId="2595" priority="12" rank="1"/>
  </conditionalFormatting>
  <conditionalFormatting sqref="J5">
    <cfRule type="top10" dxfId="2594" priority="1" rank="1"/>
  </conditionalFormatting>
  <conditionalFormatting sqref="I5">
    <cfRule type="top10" dxfId="2593" priority="2" rank="1"/>
  </conditionalFormatting>
  <conditionalFormatting sqref="H5">
    <cfRule type="top10" dxfId="2592" priority="3" rank="1"/>
  </conditionalFormatting>
  <conditionalFormatting sqref="G5">
    <cfRule type="top10" dxfId="2591" priority="4" rank="1"/>
  </conditionalFormatting>
  <conditionalFormatting sqref="F5">
    <cfRule type="top10" dxfId="2590" priority="5" rank="1"/>
  </conditionalFormatting>
  <conditionalFormatting sqref="E5">
    <cfRule type="top10" dxfId="2589" priority="6" rank="1"/>
  </conditionalFormatting>
  <hyperlinks>
    <hyperlink ref="Q1" location="'National Adult Rankings'!A1" display="Return to Rankings" xr:uid="{DDD8E534-DDF8-46C4-968A-0D9C0C8F5E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0884DD-1045-4F1E-8AB9-295EC81CFB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1630B74-446E-4C92-8757-8DC575CE5221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56877-8605-46AC-853C-C714A937429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274</v>
      </c>
      <c r="C2" s="27">
        <v>43995</v>
      </c>
      <c r="D2" s="28" t="s">
        <v>275</v>
      </c>
      <c r="E2" s="29">
        <v>191</v>
      </c>
      <c r="F2" s="29">
        <v>190</v>
      </c>
      <c r="G2" s="29">
        <v>189</v>
      </c>
      <c r="H2" s="29">
        <v>186</v>
      </c>
      <c r="I2" s="29">
        <v>186</v>
      </c>
      <c r="J2" s="29">
        <v>186</v>
      </c>
      <c r="K2" s="34">
        <v>6</v>
      </c>
      <c r="L2" s="34">
        <v>1128</v>
      </c>
      <c r="M2" s="35">
        <v>188</v>
      </c>
      <c r="N2" s="36">
        <v>10</v>
      </c>
      <c r="O2" s="37">
        <v>198</v>
      </c>
    </row>
    <row r="3" spans="1:17" x14ac:dyDescent="0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17" x14ac:dyDescent="0.25">
      <c r="K5" s="17">
        <f>SUM(K2:K4)</f>
        <v>6</v>
      </c>
      <c r="L5" s="17">
        <f>SUM(L2:L4)</f>
        <v>1128</v>
      </c>
      <c r="M5" s="23">
        <f>SUM(L5/K5)</f>
        <v>188</v>
      </c>
      <c r="N5" s="17">
        <f>SUM(N2:N4)</f>
        <v>10</v>
      </c>
      <c r="O5" s="23">
        <f>SUM(M5+N5)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E2">
    <cfRule type="top10" dxfId="2588" priority="6" rank="1"/>
  </conditionalFormatting>
  <conditionalFormatting sqref="F2">
    <cfRule type="top10" dxfId="2587" priority="5" rank="1"/>
  </conditionalFormatting>
  <conditionalFormatting sqref="G2">
    <cfRule type="top10" dxfId="2586" priority="4" rank="1"/>
  </conditionalFormatting>
  <conditionalFormatting sqref="H2">
    <cfRule type="top10" dxfId="2585" priority="3" rank="1"/>
  </conditionalFormatting>
  <conditionalFormatting sqref="I2">
    <cfRule type="top10" dxfId="2584" priority="1" rank="1"/>
  </conditionalFormatting>
  <conditionalFormatting sqref="J2">
    <cfRule type="top10" dxfId="2583" priority="2" rank="1"/>
  </conditionalFormatting>
  <hyperlinks>
    <hyperlink ref="Q1" location="'National Adult Rankings'!A1" display="Return to Rankings" xr:uid="{55983350-76C6-4AF2-9BC8-74D34E516E1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2BDD37-21D9-4144-A9E1-0971EC5A0A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2222E-322E-4C58-90B4-C8333468BF30}">
  <sheetPr codeName="Sheet110"/>
  <dimension ref="A1:Q9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183</v>
      </c>
      <c r="C2" s="27">
        <v>43968</v>
      </c>
      <c r="D2" s="28" t="s">
        <v>186</v>
      </c>
      <c r="E2" s="29">
        <v>195</v>
      </c>
      <c r="F2" s="29">
        <v>191</v>
      </c>
      <c r="G2" s="29">
        <v>197</v>
      </c>
      <c r="H2" s="29">
        <v>197</v>
      </c>
      <c r="I2" s="29"/>
      <c r="J2" s="29"/>
      <c r="K2" s="34">
        <f t="shared" ref="K2" si="0">COUNT(E2:J2)</f>
        <v>4</v>
      </c>
      <c r="L2" s="34">
        <f t="shared" ref="L2" si="1">SUM(E2:J2)</f>
        <v>780</v>
      </c>
      <c r="M2" s="35">
        <f t="shared" ref="M2" si="2">IFERROR(L2/K2,0)</f>
        <v>195</v>
      </c>
      <c r="N2" s="36">
        <v>9</v>
      </c>
      <c r="O2" s="37">
        <f t="shared" ref="O2" si="3">SUM(M2+N2)</f>
        <v>204</v>
      </c>
    </row>
    <row r="3" spans="1:17" x14ac:dyDescent="0.25">
      <c r="A3" s="25" t="s">
        <v>166</v>
      </c>
      <c r="B3" s="26" t="s">
        <v>183</v>
      </c>
      <c r="C3" s="27">
        <v>43978</v>
      </c>
      <c r="D3" s="28" t="s">
        <v>222</v>
      </c>
      <c r="E3" s="29">
        <v>191</v>
      </c>
      <c r="F3" s="29">
        <v>191</v>
      </c>
      <c r="G3" s="29">
        <v>194</v>
      </c>
      <c r="H3" s="29">
        <v>195</v>
      </c>
      <c r="I3" s="29"/>
      <c r="J3" s="29"/>
      <c r="K3" s="34">
        <v>4</v>
      </c>
      <c r="L3" s="34">
        <v>771</v>
      </c>
      <c r="M3" s="35">
        <v>192.75</v>
      </c>
      <c r="N3" s="36">
        <v>2</v>
      </c>
      <c r="O3" s="37">
        <v>194.75</v>
      </c>
    </row>
    <row r="4" spans="1:17" x14ac:dyDescent="0.25">
      <c r="A4" s="25" t="s">
        <v>166</v>
      </c>
      <c r="B4" s="26" t="s">
        <v>183</v>
      </c>
      <c r="C4" s="27">
        <v>43989</v>
      </c>
      <c r="D4" s="28" t="s">
        <v>222</v>
      </c>
      <c r="E4" s="29">
        <v>194</v>
      </c>
      <c r="F4" s="29">
        <v>194</v>
      </c>
      <c r="G4" s="29">
        <v>192</v>
      </c>
      <c r="H4" s="29">
        <v>197.001</v>
      </c>
      <c r="I4" s="29"/>
      <c r="J4" s="29"/>
      <c r="K4" s="34">
        <v>4</v>
      </c>
      <c r="L4" s="34">
        <v>777.00099999999998</v>
      </c>
      <c r="M4" s="35">
        <v>194.25024999999999</v>
      </c>
      <c r="N4" s="36">
        <v>5</v>
      </c>
      <c r="O4" s="37">
        <v>199.25024999999999</v>
      </c>
    </row>
    <row r="5" spans="1:17" x14ac:dyDescent="0.25">
      <c r="A5" s="25" t="s">
        <v>166</v>
      </c>
      <c r="B5" s="26" t="s">
        <v>183</v>
      </c>
      <c r="C5" s="27">
        <v>44002</v>
      </c>
      <c r="D5" s="28" t="s">
        <v>283</v>
      </c>
      <c r="E5" s="29">
        <v>191</v>
      </c>
      <c r="F5" s="29">
        <v>198</v>
      </c>
      <c r="G5" s="29">
        <v>195</v>
      </c>
      <c r="H5" s="29">
        <v>194</v>
      </c>
      <c r="I5" s="29"/>
      <c r="J5" s="29"/>
      <c r="K5" s="34">
        <v>4</v>
      </c>
      <c r="L5" s="34">
        <v>778</v>
      </c>
      <c r="M5" s="35">
        <v>194.5</v>
      </c>
      <c r="N5" s="36">
        <v>2</v>
      </c>
      <c r="O5" s="37">
        <v>196.5</v>
      </c>
    </row>
    <row r="6" spans="1:17" x14ac:dyDescent="0.25">
      <c r="A6" s="25" t="s">
        <v>166</v>
      </c>
      <c r="B6" s="26" t="s">
        <v>183</v>
      </c>
      <c r="C6" s="27">
        <v>44006</v>
      </c>
      <c r="D6" s="28" t="s">
        <v>222</v>
      </c>
      <c r="E6" s="29">
        <v>196</v>
      </c>
      <c r="F6" s="29">
        <v>193</v>
      </c>
      <c r="G6" s="29">
        <v>197</v>
      </c>
      <c r="H6" s="29">
        <v>191</v>
      </c>
      <c r="I6" s="29"/>
      <c r="J6" s="29"/>
      <c r="K6" s="34">
        <v>4</v>
      </c>
      <c r="L6" s="34">
        <v>777</v>
      </c>
      <c r="M6" s="35">
        <v>194.25</v>
      </c>
      <c r="N6" s="36">
        <v>2</v>
      </c>
      <c r="O6" s="37">
        <v>196.25</v>
      </c>
    </row>
    <row r="9" spans="1:17" x14ac:dyDescent="0.25">
      <c r="K9" s="17">
        <f>SUM(K2:K8)</f>
        <v>20</v>
      </c>
      <c r="L9" s="17">
        <f>SUM(L2:L8)</f>
        <v>3883.0010000000002</v>
      </c>
      <c r="M9" s="23">
        <f>SUM(L9/K9)</f>
        <v>194.15005000000002</v>
      </c>
      <c r="N9" s="17">
        <f>SUM(N2:N8)</f>
        <v>20</v>
      </c>
      <c r="O9" s="23">
        <f>SUM(M9+N9)</f>
        <v>214.15005000000002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</protectedRanges>
  <conditionalFormatting sqref="E2">
    <cfRule type="top10" dxfId="2582" priority="30" rank="1"/>
  </conditionalFormatting>
  <conditionalFormatting sqref="H2">
    <cfRule type="top10" dxfId="2581" priority="27" rank="1"/>
  </conditionalFormatting>
  <conditionalFormatting sqref="F2">
    <cfRule type="top10" dxfId="2580" priority="25" rank="1"/>
  </conditionalFormatting>
  <conditionalFormatting sqref="G2">
    <cfRule type="top10" dxfId="2579" priority="26" rank="1"/>
  </conditionalFormatting>
  <conditionalFormatting sqref="I2">
    <cfRule type="top10" dxfId="2578" priority="28" rank="1"/>
  </conditionalFormatting>
  <conditionalFormatting sqref="J2">
    <cfRule type="top10" dxfId="2577" priority="29" rank="1"/>
  </conditionalFormatting>
  <conditionalFormatting sqref="F3">
    <cfRule type="top10" dxfId="2576" priority="23" rank="1"/>
  </conditionalFormatting>
  <conditionalFormatting sqref="G3">
    <cfRule type="top10" dxfId="2575" priority="22" rank="1"/>
  </conditionalFormatting>
  <conditionalFormatting sqref="H3">
    <cfRule type="top10" dxfId="2574" priority="21" rank="1"/>
  </conditionalFormatting>
  <conditionalFormatting sqref="I3">
    <cfRule type="top10" dxfId="2573" priority="19" rank="1"/>
  </conditionalFormatting>
  <conditionalFormatting sqref="J3">
    <cfRule type="top10" dxfId="2572" priority="20" rank="1"/>
  </conditionalFormatting>
  <conditionalFormatting sqref="E3">
    <cfRule type="top10" dxfId="2571" priority="24" rank="1"/>
  </conditionalFormatting>
  <conditionalFormatting sqref="F4">
    <cfRule type="top10" dxfId="2570" priority="17" rank="1"/>
  </conditionalFormatting>
  <conditionalFormatting sqref="G4">
    <cfRule type="top10" dxfId="2569" priority="16" rank="1"/>
  </conditionalFormatting>
  <conditionalFormatting sqref="H4">
    <cfRule type="top10" dxfId="2568" priority="15" rank="1"/>
  </conditionalFormatting>
  <conditionalFormatting sqref="I4">
    <cfRule type="top10" dxfId="2567" priority="13" rank="1"/>
  </conditionalFormatting>
  <conditionalFormatting sqref="J4">
    <cfRule type="top10" dxfId="2566" priority="14" rank="1"/>
  </conditionalFormatting>
  <conditionalFormatting sqref="E4">
    <cfRule type="top10" dxfId="2565" priority="18" rank="1"/>
  </conditionalFormatting>
  <conditionalFormatting sqref="F5">
    <cfRule type="top10" dxfId="2564" priority="11" rank="1"/>
  </conditionalFormatting>
  <conditionalFormatting sqref="G5">
    <cfRule type="top10" dxfId="2563" priority="10" rank="1"/>
  </conditionalFormatting>
  <conditionalFormatting sqref="H5">
    <cfRule type="top10" dxfId="2562" priority="9" rank="1"/>
  </conditionalFormatting>
  <conditionalFormatting sqref="I5">
    <cfRule type="top10" dxfId="2561" priority="7" rank="1"/>
  </conditionalFormatting>
  <conditionalFormatting sqref="J5">
    <cfRule type="top10" dxfId="2560" priority="8" rank="1"/>
  </conditionalFormatting>
  <conditionalFormatting sqref="E5">
    <cfRule type="top10" dxfId="2559" priority="12" rank="1"/>
  </conditionalFormatting>
  <conditionalFormatting sqref="F6">
    <cfRule type="top10" dxfId="2558" priority="5" rank="1"/>
  </conditionalFormatting>
  <conditionalFormatting sqref="G6">
    <cfRule type="top10" dxfId="2557" priority="4" rank="1"/>
  </conditionalFormatting>
  <conditionalFormatting sqref="H6">
    <cfRule type="top10" dxfId="2556" priority="3" rank="1"/>
  </conditionalFormatting>
  <conditionalFormatting sqref="I6">
    <cfRule type="top10" dxfId="2555" priority="1" rank="1"/>
  </conditionalFormatting>
  <conditionalFormatting sqref="J6">
    <cfRule type="top10" dxfId="2554" priority="2" rank="1"/>
  </conditionalFormatting>
  <conditionalFormatting sqref="E6">
    <cfRule type="top10" dxfId="2553" priority="6" rank="1"/>
  </conditionalFormatting>
  <hyperlinks>
    <hyperlink ref="Q1" location="'National Adult Rankings'!A1" display="Return to Rankings" xr:uid="{1E24F8BF-ABAB-4641-B8C9-C4D5B672BA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C23BF65-8E55-44D6-8615-496D36191D8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F9131FD8-C368-4992-8C3E-576652D84D6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Q2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143</v>
      </c>
      <c r="C2" s="27">
        <v>43953</v>
      </c>
      <c r="D2" s="28" t="s">
        <v>139</v>
      </c>
      <c r="E2" s="29">
        <v>192</v>
      </c>
      <c r="F2" s="29">
        <v>191</v>
      </c>
      <c r="G2" s="29">
        <v>190</v>
      </c>
      <c r="H2" s="29">
        <v>189</v>
      </c>
      <c r="I2" s="29">
        <v>179</v>
      </c>
      <c r="J2" s="29">
        <v>189</v>
      </c>
      <c r="K2" s="34">
        <f>COUNT(E2:J2)</f>
        <v>6</v>
      </c>
      <c r="L2" s="34">
        <f>SUM(E2:J2)</f>
        <v>1130</v>
      </c>
      <c r="M2" s="35">
        <f>IFERROR(L2/K2,0)</f>
        <v>188.33333333333334</v>
      </c>
      <c r="N2" s="36">
        <v>20</v>
      </c>
      <c r="O2" s="37">
        <f>SUM(M2+N2)</f>
        <v>208.33333333333334</v>
      </c>
    </row>
    <row r="3" spans="1:17" x14ac:dyDescent="0.25">
      <c r="A3" s="25" t="s">
        <v>37</v>
      </c>
      <c r="B3" s="26" t="s">
        <v>143</v>
      </c>
      <c r="C3" s="27">
        <v>43967</v>
      </c>
      <c r="D3" s="28" t="s">
        <v>192</v>
      </c>
      <c r="E3" s="29">
        <v>194</v>
      </c>
      <c r="F3" s="29">
        <v>190</v>
      </c>
      <c r="G3" s="29">
        <v>187</v>
      </c>
      <c r="H3" s="29">
        <v>184</v>
      </c>
      <c r="I3" s="29">
        <v>185</v>
      </c>
      <c r="J3" s="29">
        <v>184</v>
      </c>
      <c r="K3" s="34">
        <v>6</v>
      </c>
      <c r="L3" s="34">
        <v>1124</v>
      </c>
      <c r="M3" s="35">
        <v>187.33333333333334</v>
      </c>
      <c r="N3" s="36">
        <v>6</v>
      </c>
      <c r="O3" s="37">
        <v>193.33333333333334</v>
      </c>
    </row>
    <row r="4" spans="1:17" x14ac:dyDescent="0.25">
      <c r="A4" s="25" t="s">
        <v>148</v>
      </c>
      <c r="B4" s="26" t="s">
        <v>143</v>
      </c>
      <c r="C4" s="27">
        <v>43981</v>
      </c>
      <c r="D4" s="28" t="s">
        <v>227</v>
      </c>
      <c r="E4" s="29">
        <v>185</v>
      </c>
      <c r="F4" s="29">
        <v>189</v>
      </c>
      <c r="G4" s="29">
        <v>196</v>
      </c>
      <c r="H4" s="29">
        <v>191</v>
      </c>
      <c r="I4" s="29"/>
      <c r="J4" s="29"/>
      <c r="K4" s="34">
        <v>4</v>
      </c>
      <c r="L4" s="34">
        <v>761</v>
      </c>
      <c r="M4" s="35">
        <v>190.25</v>
      </c>
      <c r="N4" s="36">
        <v>2</v>
      </c>
      <c r="O4" s="37">
        <v>192.25</v>
      </c>
    </row>
    <row r="5" spans="1:17" x14ac:dyDescent="0.25">
      <c r="A5" s="25" t="s">
        <v>148</v>
      </c>
      <c r="B5" s="26" t="s">
        <v>143</v>
      </c>
      <c r="C5" s="27">
        <v>43982</v>
      </c>
      <c r="D5" s="28" t="s">
        <v>227</v>
      </c>
      <c r="E5" s="29">
        <v>186</v>
      </c>
      <c r="F5" s="29">
        <v>184</v>
      </c>
      <c r="G5" s="29">
        <v>184</v>
      </c>
      <c r="H5" s="29">
        <v>187</v>
      </c>
      <c r="I5" s="29">
        <v>186</v>
      </c>
      <c r="J5" s="29">
        <v>189</v>
      </c>
      <c r="K5" s="34">
        <v>6</v>
      </c>
      <c r="L5" s="34">
        <v>1116</v>
      </c>
      <c r="M5" s="35">
        <v>186</v>
      </c>
      <c r="N5" s="36">
        <v>4</v>
      </c>
      <c r="O5" s="37">
        <v>190</v>
      </c>
    </row>
    <row r="6" spans="1:17" x14ac:dyDescent="0.25">
      <c r="A6" s="25" t="s">
        <v>37</v>
      </c>
      <c r="B6" s="26" t="s">
        <v>143</v>
      </c>
      <c r="C6" s="27">
        <v>43988</v>
      </c>
      <c r="D6" s="28" t="s">
        <v>192</v>
      </c>
      <c r="E6" s="29">
        <v>190</v>
      </c>
      <c r="F6" s="29">
        <v>191</v>
      </c>
      <c r="G6" s="29">
        <v>187</v>
      </c>
      <c r="H6" s="29">
        <v>188</v>
      </c>
      <c r="I6" s="29"/>
      <c r="J6" s="29"/>
      <c r="K6" s="34">
        <v>4</v>
      </c>
      <c r="L6" s="34">
        <v>756</v>
      </c>
      <c r="M6" s="35">
        <v>189</v>
      </c>
      <c r="N6" s="36">
        <v>3</v>
      </c>
      <c r="O6" s="37">
        <v>192</v>
      </c>
    </row>
    <row r="7" spans="1:17" x14ac:dyDescent="0.25">
      <c r="A7" s="25" t="s">
        <v>37</v>
      </c>
      <c r="B7" s="26" t="s">
        <v>143</v>
      </c>
      <c r="C7" s="27">
        <v>43996</v>
      </c>
      <c r="D7" s="28" t="s">
        <v>192</v>
      </c>
      <c r="E7" s="29">
        <v>195</v>
      </c>
      <c r="F7" s="29">
        <v>191</v>
      </c>
      <c r="G7" s="29">
        <v>189</v>
      </c>
      <c r="H7" s="29">
        <v>193</v>
      </c>
      <c r="I7" s="29"/>
      <c r="J7" s="29"/>
      <c r="K7" s="34">
        <v>4</v>
      </c>
      <c r="L7" s="34">
        <v>768</v>
      </c>
      <c r="M7" s="35">
        <v>192</v>
      </c>
      <c r="N7" s="36">
        <v>3</v>
      </c>
      <c r="O7" s="37">
        <v>195</v>
      </c>
    </row>
    <row r="10" spans="1:17" x14ac:dyDescent="0.25">
      <c r="K10" s="17">
        <f>SUM(K2:K9)</f>
        <v>30</v>
      </c>
      <c r="L10" s="17">
        <f>SUM(L2:L9)</f>
        <v>5655</v>
      </c>
      <c r="M10" s="23">
        <f>SUM(L10/K10)</f>
        <v>188.5</v>
      </c>
      <c r="N10" s="17">
        <f>SUM(N2:N9)</f>
        <v>38</v>
      </c>
      <c r="O10" s="23">
        <f>SUM(M10+N10)</f>
        <v>226.5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x14ac:dyDescent="0.25">
      <c r="A22" s="25" t="s">
        <v>76</v>
      </c>
      <c r="B22" s="26" t="s">
        <v>143</v>
      </c>
      <c r="C22" s="27">
        <v>43967</v>
      </c>
      <c r="D22" s="28" t="s">
        <v>192</v>
      </c>
      <c r="E22" s="29">
        <v>196</v>
      </c>
      <c r="F22" s="29">
        <v>197</v>
      </c>
      <c r="G22" s="29">
        <v>193</v>
      </c>
      <c r="H22" s="29">
        <v>197</v>
      </c>
      <c r="I22" s="29">
        <v>194</v>
      </c>
      <c r="J22" s="29">
        <v>194</v>
      </c>
      <c r="K22" s="34">
        <v>6</v>
      </c>
      <c r="L22" s="34">
        <v>1171</v>
      </c>
      <c r="M22" s="35">
        <v>195.16666666666666</v>
      </c>
      <c r="N22" s="36">
        <v>4</v>
      </c>
      <c r="O22" s="37">
        <v>199.16666666666666</v>
      </c>
    </row>
    <row r="26" spans="1:15" x14ac:dyDescent="0.25">
      <c r="K26" s="17">
        <f>SUM(K22:K25)</f>
        <v>6</v>
      </c>
      <c r="L26" s="17">
        <f>SUM(L22:L25)</f>
        <v>1171</v>
      </c>
      <c r="M26" s="23">
        <f>SUM(L26/K26)</f>
        <v>195.16666666666666</v>
      </c>
      <c r="N26" s="17">
        <f>SUM(N22:N25)</f>
        <v>4</v>
      </c>
      <c r="O26" s="23">
        <f>SUM(M26+N26)</f>
        <v>199.16666666666666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I22:J22 B22:C22" name="Range1_10_1"/>
    <protectedRange algorithmName="SHA-512" hashValue="ON39YdpmFHfN9f47KpiRvqrKx0V9+erV1CNkpWzYhW/Qyc6aT8rEyCrvauWSYGZK2ia3o7vd3akF07acHAFpOA==" saltValue="yVW9XmDwTqEnmpSGai0KYg==" spinCount="100000" sqref="D22" name="Range1_1_4_1"/>
    <protectedRange algorithmName="SHA-512" hashValue="ON39YdpmFHfN9f47KpiRvqrKx0V9+erV1CNkpWzYhW/Qyc6aT8rEyCrvauWSYGZK2ia3o7vd3akF07acHAFpOA==" saltValue="yVW9XmDwTqEnmpSGai0KYg==" spinCount="100000" sqref="E22:H22" name="Range1_3_2_1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_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</protectedRanges>
  <conditionalFormatting sqref="I2">
    <cfRule type="top10" dxfId="2552" priority="43" rank="1"/>
  </conditionalFormatting>
  <conditionalFormatting sqref="J2">
    <cfRule type="top10" dxfId="2551" priority="44" rank="1"/>
  </conditionalFormatting>
  <conditionalFormatting sqref="E2">
    <cfRule type="top10" dxfId="2550" priority="45" rank="1"/>
  </conditionalFormatting>
  <conditionalFormatting sqref="F2">
    <cfRule type="top10" dxfId="2549" priority="46" rank="1"/>
  </conditionalFormatting>
  <conditionalFormatting sqref="G2">
    <cfRule type="top10" dxfId="2548" priority="47" rank="1"/>
  </conditionalFormatting>
  <conditionalFormatting sqref="H2">
    <cfRule type="top10" dxfId="2547" priority="48" rank="1"/>
  </conditionalFormatting>
  <conditionalFormatting sqref="E3">
    <cfRule type="top10" dxfId="2546" priority="42" rank="1"/>
  </conditionalFormatting>
  <conditionalFormatting sqref="F3">
    <cfRule type="top10" dxfId="2545" priority="41" rank="1"/>
  </conditionalFormatting>
  <conditionalFormatting sqref="G3">
    <cfRule type="top10" dxfId="2544" priority="40" rank="1"/>
  </conditionalFormatting>
  <conditionalFormatting sqref="H3">
    <cfRule type="top10" dxfId="2543" priority="39" rank="1"/>
  </conditionalFormatting>
  <conditionalFormatting sqref="I3">
    <cfRule type="top10" dxfId="2542" priority="38" rank="1"/>
  </conditionalFormatting>
  <conditionalFormatting sqref="J3">
    <cfRule type="top10" dxfId="2541" priority="37" rank="1"/>
  </conditionalFormatting>
  <conditionalFormatting sqref="F22">
    <cfRule type="top10" dxfId="2540" priority="25" rank="1"/>
  </conditionalFormatting>
  <conditionalFormatting sqref="G22">
    <cfRule type="top10" dxfId="2539" priority="26" rank="1"/>
  </conditionalFormatting>
  <conditionalFormatting sqref="H22">
    <cfRule type="top10" dxfId="2538" priority="27" rank="1"/>
  </conditionalFormatting>
  <conditionalFormatting sqref="I22">
    <cfRule type="top10" dxfId="2537" priority="28" rank="1"/>
  </conditionalFormatting>
  <conditionalFormatting sqref="J22">
    <cfRule type="top10" dxfId="2536" priority="29" rank="1"/>
  </conditionalFormatting>
  <conditionalFormatting sqref="E22">
    <cfRule type="top10" dxfId="2535" priority="30" rank="1"/>
  </conditionalFormatting>
  <conditionalFormatting sqref="F4">
    <cfRule type="top10" dxfId="2534" priority="24" rank="1"/>
  </conditionalFormatting>
  <conditionalFormatting sqref="G4">
    <cfRule type="top10" dxfId="2533" priority="23" rank="1"/>
  </conditionalFormatting>
  <conditionalFormatting sqref="H4">
    <cfRule type="top10" dxfId="2532" priority="22" rank="1"/>
  </conditionalFormatting>
  <conditionalFormatting sqref="I4">
    <cfRule type="top10" dxfId="2531" priority="21" rank="1"/>
  </conditionalFormatting>
  <conditionalFormatting sqref="J4">
    <cfRule type="top10" dxfId="2530" priority="20" rank="1"/>
  </conditionalFormatting>
  <conditionalFormatting sqref="E4">
    <cfRule type="top10" dxfId="2529" priority="19" rank="1"/>
  </conditionalFormatting>
  <conditionalFormatting sqref="F5">
    <cfRule type="top10" dxfId="2528" priority="18" rank="1"/>
  </conditionalFormatting>
  <conditionalFormatting sqref="G5">
    <cfRule type="top10" dxfId="2527" priority="17" rank="1"/>
  </conditionalFormatting>
  <conditionalFormatting sqref="H5">
    <cfRule type="top10" dxfId="2526" priority="16" rank="1"/>
  </conditionalFormatting>
  <conditionalFormatting sqref="I5">
    <cfRule type="top10" dxfId="2525" priority="15" rank="1"/>
  </conditionalFormatting>
  <conditionalFormatting sqref="J5">
    <cfRule type="top10" dxfId="2524" priority="14" rank="1"/>
  </conditionalFormatting>
  <conditionalFormatting sqref="E5">
    <cfRule type="top10" dxfId="2523" priority="13" rank="1"/>
  </conditionalFormatting>
  <conditionalFormatting sqref="E6">
    <cfRule type="top10" dxfId="2522" priority="12" rank="1"/>
  </conditionalFormatting>
  <conditionalFormatting sqref="F6">
    <cfRule type="top10" dxfId="2521" priority="11" rank="1"/>
  </conditionalFormatting>
  <conditionalFormatting sqref="G6">
    <cfRule type="top10" dxfId="2520" priority="10" rank="1"/>
  </conditionalFormatting>
  <conditionalFormatting sqref="H6">
    <cfRule type="top10" dxfId="2519" priority="9" rank="1"/>
  </conditionalFormatting>
  <conditionalFormatting sqref="I6">
    <cfRule type="top10" dxfId="2518" priority="8" rank="1"/>
  </conditionalFormatting>
  <conditionalFormatting sqref="J6">
    <cfRule type="top10" dxfId="2517" priority="7" rank="1"/>
  </conditionalFormatting>
  <conditionalFormatting sqref="E7">
    <cfRule type="top10" dxfId="2516" priority="6" rank="1"/>
  </conditionalFormatting>
  <conditionalFormatting sqref="F7">
    <cfRule type="top10" dxfId="2515" priority="5" rank="1"/>
  </conditionalFormatting>
  <conditionalFormatting sqref="G7">
    <cfRule type="top10" dxfId="2514" priority="4" rank="1"/>
  </conditionalFormatting>
  <conditionalFormatting sqref="H7">
    <cfRule type="top10" dxfId="2513" priority="3" rank="1"/>
  </conditionalFormatting>
  <conditionalFormatting sqref="I7">
    <cfRule type="top10" dxfId="2512" priority="2" rank="1"/>
  </conditionalFormatting>
  <conditionalFormatting sqref="J7">
    <cfRule type="top10" dxfId="2511" priority="1" rank="1"/>
  </conditionalFormatting>
  <hyperlinks>
    <hyperlink ref="Q1" location="'National Adult Rankings'!A1" display="Return to Rankings" xr:uid="{38495F00-DE14-47AD-8914-694B11A6D1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D22 B22 B2:B6 D2:D6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A3D7-1204-41F8-A780-8631221F4119}">
  <sheetPr codeName="Sheet82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135</v>
      </c>
      <c r="C2" s="27">
        <v>43947</v>
      </c>
      <c r="D2" s="28" t="s">
        <v>133</v>
      </c>
      <c r="E2" s="29">
        <v>170</v>
      </c>
      <c r="F2" s="29">
        <v>178</v>
      </c>
      <c r="G2" s="29">
        <v>174</v>
      </c>
      <c r="H2" s="29">
        <v>173</v>
      </c>
      <c r="I2" s="29"/>
      <c r="J2" s="29"/>
      <c r="K2" s="34">
        <v>4</v>
      </c>
      <c r="L2" s="34">
        <v>695</v>
      </c>
      <c r="M2" s="35">
        <v>173.75</v>
      </c>
      <c r="N2" s="36">
        <v>5</v>
      </c>
      <c r="O2" s="37">
        <v>178.75</v>
      </c>
    </row>
    <row r="5" spans="1:17" x14ac:dyDescent="0.25">
      <c r="K5" s="17">
        <f>SUM(K2:K4)</f>
        <v>4</v>
      </c>
      <c r="L5" s="17">
        <f>SUM(L2:L4)</f>
        <v>695</v>
      </c>
      <c r="M5" s="23">
        <f>SUM(L5/K5)</f>
        <v>173.75</v>
      </c>
      <c r="N5" s="17">
        <f>SUM(N2:N4)</f>
        <v>5</v>
      </c>
      <c r="O5" s="23">
        <f>SUM(M5+N5)</f>
        <v>178.75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2510" priority="6" rank="1"/>
  </conditionalFormatting>
  <conditionalFormatting sqref="H2">
    <cfRule type="top10" dxfId="2509" priority="2" rank="1"/>
  </conditionalFormatting>
  <conditionalFormatting sqref="J2">
    <cfRule type="top10" dxfId="2508" priority="3" rank="1"/>
  </conditionalFormatting>
  <conditionalFormatting sqref="G2">
    <cfRule type="top10" dxfId="2507" priority="5" rank="1"/>
  </conditionalFormatting>
  <conditionalFormatting sqref="F2">
    <cfRule type="top10" dxfId="2506" priority="4" rank="1"/>
  </conditionalFormatting>
  <conditionalFormatting sqref="E2">
    <cfRule type="top10" dxfId="2505" priority="1" rank="1"/>
  </conditionalFormatting>
  <hyperlinks>
    <hyperlink ref="Q1" location="'National Adult Rankings'!A1" display="Return to Rankings" xr:uid="{B6CAE49F-B9C4-486F-8135-4BF19FDDD7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EFC8C2-7AE1-4503-B72A-682BDB5677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6193-EDBD-45BD-A909-9F60383EAE0D}">
  <dimension ref="A1:Q6"/>
  <sheetViews>
    <sheetView workbookViewId="0">
      <selection activeCell="C15" sqref="C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226</v>
      </c>
      <c r="C2" s="27">
        <v>43981</v>
      </c>
      <c r="D2" s="28" t="s">
        <v>56</v>
      </c>
      <c r="E2" s="29">
        <v>187</v>
      </c>
      <c r="F2" s="29">
        <v>185</v>
      </c>
      <c r="G2" s="29">
        <v>192</v>
      </c>
      <c r="H2" s="29">
        <v>185.001</v>
      </c>
      <c r="I2" s="29"/>
      <c r="J2" s="29"/>
      <c r="K2" s="34">
        <v>4</v>
      </c>
      <c r="L2" s="34">
        <v>749.00099999999998</v>
      </c>
      <c r="M2" s="35">
        <v>187.25024999999999</v>
      </c>
      <c r="N2" s="36">
        <v>13</v>
      </c>
      <c r="O2" s="37">
        <v>200.25024999999999</v>
      </c>
    </row>
    <row r="3" spans="1:17" x14ac:dyDescent="0.25">
      <c r="A3" s="25" t="s">
        <v>37</v>
      </c>
      <c r="B3" s="26" t="s">
        <v>226</v>
      </c>
      <c r="C3" s="27">
        <v>44009</v>
      </c>
      <c r="D3" s="28" t="s">
        <v>56</v>
      </c>
      <c r="E3" s="29">
        <v>178</v>
      </c>
      <c r="F3" s="29">
        <v>182</v>
      </c>
      <c r="G3" s="29">
        <v>184</v>
      </c>
      <c r="H3" s="29">
        <v>184</v>
      </c>
      <c r="I3" s="29"/>
      <c r="J3" s="29"/>
      <c r="K3" s="34">
        <v>4</v>
      </c>
      <c r="L3" s="34">
        <v>728</v>
      </c>
      <c r="M3" s="35">
        <v>182</v>
      </c>
      <c r="N3" s="36">
        <v>4</v>
      </c>
      <c r="O3" s="37">
        <v>186</v>
      </c>
    </row>
    <row r="6" spans="1:17" x14ac:dyDescent="0.25">
      <c r="K6" s="17">
        <f>SUM(K2:K5)</f>
        <v>8</v>
      </c>
      <c r="L6" s="17">
        <f>SUM(L2:L5)</f>
        <v>1477.001</v>
      </c>
      <c r="M6" s="23">
        <f>SUM(L6/K6)</f>
        <v>184.625125</v>
      </c>
      <c r="N6" s="17">
        <f>SUM(N2:N5)</f>
        <v>17</v>
      </c>
      <c r="O6" s="23">
        <f>SUM(M6+N6)</f>
        <v>201.625125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4_2"/>
    <protectedRange sqref="D2" name="Range1_1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_1"/>
  </protectedRanges>
  <conditionalFormatting sqref="E2">
    <cfRule type="top10" dxfId="3292" priority="12" rank="1"/>
  </conditionalFormatting>
  <conditionalFormatting sqref="F2">
    <cfRule type="top10" dxfId="3291" priority="11" rank="1"/>
  </conditionalFormatting>
  <conditionalFormatting sqref="G2">
    <cfRule type="top10" dxfId="3290" priority="10" rank="1"/>
  </conditionalFormatting>
  <conditionalFormatting sqref="H2">
    <cfRule type="top10" dxfId="3289" priority="9" rank="1"/>
  </conditionalFormatting>
  <conditionalFormatting sqref="I2">
    <cfRule type="top10" dxfId="3288" priority="8" rank="1"/>
  </conditionalFormatting>
  <conditionalFormatting sqref="J2">
    <cfRule type="top10" dxfId="3287" priority="7" rank="1"/>
  </conditionalFormatting>
  <conditionalFormatting sqref="E3">
    <cfRule type="top10" dxfId="3286" priority="6" rank="1"/>
  </conditionalFormatting>
  <conditionalFormatting sqref="F3">
    <cfRule type="top10" dxfId="3285" priority="5" rank="1"/>
  </conditionalFormatting>
  <conditionalFormatting sqref="G3">
    <cfRule type="top10" dxfId="3284" priority="4" rank="1"/>
  </conditionalFormatting>
  <conditionalFormatting sqref="H3">
    <cfRule type="top10" dxfId="3283" priority="3" rank="1"/>
  </conditionalFormatting>
  <conditionalFormatting sqref="I3">
    <cfRule type="top10" dxfId="3282" priority="2" rank="1"/>
  </conditionalFormatting>
  <conditionalFormatting sqref="J3">
    <cfRule type="top10" dxfId="3281" priority="1" rank="1"/>
  </conditionalFormatting>
  <hyperlinks>
    <hyperlink ref="Q1" location="'National Adult Rankings'!A1" display="Return to Rankings" xr:uid="{E2DF5DD9-D546-4853-B5C5-CF3EACEAB7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4623D8-991D-434C-BB88-DC6E21ADB5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1:Q10"/>
  <sheetViews>
    <sheetView workbookViewId="0">
      <selection activeCell="C18" sqref="C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62</v>
      </c>
      <c r="C2" s="27">
        <v>43883</v>
      </c>
      <c r="D2" s="28" t="s">
        <v>56</v>
      </c>
      <c r="E2" s="29">
        <v>169</v>
      </c>
      <c r="F2" s="29">
        <v>160</v>
      </c>
      <c r="G2" s="29">
        <v>159</v>
      </c>
      <c r="H2" s="29">
        <v>157</v>
      </c>
      <c r="I2" s="29"/>
      <c r="J2" s="29"/>
      <c r="K2" s="34">
        <v>4</v>
      </c>
      <c r="L2" s="34">
        <v>645</v>
      </c>
      <c r="M2" s="35">
        <v>161.25</v>
      </c>
      <c r="N2" s="36">
        <v>3</v>
      </c>
      <c r="O2" s="37">
        <v>164.25</v>
      </c>
    </row>
    <row r="3" spans="1:17" x14ac:dyDescent="0.25">
      <c r="A3" s="25" t="s">
        <v>96</v>
      </c>
      <c r="B3" s="26" t="s">
        <v>62</v>
      </c>
      <c r="C3" s="27">
        <v>43904</v>
      </c>
      <c r="D3" s="28" t="s">
        <v>56</v>
      </c>
      <c r="E3" s="29">
        <v>183</v>
      </c>
      <c r="F3" s="29">
        <v>185</v>
      </c>
      <c r="G3" s="29">
        <v>185</v>
      </c>
      <c r="H3" s="29">
        <v>183</v>
      </c>
      <c r="I3" s="29"/>
      <c r="J3" s="29"/>
      <c r="K3" s="34">
        <v>4</v>
      </c>
      <c r="L3" s="34">
        <v>736</v>
      </c>
      <c r="M3" s="35">
        <v>184</v>
      </c>
      <c r="N3" s="36">
        <v>4</v>
      </c>
      <c r="O3" s="37">
        <v>188</v>
      </c>
    </row>
    <row r="4" spans="1:17" x14ac:dyDescent="0.25">
      <c r="A4" s="25" t="s">
        <v>96</v>
      </c>
      <c r="B4" s="26" t="s">
        <v>62</v>
      </c>
      <c r="C4" s="27">
        <v>43974</v>
      </c>
      <c r="D4" s="28" t="s">
        <v>56</v>
      </c>
      <c r="E4" s="29">
        <v>181</v>
      </c>
      <c r="F4" s="29">
        <v>185</v>
      </c>
      <c r="G4" s="29">
        <v>176</v>
      </c>
      <c r="H4" s="29">
        <v>176</v>
      </c>
      <c r="I4" s="29"/>
      <c r="J4" s="29"/>
      <c r="K4" s="34">
        <v>4</v>
      </c>
      <c r="L4" s="34">
        <v>718</v>
      </c>
      <c r="M4" s="35">
        <v>179.5</v>
      </c>
      <c r="N4" s="36">
        <v>4</v>
      </c>
      <c r="O4" s="37">
        <v>183.5</v>
      </c>
    </row>
    <row r="5" spans="1:17" x14ac:dyDescent="0.25">
      <c r="A5" s="25" t="s">
        <v>96</v>
      </c>
      <c r="B5" s="26" t="s">
        <v>62</v>
      </c>
      <c r="C5" s="27">
        <v>43981</v>
      </c>
      <c r="D5" s="28" t="s">
        <v>56</v>
      </c>
      <c r="E5" s="29">
        <v>177</v>
      </c>
      <c r="F5" s="29">
        <v>173</v>
      </c>
      <c r="G5" s="29">
        <v>165</v>
      </c>
      <c r="H5" s="29">
        <v>167</v>
      </c>
      <c r="I5" s="29"/>
      <c r="J5" s="29"/>
      <c r="K5" s="34">
        <v>4</v>
      </c>
      <c r="L5" s="34">
        <v>682</v>
      </c>
      <c r="M5" s="35">
        <v>170.5</v>
      </c>
      <c r="N5" s="36">
        <v>3</v>
      </c>
      <c r="O5" s="37">
        <v>173.5</v>
      </c>
    </row>
    <row r="6" spans="1:17" x14ac:dyDescent="0.25">
      <c r="A6" s="25" t="s">
        <v>96</v>
      </c>
      <c r="B6" s="26" t="s">
        <v>62</v>
      </c>
      <c r="C6" s="27">
        <v>43995</v>
      </c>
      <c r="D6" s="28" t="s">
        <v>56</v>
      </c>
      <c r="E6" s="29">
        <v>181</v>
      </c>
      <c r="F6" s="29">
        <v>177</v>
      </c>
      <c r="G6" s="29">
        <v>181</v>
      </c>
      <c r="H6" s="29">
        <v>185</v>
      </c>
      <c r="I6" s="29"/>
      <c r="J6" s="29"/>
      <c r="K6" s="34">
        <v>4</v>
      </c>
      <c r="L6" s="34">
        <v>724</v>
      </c>
      <c r="M6" s="35">
        <v>181</v>
      </c>
      <c r="N6" s="36">
        <v>8</v>
      </c>
      <c r="O6" s="37">
        <v>189</v>
      </c>
    </row>
    <row r="7" spans="1:17" x14ac:dyDescent="0.25">
      <c r="A7" s="25" t="s">
        <v>96</v>
      </c>
      <c r="B7" s="26" t="s">
        <v>62</v>
      </c>
      <c r="C7" s="27">
        <v>44009</v>
      </c>
      <c r="D7" s="28" t="s">
        <v>56</v>
      </c>
      <c r="E7" s="29">
        <v>164</v>
      </c>
      <c r="F7" s="29">
        <v>170</v>
      </c>
      <c r="G7" s="29">
        <v>181</v>
      </c>
      <c r="H7" s="29">
        <v>177</v>
      </c>
      <c r="I7" s="29"/>
      <c r="J7" s="29"/>
      <c r="K7" s="34">
        <v>4</v>
      </c>
      <c r="L7" s="34">
        <v>692</v>
      </c>
      <c r="M7" s="35">
        <v>173</v>
      </c>
      <c r="N7" s="36">
        <v>3</v>
      </c>
      <c r="O7" s="37">
        <v>176</v>
      </c>
    </row>
    <row r="10" spans="1:17" x14ac:dyDescent="0.25">
      <c r="K10" s="17">
        <f>SUM(K2:K9)</f>
        <v>24</v>
      </c>
      <c r="L10" s="17">
        <f>SUM(L2:L9)</f>
        <v>4197</v>
      </c>
      <c r="M10" s="23">
        <f>SUM(L10/K10)</f>
        <v>174.875</v>
      </c>
      <c r="N10" s="17">
        <f>SUM(N2:N9)</f>
        <v>25</v>
      </c>
      <c r="O10" s="23">
        <f>SUM(M10+N10)</f>
        <v>199.875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_1"/>
    <protectedRange algorithmName="SHA-512" hashValue="ON39YdpmFHfN9f47KpiRvqrKx0V9+erV1CNkpWzYhW/Qyc6aT8rEyCrvauWSYGZK2ia3o7vd3akF07acHAFpOA==" saltValue="yVW9XmDwTqEnmpSGai0KYg==" spinCount="100000" sqref="D3" name="Range1_1_1"/>
    <protectedRange sqref="E4:J4 B4:C4" name="Range1_2_3"/>
    <protectedRange sqref="D4" name="Range1_1_1_4"/>
    <protectedRange sqref="E5:J5 B5:C5" name="Range1_2_1_1"/>
    <protectedRange sqref="D5" name="Range1_1_1_1"/>
    <protectedRange sqref="E6:J6 B6:C6" name="Range1_2_2"/>
    <protectedRange sqref="D6" name="Range1_1_1_2"/>
    <protectedRange algorithmName="SHA-512" hashValue="ON39YdpmFHfN9f47KpiRvqrKx0V9+erV1CNkpWzYhW/Qyc6aT8rEyCrvauWSYGZK2ia3o7vd3akF07acHAFpOA==" saltValue="yVW9XmDwTqEnmpSGai0KYg==" spinCount="100000" sqref="E7:J7 B7:C7" name="Range1_2_4"/>
    <protectedRange algorithmName="SHA-512" hashValue="ON39YdpmFHfN9f47KpiRvqrKx0V9+erV1CNkpWzYhW/Qyc6aT8rEyCrvauWSYGZK2ia3o7vd3akF07acHAFpOA==" saltValue="yVW9XmDwTqEnmpSGai0KYg==" spinCount="100000" sqref="D7" name="Range1_1_1_3"/>
  </protectedRanges>
  <conditionalFormatting sqref="J2">
    <cfRule type="top10" dxfId="2504" priority="31" rank="1"/>
  </conditionalFormatting>
  <conditionalFormatting sqref="I2">
    <cfRule type="top10" dxfId="2503" priority="32" rank="1"/>
  </conditionalFormatting>
  <conditionalFormatting sqref="H2">
    <cfRule type="top10" dxfId="2502" priority="33" rank="1"/>
  </conditionalFormatting>
  <conditionalFormatting sqref="G2">
    <cfRule type="top10" dxfId="2501" priority="34" rank="1"/>
  </conditionalFormatting>
  <conditionalFormatting sqref="F2">
    <cfRule type="top10" dxfId="2500" priority="35" rank="1"/>
  </conditionalFormatting>
  <conditionalFormatting sqref="E2">
    <cfRule type="top10" dxfId="2499" priority="36" rank="1"/>
  </conditionalFormatting>
  <conditionalFormatting sqref="J3">
    <cfRule type="top10" dxfId="2498" priority="25" rank="1"/>
  </conditionalFormatting>
  <conditionalFormatting sqref="I3">
    <cfRule type="top10" dxfId="2497" priority="26" rank="1"/>
  </conditionalFormatting>
  <conditionalFormatting sqref="H3">
    <cfRule type="top10" dxfId="2496" priority="27" rank="1"/>
  </conditionalFormatting>
  <conditionalFormatting sqref="G3">
    <cfRule type="top10" dxfId="2495" priority="28" rank="1"/>
  </conditionalFormatting>
  <conditionalFormatting sqref="F3">
    <cfRule type="top10" dxfId="2494" priority="29" rank="1"/>
  </conditionalFormatting>
  <conditionalFormatting sqref="E3">
    <cfRule type="top10" dxfId="2493" priority="30" rank="1"/>
  </conditionalFormatting>
  <conditionalFormatting sqref="J4">
    <cfRule type="top10" dxfId="2492" priority="19" rank="1"/>
  </conditionalFormatting>
  <conditionalFormatting sqref="I4">
    <cfRule type="top10" dxfId="2491" priority="20" rank="1"/>
  </conditionalFormatting>
  <conditionalFormatting sqref="H4">
    <cfRule type="top10" dxfId="2490" priority="21" rank="1"/>
  </conditionalFormatting>
  <conditionalFormatting sqref="G4">
    <cfRule type="top10" dxfId="2489" priority="22" rank="1"/>
  </conditionalFormatting>
  <conditionalFormatting sqref="F4">
    <cfRule type="top10" dxfId="2488" priority="23" rank="1"/>
  </conditionalFormatting>
  <conditionalFormatting sqref="E4">
    <cfRule type="top10" dxfId="2487" priority="24" rank="1"/>
  </conditionalFormatting>
  <conditionalFormatting sqref="J5">
    <cfRule type="top10" dxfId="2486" priority="13" rank="1"/>
  </conditionalFormatting>
  <conditionalFormatting sqref="I5">
    <cfRule type="top10" dxfId="2485" priority="14" rank="1"/>
  </conditionalFormatting>
  <conditionalFormatting sqref="H5">
    <cfRule type="top10" dxfId="2484" priority="15" rank="1"/>
  </conditionalFormatting>
  <conditionalFormatting sqref="G5">
    <cfRule type="top10" dxfId="2483" priority="16" rank="1"/>
  </conditionalFormatting>
  <conditionalFormatting sqref="F5">
    <cfRule type="top10" dxfId="2482" priority="17" rank="1"/>
  </conditionalFormatting>
  <conditionalFormatting sqref="E5">
    <cfRule type="top10" dxfId="2481" priority="18" rank="1"/>
  </conditionalFormatting>
  <conditionalFormatting sqref="J6">
    <cfRule type="top10" dxfId="2480" priority="7" rank="1"/>
  </conditionalFormatting>
  <conditionalFormatting sqref="I6">
    <cfRule type="top10" dxfId="2479" priority="8" rank="1"/>
  </conditionalFormatting>
  <conditionalFormatting sqref="H6">
    <cfRule type="top10" dxfId="2478" priority="9" rank="1"/>
  </conditionalFormatting>
  <conditionalFormatting sqref="G6">
    <cfRule type="top10" dxfId="2477" priority="10" rank="1"/>
  </conditionalFormatting>
  <conditionalFormatting sqref="F6">
    <cfRule type="top10" dxfId="2476" priority="11" rank="1"/>
  </conditionalFormatting>
  <conditionalFormatting sqref="E6">
    <cfRule type="top10" dxfId="2475" priority="12" rank="1"/>
  </conditionalFormatting>
  <conditionalFormatting sqref="J7">
    <cfRule type="top10" dxfId="2474" priority="1" rank="1"/>
  </conditionalFormatting>
  <conditionalFormatting sqref="I7">
    <cfRule type="top10" dxfId="2473" priority="2" rank="1"/>
  </conditionalFormatting>
  <conditionalFormatting sqref="H7">
    <cfRule type="top10" dxfId="2472" priority="3" rank="1"/>
  </conditionalFormatting>
  <conditionalFormatting sqref="G7">
    <cfRule type="top10" dxfId="2471" priority="4" rank="1"/>
  </conditionalFormatting>
  <conditionalFormatting sqref="F7">
    <cfRule type="top10" dxfId="2470" priority="5" rank="1"/>
  </conditionalFormatting>
  <conditionalFormatting sqref="E7">
    <cfRule type="top10" dxfId="2469" priority="6" rank="1"/>
  </conditionalFormatting>
  <hyperlinks>
    <hyperlink ref="Q1" location="'National Adult Rankings'!A1" display="Return to Rankings" xr:uid="{E72AE7C1-C3EB-4FB3-BFE4-622CC20130E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8273156-598D-4D45-B486-210618AEDA7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3D65A0F9-44C5-4144-82BA-89D0A74571B3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1C6F8F8-5417-4C22-B6C0-5DBAC7554350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362E-397E-4F68-A1AC-D0CF950D024B}">
  <sheetPr codeName="Sheet24"/>
  <dimension ref="A1:Q9"/>
  <sheetViews>
    <sheetView workbookViewId="0">
      <selection activeCell="A15" sqref="A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25</v>
      </c>
      <c r="B2" s="26" t="s">
        <v>63</v>
      </c>
      <c r="C2" s="27">
        <v>43883</v>
      </c>
      <c r="D2" s="28" t="s">
        <v>56</v>
      </c>
      <c r="E2" s="29">
        <v>185</v>
      </c>
      <c r="F2" s="29">
        <v>187</v>
      </c>
      <c r="G2" s="29">
        <v>188</v>
      </c>
      <c r="H2" s="29">
        <v>180</v>
      </c>
      <c r="I2" s="29"/>
      <c r="J2" s="29"/>
      <c r="K2" s="34">
        <v>4</v>
      </c>
      <c r="L2" s="34">
        <v>740</v>
      </c>
      <c r="M2" s="35">
        <v>185</v>
      </c>
      <c r="N2" s="36">
        <v>13</v>
      </c>
      <c r="O2" s="37">
        <v>198</v>
      </c>
    </row>
    <row r="3" spans="1:17" x14ac:dyDescent="0.25">
      <c r="A3" s="25" t="s">
        <v>37</v>
      </c>
      <c r="B3" s="26" t="s">
        <v>216</v>
      </c>
      <c r="C3" s="27">
        <v>43974</v>
      </c>
      <c r="D3" s="28" t="s">
        <v>56</v>
      </c>
      <c r="E3" s="29">
        <v>193</v>
      </c>
      <c r="F3" s="29">
        <v>185</v>
      </c>
      <c r="G3" s="29">
        <v>191</v>
      </c>
      <c r="H3" s="29">
        <v>185</v>
      </c>
      <c r="I3" s="29"/>
      <c r="J3" s="29"/>
      <c r="K3" s="34">
        <v>4</v>
      </c>
      <c r="L3" s="34">
        <v>754</v>
      </c>
      <c r="M3" s="35">
        <v>188.5</v>
      </c>
      <c r="N3" s="36">
        <v>5</v>
      </c>
      <c r="O3" s="37">
        <v>193.5</v>
      </c>
    </row>
    <row r="4" spans="1:17" x14ac:dyDescent="0.25">
      <c r="A4" s="25" t="s">
        <v>37</v>
      </c>
      <c r="B4" s="26" t="s">
        <v>216</v>
      </c>
      <c r="C4" s="27">
        <v>43981</v>
      </c>
      <c r="D4" s="28" t="s">
        <v>56</v>
      </c>
      <c r="E4" s="29">
        <v>184</v>
      </c>
      <c r="F4" s="29">
        <v>180</v>
      </c>
      <c r="G4" s="29">
        <v>187</v>
      </c>
      <c r="H4" s="29">
        <v>185</v>
      </c>
      <c r="I4" s="29"/>
      <c r="J4" s="29"/>
      <c r="K4" s="34">
        <v>4</v>
      </c>
      <c r="L4" s="34">
        <v>736</v>
      </c>
      <c r="M4" s="35">
        <v>184</v>
      </c>
      <c r="N4" s="36">
        <v>4</v>
      </c>
      <c r="O4" s="37">
        <v>188</v>
      </c>
    </row>
    <row r="5" spans="1:17" x14ac:dyDescent="0.25">
      <c r="A5" s="25" t="s">
        <v>37</v>
      </c>
      <c r="B5" s="26" t="s">
        <v>216</v>
      </c>
      <c r="C5" s="27">
        <v>43995</v>
      </c>
      <c r="D5" s="28" t="s">
        <v>56</v>
      </c>
      <c r="E5" s="29">
        <v>182</v>
      </c>
      <c r="F5" s="29">
        <v>182</v>
      </c>
      <c r="G5" s="29">
        <v>182</v>
      </c>
      <c r="H5" s="29">
        <v>188</v>
      </c>
      <c r="I5" s="29"/>
      <c r="J5" s="29"/>
      <c r="K5" s="34">
        <v>4</v>
      </c>
      <c r="L5" s="34">
        <v>734</v>
      </c>
      <c r="M5" s="35">
        <v>183.5</v>
      </c>
      <c r="N5" s="36">
        <v>5</v>
      </c>
      <c r="O5" s="37">
        <v>188.5</v>
      </c>
    </row>
    <row r="6" spans="1:17" x14ac:dyDescent="0.25">
      <c r="A6" s="25" t="s">
        <v>37</v>
      </c>
      <c r="B6" s="26" t="s">
        <v>216</v>
      </c>
      <c r="C6" s="27">
        <v>44009</v>
      </c>
      <c r="D6" s="28" t="s">
        <v>56</v>
      </c>
      <c r="E6" s="29">
        <v>183</v>
      </c>
      <c r="F6" s="29">
        <v>173</v>
      </c>
      <c r="G6" s="29">
        <v>178</v>
      </c>
      <c r="H6" s="29">
        <v>188.001</v>
      </c>
      <c r="I6" s="29"/>
      <c r="J6" s="29"/>
      <c r="K6" s="34">
        <v>4</v>
      </c>
      <c r="L6" s="34">
        <v>722.00099999999998</v>
      </c>
      <c r="M6" s="35">
        <v>180.50024999999999</v>
      </c>
      <c r="N6" s="36">
        <v>5</v>
      </c>
      <c r="O6" s="37">
        <v>185.50024999999999</v>
      </c>
    </row>
    <row r="9" spans="1:17" x14ac:dyDescent="0.25">
      <c r="K9" s="17">
        <f>SUM(K2:K8)</f>
        <v>20</v>
      </c>
      <c r="L9" s="17">
        <f>SUM(L2:L8)</f>
        <v>3686.0010000000002</v>
      </c>
      <c r="M9" s="23">
        <f>SUM(L9/K9)</f>
        <v>184.30005</v>
      </c>
      <c r="N9" s="17">
        <f>SUM(N2:N8)</f>
        <v>32</v>
      </c>
      <c r="O9" s="23">
        <f>SUM(M9+N9)</f>
        <v>216.30005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sqref="E3:J3 B3:C3" name="Range1_4_3"/>
    <protectedRange sqref="D3" name="Range1_1_2_2"/>
    <protectedRange sqref="E4:J4 B4:C4" name="Range1_4_2"/>
    <protectedRange sqref="D4" name="Range1_1_2"/>
    <protectedRange sqref="E5:J5 B5:C5" name="Range1_4"/>
    <protectedRange sqref="D5" name="Range1_1_2_1"/>
    <protectedRange algorithmName="SHA-512" hashValue="ON39YdpmFHfN9f47KpiRvqrKx0V9+erV1CNkpWzYhW/Qyc6aT8rEyCrvauWSYGZK2ia3o7vd3akF07acHAFpOA==" saltValue="yVW9XmDwTqEnmpSGai0KYg==" spinCount="100000" sqref="E6:J6 B6:C6" name="Range1_4_4"/>
    <protectedRange algorithmName="SHA-512" hashValue="ON39YdpmFHfN9f47KpiRvqrKx0V9+erV1CNkpWzYhW/Qyc6aT8rEyCrvauWSYGZK2ia3o7vd3akF07acHAFpOA==" saltValue="yVW9XmDwTqEnmpSGai0KYg==" spinCount="100000" sqref="D6" name="Range1_1_2_4"/>
  </protectedRanges>
  <conditionalFormatting sqref="J2">
    <cfRule type="top10" dxfId="2468" priority="25" rank="1"/>
  </conditionalFormatting>
  <conditionalFormatting sqref="I2">
    <cfRule type="top10" dxfId="2467" priority="26" rank="1"/>
  </conditionalFormatting>
  <conditionalFormatting sqref="H2">
    <cfRule type="top10" dxfId="2466" priority="27" rank="1"/>
  </conditionalFormatting>
  <conditionalFormatting sqref="G2">
    <cfRule type="top10" dxfId="2465" priority="28" rank="1"/>
  </conditionalFormatting>
  <conditionalFormatting sqref="F2">
    <cfRule type="top10" dxfId="2464" priority="29" rank="1"/>
  </conditionalFormatting>
  <conditionalFormatting sqref="E2">
    <cfRule type="top10" dxfId="2463" priority="30" rank="1"/>
  </conditionalFormatting>
  <conditionalFormatting sqref="E3">
    <cfRule type="top10" dxfId="2462" priority="24" rank="1"/>
  </conditionalFormatting>
  <conditionalFormatting sqref="F3">
    <cfRule type="top10" dxfId="2461" priority="23" rank="1"/>
  </conditionalFormatting>
  <conditionalFormatting sqref="G3">
    <cfRule type="top10" dxfId="2460" priority="22" rank="1"/>
  </conditionalFormatting>
  <conditionalFormatting sqref="H3">
    <cfRule type="top10" dxfId="2459" priority="21" rank="1"/>
  </conditionalFormatting>
  <conditionalFormatting sqref="I3">
    <cfRule type="top10" dxfId="2458" priority="20" rank="1"/>
  </conditionalFormatting>
  <conditionalFormatting sqref="J3">
    <cfRule type="top10" dxfId="2457" priority="19" rank="1"/>
  </conditionalFormatting>
  <conditionalFormatting sqref="E4">
    <cfRule type="top10" dxfId="2456" priority="18" rank="1"/>
  </conditionalFormatting>
  <conditionalFormatting sqref="F4">
    <cfRule type="top10" dxfId="2455" priority="17" rank="1"/>
  </conditionalFormatting>
  <conditionalFormatting sqref="G4">
    <cfRule type="top10" dxfId="2454" priority="16" rank="1"/>
  </conditionalFormatting>
  <conditionalFormatting sqref="H4">
    <cfRule type="top10" dxfId="2453" priority="15" rank="1"/>
  </conditionalFormatting>
  <conditionalFormatting sqref="I4">
    <cfRule type="top10" dxfId="2452" priority="14" rank="1"/>
  </conditionalFormatting>
  <conditionalFormatting sqref="J4">
    <cfRule type="top10" dxfId="2451" priority="13" rank="1"/>
  </conditionalFormatting>
  <conditionalFormatting sqref="E5">
    <cfRule type="top10" dxfId="2450" priority="12" rank="1"/>
  </conditionalFormatting>
  <conditionalFormatting sqref="F5">
    <cfRule type="top10" dxfId="2449" priority="11" rank="1"/>
  </conditionalFormatting>
  <conditionalFormatting sqref="G5">
    <cfRule type="top10" dxfId="2448" priority="10" rank="1"/>
  </conditionalFormatting>
  <conditionalFormatting sqref="H5">
    <cfRule type="top10" dxfId="2447" priority="9" rank="1"/>
  </conditionalFormatting>
  <conditionalFormatting sqref="I5">
    <cfRule type="top10" dxfId="2446" priority="8" rank="1"/>
  </conditionalFormatting>
  <conditionalFormatting sqref="J5">
    <cfRule type="top10" dxfId="2445" priority="7" rank="1"/>
  </conditionalFormatting>
  <conditionalFormatting sqref="E6">
    <cfRule type="top10" dxfId="2444" priority="6" rank="1"/>
  </conditionalFormatting>
  <conditionalFormatting sqref="F6">
    <cfRule type="top10" dxfId="2443" priority="5" rank="1"/>
  </conditionalFormatting>
  <conditionalFormatting sqref="G6">
    <cfRule type="top10" dxfId="2442" priority="4" rank="1"/>
  </conditionalFormatting>
  <conditionalFormatting sqref="H6">
    <cfRule type="top10" dxfId="2441" priority="3" rank="1"/>
  </conditionalFormatting>
  <conditionalFormatting sqref="I6">
    <cfRule type="top10" dxfId="2440" priority="2" rank="1"/>
  </conditionalFormatting>
  <conditionalFormatting sqref="J6">
    <cfRule type="top10" dxfId="2439" priority="1" rank="1"/>
  </conditionalFormatting>
  <hyperlinks>
    <hyperlink ref="Q1" location="'National Adult Rankings'!A1" display="Return to Rankings" xr:uid="{08D24C9C-4CCD-4450-8C34-FE3D79F2CE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E49681-411E-4473-A8F6-8CFA1D381E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016EFA1-84DD-4018-A68B-BA0856232F0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C29-0DBE-4DAE-AF29-E000AF3C16F8}">
  <sheetPr codeName="Sheet69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119</v>
      </c>
      <c r="C2" s="27">
        <v>43939</v>
      </c>
      <c r="D2" s="28" t="s">
        <v>113</v>
      </c>
      <c r="E2" s="29">
        <v>193</v>
      </c>
      <c r="F2" s="29">
        <v>189</v>
      </c>
      <c r="G2" s="29">
        <v>192</v>
      </c>
      <c r="H2" s="29">
        <v>193</v>
      </c>
      <c r="I2" s="29"/>
      <c r="J2" s="29"/>
      <c r="K2" s="34">
        <f>COUNT(E2:J2)</f>
        <v>4</v>
      </c>
      <c r="L2" s="34">
        <f>SUM(E2:J2)</f>
        <v>767</v>
      </c>
      <c r="M2" s="35">
        <f>IFERROR(L2/K2,0)</f>
        <v>191.75</v>
      </c>
      <c r="N2" s="36">
        <v>3</v>
      </c>
      <c r="O2" s="37">
        <f>SUM(M2+N2)</f>
        <v>194.75</v>
      </c>
    </row>
    <row r="3" spans="1:17" x14ac:dyDescent="0.25">
      <c r="O3" s="22"/>
    </row>
    <row r="4" spans="1:17" x14ac:dyDescent="0.25">
      <c r="O4" s="22"/>
    </row>
    <row r="5" spans="1:17" x14ac:dyDescent="0.25">
      <c r="K5" s="17">
        <f>SUM(K2:K4)</f>
        <v>4</v>
      </c>
      <c r="L5" s="17">
        <f>SUM(L2:L4)</f>
        <v>767</v>
      </c>
      <c r="M5" s="16">
        <f>SUM(L5/K5)</f>
        <v>191.75</v>
      </c>
      <c r="N5" s="17">
        <f>SUM(N2:N4)</f>
        <v>3</v>
      </c>
      <c r="O5" s="23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2438" priority="5" rank="1"/>
  </conditionalFormatting>
  <conditionalFormatting sqref="G2">
    <cfRule type="top10" dxfId="2437" priority="4" rank="1"/>
  </conditionalFormatting>
  <conditionalFormatting sqref="H2">
    <cfRule type="top10" dxfId="2436" priority="3" rank="1"/>
  </conditionalFormatting>
  <conditionalFormatting sqref="I2">
    <cfRule type="top10" dxfId="2435" priority="1" rank="1"/>
  </conditionalFormatting>
  <conditionalFormatting sqref="J2">
    <cfRule type="top10" dxfId="2434" priority="2" rank="1"/>
  </conditionalFormatting>
  <conditionalFormatting sqref="E2">
    <cfRule type="top10" dxfId="2433" priority="6" rank="1"/>
  </conditionalFormatting>
  <hyperlinks>
    <hyperlink ref="Q1" location="'National Adult Rankings'!A1" display="Return to Rankings" xr:uid="{6212E99C-C083-4B21-BEDD-F73DFDE9E910}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2DD3B-A9F0-49BE-B352-09D976210AFC}">
  <sheetPr codeName="Sheet111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200</v>
      </c>
      <c r="C2" s="27">
        <v>43967</v>
      </c>
      <c r="D2" s="28" t="s">
        <v>201</v>
      </c>
      <c r="E2" s="29">
        <v>192</v>
      </c>
      <c r="F2" s="29">
        <v>195.001</v>
      </c>
      <c r="G2" s="29">
        <v>191</v>
      </c>
      <c r="H2" s="29"/>
      <c r="I2" s="29"/>
      <c r="J2" s="29"/>
      <c r="K2" s="34">
        <v>3</v>
      </c>
      <c r="L2" s="34">
        <v>578.00099999999998</v>
      </c>
      <c r="M2" s="35">
        <v>192.667</v>
      </c>
      <c r="N2" s="36">
        <v>9</v>
      </c>
      <c r="O2" s="37">
        <v>201.667</v>
      </c>
    </row>
    <row r="3" spans="1:17" x14ac:dyDescent="0.25">
      <c r="A3" s="25" t="s">
        <v>166</v>
      </c>
      <c r="B3" s="26" t="s">
        <v>200</v>
      </c>
      <c r="C3" s="27">
        <v>43973</v>
      </c>
      <c r="D3" s="28" t="s">
        <v>202</v>
      </c>
      <c r="E3" s="29">
        <v>196</v>
      </c>
      <c r="F3" s="29">
        <v>199</v>
      </c>
      <c r="G3" s="29"/>
      <c r="H3" s="29"/>
      <c r="I3" s="29"/>
      <c r="J3" s="29"/>
      <c r="K3" s="34">
        <v>2</v>
      </c>
      <c r="L3" s="34">
        <v>395</v>
      </c>
      <c r="M3" s="35">
        <v>197.5</v>
      </c>
      <c r="N3" s="36">
        <v>7</v>
      </c>
      <c r="O3" s="37">
        <v>204.5</v>
      </c>
    </row>
    <row r="6" spans="1:17" x14ac:dyDescent="0.25">
      <c r="K6" s="17">
        <f>SUM(K2:K5)</f>
        <v>5</v>
      </c>
      <c r="L6" s="17">
        <f>SUM(L2:L5)</f>
        <v>973.00099999999998</v>
      </c>
      <c r="M6" s="23">
        <f>SUM(L6/K6)</f>
        <v>194.6002</v>
      </c>
      <c r="N6" s="17">
        <f>SUM(N2:N5)</f>
        <v>16</v>
      </c>
      <c r="O6" s="23">
        <f>SUM(M6+N6)</f>
        <v>210.6002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I3:J3 B3:C3" name="Range1_1"/>
    <protectedRange algorithmName="SHA-512" hashValue="ON39YdpmFHfN9f47KpiRvqrKx0V9+erV1CNkpWzYhW/Qyc6aT8rEyCrvauWSYGZK2ia3o7vd3akF07acHAFpOA==" saltValue="yVW9XmDwTqEnmpSGai0KYg==" spinCount="100000" sqref="D3" name="Range1_1_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E3">
    <cfRule type="top10" dxfId="2432" priority="6" rank="1"/>
  </conditionalFormatting>
  <conditionalFormatting sqref="F3">
    <cfRule type="top10" dxfId="2431" priority="5" rank="1"/>
  </conditionalFormatting>
  <conditionalFormatting sqref="G3">
    <cfRule type="top10" dxfId="2430" priority="4" rank="1"/>
  </conditionalFormatting>
  <conditionalFormatting sqref="H3">
    <cfRule type="top10" dxfId="2429" priority="3" rank="1"/>
  </conditionalFormatting>
  <conditionalFormatting sqref="F2">
    <cfRule type="top10" dxfId="2428" priority="7" rank="1"/>
  </conditionalFormatting>
  <conditionalFormatting sqref="H2">
    <cfRule type="top10" dxfId="2427" priority="8" rank="1"/>
  </conditionalFormatting>
  <conditionalFormatting sqref="I2">
    <cfRule type="top10" dxfId="2426" priority="9" rank="1"/>
  </conditionalFormatting>
  <conditionalFormatting sqref="J2">
    <cfRule type="top10" dxfId="2425" priority="10" rank="1"/>
  </conditionalFormatting>
  <conditionalFormatting sqref="E2">
    <cfRule type="top10" dxfId="2424" priority="11" rank="1"/>
  </conditionalFormatting>
  <conditionalFormatting sqref="G2">
    <cfRule type="top10" dxfId="2423" priority="12" rank="1"/>
  </conditionalFormatting>
  <conditionalFormatting sqref="I3">
    <cfRule type="top10" dxfId="2422" priority="1" rank="1"/>
  </conditionalFormatting>
  <conditionalFormatting sqref="J3">
    <cfRule type="top10" dxfId="2421" priority="2" rank="1"/>
  </conditionalFormatting>
  <hyperlinks>
    <hyperlink ref="Q1" location="'National Adult Rankings'!A1" display="Return to Rankings" xr:uid="{61F6F168-20ED-4182-BB0F-C65ABBCB71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35A223-8375-4473-8CDA-B1B912D3C4D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F39A20A9-7243-4FB1-B754-D4A63796FB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F197D-DE5C-47F7-9EAC-245C5A92ED29}">
  <sheetPr codeName="Sheet21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54</v>
      </c>
      <c r="C2" s="27">
        <v>43855</v>
      </c>
      <c r="D2" s="28" t="s">
        <v>52</v>
      </c>
      <c r="E2" s="29">
        <v>159</v>
      </c>
      <c r="F2" s="29">
        <v>174</v>
      </c>
      <c r="G2" s="29">
        <v>185</v>
      </c>
      <c r="H2" s="29">
        <v>189</v>
      </c>
      <c r="I2" s="29"/>
      <c r="J2" s="29"/>
      <c r="K2" s="30">
        <v>4</v>
      </c>
      <c r="L2" s="30">
        <v>707</v>
      </c>
      <c r="M2" s="31">
        <v>176.75</v>
      </c>
      <c r="N2" s="32">
        <v>8</v>
      </c>
      <c r="O2" s="33">
        <v>184.75</v>
      </c>
    </row>
    <row r="5" spans="1:17" x14ac:dyDescent="0.25">
      <c r="K5" s="17">
        <f>SUM(K2:K4)</f>
        <v>4</v>
      </c>
      <c r="L5" s="17">
        <f>SUM(L2:L4)</f>
        <v>707</v>
      </c>
      <c r="M5" s="23">
        <f>SUM(L5/K5)</f>
        <v>176.75</v>
      </c>
      <c r="N5" s="17">
        <f>SUM(N2:N4)</f>
        <v>8</v>
      </c>
      <c r="O5" s="23">
        <f>SUM(M5+N5)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J2">
    <cfRule type="top10" dxfId="2420" priority="1" rank="1"/>
  </conditionalFormatting>
  <conditionalFormatting sqref="I2">
    <cfRule type="top10" dxfId="2419" priority="2" rank="1"/>
  </conditionalFormatting>
  <conditionalFormatting sqref="H2">
    <cfRule type="top10" dxfId="2418" priority="3" rank="1"/>
  </conditionalFormatting>
  <conditionalFormatting sqref="G2">
    <cfRule type="top10" dxfId="2417" priority="4" rank="1"/>
  </conditionalFormatting>
  <conditionalFormatting sqref="F2">
    <cfRule type="top10" dxfId="2416" priority="5" rank="1"/>
  </conditionalFormatting>
  <conditionalFormatting sqref="E2">
    <cfRule type="top10" dxfId="2415" priority="6" rank="1"/>
  </conditionalFormatting>
  <hyperlinks>
    <hyperlink ref="Q1" location="'National Adult Rankings'!A1" display="Return to Rankings" xr:uid="{18F9B3DB-3BBA-49E0-A728-1B2977654E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D39BCED-B4CD-4C92-AA49-00627FC983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3173C65-2ED0-4506-B51B-A9FCDF07DC5C}">
          <x14:formula1>
            <xm:f>'C:\Users\abra2\Desktop\ABRA 2020\Texas\[ABRA TX Scoring Program TEST1 1-20-20-LISA (1).xlsm]DATA SHEET'!#REF!</xm:f>
          </x14:formula1>
          <xm:sqref>D2 B2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8750-CEFA-4208-B8CA-B69A4D2D5ADA}">
  <sheetPr codeName="Sheet88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142</v>
      </c>
      <c r="C2" s="27">
        <v>43953</v>
      </c>
      <c r="D2" s="28" t="s">
        <v>139</v>
      </c>
      <c r="E2" s="29">
        <v>198</v>
      </c>
      <c r="F2" s="29">
        <v>190</v>
      </c>
      <c r="G2" s="29">
        <v>187</v>
      </c>
      <c r="H2" s="29">
        <v>186</v>
      </c>
      <c r="I2" s="29">
        <v>183</v>
      </c>
      <c r="J2" s="29">
        <v>192</v>
      </c>
      <c r="K2" s="34">
        <f>COUNT(E2:J2)</f>
        <v>6</v>
      </c>
      <c r="L2" s="34">
        <f>SUM(E2:J2)</f>
        <v>1136</v>
      </c>
      <c r="M2" s="35">
        <f>IFERROR(L2/K2,0)</f>
        <v>189.33333333333334</v>
      </c>
      <c r="N2" s="36">
        <v>10</v>
      </c>
      <c r="O2" s="37">
        <f>SUM(M2+N2)</f>
        <v>199.33333333333334</v>
      </c>
    </row>
    <row r="3" spans="1:17" x14ac:dyDescent="0.25">
      <c r="A3" s="25" t="s">
        <v>96</v>
      </c>
      <c r="B3" s="26" t="s">
        <v>196</v>
      </c>
      <c r="C3" s="27">
        <v>43967</v>
      </c>
      <c r="D3" s="28" t="s">
        <v>192</v>
      </c>
      <c r="E3" s="29">
        <v>191</v>
      </c>
      <c r="F3" s="29">
        <v>190</v>
      </c>
      <c r="G3" s="29">
        <v>188</v>
      </c>
      <c r="H3" s="29">
        <v>190</v>
      </c>
      <c r="I3" s="29">
        <v>192</v>
      </c>
      <c r="J3" s="29">
        <v>193</v>
      </c>
      <c r="K3" s="34">
        <v>6</v>
      </c>
      <c r="L3" s="34">
        <v>1144</v>
      </c>
      <c r="M3" s="35">
        <v>190.66666666666666</v>
      </c>
      <c r="N3" s="36">
        <v>10</v>
      </c>
      <c r="O3" s="37">
        <v>200.66666666666666</v>
      </c>
    </row>
    <row r="6" spans="1:17" x14ac:dyDescent="0.25">
      <c r="K6" s="17">
        <f>SUM(K2:K5)</f>
        <v>12</v>
      </c>
      <c r="L6" s="17">
        <f>SUM(L2:L5)</f>
        <v>2280</v>
      </c>
      <c r="M6" s="23">
        <f>SUM(L6/K6)</f>
        <v>190</v>
      </c>
      <c r="N6" s="17">
        <f>SUM(N2:N5)</f>
        <v>20</v>
      </c>
      <c r="O6" s="23">
        <f>SUM(M6+N6)</f>
        <v>210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5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1_3"/>
  </protectedRanges>
  <conditionalFormatting sqref="F2">
    <cfRule type="top10" dxfId="2414" priority="9" rank="1"/>
  </conditionalFormatting>
  <conditionalFormatting sqref="H2">
    <cfRule type="top10" dxfId="2413" priority="7" rank="1"/>
  </conditionalFormatting>
  <conditionalFormatting sqref="G2">
    <cfRule type="top10" dxfId="2412" priority="8" rank="1"/>
  </conditionalFormatting>
  <conditionalFormatting sqref="E2">
    <cfRule type="top10" dxfId="2411" priority="10" rank="1"/>
  </conditionalFormatting>
  <conditionalFormatting sqref="J2">
    <cfRule type="top10" dxfId="2410" priority="11" rank="1"/>
  </conditionalFormatting>
  <conditionalFormatting sqref="I2">
    <cfRule type="top10" dxfId="2409" priority="12" rank="1"/>
  </conditionalFormatting>
  <conditionalFormatting sqref="J3">
    <cfRule type="top10" dxfId="2408" priority="1" rank="1"/>
  </conditionalFormatting>
  <conditionalFormatting sqref="I3">
    <cfRule type="top10" dxfId="2407" priority="2" rank="1"/>
  </conditionalFormatting>
  <conditionalFormatting sqref="H3">
    <cfRule type="top10" dxfId="2406" priority="3" rank="1"/>
  </conditionalFormatting>
  <conditionalFormatting sqref="G3">
    <cfRule type="top10" dxfId="2405" priority="4" rank="1"/>
  </conditionalFormatting>
  <conditionalFormatting sqref="F3">
    <cfRule type="top10" dxfId="2404" priority="5" rank="1"/>
  </conditionalFormatting>
  <conditionalFormatting sqref="E3">
    <cfRule type="top10" dxfId="2403" priority="6" rank="1"/>
  </conditionalFormatting>
  <hyperlinks>
    <hyperlink ref="Q1" location="'National Adult Rankings'!A1" display="Return to Rankings" xr:uid="{DDE36B85-786C-4399-A9B4-6277CC4332F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93CA49C-55AB-4391-865F-E9EC8BBF6F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A6D4B7-94F8-40BC-96F3-4C0042AE8607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7B39-F740-469B-A4E2-49C893D14C6A}">
  <sheetPr codeName="Sheet112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185</v>
      </c>
      <c r="C2" s="27">
        <v>43968</v>
      </c>
      <c r="D2" s="28" t="s">
        <v>186</v>
      </c>
      <c r="E2" s="29">
        <v>188</v>
      </c>
      <c r="F2" s="29">
        <v>194</v>
      </c>
      <c r="G2" s="29">
        <v>184</v>
      </c>
      <c r="H2" s="29">
        <v>187</v>
      </c>
      <c r="I2" s="29"/>
      <c r="J2" s="29"/>
      <c r="K2" s="34">
        <f t="shared" ref="K2" si="0">COUNT(E2:J2)</f>
        <v>4</v>
      </c>
      <c r="L2" s="34">
        <f t="shared" ref="L2" si="1">SUM(E2:J2)</f>
        <v>753</v>
      </c>
      <c r="M2" s="35">
        <f t="shared" ref="M2" si="2">IFERROR(L2/K2,0)</f>
        <v>188.25</v>
      </c>
      <c r="N2" s="36">
        <v>3</v>
      </c>
      <c r="O2" s="37">
        <f t="shared" ref="O2" si="3">SUM(M2+N2)</f>
        <v>191.25</v>
      </c>
    </row>
    <row r="3" spans="1:17" x14ac:dyDescent="0.25">
      <c r="A3" s="25" t="s">
        <v>166</v>
      </c>
      <c r="B3" s="26" t="s">
        <v>185</v>
      </c>
      <c r="C3" s="27">
        <v>43978</v>
      </c>
      <c r="D3" s="28" t="s">
        <v>222</v>
      </c>
      <c r="E3" s="29">
        <v>195</v>
      </c>
      <c r="F3" s="29">
        <v>195</v>
      </c>
      <c r="G3" s="29">
        <v>194</v>
      </c>
      <c r="H3" s="29">
        <v>198</v>
      </c>
      <c r="I3" s="29"/>
      <c r="J3" s="29"/>
      <c r="K3" s="34">
        <v>4</v>
      </c>
      <c r="L3" s="34">
        <v>782</v>
      </c>
      <c r="M3" s="35">
        <v>195.5</v>
      </c>
      <c r="N3" s="36">
        <v>3</v>
      </c>
      <c r="O3" s="37">
        <v>198.5</v>
      </c>
    </row>
    <row r="4" spans="1:17" x14ac:dyDescent="0.25">
      <c r="A4" s="25" t="s">
        <v>166</v>
      </c>
      <c r="B4" s="26" t="s">
        <v>185</v>
      </c>
      <c r="C4" s="27">
        <v>43989</v>
      </c>
      <c r="D4" s="28" t="s">
        <v>222</v>
      </c>
      <c r="E4" s="29">
        <v>186</v>
      </c>
      <c r="F4" s="29">
        <v>188</v>
      </c>
      <c r="G4" s="29">
        <v>197</v>
      </c>
      <c r="H4" s="29">
        <v>196</v>
      </c>
      <c r="I4" s="29"/>
      <c r="J4" s="29"/>
      <c r="K4" s="34">
        <v>4</v>
      </c>
      <c r="L4" s="34">
        <v>767</v>
      </c>
      <c r="M4" s="35">
        <v>191.75</v>
      </c>
      <c r="N4" s="36">
        <v>4</v>
      </c>
      <c r="O4" s="37">
        <v>195.75</v>
      </c>
    </row>
    <row r="5" spans="1:17" x14ac:dyDescent="0.25">
      <c r="A5" s="25" t="s">
        <v>166</v>
      </c>
      <c r="B5" s="26" t="s">
        <v>185</v>
      </c>
      <c r="C5" s="27">
        <v>44002</v>
      </c>
      <c r="D5" s="28" t="s">
        <v>283</v>
      </c>
      <c r="E5" s="29">
        <v>188</v>
      </c>
      <c r="F5" s="29">
        <v>193</v>
      </c>
      <c r="G5" s="29">
        <v>198</v>
      </c>
      <c r="H5" s="29">
        <v>173</v>
      </c>
      <c r="I5" s="29"/>
      <c r="J5" s="29"/>
      <c r="K5" s="34">
        <v>4</v>
      </c>
      <c r="L5" s="34">
        <v>752</v>
      </c>
      <c r="M5" s="35">
        <v>188</v>
      </c>
      <c r="N5" s="36">
        <v>2</v>
      </c>
      <c r="O5" s="37">
        <v>190</v>
      </c>
    </row>
    <row r="6" spans="1:17" x14ac:dyDescent="0.25">
      <c r="A6" s="25" t="s">
        <v>166</v>
      </c>
      <c r="B6" s="26" t="s">
        <v>185</v>
      </c>
      <c r="C6" s="27">
        <v>44006</v>
      </c>
      <c r="D6" s="28" t="s">
        <v>222</v>
      </c>
      <c r="E6" s="29">
        <v>193</v>
      </c>
      <c r="F6" s="29">
        <v>197</v>
      </c>
      <c r="G6" s="29">
        <v>194</v>
      </c>
      <c r="H6" s="29">
        <v>197</v>
      </c>
      <c r="I6" s="29"/>
      <c r="J6" s="29"/>
      <c r="K6" s="34">
        <v>4</v>
      </c>
      <c r="L6" s="34">
        <v>781</v>
      </c>
      <c r="M6" s="35">
        <v>195.25</v>
      </c>
      <c r="N6" s="36">
        <v>2</v>
      </c>
      <c r="O6" s="37">
        <v>197.25</v>
      </c>
    </row>
    <row r="9" spans="1:17" x14ac:dyDescent="0.25">
      <c r="K9" s="17">
        <f>SUM(K2:K8)</f>
        <v>20</v>
      </c>
      <c r="L9" s="17">
        <f>SUM(L2:L8)</f>
        <v>3835</v>
      </c>
      <c r="M9" s="23">
        <f>SUM(L9/K9)</f>
        <v>191.75</v>
      </c>
      <c r="N9" s="17">
        <f>SUM(N2:N8)</f>
        <v>14</v>
      </c>
      <c r="O9" s="23">
        <f>SUM(M9+N9)</f>
        <v>205.75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3"/>
    <protectedRange algorithmName="SHA-512" hashValue="ON39YdpmFHfN9f47KpiRvqrKx0V9+erV1CNkpWzYhW/Qyc6aT8rEyCrvauWSYGZK2ia3o7vd3akF07acHAFpOA==" saltValue="yVW9XmDwTqEnmpSGai0KYg==" spinCount="100000" sqref="I4:J4 B4:C4" name="Range1_1"/>
    <protectedRange algorithmName="SHA-512" hashValue="ON39YdpmFHfN9f47KpiRvqrKx0V9+erV1CNkpWzYhW/Qyc6aT8rEyCrvauWSYGZK2ia3o7vd3akF07acHAFpOA==" saltValue="yVW9XmDwTqEnmpSGai0KYg==" spinCount="100000" sqref="D4" name="Range1_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8"/>
    <protectedRange algorithmName="SHA-512" hashValue="ON39YdpmFHfN9f47KpiRvqrKx0V9+erV1CNkpWzYhW/Qyc6aT8rEyCrvauWSYGZK2ia3o7vd3akF07acHAFpOA==" saltValue="yVW9XmDwTqEnmpSGai0KYg==" spinCount="100000" sqref="D5" name="Range1_1_6"/>
    <protectedRange algorithmName="SHA-512" hashValue="ON39YdpmFHfN9f47KpiRvqrKx0V9+erV1CNkpWzYhW/Qyc6aT8rEyCrvauWSYGZK2ia3o7vd3akF07acHAFpOA==" saltValue="yVW9XmDwTqEnmpSGai0KYg==" spinCount="100000" sqref="E5:H5" name="Range1_3_2"/>
    <protectedRange algorithmName="SHA-512" hashValue="ON39YdpmFHfN9f47KpiRvqrKx0V9+erV1CNkpWzYhW/Qyc6aT8rEyCrvauWSYGZK2ia3o7vd3akF07acHAFpOA==" saltValue="yVW9XmDwTqEnmpSGai0KYg==" spinCount="100000" sqref="I6:J6 B6:C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6:H6" name="Range1_3_4"/>
  </protectedRanges>
  <conditionalFormatting sqref="E2">
    <cfRule type="top10" dxfId="2402" priority="30" rank="1"/>
  </conditionalFormatting>
  <conditionalFormatting sqref="H2">
    <cfRule type="top10" dxfId="2401" priority="27" rank="1"/>
  </conditionalFormatting>
  <conditionalFormatting sqref="F2">
    <cfRule type="top10" dxfId="2400" priority="25" rank="1"/>
  </conditionalFormatting>
  <conditionalFormatting sqref="G2">
    <cfRule type="top10" dxfId="2399" priority="26" rank="1"/>
  </conditionalFormatting>
  <conditionalFormatting sqref="I2">
    <cfRule type="top10" dxfId="2398" priority="28" rank="1"/>
  </conditionalFormatting>
  <conditionalFormatting sqref="J2">
    <cfRule type="top10" dxfId="2397" priority="29" rank="1"/>
  </conditionalFormatting>
  <conditionalFormatting sqref="F3">
    <cfRule type="top10" dxfId="2396" priority="23" rank="1"/>
  </conditionalFormatting>
  <conditionalFormatting sqref="G3">
    <cfRule type="top10" dxfId="2395" priority="22" rank="1"/>
  </conditionalFormatting>
  <conditionalFormatting sqref="H3">
    <cfRule type="top10" dxfId="2394" priority="21" rank="1"/>
  </conditionalFormatting>
  <conditionalFormatting sqref="I3">
    <cfRule type="top10" dxfId="2393" priority="19" rank="1"/>
  </conditionalFormatting>
  <conditionalFormatting sqref="J3">
    <cfRule type="top10" dxfId="2392" priority="20" rank="1"/>
  </conditionalFormatting>
  <conditionalFormatting sqref="E3">
    <cfRule type="top10" dxfId="2391" priority="24" rank="1"/>
  </conditionalFormatting>
  <conditionalFormatting sqref="F4">
    <cfRule type="top10" dxfId="2390" priority="17" rank="1"/>
  </conditionalFormatting>
  <conditionalFormatting sqref="G4">
    <cfRule type="top10" dxfId="2389" priority="16" rank="1"/>
  </conditionalFormatting>
  <conditionalFormatting sqref="H4">
    <cfRule type="top10" dxfId="2388" priority="15" rank="1"/>
  </conditionalFormatting>
  <conditionalFormatting sqref="I4">
    <cfRule type="top10" dxfId="2387" priority="13" rank="1"/>
  </conditionalFormatting>
  <conditionalFormatting sqref="J4">
    <cfRule type="top10" dxfId="2386" priority="14" rank="1"/>
  </conditionalFormatting>
  <conditionalFormatting sqref="E4">
    <cfRule type="top10" dxfId="2385" priority="18" rank="1"/>
  </conditionalFormatting>
  <conditionalFormatting sqref="F5">
    <cfRule type="top10" dxfId="2384" priority="11" rank="1"/>
  </conditionalFormatting>
  <conditionalFormatting sqref="G5">
    <cfRule type="top10" dxfId="2383" priority="10" rank="1"/>
  </conditionalFormatting>
  <conditionalFormatting sqref="H5">
    <cfRule type="top10" dxfId="2382" priority="9" rank="1"/>
  </conditionalFormatting>
  <conditionalFormatting sqref="I5">
    <cfRule type="top10" dxfId="2381" priority="7" rank="1"/>
  </conditionalFormatting>
  <conditionalFormatting sqref="J5">
    <cfRule type="top10" dxfId="2380" priority="8" rank="1"/>
  </conditionalFormatting>
  <conditionalFormatting sqref="E5">
    <cfRule type="top10" dxfId="2379" priority="12" rank="1"/>
  </conditionalFormatting>
  <conditionalFormatting sqref="F6">
    <cfRule type="top10" dxfId="2378" priority="5" rank="1"/>
  </conditionalFormatting>
  <conditionalFormatting sqref="G6">
    <cfRule type="top10" dxfId="2377" priority="4" rank="1"/>
  </conditionalFormatting>
  <conditionalFormatting sqref="H6">
    <cfRule type="top10" dxfId="2376" priority="3" rank="1"/>
  </conditionalFormatting>
  <conditionalFormatting sqref="I6">
    <cfRule type="top10" dxfId="2375" priority="1" rank="1"/>
  </conditionalFormatting>
  <conditionalFormatting sqref="J6">
    <cfRule type="top10" dxfId="2374" priority="2" rank="1"/>
  </conditionalFormatting>
  <conditionalFormatting sqref="E6">
    <cfRule type="top10" dxfId="2373" priority="6" rank="1"/>
  </conditionalFormatting>
  <hyperlinks>
    <hyperlink ref="Q1" location="'National Adult Rankings'!A1" display="Return to Rankings" xr:uid="{AA08A105-C5FF-44D1-AB59-6F99BBACB6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D7B01F-6F29-4789-84EC-1361A1424B76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CF3F050E-D65D-4D05-9B6C-D40C6593FE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EDD4-FF6B-4797-88DC-A300BC9AE320}">
  <sheetPr codeName="Sheet113"/>
  <dimension ref="A1:Q21"/>
  <sheetViews>
    <sheetView workbookViewId="0">
      <selection activeCell="A21" sqref="A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61" t="s">
        <v>37</v>
      </c>
      <c r="B2" s="62" t="s">
        <v>155</v>
      </c>
      <c r="C2" s="63">
        <v>43961</v>
      </c>
      <c r="D2" s="64" t="s">
        <v>157</v>
      </c>
      <c r="E2" s="65">
        <v>178</v>
      </c>
      <c r="F2" s="65">
        <v>186</v>
      </c>
      <c r="G2" s="65">
        <v>184</v>
      </c>
      <c r="H2" s="65">
        <v>184</v>
      </c>
      <c r="I2" s="65"/>
      <c r="J2" s="65"/>
      <c r="K2" s="66">
        <f>COUNT(E2:J2)</f>
        <v>4</v>
      </c>
      <c r="L2" s="66">
        <f>SUM(E2:J2)</f>
        <v>732</v>
      </c>
      <c r="M2" s="67">
        <f>SUM(L2/K2)</f>
        <v>183</v>
      </c>
      <c r="N2" s="62">
        <v>13</v>
      </c>
      <c r="O2" s="68">
        <f>SUM(M2+N2)</f>
        <v>196</v>
      </c>
    </row>
    <row r="3" spans="1:17" x14ac:dyDescent="0.25">
      <c r="A3" s="50" t="s">
        <v>37</v>
      </c>
      <c r="B3" s="51" t="s">
        <v>155</v>
      </c>
      <c r="C3" s="52">
        <v>43988</v>
      </c>
      <c r="D3" s="53" t="s">
        <v>258</v>
      </c>
      <c r="E3" s="54">
        <v>189</v>
      </c>
      <c r="F3" s="54">
        <v>190</v>
      </c>
      <c r="G3" s="54">
        <v>184</v>
      </c>
      <c r="H3" s="54">
        <v>187</v>
      </c>
      <c r="I3" s="54">
        <v>189</v>
      </c>
      <c r="J3" s="54">
        <v>185</v>
      </c>
      <c r="K3" s="55">
        <v>6</v>
      </c>
      <c r="L3" s="55">
        <v>1124</v>
      </c>
      <c r="M3" s="56">
        <v>187.33333333333334</v>
      </c>
      <c r="N3" s="57">
        <v>22</v>
      </c>
      <c r="O3" s="58">
        <v>209.33333333333334</v>
      </c>
    </row>
    <row r="4" spans="1:17" ht="15.75" x14ac:dyDescent="0.3">
      <c r="A4" s="71" t="s">
        <v>37</v>
      </c>
      <c r="B4" s="72" t="s">
        <v>155</v>
      </c>
      <c r="C4" s="73">
        <v>43996</v>
      </c>
      <c r="D4" s="74" t="s">
        <v>269</v>
      </c>
      <c r="E4" s="75">
        <v>187</v>
      </c>
      <c r="F4" s="75">
        <v>186</v>
      </c>
      <c r="G4" s="75">
        <v>183</v>
      </c>
      <c r="H4" s="75">
        <v>183</v>
      </c>
      <c r="I4" s="75"/>
      <c r="J4" s="75"/>
      <c r="K4" s="76">
        <f>COUNT(E4:J4)</f>
        <v>4</v>
      </c>
      <c r="L4" s="76">
        <f>SUM(E4:J4)</f>
        <v>739</v>
      </c>
      <c r="M4" s="77">
        <f>SUM(L4/K4)</f>
        <v>184.75</v>
      </c>
      <c r="N4" s="72">
        <v>9</v>
      </c>
      <c r="O4" s="78">
        <f>SUM(M4+N4)</f>
        <v>193.75</v>
      </c>
    </row>
    <row r="7" spans="1:17" x14ac:dyDescent="0.25">
      <c r="K7" s="17">
        <f>SUM(K2:K6)</f>
        <v>14</v>
      </c>
      <c r="L7" s="17">
        <f>SUM(L2:L6)</f>
        <v>2595</v>
      </c>
      <c r="M7" s="23">
        <f>SUM(L7/K7)</f>
        <v>185.35714285714286</v>
      </c>
      <c r="N7" s="17">
        <f>SUM(N2:N6)</f>
        <v>44</v>
      </c>
      <c r="O7" s="23">
        <f>SUM(M7+N7)</f>
        <v>229.35714285714286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x14ac:dyDescent="0.25">
      <c r="A17" s="50" t="s">
        <v>38</v>
      </c>
      <c r="B17" s="51" t="s">
        <v>155</v>
      </c>
      <c r="C17" s="52">
        <v>43988</v>
      </c>
      <c r="D17" s="53" t="s">
        <v>258</v>
      </c>
      <c r="E17" s="54">
        <v>172</v>
      </c>
      <c r="F17" s="54">
        <v>177</v>
      </c>
      <c r="G17" s="54">
        <v>184</v>
      </c>
      <c r="H17" s="54">
        <v>181</v>
      </c>
      <c r="I17" s="54">
        <v>184</v>
      </c>
      <c r="J17" s="54">
        <v>187</v>
      </c>
      <c r="K17" s="55">
        <v>6</v>
      </c>
      <c r="L17" s="55">
        <v>1085</v>
      </c>
      <c r="M17" s="56">
        <v>180.83333333333334</v>
      </c>
      <c r="N17" s="57">
        <v>20</v>
      </c>
      <c r="O17" s="58">
        <v>200.83333333333334</v>
      </c>
    </row>
    <row r="18" spans="1:15" ht="15.75" x14ac:dyDescent="0.3">
      <c r="A18" s="71" t="s">
        <v>38</v>
      </c>
      <c r="B18" s="72" t="s">
        <v>155</v>
      </c>
      <c r="C18" s="73">
        <v>43996</v>
      </c>
      <c r="D18" s="74" t="s">
        <v>269</v>
      </c>
      <c r="E18" s="75">
        <v>175</v>
      </c>
      <c r="F18" s="75">
        <v>181</v>
      </c>
      <c r="G18" s="75">
        <v>182</v>
      </c>
      <c r="H18" s="75">
        <v>176</v>
      </c>
      <c r="I18" s="75"/>
      <c r="J18" s="75"/>
      <c r="K18" s="76">
        <f>COUNT(E18:J18)</f>
        <v>4</v>
      </c>
      <c r="L18" s="76">
        <f>SUM(E18:J18)</f>
        <v>714</v>
      </c>
      <c r="M18" s="77">
        <f>SUM(L18/K18)</f>
        <v>178.5</v>
      </c>
      <c r="N18" s="72">
        <v>11</v>
      </c>
      <c r="O18" s="78">
        <f>SUM(M18+N18)</f>
        <v>189.5</v>
      </c>
    </row>
    <row r="21" spans="1:15" x14ac:dyDescent="0.25">
      <c r="K21" s="17">
        <f>SUM(K17:K20)</f>
        <v>10</v>
      </c>
      <c r="L21" s="17">
        <f>SUM(L17:L20)</f>
        <v>1799</v>
      </c>
      <c r="M21" s="23">
        <f>SUM(L21/K21)</f>
        <v>179.9</v>
      </c>
      <c r="N21" s="17">
        <f>SUM(N17:N20)</f>
        <v>31</v>
      </c>
      <c r="O21" s="23">
        <f>SUM(M21+N21)</f>
        <v>210.9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_1"/>
    <protectedRange algorithmName="SHA-512" hashValue="FG7sbUW81RLTrqZOgRQY3WT58Fmv2wpczdNtHSivDYpua2f0csBbi4PHtU2Z8RiB+M2w+jl67Do94rJCq0Ck5Q==" saltValue="84WXeaapoYvzxj0ZBNU3eQ==" spinCount="100000" sqref="O2 L2:M2" name="Range1_1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17:J17 B17:C17" name="Range1_22_1"/>
    <protectedRange algorithmName="SHA-512" hashValue="ON39YdpmFHfN9f47KpiRvqrKx0V9+erV1CNkpWzYhW/Qyc6aT8rEyCrvauWSYGZK2ia3o7vd3akF07acHAFpOA==" saltValue="yVW9XmDwTqEnmpSGai0KYg==" spinCount="100000" sqref="D17" name="Range1_1_10_1"/>
    <protectedRange algorithmName="SHA-512" hashValue="FG7sbUW81RLTrqZOgRQY3WT58Fmv2wpczdNtHSivDYpua2f0csBbi4PHtU2Z8RiB+M2w+jl67Do94rJCq0Ck5Q==" saltValue="84WXeaapoYvzxj0ZBNU3eQ==" spinCount="100000" sqref="O4 L4:M4" name="Range1"/>
    <protectedRange algorithmName="SHA-512" hashValue="FG7sbUW81RLTrqZOgRQY3WT58Fmv2wpczdNtHSivDYpua2f0csBbi4PHtU2Z8RiB+M2w+jl67Do94rJCq0Ck5Q==" saltValue="84WXeaapoYvzxj0ZBNU3eQ==" spinCount="100000" sqref="O18 L18:M18" name="Range1_2"/>
  </protectedRanges>
  <conditionalFormatting sqref="E2">
    <cfRule type="top10" dxfId="2372" priority="37" rank="1"/>
  </conditionalFormatting>
  <conditionalFormatting sqref="F2">
    <cfRule type="top10" dxfId="2371" priority="38" rank="1"/>
  </conditionalFormatting>
  <conditionalFormatting sqref="G2">
    <cfRule type="top10" dxfId="2370" priority="39" rank="1"/>
  </conditionalFormatting>
  <conditionalFormatting sqref="H2">
    <cfRule type="top10" dxfId="2369" priority="40" rank="1"/>
  </conditionalFormatting>
  <conditionalFormatting sqref="I2">
    <cfRule type="top10" dxfId="2368" priority="41" rank="1"/>
  </conditionalFormatting>
  <conditionalFormatting sqref="J2">
    <cfRule type="top10" dxfId="2367" priority="42" rank="1"/>
  </conditionalFormatting>
  <conditionalFormatting sqref="E3">
    <cfRule type="top10" dxfId="2366" priority="36" rank="1"/>
  </conditionalFormatting>
  <conditionalFormatting sqref="F3">
    <cfRule type="top10" dxfId="2365" priority="35" rank="1"/>
  </conditionalFormatting>
  <conditionalFormatting sqref="G3">
    <cfRule type="top10" dxfId="2364" priority="34" rank="1"/>
  </conditionalFormatting>
  <conditionalFormatting sqref="H3">
    <cfRule type="top10" dxfId="2363" priority="33" rank="1"/>
  </conditionalFormatting>
  <conditionalFormatting sqref="I3">
    <cfRule type="top10" dxfId="2362" priority="32" rank="1"/>
  </conditionalFormatting>
  <conditionalFormatting sqref="J3">
    <cfRule type="top10" dxfId="2361" priority="31" rank="1"/>
  </conditionalFormatting>
  <conditionalFormatting sqref="I17">
    <cfRule type="top10" dxfId="2360" priority="18" rank="1"/>
  </conditionalFormatting>
  <conditionalFormatting sqref="H17">
    <cfRule type="top10" dxfId="2359" priority="14" rank="1"/>
  </conditionalFormatting>
  <conditionalFormatting sqref="J17">
    <cfRule type="top10" dxfId="2358" priority="15" rank="1"/>
  </conditionalFormatting>
  <conditionalFormatting sqref="G17">
    <cfRule type="top10" dxfId="2357" priority="17" rank="1"/>
  </conditionalFormatting>
  <conditionalFormatting sqref="F17">
    <cfRule type="top10" dxfId="2356" priority="16" rank="1"/>
  </conditionalFormatting>
  <conditionalFormatting sqref="E17">
    <cfRule type="top10" dxfId="2355" priority="13" rank="1"/>
  </conditionalFormatting>
  <conditionalFormatting sqref="E4">
    <cfRule type="top10" dxfId="2354" priority="7" rank="1"/>
  </conditionalFormatting>
  <conditionalFormatting sqref="F4">
    <cfRule type="top10" dxfId="2353" priority="8" rank="1"/>
  </conditionalFormatting>
  <conditionalFormatting sqref="G4">
    <cfRule type="top10" dxfId="2352" priority="9" rank="1"/>
  </conditionalFormatting>
  <conditionalFormatting sqref="H4">
    <cfRule type="top10" dxfId="2351" priority="10" rank="1"/>
  </conditionalFormatting>
  <conditionalFormatting sqref="I4">
    <cfRule type="top10" dxfId="2350" priority="11" rank="1"/>
  </conditionalFormatting>
  <conditionalFormatting sqref="J4">
    <cfRule type="top10" dxfId="2349" priority="12" rank="1"/>
  </conditionalFormatting>
  <conditionalFormatting sqref="E18">
    <cfRule type="top10" dxfId="2348" priority="1" rank="1"/>
  </conditionalFormatting>
  <conditionalFormatting sqref="F18">
    <cfRule type="top10" dxfId="2347" priority="2" rank="1"/>
  </conditionalFormatting>
  <conditionalFormatting sqref="G18">
    <cfRule type="top10" dxfId="2346" priority="3" rank="1"/>
  </conditionalFormatting>
  <conditionalFormatting sqref="H18">
    <cfRule type="top10" dxfId="2345" priority="4" rank="1"/>
  </conditionalFormatting>
  <conditionalFormatting sqref="I18">
    <cfRule type="top10" dxfId="2344" priority="5" rank="1"/>
  </conditionalFormatting>
  <conditionalFormatting sqref="J18">
    <cfRule type="top10" dxfId="2343" priority="6" rank="1"/>
  </conditionalFormatting>
  <hyperlinks>
    <hyperlink ref="Q1" location="'National Adult Rankings'!A1" display="Return to Rankings" xr:uid="{3C4BB934-36C9-428B-96EC-2CFB5C349E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BCC48C-E9D1-4B4D-9A22-FF7A32169C7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6B7BF787-4B4F-42A1-8F8C-72CE85A61DF0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F474-1DE6-46D3-AD7B-5D40C94C29C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287</v>
      </c>
      <c r="C2" s="27">
        <v>44002</v>
      </c>
      <c r="D2" s="28" t="s">
        <v>283</v>
      </c>
      <c r="E2" s="29">
        <v>163</v>
      </c>
      <c r="F2" s="29">
        <v>166</v>
      </c>
      <c r="G2" s="29">
        <v>168</v>
      </c>
      <c r="H2" s="29">
        <v>175</v>
      </c>
      <c r="I2" s="29"/>
      <c r="J2" s="29"/>
      <c r="K2" s="34">
        <v>4</v>
      </c>
      <c r="L2" s="34">
        <v>672</v>
      </c>
      <c r="M2" s="35">
        <v>168</v>
      </c>
      <c r="N2" s="36">
        <v>11</v>
      </c>
      <c r="O2" s="37">
        <v>179</v>
      </c>
    </row>
    <row r="5" spans="1:17" x14ac:dyDescent="0.25">
      <c r="K5" s="17">
        <f>SUM(K2:K4)</f>
        <v>4</v>
      </c>
      <c r="L5" s="17">
        <f>SUM(L2:L4)</f>
        <v>672</v>
      </c>
      <c r="M5" s="23">
        <f>SUM(L5/K5)</f>
        <v>168</v>
      </c>
      <c r="N5" s="17">
        <f>SUM(N2:N4)</f>
        <v>11</v>
      </c>
      <c r="O5" s="23">
        <f>SUM(M5+N5)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I2">
    <cfRule type="top10" dxfId="2342" priority="3" rank="1"/>
  </conditionalFormatting>
  <conditionalFormatting sqref="H2">
    <cfRule type="top10" dxfId="2341" priority="4" rank="1"/>
  </conditionalFormatting>
  <conditionalFormatting sqref="G2">
    <cfRule type="top10" dxfId="2340" priority="5" rank="1"/>
  </conditionalFormatting>
  <conditionalFormatting sqref="F2">
    <cfRule type="top10" dxfId="2339" priority="6" rank="1"/>
  </conditionalFormatting>
  <conditionalFormatting sqref="E2">
    <cfRule type="top10" dxfId="2338" priority="2" rank="1"/>
  </conditionalFormatting>
  <conditionalFormatting sqref="J2">
    <cfRule type="top10" dxfId="2337" priority="1" rank="1"/>
  </conditionalFormatting>
  <dataValidations count="1">
    <dataValidation type="list" allowBlank="1" showInputMessage="1" showErrorMessage="1" sqref="B2" xr:uid="{3B446E31-7325-43C1-A425-8EBBE061C595}">
      <formula1>$H$2:$H$115</formula1>
    </dataValidation>
  </dataValidations>
  <hyperlinks>
    <hyperlink ref="Q1" location="'National Adult Rankings'!A1" display="Return to Rankings" xr:uid="{CB8C2662-4F3A-4178-9C36-C9051570D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2F3AC4-60F7-4E61-9016-DDD95CAF25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C890-79A5-4C99-8C68-41D8F0377F8A}">
  <sheetPr codeName="Sheet114"/>
  <dimension ref="A1:Q2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209</v>
      </c>
      <c r="C2" s="27">
        <v>43967</v>
      </c>
      <c r="D2" s="28" t="s">
        <v>201</v>
      </c>
      <c r="E2" s="29">
        <v>192</v>
      </c>
      <c r="F2" s="29">
        <v>195</v>
      </c>
      <c r="G2" s="29">
        <v>187</v>
      </c>
      <c r="H2" s="29"/>
      <c r="I2" s="29"/>
      <c r="J2" s="29"/>
      <c r="K2" s="34">
        <v>3</v>
      </c>
      <c r="L2" s="34">
        <v>574</v>
      </c>
      <c r="M2" s="35">
        <v>191.33333333333334</v>
      </c>
      <c r="N2" s="36">
        <v>6</v>
      </c>
      <c r="O2" s="37">
        <v>197.33333333333334</v>
      </c>
    </row>
    <row r="3" spans="1:17" x14ac:dyDescent="0.25">
      <c r="A3" s="25" t="s">
        <v>148</v>
      </c>
      <c r="B3" s="26" t="s">
        <v>209</v>
      </c>
      <c r="C3" s="27">
        <v>43973</v>
      </c>
      <c r="D3" s="28" t="s">
        <v>202</v>
      </c>
      <c r="E3" s="29">
        <v>190</v>
      </c>
      <c r="F3" s="29">
        <v>189</v>
      </c>
      <c r="G3" s="29"/>
      <c r="H3" s="29"/>
      <c r="I3" s="29"/>
      <c r="J3" s="29"/>
      <c r="K3" s="34">
        <v>2</v>
      </c>
      <c r="L3" s="34">
        <v>379</v>
      </c>
      <c r="M3" s="35">
        <v>189.5</v>
      </c>
      <c r="N3" s="36">
        <v>4</v>
      </c>
      <c r="O3" s="37">
        <v>193.5</v>
      </c>
    </row>
    <row r="4" spans="1:17" x14ac:dyDescent="0.25">
      <c r="A4" s="25" t="s">
        <v>148</v>
      </c>
      <c r="B4" s="26" t="s">
        <v>209</v>
      </c>
      <c r="C4" s="27">
        <v>43995</v>
      </c>
      <c r="D4" s="28" t="s">
        <v>202</v>
      </c>
      <c r="E4" s="29">
        <v>183</v>
      </c>
      <c r="F4" s="29">
        <v>186</v>
      </c>
      <c r="G4" s="29">
        <v>185</v>
      </c>
      <c r="H4" s="29">
        <v>188</v>
      </c>
      <c r="I4" s="29">
        <v>189</v>
      </c>
      <c r="J4" s="29">
        <v>186</v>
      </c>
      <c r="K4" s="34">
        <v>6</v>
      </c>
      <c r="L4" s="34">
        <v>1117</v>
      </c>
      <c r="M4" s="35">
        <v>186.16666666666666</v>
      </c>
      <c r="N4" s="36">
        <v>8</v>
      </c>
      <c r="O4" s="37">
        <v>194.16666666666666</v>
      </c>
    </row>
    <row r="7" spans="1:17" x14ac:dyDescent="0.25">
      <c r="K7" s="17">
        <f>SUM(K2:K6)</f>
        <v>11</v>
      </c>
      <c r="L7" s="17">
        <f>SUM(L2:L6)</f>
        <v>2070</v>
      </c>
      <c r="M7" s="23">
        <f>SUM(L7/K7)</f>
        <v>188.18181818181819</v>
      </c>
      <c r="N7" s="17">
        <f>SUM(N2:N6)</f>
        <v>18</v>
      </c>
      <c r="O7" s="23">
        <f>SUM(M7+N7)</f>
        <v>206.18181818181819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5" t="s">
        <v>154</v>
      </c>
      <c r="B16" s="26" t="s">
        <v>209</v>
      </c>
      <c r="C16" s="27">
        <v>43967</v>
      </c>
      <c r="D16" s="28" t="s">
        <v>201</v>
      </c>
      <c r="E16" s="29">
        <v>183</v>
      </c>
      <c r="F16" s="29">
        <v>182</v>
      </c>
      <c r="G16" s="29">
        <v>181</v>
      </c>
      <c r="H16" s="29"/>
      <c r="I16" s="29"/>
      <c r="J16" s="29"/>
      <c r="K16" s="34">
        <v>3</v>
      </c>
      <c r="L16" s="34">
        <v>546</v>
      </c>
      <c r="M16" s="35">
        <v>182</v>
      </c>
      <c r="N16" s="36">
        <v>3</v>
      </c>
      <c r="O16" s="37">
        <v>185</v>
      </c>
    </row>
    <row r="17" spans="1:15" x14ac:dyDescent="0.25">
      <c r="A17" s="25" t="s">
        <v>154</v>
      </c>
      <c r="B17" s="26" t="s">
        <v>209</v>
      </c>
      <c r="C17" s="27">
        <v>43995</v>
      </c>
      <c r="D17" s="28" t="s">
        <v>202</v>
      </c>
      <c r="E17" s="29">
        <v>189</v>
      </c>
      <c r="F17" s="29">
        <v>182</v>
      </c>
      <c r="G17" s="29">
        <v>187</v>
      </c>
      <c r="H17" s="29">
        <v>186</v>
      </c>
      <c r="I17" s="29">
        <v>183</v>
      </c>
      <c r="J17" s="29">
        <v>190</v>
      </c>
      <c r="K17" s="34">
        <v>6</v>
      </c>
      <c r="L17" s="34">
        <v>1117</v>
      </c>
      <c r="M17" s="35">
        <v>186.16666666666666</v>
      </c>
      <c r="N17" s="36">
        <v>26</v>
      </c>
      <c r="O17" s="37">
        <v>212.16666666666666</v>
      </c>
    </row>
    <row r="20" spans="1:15" x14ac:dyDescent="0.25">
      <c r="K20" s="17">
        <f>SUM(K16:K19)</f>
        <v>9</v>
      </c>
      <c r="L20" s="17">
        <f>SUM(L16:L19)</f>
        <v>1663</v>
      </c>
      <c r="M20" s="23">
        <f>SUM(L20/K20)</f>
        <v>184.77777777777777</v>
      </c>
      <c r="N20" s="17">
        <f>SUM(N16:N19)</f>
        <v>29</v>
      </c>
      <c r="O20" s="23">
        <f>SUM(M20+N20)</f>
        <v>213.77777777777777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16:J16 B16:C16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17:J17 B17:C17" name="Range1_7"/>
    <protectedRange algorithmName="SHA-512" hashValue="ON39YdpmFHfN9f47KpiRvqrKx0V9+erV1CNkpWzYhW/Qyc6aT8rEyCrvauWSYGZK2ia3o7vd3akF07acHAFpOA==" saltValue="yVW9XmDwTqEnmpSGai0KYg==" spinCount="100000" sqref="D17" name="Range1_1_6"/>
  </protectedRanges>
  <conditionalFormatting sqref="E3">
    <cfRule type="top10" dxfId="2336" priority="36" rank="1"/>
  </conditionalFormatting>
  <conditionalFormatting sqref="F3">
    <cfRule type="top10" dxfId="2335" priority="35" rank="1"/>
  </conditionalFormatting>
  <conditionalFormatting sqref="G3">
    <cfRule type="top10" dxfId="2334" priority="34" rank="1"/>
  </conditionalFormatting>
  <conditionalFormatting sqref="H3">
    <cfRule type="top10" dxfId="2333" priority="33" rank="1"/>
  </conditionalFormatting>
  <conditionalFormatting sqref="I3">
    <cfRule type="top10" dxfId="2332" priority="32" rank="1"/>
  </conditionalFormatting>
  <conditionalFormatting sqref="J3">
    <cfRule type="top10" dxfId="2331" priority="31" rank="1"/>
  </conditionalFormatting>
  <conditionalFormatting sqref="E2">
    <cfRule type="top10" dxfId="2330" priority="37" rank="1"/>
  </conditionalFormatting>
  <conditionalFormatting sqref="F2">
    <cfRule type="top10" dxfId="2329" priority="38" rank="1"/>
  </conditionalFormatting>
  <conditionalFormatting sqref="G2">
    <cfRule type="top10" dxfId="2328" priority="39" rank="1"/>
  </conditionalFormatting>
  <conditionalFormatting sqref="H2">
    <cfRule type="top10" dxfId="2327" priority="40" rank="1"/>
  </conditionalFormatting>
  <conditionalFormatting sqref="I2">
    <cfRule type="top10" dxfId="2326" priority="41" rank="1"/>
  </conditionalFormatting>
  <conditionalFormatting sqref="J2">
    <cfRule type="top10" dxfId="2325" priority="42" rank="1"/>
  </conditionalFormatting>
  <conditionalFormatting sqref="I16">
    <cfRule type="top10" dxfId="2324" priority="18" rank="1"/>
  </conditionalFormatting>
  <conditionalFormatting sqref="H16">
    <cfRule type="top10" dxfId="2323" priority="14" rank="1"/>
  </conditionalFormatting>
  <conditionalFormatting sqref="J16">
    <cfRule type="top10" dxfId="2322" priority="15" rank="1"/>
  </conditionalFormatting>
  <conditionalFormatting sqref="G16">
    <cfRule type="top10" dxfId="2321" priority="17" rank="1"/>
  </conditionalFormatting>
  <conditionalFormatting sqref="F16">
    <cfRule type="top10" dxfId="2320" priority="16" rank="1"/>
  </conditionalFormatting>
  <conditionalFormatting sqref="E16">
    <cfRule type="top10" dxfId="2319" priority="13" rank="1"/>
  </conditionalFormatting>
  <conditionalFormatting sqref="E4">
    <cfRule type="top10" dxfId="2318" priority="12" rank="1"/>
  </conditionalFormatting>
  <conditionalFormatting sqref="F4">
    <cfRule type="top10" dxfId="2317" priority="11" rank="1"/>
  </conditionalFormatting>
  <conditionalFormatting sqref="G4">
    <cfRule type="top10" dxfId="2316" priority="10" rank="1"/>
  </conditionalFormatting>
  <conditionalFormatting sqref="H4">
    <cfRule type="top10" dxfId="2315" priority="9" rank="1"/>
  </conditionalFormatting>
  <conditionalFormatting sqref="I4">
    <cfRule type="top10" dxfId="2314" priority="8" rank="1"/>
  </conditionalFormatting>
  <conditionalFormatting sqref="J4">
    <cfRule type="top10" dxfId="2313" priority="7" rank="1"/>
  </conditionalFormatting>
  <conditionalFormatting sqref="I17">
    <cfRule type="top10" dxfId="2312" priority="6" rank="1"/>
  </conditionalFormatting>
  <conditionalFormatting sqref="H17">
    <cfRule type="top10" dxfId="2311" priority="2" rank="1"/>
  </conditionalFormatting>
  <conditionalFormatting sqref="J17">
    <cfRule type="top10" dxfId="2310" priority="3" rank="1"/>
  </conditionalFormatting>
  <conditionalFormatting sqref="G17">
    <cfRule type="top10" dxfId="2309" priority="5" rank="1"/>
  </conditionalFormatting>
  <conditionalFormatting sqref="F17">
    <cfRule type="top10" dxfId="2308" priority="4" rank="1"/>
  </conditionalFormatting>
  <conditionalFormatting sqref="E17">
    <cfRule type="top10" dxfId="2307" priority="1" rank="1"/>
  </conditionalFormatting>
  <hyperlinks>
    <hyperlink ref="Q1" location="'National Adult Rankings'!A1" display="Return to Rankings" xr:uid="{84F66DED-E437-412F-AEF1-0EA585036C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0161F8-7975-423C-8CC6-1B5A37331F3E}">
          <x14:formula1>
            <xm:f>'C:\Users\abra2\AppData\Local\Packages\Microsoft.MicrosoftEdge_8wekyb3d8bbwe\TempState\Downloads\[__ABRA Scoring Program  2-24-2020 MASTER (2).xlsm]DATA'!#REF!</xm:f>
          </x14:formula1>
          <xm:sqref>D2:D4 B2:B4 D16:D17 B16:B17</xm:sqref>
        </x14:dataValidation>
        <x14:dataValidation type="list" allowBlank="1" showInputMessage="1" showErrorMessage="1" xr:uid="{255B7CFE-7D3C-4D39-99D9-BE7251AAD9E9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B66A-7445-48B3-A8B5-AD63C405AC31}">
  <sheetPr codeName="Sheet147"/>
  <dimension ref="A1:Q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225</v>
      </c>
      <c r="C2" s="27">
        <v>43978</v>
      </c>
      <c r="D2" s="28" t="s">
        <v>222</v>
      </c>
      <c r="E2" s="29">
        <v>186.001</v>
      </c>
      <c r="F2" s="29">
        <v>184</v>
      </c>
      <c r="G2" s="29">
        <v>185</v>
      </c>
      <c r="H2" s="29">
        <v>186</v>
      </c>
      <c r="I2" s="29"/>
      <c r="J2" s="29"/>
      <c r="K2" s="34">
        <v>4</v>
      </c>
      <c r="L2" s="34">
        <v>741.00099999999998</v>
      </c>
      <c r="M2" s="35">
        <v>185.25024999999999</v>
      </c>
      <c r="N2" s="36">
        <v>8</v>
      </c>
      <c r="O2" s="37">
        <v>193.25024999999999</v>
      </c>
    </row>
    <row r="3" spans="1:17" x14ac:dyDescent="0.25">
      <c r="A3" s="25" t="s">
        <v>148</v>
      </c>
      <c r="B3" s="26" t="s">
        <v>225</v>
      </c>
      <c r="C3" s="27">
        <v>43989</v>
      </c>
      <c r="D3" s="28" t="s">
        <v>222</v>
      </c>
      <c r="E3" s="29">
        <v>170</v>
      </c>
      <c r="F3" s="29">
        <v>168</v>
      </c>
      <c r="G3" s="29">
        <v>177</v>
      </c>
      <c r="H3" s="29">
        <v>164</v>
      </c>
      <c r="I3" s="29"/>
      <c r="J3" s="29"/>
      <c r="K3" s="34">
        <v>4</v>
      </c>
      <c r="L3" s="34">
        <v>679</v>
      </c>
      <c r="M3" s="35">
        <v>169.75</v>
      </c>
      <c r="N3" s="36">
        <v>4</v>
      </c>
      <c r="O3" s="37">
        <v>173.75</v>
      </c>
    </row>
    <row r="4" spans="1:17" x14ac:dyDescent="0.25">
      <c r="A4" s="25" t="s">
        <v>148</v>
      </c>
      <c r="B4" s="26" t="s">
        <v>225</v>
      </c>
      <c r="C4" s="27">
        <v>44002</v>
      </c>
      <c r="D4" s="28" t="s">
        <v>283</v>
      </c>
      <c r="E4" s="29">
        <v>178</v>
      </c>
      <c r="F4" s="29">
        <v>188</v>
      </c>
      <c r="G4" s="29">
        <v>192</v>
      </c>
      <c r="H4" s="29">
        <v>185</v>
      </c>
      <c r="I4" s="29"/>
      <c r="J4" s="29"/>
      <c r="K4" s="34">
        <v>4</v>
      </c>
      <c r="L4" s="34">
        <v>743</v>
      </c>
      <c r="M4" s="35">
        <v>185.75</v>
      </c>
      <c r="N4" s="36">
        <v>3</v>
      </c>
      <c r="O4" s="37">
        <v>188.75</v>
      </c>
    </row>
    <row r="5" spans="1:17" x14ac:dyDescent="0.25">
      <c r="A5" s="25" t="s">
        <v>148</v>
      </c>
      <c r="B5" s="26" t="s">
        <v>225</v>
      </c>
      <c r="C5" s="27">
        <v>44006</v>
      </c>
      <c r="D5" s="28" t="s">
        <v>222</v>
      </c>
      <c r="E5" s="29">
        <v>188</v>
      </c>
      <c r="F5" s="29">
        <v>194</v>
      </c>
      <c r="G5" s="29">
        <v>186</v>
      </c>
      <c r="H5" s="29">
        <v>194</v>
      </c>
      <c r="I5" s="29"/>
      <c r="J5" s="29"/>
      <c r="K5" s="34">
        <v>4</v>
      </c>
      <c r="L5" s="34">
        <v>762</v>
      </c>
      <c r="M5" s="35">
        <v>190.5</v>
      </c>
      <c r="N5" s="36">
        <v>4</v>
      </c>
      <c r="O5" s="37">
        <v>194.5</v>
      </c>
    </row>
    <row r="8" spans="1:17" x14ac:dyDescent="0.25">
      <c r="K8" s="17">
        <f>SUM(K2:K7)</f>
        <v>16</v>
      </c>
      <c r="L8" s="17">
        <f>SUM(L2:L7)</f>
        <v>2925.0010000000002</v>
      </c>
      <c r="M8" s="23">
        <f>SUM(L8/K8)</f>
        <v>182.81256250000001</v>
      </c>
      <c r="N8" s="17">
        <f>SUM(N2:N7)</f>
        <v>19</v>
      </c>
      <c r="O8" s="23">
        <f>SUM(M8+N8)</f>
        <v>201.81256250000001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5:J5 B5:C5" name="Range1_20"/>
    <protectedRange algorithmName="SHA-512" hashValue="ON39YdpmFHfN9f47KpiRvqrKx0V9+erV1CNkpWzYhW/Qyc6aT8rEyCrvauWSYGZK2ia3o7vd3akF07acHAFpOA==" saltValue="yVW9XmDwTqEnmpSGai0KYg==" spinCount="100000" sqref="D5" name="Range1_1_15"/>
  </protectedRanges>
  <conditionalFormatting sqref="E2">
    <cfRule type="top10" dxfId="3280" priority="24" rank="1"/>
  </conditionalFormatting>
  <conditionalFormatting sqref="F2">
    <cfRule type="top10" dxfId="3279" priority="23" rank="1"/>
  </conditionalFormatting>
  <conditionalFormatting sqref="G2">
    <cfRule type="top10" dxfId="3278" priority="22" rank="1"/>
  </conditionalFormatting>
  <conditionalFormatting sqref="H2">
    <cfRule type="top10" dxfId="3277" priority="21" rank="1"/>
  </conditionalFormatting>
  <conditionalFormatting sqref="I2">
    <cfRule type="top10" dxfId="3276" priority="20" rank="1"/>
  </conditionalFormatting>
  <conditionalFormatting sqref="J2">
    <cfRule type="top10" dxfId="3275" priority="19" rank="1"/>
  </conditionalFormatting>
  <conditionalFormatting sqref="E3">
    <cfRule type="top10" dxfId="3274" priority="18" rank="1"/>
  </conditionalFormatting>
  <conditionalFormatting sqref="F3">
    <cfRule type="top10" dxfId="3273" priority="17" rank="1"/>
  </conditionalFormatting>
  <conditionalFormatting sqref="G3">
    <cfRule type="top10" dxfId="3272" priority="16" rank="1"/>
  </conditionalFormatting>
  <conditionalFormatting sqref="H3">
    <cfRule type="top10" dxfId="3271" priority="15" rank="1"/>
  </conditionalFormatting>
  <conditionalFormatting sqref="I3">
    <cfRule type="top10" dxfId="3270" priority="14" rank="1"/>
  </conditionalFormatting>
  <conditionalFormatting sqref="J3">
    <cfRule type="top10" dxfId="3269" priority="13" rank="1"/>
  </conditionalFormatting>
  <conditionalFormatting sqref="F4">
    <cfRule type="top10" dxfId="3268" priority="12" rank="1"/>
  </conditionalFormatting>
  <conditionalFormatting sqref="G4">
    <cfRule type="top10" dxfId="3267" priority="11" rank="1"/>
  </conditionalFormatting>
  <conditionalFormatting sqref="H4">
    <cfRule type="top10" dxfId="3266" priority="10" rank="1"/>
  </conditionalFormatting>
  <conditionalFormatting sqref="I4">
    <cfRule type="top10" dxfId="3265" priority="9" rank="1"/>
  </conditionalFormatting>
  <conditionalFormatting sqref="J4">
    <cfRule type="top10" dxfId="3264" priority="8" rank="1"/>
  </conditionalFormatting>
  <conditionalFormatting sqref="E4">
    <cfRule type="top10" dxfId="3263" priority="7" rank="1"/>
  </conditionalFormatting>
  <conditionalFormatting sqref="F5">
    <cfRule type="top10" dxfId="3262" priority="6" rank="1"/>
  </conditionalFormatting>
  <conditionalFormatting sqref="G5">
    <cfRule type="top10" dxfId="3261" priority="5" rank="1"/>
  </conditionalFormatting>
  <conditionalFormatting sqref="H5">
    <cfRule type="top10" dxfId="3260" priority="4" rank="1"/>
  </conditionalFormatting>
  <conditionalFormatting sqref="I5">
    <cfRule type="top10" dxfId="3259" priority="3" rank="1"/>
  </conditionalFormatting>
  <conditionalFormatting sqref="J5">
    <cfRule type="top10" dxfId="3258" priority="2" rank="1"/>
  </conditionalFormatting>
  <conditionalFormatting sqref="E5">
    <cfRule type="top10" dxfId="3257" priority="1" rank="1"/>
  </conditionalFormatting>
  <dataValidations count="2">
    <dataValidation type="list" allowBlank="1" showInputMessage="1" showErrorMessage="1" sqref="B4" xr:uid="{F822A6EE-7DF2-4F7F-BDFD-590A9047C77A}">
      <formula1>$H$2:$H$116</formula1>
    </dataValidation>
    <dataValidation type="list" allowBlank="1" showInputMessage="1" showErrorMessage="1" sqref="B5" xr:uid="{3B7232C6-34FE-45E7-B8E6-648D22D91640}">
      <formula1>$H$2:$H$101</formula1>
    </dataValidation>
  </dataValidations>
  <hyperlinks>
    <hyperlink ref="Q1" location="'National Adult Rankings'!A1" display="Return to Rankings" xr:uid="{AE7C1F7E-1B5E-4981-AA6C-493A72C652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3A53E-8EE1-4315-BDAC-68F2DE36E885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EBDCCA70-0F64-4880-BD38-E87DACDD6E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5A15F-F35B-443C-9E40-8F947364318E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236</v>
      </c>
      <c r="C2" s="27">
        <v>43981</v>
      </c>
      <c r="D2" s="28" t="s">
        <v>237</v>
      </c>
      <c r="E2" s="29">
        <v>193</v>
      </c>
      <c r="F2" s="29">
        <v>192</v>
      </c>
      <c r="G2" s="29">
        <v>190</v>
      </c>
      <c r="H2" s="29">
        <v>194</v>
      </c>
      <c r="I2" s="29"/>
      <c r="J2" s="29"/>
      <c r="K2" s="34">
        <v>4</v>
      </c>
      <c r="L2" s="34">
        <v>769</v>
      </c>
      <c r="M2" s="35">
        <v>192.25</v>
      </c>
      <c r="N2" s="36">
        <v>2</v>
      </c>
      <c r="O2" s="37">
        <v>194.25</v>
      </c>
    </row>
    <row r="3" spans="1:17" x14ac:dyDescent="0.25">
      <c r="A3" s="25" t="s">
        <v>76</v>
      </c>
      <c r="B3" s="26" t="s">
        <v>236</v>
      </c>
      <c r="C3" s="27">
        <v>43995</v>
      </c>
      <c r="D3" s="28" t="s">
        <v>237</v>
      </c>
      <c r="E3" s="29">
        <v>189</v>
      </c>
      <c r="F3" s="29">
        <v>189</v>
      </c>
      <c r="G3" s="29">
        <v>196</v>
      </c>
      <c r="H3" s="29">
        <v>193</v>
      </c>
      <c r="I3" s="29"/>
      <c r="J3" s="29"/>
      <c r="K3" s="34">
        <f>COUNT(E3:J3)</f>
        <v>4</v>
      </c>
      <c r="L3" s="34">
        <f>SUM(E3:J3)</f>
        <v>767</v>
      </c>
      <c r="M3" s="35">
        <f>IFERROR(L3/K3,0)</f>
        <v>191.75</v>
      </c>
      <c r="N3" s="36">
        <v>4</v>
      </c>
      <c r="O3" s="37">
        <f>SUM(M3+N3)</f>
        <v>195.75</v>
      </c>
    </row>
    <row r="6" spans="1:17" x14ac:dyDescent="0.25">
      <c r="K6" s="17">
        <f>SUM(K2:K5)</f>
        <v>8</v>
      </c>
      <c r="L6" s="17">
        <f>SUM(L2:L5)</f>
        <v>1536</v>
      </c>
      <c r="M6" s="23">
        <f>SUM(L6/K6)</f>
        <v>192</v>
      </c>
      <c r="N6" s="17">
        <f>SUM(N2:N5)</f>
        <v>6</v>
      </c>
      <c r="O6" s="23">
        <f>SUM(M6+N6)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D3" name="Range1_1_5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F2">
    <cfRule type="top10" dxfId="2306" priority="11" rank="1"/>
  </conditionalFormatting>
  <conditionalFormatting sqref="G2">
    <cfRule type="top10" dxfId="2305" priority="10" rank="1"/>
  </conditionalFormatting>
  <conditionalFormatting sqref="H2">
    <cfRule type="top10" dxfId="2304" priority="9" rank="1"/>
  </conditionalFormatting>
  <conditionalFormatting sqref="I2">
    <cfRule type="top10" dxfId="2303" priority="7" rank="1"/>
  </conditionalFormatting>
  <conditionalFormatting sqref="J2">
    <cfRule type="top10" dxfId="2302" priority="8" rank="1"/>
  </conditionalFormatting>
  <conditionalFormatting sqref="E2">
    <cfRule type="top10" dxfId="2301" priority="12" rank="1"/>
  </conditionalFormatting>
  <conditionalFormatting sqref="F3">
    <cfRule type="top10" dxfId="2300" priority="1" rank="1"/>
  </conditionalFormatting>
  <conditionalFormatting sqref="G3">
    <cfRule type="top10" dxfId="2299" priority="2" rank="1"/>
  </conditionalFormatting>
  <conditionalFormatting sqref="H3">
    <cfRule type="top10" dxfId="2298" priority="3" rank="1"/>
  </conditionalFormatting>
  <conditionalFormatting sqref="I3">
    <cfRule type="top10" dxfId="2297" priority="4" rank="1"/>
  </conditionalFormatting>
  <conditionalFormatting sqref="J3">
    <cfRule type="top10" dxfId="2296" priority="5" rank="1"/>
  </conditionalFormatting>
  <conditionalFormatting sqref="E3">
    <cfRule type="top10" dxfId="2295" priority="6" rank="1"/>
  </conditionalFormatting>
  <hyperlinks>
    <hyperlink ref="Q1" location="'National Adult Rankings'!A1" display="Return to Rankings" xr:uid="{FDAA6D79-4762-41B1-B5EF-8E6DBE249C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27D1B1F-A8F8-4E30-80B8-84D19DCEDC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E93337E-19E8-4026-9764-DEC1201A075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144D7-65C6-4295-A896-24CD8147B20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300</v>
      </c>
      <c r="C2" s="27">
        <v>44009</v>
      </c>
      <c r="D2" s="28" t="s">
        <v>101</v>
      </c>
      <c r="E2" s="29">
        <v>152</v>
      </c>
      <c r="F2" s="29">
        <v>154</v>
      </c>
      <c r="G2" s="29">
        <v>151</v>
      </c>
      <c r="H2" s="29">
        <v>156</v>
      </c>
      <c r="I2" s="29"/>
      <c r="J2" s="29"/>
      <c r="K2" s="34">
        <v>4</v>
      </c>
      <c r="L2" s="34">
        <v>613</v>
      </c>
      <c r="M2" s="35">
        <v>153.25</v>
      </c>
      <c r="N2" s="36">
        <v>4</v>
      </c>
      <c r="O2" s="37">
        <v>157.25</v>
      </c>
    </row>
    <row r="5" spans="1:17" x14ac:dyDescent="0.25">
      <c r="K5" s="17">
        <f>SUM(K2:K4)</f>
        <v>4</v>
      </c>
      <c r="L5" s="17">
        <f>SUM(L2:L4)</f>
        <v>613</v>
      </c>
      <c r="M5" s="23">
        <f>SUM(L5/K5)</f>
        <v>153.25</v>
      </c>
      <c r="N5" s="17">
        <f>SUM(N2:N4)</f>
        <v>4</v>
      </c>
      <c r="O5" s="23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3"/>
    <protectedRange algorithmName="SHA-512" hashValue="ON39YdpmFHfN9f47KpiRvqrKx0V9+erV1CNkpWzYhW/Qyc6aT8rEyCrvauWSYGZK2ia3o7vd3akF07acHAFpOA==" saltValue="yVW9XmDwTqEnmpSGai0KYg==" spinCount="100000" sqref="D2" name="Range1_1_5_3"/>
  </protectedRanges>
  <conditionalFormatting sqref="E2">
    <cfRule type="top10" dxfId="2294" priority="6" rank="1"/>
  </conditionalFormatting>
  <conditionalFormatting sqref="F2">
    <cfRule type="top10" dxfId="2293" priority="5" rank="1"/>
  </conditionalFormatting>
  <conditionalFormatting sqref="G2">
    <cfRule type="top10" dxfId="2292" priority="4" rank="1"/>
  </conditionalFormatting>
  <conditionalFormatting sqref="H2">
    <cfRule type="top10" dxfId="2291" priority="3" rank="1"/>
  </conditionalFormatting>
  <conditionalFormatting sqref="J2">
    <cfRule type="top10" dxfId="2290" priority="1" rank="1"/>
  </conditionalFormatting>
  <conditionalFormatting sqref="I2">
    <cfRule type="top10" dxfId="2289" priority="2" rank="1"/>
  </conditionalFormatting>
  <hyperlinks>
    <hyperlink ref="Q1" location="'National Adult Rankings'!A1" display="Return to Rankings" xr:uid="{1566AD6E-01FB-4299-B9A2-58109A93B5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AB7D81-2DE6-4CEC-8BE9-18C8F464E4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DF0-51A5-471F-AB2D-2FB41FCB605B}">
  <sheetPr codeName="Sheet115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178</v>
      </c>
      <c r="C2" s="27">
        <v>43968</v>
      </c>
      <c r="D2" s="28" t="s">
        <v>180</v>
      </c>
      <c r="E2" s="29">
        <v>192</v>
      </c>
      <c r="F2" s="29">
        <v>195</v>
      </c>
      <c r="G2" s="29">
        <v>186</v>
      </c>
      <c r="H2" s="29"/>
      <c r="I2" s="29"/>
      <c r="J2" s="29"/>
      <c r="K2" s="34">
        <v>3</v>
      </c>
      <c r="L2" s="34">
        <v>573</v>
      </c>
      <c r="M2" s="35">
        <v>191</v>
      </c>
      <c r="N2" s="36">
        <v>9</v>
      </c>
      <c r="O2" s="37">
        <v>200</v>
      </c>
    </row>
    <row r="5" spans="1:17" x14ac:dyDescent="0.25">
      <c r="K5" s="17">
        <f>SUM(K2:K4)</f>
        <v>3</v>
      </c>
      <c r="L5" s="17">
        <f>SUM(L2:L4)</f>
        <v>573</v>
      </c>
      <c r="M5" s="23">
        <f>SUM(L5/K5)</f>
        <v>191</v>
      </c>
      <c r="N5" s="17">
        <f>SUM(N2:N4)</f>
        <v>9</v>
      </c>
      <c r="O5" s="23">
        <f>SUM(M5+N5)</f>
        <v>200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2_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_1_1"/>
  </protectedRanges>
  <conditionalFormatting sqref="E2">
    <cfRule type="top10" dxfId="2288" priority="6" rank="1"/>
  </conditionalFormatting>
  <conditionalFormatting sqref="F2">
    <cfRule type="top10" dxfId="2287" priority="5" rank="1"/>
  </conditionalFormatting>
  <conditionalFormatting sqref="G2">
    <cfRule type="top10" dxfId="2286" priority="4" rank="1"/>
  </conditionalFormatting>
  <conditionalFormatting sqref="H2">
    <cfRule type="top10" dxfId="2285" priority="3" rank="1"/>
  </conditionalFormatting>
  <conditionalFormatting sqref="I2">
    <cfRule type="top10" dxfId="2284" priority="1" rank="1"/>
  </conditionalFormatting>
  <conditionalFormatting sqref="J2">
    <cfRule type="top10" dxfId="2283" priority="2" rank="1"/>
  </conditionalFormatting>
  <hyperlinks>
    <hyperlink ref="Q1" location="'National Adult Rankings'!A1" display="Return to Rankings" xr:uid="{34D5A13E-F054-43E6-AFB8-93697F6765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91A93A-6315-4AE3-951F-FF361245B17C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8A8708FE-7BA5-45F8-9981-226562D25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4FB6-E8A3-4731-BC6E-471027EE015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293</v>
      </c>
      <c r="C2" s="27">
        <v>44002</v>
      </c>
      <c r="D2" s="28" t="s">
        <v>283</v>
      </c>
      <c r="E2" s="29">
        <v>54</v>
      </c>
      <c r="F2" s="29">
        <v>12</v>
      </c>
      <c r="G2" s="29">
        <v>62</v>
      </c>
      <c r="H2" s="29">
        <v>26</v>
      </c>
      <c r="I2" s="29"/>
      <c r="J2" s="29"/>
      <c r="K2" s="34">
        <v>4</v>
      </c>
      <c r="L2" s="34">
        <v>154</v>
      </c>
      <c r="M2" s="35">
        <v>38.5</v>
      </c>
      <c r="N2" s="36">
        <v>2</v>
      </c>
      <c r="O2" s="37">
        <v>40.5</v>
      </c>
    </row>
    <row r="5" spans="1:17" x14ac:dyDescent="0.25">
      <c r="K5" s="17">
        <f>SUM(K2:K4)</f>
        <v>4</v>
      </c>
      <c r="L5" s="17">
        <f>SUM(L2:L4)</f>
        <v>154</v>
      </c>
      <c r="M5" s="23">
        <f>SUM(L5/K5)</f>
        <v>38.5</v>
      </c>
      <c r="N5" s="17">
        <f>SUM(N2:N4)</f>
        <v>2</v>
      </c>
      <c r="O5" s="23">
        <f>SUM(M5+N5)</f>
        <v>40.5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282" priority="6" rank="1"/>
  </conditionalFormatting>
  <conditionalFormatting sqref="F2">
    <cfRule type="top10" dxfId="2281" priority="5" rank="1"/>
  </conditionalFormatting>
  <conditionalFormatting sqref="G2">
    <cfRule type="top10" dxfId="2280" priority="4" rank="1"/>
  </conditionalFormatting>
  <conditionalFormatting sqref="H2">
    <cfRule type="top10" dxfId="2279" priority="3" rank="1"/>
  </conditionalFormatting>
  <conditionalFormatting sqref="I2">
    <cfRule type="top10" dxfId="2278" priority="2" rank="1"/>
  </conditionalFormatting>
  <conditionalFormatting sqref="J2">
    <cfRule type="top10" dxfId="2277" priority="1" rank="1"/>
  </conditionalFormatting>
  <dataValidations count="1">
    <dataValidation type="list" allowBlank="1" showInputMessage="1" showErrorMessage="1" sqref="B2" xr:uid="{9762D838-CD8E-49D6-888C-0E908822EA58}">
      <formula1>$H$2:$H$115</formula1>
    </dataValidation>
  </dataValidations>
  <hyperlinks>
    <hyperlink ref="Q1" location="'National Adult Rankings'!A1" display="Return to Rankings" xr:uid="{309E3639-E678-4CC2-B375-1CFAFECF7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03AE0D-4DDF-4903-996B-F42B14C767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1F9B-30F9-4854-8FD5-C55EE425F0F7}">
  <sheetPr codeName="Sheet38"/>
  <dimension ref="A1:Q6"/>
  <sheetViews>
    <sheetView workbookViewId="0">
      <selection activeCell="E16" sqref="E16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23</v>
      </c>
      <c r="B2" s="26" t="s">
        <v>73</v>
      </c>
      <c r="C2" s="27">
        <v>43877</v>
      </c>
      <c r="D2" s="28" t="s">
        <v>36</v>
      </c>
      <c r="E2" s="29">
        <v>152</v>
      </c>
      <c r="F2" s="29">
        <v>166</v>
      </c>
      <c r="G2" s="29">
        <v>167</v>
      </c>
      <c r="H2" s="29">
        <v>169</v>
      </c>
      <c r="I2" s="29"/>
      <c r="J2" s="29"/>
      <c r="K2" s="34">
        <v>4</v>
      </c>
      <c r="L2" s="34">
        <v>654</v>
      </c>
      <c r="M2" s="35">
        <v>163.5</v>
      </c>
      <c r="N2" s="36">
        <v>3</v>
      </c>
      <c r="O2" s="37">
        <v>166.5</v>
      </c>
    </row>
    <row r="3" spans="1:17" x14ac:dyDescent="0.25">
      <c r="A3" s="25" t="s">
        <v>89</v>
      </c>
      <c r="B3" s="26" t="s">
        <v>73</v>
      </c>
      <c r="C3" s="27">
        <v>43905</v>
      </c>
      <c r="D3" s="49" t="s">
        <v>91</v>
      </c>
      <c r="E3" s="29">
        <v>172</v>
      </c>
      <c r="F3" s="29">
        <v>167</v>
      </c>
      <c r="G3" s="29">
        <v>169</v>
      </c>
      <c r="H3" s="29">
        <v>170</v>
      </c>
      <c r="I3" s="29"/>
      <c r="J3" s="29"/>
      <c r="K3" s="34">
        <v>4</v>
      </c>
      <c r="L3" s="34">
        <v>678</v>
      </c>
      <c r="M3" s="35">
        <v>169.5</v>
      </c>
      <c r="N3" s="36">
        <v>11</v>
      </c>
      <c r="O3" s="37">
        <v>180.5</v>
      </c>
    </row>
    <row r="6" spans="1:17" x14ac:dyDescent="0.25">
      <c r="K6" s="17">
        <f>SUM(K2:K5)</f>
        <v>8</v>
      </c>
      <c r="L6" s="17">
        <f>SUM(L2:L5)</f>
        <v>1332</v>
      </c>
      <c r="M6" s="23">
        <f>SUM(L6/K6)</f>
        <v>166.5</v>
      </c>
      <c r="N6" s="17">
        <f>SUM(N2:N5)</f>
        <v>14</v>
      </c>
      <c r="O6" s="23">
        <f>SUM(M6+N6)</f>
        <v>180.5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2_1"/>
  </protectedRanges>
  <conditionalFormatting sqref="J2">
    <cfRule type="top10" dxfId="2276" priority="7" rank="1"/>
  </conditionalFormatting>
  <conditionalFormatting sqref="I2">
    <cfRule type="top10" dxfId="2275" priority="8" rank="1"/>
  </conditionalFormatting>
  <conditionalFormatting sqref="H2">
    <cfRule type="top10" dxfId="2274" priority="9" rank="1"/>
  </conditionalFormatting>
  <conditionalFormatting sqref="G2">
    <cfRule type="top10" dxfId="2273" priority="10" rank="1"/>
  </conditionalFormatting>
  <conditionalFormatting sqref="F2">
    <cfRule type="top10" dxfId="2272" priority="11" rank="1"/>
  </conditionalFormatting>
  <conditionalFormatting sqref="E2">
    <cfRule type="top10" dxfId="2271" priority="12" rank="1"/>
  </conditionalFormatting>
  <conditionalFormatting sqref="J3">
    <cfRule type="top10" dxfId="2270" priority="1" rank="1"/>
  </conditionalFormatting>
  <conditionalFormatting sqref="I3">
    <cfRule type="top10" dxfId="2269" priority="2" rank="1"/>
  </conditionalFormatting>
  <conditionalFormatting sqref="H3">
    <cfRule type="top10" dxfId="2268" priority="3" rank="1"/>
  </conditionalFormatting>
  <conditionalFormatting sqref="G3">
    <cfRule type="top10" dxfId="2267" priority="4" rank="1"/>
  </conditionalFormatting>
  <conditionalFormatting sqref="F3">
    <cfRule type="top10" dxfId="2266" priority="5" rank="1"/>
  </conditionalFormatting>
  <conditionalFormatting sqref="E3">
    <cfRule type="top10" dxfId="2265" priority="6" rank="1"/>
  </conditionalFormatting>
  <hyperlinks>
    <hyperlink ref="Q1" location="'National Adult Rankings'!A1" display="Return to Rankings" xr:uid="{74BD5BD2-DA70-49F2-A758-F738B83EB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BE7ECFB-028D-4554-AF8B-7966D698A605}">
          <x14:formula1>
            <xm:f>'C:\Users\abra2\AppData\Local\Packages\Microsoft.MicrosoftEdge_8wekyb3d8bbwe\TempState\Downloads\[ABRA GA CLUB MATCH 2162020 (3).xlsm]DATA'!#REF!</xm:f>
          </x14:formula1>
          <xm:sqref>D2</xm:sqref>
        </x14:dataValidation>
        <x14:dataValidation type="list" allowBlank="1" showInputMessage="1" showErrorMessage="1" xr:uid="{00B06910-DE83-48A4-A35B-AC46913C9212}">
          <x14:formula1>
            <xm:f>'C:\Users\abra2\AppData\Local\Packages\Microsoft.MicrosoftEdge_8wekyb3d8bbwe\TempState\Downloads\[ABRA GA CLUB MATCH 2162020 (3).xlsm]DATA'!#REF!</xm:f>
          </x14:formula1>
          <xm:sqref>B2</xm:sqref>
        </x14:dataValidation>
        <x14:dataValidation type="list" allowBlank="1" showInputMessage="1" showErrorMessage="1" xr:uid="{2ADABDEE-0ECD-4169-A7BD-E8D3B26DBAD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D64F780-B0A2-4AAB-B6E4-2FE0A604C6EA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098D-31B1-4D10-AE4C-A557D6D78CA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251</v>
      </c>
      <c r="C2" s="27">
        <v>43988</v>
      </c>
      <c r="D2" s="28" t="s">
        <v>86</v>
      </c>
      <c r="E2" s="29">
        <v>180</v>
      </c>
      <c r="F2" s="29">
        <v>183</v>
      </c>
      <c r="G2" s="29">
        <v>187</v>
      </c>
      <c r="H2" s="29">
        <v>180</v>
      </c>
      <c r="I2" s="29">
        <v>170</v>
      </c>
      <c r="J2" s="29">
        <v>182</v>
      </c>
      <c r="K2" s="34">
        <v>6</v>
      </c>
      <c r="L2" s="34">
        <v>1082</v>
      </c>
      <c r="M2" s="35">
        <v>180.33333333333334</v>
      </c>
      <c r="N2" s="36">
        <v>24</v>
      </c>
      <c r="O2" s="37">
        <v>204.33333333333334</v>
      </c>
    </row>
    <row r="5" spans="1:17" x14ac:dyDescent="0.25">
      <c r="K5" s="17">
        <f>SUM(K2:K4)</f>
        <v>6</v>
      </c>
      <c r="L5" s="17">
        <f>SUM(L2:L4)</f>
        <v>1082</v>
      </c>
      <c r="M5" s="23">
        <f>SUM(L5/K5)</f>
        <v>180.33333333333334</v>
      </c>
      <c r="N5" s="17">
        <f>SUM(N2:N4)</f>
        <v>24</v>
      </c>
      <c r="O5" s="23">
        <f>SUM(M5+N5)</f>
        <v>204.33333333333334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_1_1"/>
    <protectedRange algorithmName="SHA-512" hashValue="ON39YdpmFHfN9f47KpiRvqrKx0V9+erV1CNkpWzYhW/Qyc6aT8rEyCrvauWSYGZK2ia3o7vd3akF07acHAFpOA==" saltValue="yVW9XmDwTqEnmpSGai0KYg==" spinCount="100000" sqref="D2" name="Range1_1_4_1_1"/>
  </protectedRanges>
  <conditionalFormatting sqref="I2">
    <cfRule type="top10" dxfId="2264" priority="6" rank="1"/>
  </conditionalFormatting>
  <conditionalFormatting sqref="H2">
    <cfRule type="top10" dxfId="2263" priority="2" rank="1"/>
  </conditionalFormatting>
  <conditionalFormatting sqref="J2">
    <cfRule type="top10" dxfId="2262" priority="3" rank="1"/>
  </conditionalFormatting>
  <conditionalFormatting sqref="G2">
    <cfRule type="top10" dxfId="2261" priority="5" rank="1"/>
  </conditionalFormatting>
  <conditionalFormatting sqref="F2">
    <cfRule type="top10" dxfId="2260" priority="4" rank="1"/>
  </conditionalFormatting>
  <conditionalFormatting sqref="E2">
    <cfRule type="top10" dxfId="2259" priority="1" rank="1"/>
  </conditionalFormatting>
  <hyperlinks>
    <hyperlink ref="Q1" location="'National Adult Rankings'!A1" display="Return to Rankings" xr:uid="{0AA8270B-EEBE-4575-8D91-94A01794D2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0F51F-0767-47DA-ABEE-D0FC50A0C6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1B73-A8E7-4701-AED8-B34608FDDF49}">
  <sheetPr codeName="Sheet70"/>
  <dimension ref="A1:Q1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132</v>
      </c>
      <c r="C2" s="27">
        <v>43942</v>
      </c>
      <c r="D2" s="28" t="s">
        <v>131</v>
      </c>
      <c r="E2" s="29">
        <v>195</v>
      </c>
      <c r="F2" s="29">
        <v>192</v>
      </c>
      <c r="G2" s="29">
        <v>197</v>
      </c>
      <c r="H2" s="29">
        <v>197</v>
      </c>
      <c r="I2" s="29"/>
      <c r="J2" s="29"/>
      <c r="K2" s="34">
        <f t="shared" ref="K2" si="0">COUNT(E2:J2)</f>
        <v>4</v>
      </c>
      <c r="L2" s="34">
        <f t="shared" ref="L2" si="1">SUM(E2:J2)</f>
        <v>781</v>
      </c>
      <c r="M2" s="35">
        <f t="shared" ref="M2" si="2">IFERROR(L2/K2,0)</f>
        <v>195.25</v>
      </c>
      <c r="N2" s="36">
        <v>3</v>
      </c>
      <c r="O2" s="37">
        <f t="shared" ref="O2" si="3">SUM(M2+N2)</f>
        <v>198.25</v>
      </c>
    </row>
    <row r="3" spans="1:17" x14ac:dyDescent="0.25">
      <c r="A3" s="25" t="s">
        <v>76</v>
      </c>
      <c r="B3" s="26" t="s">
        <v>132</v>
      </c>
      <c r="C3" s="27">
        <v>43975</v>
      </c>
      <c r="D3" s="28" t="s">
        <v>101</v>
      </c>
      <c r="E3" s="29">
        <v>197</v>
      </c>
      <c r="F3" s="29">
        <v>194</v>
      </c>
      <c r="G3" s="29">
        <v>199</v>
      </c>
      <c r="H3" s="29">
        <v>193</v>
      </c>
      <c r="I3" s="29"/>
      <c r="J3" s="29"/>
      <c r="K3" s="34">
        <v>4</v>
      </c>
      <c r="L3" s="34">
        <v>783</v>
      </c>
      <c r="M3" s="35">
        <v>195.75</v>
      </c>
      <c r="N3" s="36">
        <v>6</v>
      </c>
      <c r="O3" s="37">
        <v>201.75</v>
      </c>
    </row>
    <row r="4" spans="1:17" x14ac:dyDescent="0.25">
      <c r="A4" s="25" t="s">
        <v>76</v>
      </c>
      <c r="B4" s="26" t="s">
        <v>132</v>
      </c>
      <c r="C4" s="27">
        <v>44009</v>
      </c>
      <c r="D4" s="28" t="s">
        <v>101</v>
      </c>
      <c r="E4" s="29">
        <v>191</v>
      </c>
      <c r="F4" s="29">
        <v>196</v>
      </c>
      <c r="G4" s="29">
        <v>198</v>
      </c>
      <c r="H4" s="29">
        <v>195</v>
      </c>
      <c r="I4" s="29"/>
      <c r="J4" s="29"/>
      <c r="K4" s="34">
        <v>4</v>
      </c>
      <c r="L4" s="34">
        <v>780</v>
      </c>
      <c r="M4" s="35">
        <v>195</v>
      </c>
      <c r="N4" s="36">
        <v>11</v>
      </c>
      <c r="O4" s="37">
        <v>206</v>
      </c>
    </row>
    <row r="7" spans="1:17" x14ac:dyDescent="0.25">
      <c r="K7" s="17">
        <f>SUM(K2:K6)</f>
        <v>12</v>
      </c>
      <c r="L7" s="17">
        <f>SUM(L2:L6)</f>
        <v>2344</v>
      </c>
      <c r="M7" s="23">
        <f>SUM(L7/K7)</f>
        <v>195.33333333333334</v>
      </c>
      <c r="N7" s="17">
        <f>SUM(N2:N6)</f>
        <v>20</v>
      </c>
      <c r="O7" s="23">
        <f>SUM(M7+N7)</f>
        <v>215.33333333333334</v>
      </c>
    </row>
    <row r="14" spans="1:17" ht="30" x14ac:dyDescent="0.25">
      <c r="A14" s="1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3" t="s">
        <v>12</v>
      </c>
      <c r="M14" s="5" t="s">
        <v>13</v>
      </c>
      <c r="N14" s="2" t="s">
        <v>14</v>
      </c>
      <c r="O14" s="6" t="s">
        <v>15</v>
      </c>
    </row>
    <row r="15" spans="1:17" x14ac:dyDescent="0.25">
      <c r="A15" s="25" t="s">
        <v>37</v>
      </c>
      <c r="B15" s="26" t="s">
        <v>132</v>
      </c>
      <c r="C15" s="27">
        <v>43947</v>
      </c>
      <c r="D15" s="28" t="s">
        <v>133</v>
      </c>
      <c r="E15" s="29">
        <v>193</v>
      </c>
      <c r="F15" s="29">
        <v>194</v>
      </c>
      <c r="G15" s="29">
        <v>192</v>
      </c>
      <c r="H15" s="29">
        <v>193</v>
      </c>
      <c r="I15" s="29"/>
      <c r="J15" s="29"/>
      <c r="K15" s="34">
        <v>4</v>
      </c>
      <c r="L15" s="34">
        <v>772</v>
      </c>
      <c r="M15" s="35">
        <v>193</v>
      </c>
      <c r="N15" s="36">
        <v>9</v>
      </c>
      <c r="O15" s="37">
        <v>202</v>
      </c>
    </row>
    <row r="18" spans="11:15" x14ac:dyDescent="0.25">
      <c r="K18" s="17">
        <f>SUM(K15:K17)</f>
        <v>4</v>
      </c>
      <c r="L18" s="17">
        <f>SUM(L15:L17)</f>
        <v>772</v>
      </c>
      <c r="M18" s="23">
        <f>SUM(L18/K18)</f>
        <v>193</v>
      </c>
      <c r="N18" s="17">
        <f>SUM(N15:N17)</f>
        <v>9</v>
      </c>
      <c r="O18" s="23">
        <f>SUM(M18+N18)</f>
        <v>202</v>
      </c>
    </row>
  </sheetData>
  <protectedRanges>
    <protectedRange algorithmName="SHA-512" hashValue="ON39YdpmFHfN9f47KpiRvqrKx0V9+erV1CNkpWzYhW/Qyc6aT8rEyCrvauWSYGZK2ia3o7vd3akF07acHAFpOA==" saltValue="yVW9XmDwTqEnmpSGai0KYg==" spinCount="100000" sqref="B1 B14" name="Range1_2_1"/>
    <protectedRange algorithmName="SHA-512" hashValue="ON39YdpmFHfN9f47KpiRvqrKx0V9+erV1CNkpWzYhW/Qyc6aT8rEyCrvauWSYGZK2ia3o7vd3akF07acHAFpOA==" saltValue="yVW9XmDwTqEnmpSGai0KYg==" spinCount="100000" sqref="B2:C2 I2:J2" name="Range1_6_2"/>
    <protectedRange algorithmName="SHA-512" hashValue="ON39YdpmFHfN9f47KpiRvqrKx0V9+erV1CNkpWzYhW/Qyc6aT8rEyCrvauWSYGZK2ia3o7vd3akF07acHAFpOA==" saltValue="yVW9XmDwTqEnmpSGai0KYg==" spinCount="100000" sqref="D2" name="Range1_1_4_2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E15:J15 B15:C15" name="Range1_5_1"/>
    <protectedRange algorithmName="SHA-512" hashValue="ON39YdpmFHfN9f47KpiRvqrKx0V9+erV1CNkpWzYhW/Qyc6aT8rEyCrvauWSYGZK2ia3o7vd3akF07acHAFpOA==" saltValue="yVW9XmDwTqEnmpSGai0KYg==" spinCount="100000" sqref="D15" name="Range1_1_6_1"/>
    <protectedRange algorithmName="SHA-512" hashValue="ON39YdpmFHfN9f47KpiRvqrKx0V9+erV1CNkpWzYhW/Qyc6aT8rEyCrvauWSYGZK2ia3o7vd3akF07acHAFpOA==" saltValue="yVW9XmDwTqEnmpSGai0KYg==" spinCount="100000" sqref="I3:J3 B3:C3" name="Range1_11"/>
    <protectedRange algorithmName="SHA-512" hashValue="ON39YdpmFHfN9f47KpiRvqrKx0V9+erV1CNkpWzYhW/Qyc6aT8rEyCrvauWSYGZK2ia3o7vd3akF07acHAFpOA==" saltValue="yVW9XmDwTqEnmpSGai0KYg==" spinCount="100000" sqref="D3" name="Range1_1_12"/>
    <protectedRange algorithmName="SHA-512" hashValue="ON39YdpmFHfN9f47KpiRvqrKx0V9+erV1CNkpWzYhW/Qyc6aT8rEyCrvauWSYGZK2ia3o7vd3akF07acHAFpOA==" saltValue="yVW9XmDwTqEnmpSGai0KYg==" spinCount="100000" sqref="E3:H3" name="Range1_3_7"/>
    <protectedRange algorithmName="SHA-512" hashValue="ON39YdpmFHfN9f47KpiRvqrKx0V9+erV1CNkpWzYhW/Qyc6aT8rEyCrvauWSYGZK2ia3o7vd3akF07acHAFpOA==" saltValue="yVW9XmDwTqEnmpSGai0KYg==" spinCount="100000" sqref="I4:J4 B4:C4" name="Range1_6_6"/>
    <protectedRange algorithmName="SHA-512" hashValue="ON39YdpmFHfN9f47KpiRvqrKx0V9+erV1CNkpWzYhW/Qyc6aT8rEyCrvauWSYGZK2ia3o7vd3akF07acHAFpOA==" saltValue="yVW9XmDwTqEnmpSGai0KYg==" spinCount="100000" sqref="D4" name="Range1_1_4_3"/>
    <protectedRange algorithmName="SHA-512" hashValue="ON39YdpmFHfN9f47KpiRvqrKx0V9+erV1CNkpWzYhW/Qyc6aT8rEyCrvauWSYGZK2ia3o7vd3akF07acHAFpOA==" saltValue="yVW9XmDwTqEnmpSGai0KYg==" spinCount="100000" sqref="E4:H4" name="Range1_3_1_4"/>
  </protectedRanges>
  <conditionalFormatting sqref="F2">
    <cfRule type="top10" dxfId="2258" priority="31" rank="1"/>
  </conditionalFormatting>
  <conditionalFormatting sqref="G2">
    <cfRule type="top10" dxfId="2257" priority="32" rank="1"/>
  </conditionalFormatting>
  <conditionalFormatting sqref="H2">
    <cfRule type="top10" dxfId="2256" priority="33" rank="1"/>
  </conditionalFormatting>
  <conditionalFormatting sqref="I2">
    <cfRule type="top10" dxfId="2255" priority="34" rank="1"/>
  </conditionalFormatting>
  <conditionalFormatting sqref="J2">
    <cfRule type="top10" dxfId="2254" priority="35" rank="1"/>
  </conditionalFormatting>
  <conditionalFormatting sqref="E2">
    <cfRule type="top10" dxfId="2253" priority="36" rank="1"/>
  </conditionalFormatting>
  <conditionalFormatting sqref="H15">
    <cfRule type="top10" dxfId="2252" priority="15" rank="1"/>
  </conditionalFormatting>
  <conditionalFormatting sqref="E15">
    <cfRule type="top10" dxfId="2251" priority="18" rank="1"/>
  </conditionalFormatting>
  <conditionalFormatting sqref="F15">
    <cfRule type="top10" dxfId="2250" priority="17" rank="1"/>
  </conditionalFormatting>
  <conditionalFormatting sqref="G15">
    <cfRule type="top10" dxfId="2249" priority="16" rank="1"/>
  </conditionalFormatting>
  <conditionalFormatting sqref="I15">
    <cfRule type="top10" dxfId="2248" priority="14" rank="1"/>
  </conditionalFormatting>
  <conditionalFormatting sqref="J15">
    <cfRule type="top10" dxfId="2247" priority="13" rank="1"/>
  </conditionalFormatting>
  <conditionalFormatting sqref="F3">
    <cfRule type="top10" dxfId="2246" priority="11" rank="1"/>
  </conditionalFormatting>
  <conditionalFormatting sqref="G3">
    <cfRule type="top10" dxfId="2245" priority="10" rank="1"/>
  </conditionalFormatting>
  <conditionalFormatting sqref="H3">
    <cfRule type="top10" dxfId="2244" priority="9" rank="1"/>
  </conditionalFormatting>
  <conditionalFormatting sqref="I3">
    <cfRule type="top10" dxfId="2243" priority="7" rank="1"/>
  </conditionalFormatting>
  <conditionalFormatting sqref="J3">
    <cfRule type="top10" dxfId="2242" priority="8" rank="1"/>
  </conditionalFormatting>
  <conditionalFormatting sqref="E3">
    <cfRule type="top10" dxfId="2241" priority="12" rank="1"/>
  </conditionalFormatting>
  <conditionalFormatting sqref="F4">
    <cfRule type="top10" dxfId="2240" priority="5" rank="1"/>
  </conditionalFormatting>
  <conditionalFormatting sqref="G4">
    <cfRule type="top10" dxfId="2239" priority="4" rank="1"/>
  </conditionalFormatting>
  <conditionalFormatting sqref="H4">
    <cfRule type="top10" dxfId="2238" priority="3" rank="1"/>
  </conditionalFormatting>
  <conditionalFormatting sqref="I4">
    <cfRule type="top10" dxfId="2237" priority="1" rank="1"/>
  </conditionalFormatting>
  <conditionalFormatting sqref="J4">
    <cfRule type="top10" dxfId="2236" priority="2" rank="1"/>
  </conditionalFormatting>
  <conditionalFormatting sqref="E4">
    <cfRule type="top10" dxfId="2235" priority="6" rank="1"/>
  </conditionalFormatting>
  <hyperlinks>
    <hyperlink ref="Q1" location="'National Adult Rankings'!A1" display="Return to Rankings" xr:uid="{5B3FBE49-6A42-43D2-888C-EB2F50AFB4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5D2F4-C751-4741-986D-2646788CE54C}">
          <x14:formula1>
            <xm:f>'C:\Users\abra2\Desktop\ABRA Files and More\AUTO BENCH REST ASSOCIATION FILE\ABRA 2019\Georgia\[Georgia Results 01 19 20.xlsm]DATA SHEET'!#REF!</xm:f>
          </x14:formula1>
          <xm:sqref>B1 B14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91A2-A254-4617-AF36-A9B40E957284}">
  <sheetPr codeName="Sheet144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221</v>
      </c>
      <c r="C2" s="27">
        <v>43978</v>
      </c>
      <c r="D2" s="28" t="s">
        <v>222</v>
      </c>
      <c r="E2" s="29">
        <v>195</v>
      </c>
      <c r="F2" s="29">
        <v>195</v>
      </c>
      <c r="G2" s="29">
        <v>194</v>
      </c>
      <c r="H2" s="29">
        <v>194</v>
      </c>
      <c r="I2" s="29"/>
      <c r="J2" s="29"/>
      <c r="K2" s="34">
        <v>4</v>
      </c>
      <c r="L2" s="34">
        <v>778</v>
      </c>
      <c r="M2" s="35">
        <v>194.5</v>
      </c>
      <c r="N2" s="36">
        <v>2</v>
      </c>
      <c r="O2" s="37">
        <v>196.5</v>
      </c>
    </row>
    <row r="3" spans="1:17" x14ac:dyDescent="0.25">
      <c r="A3" s="25" t="s">
        <v>166</v>
      </c>
      <c r="B3" s="26" t="s">
        <v>221</v>
      </c>
      <c r="C3" s="27">
        <v>44002</v>
      </c>
      <c r="D3" s="28" t="s">
        <v>283</v>
      </c>
      <c r="E3" s="29">
        <v>195</v>
      </c>
      <c r="F3" s="29">
        <v>198</v>
      </c>
      <c r="G3" s="29">
        <v>192</v>
      </c>
      <c r="H3" s="29">
        <v>195</v>
      </c>
      <c r="I3" s="29"/>
      <c r="J3" s="29"/>
      <c r="K3" s="34">
        <v>4</v>
      </c>
      <c r="L3" s="34">
        <v>780</v>
      </c>
      <c r="M3" s="35">
        <v>195</v>
      </c>
      <c r="N3" s="36">
        <v>3</v>
      </c>
      <c r="O3" s="37">
        <v>198</v>
      </c>
    </row>
    <row r="4" spans="1:17" x14ac:dyDescent="0.25">
      <c r="A4" s="25" t="s">
        <v>166</v>
      </c>
      <c r="B4" s="26" t="s">
        <v>221</v>
      </c>
      <c r="C4" s="27">
        <v>44006</v>
      </c>
      <c r="D4" s="28" t="s">
        <v>222</v>
      </c>
      <c r="E4" s="29">
        <v>195</v>
      </c>
      <c r="F4" s="29">
        <v>196</v>
      </c>
      <c r="G4" s="29">
        <v>193</v>
      </c>
      <c r="H4" s="29">
        <v>192</v>
      </c>
      <c r="I4" s="29"/>
      <c r="J4" s="29"/>
      <c r="K4" s="34">
        <v>4</v>
      </c>
      <c r="L4" s="34">
        <v>776</v>
      </c>
      <c r="M4" s="35">
        <v>194</v>
      </c>
      <c r="N4" s="36">
        <v>2</v>
      </c>
      <c r="O4" s="37">
        <v>196</v>
      </c>
    </row>
    <row r="7" spans="1:17" x14ac:dyDescent="0.25">
      <c r="K7" s="17">
        <f>SUM(K2:K6)</f>
        <v>12</v>
      </c>
      <c r="L7" s="17">
        <f>SUM(L2:L6)</f>
        <v>2334</v>
      </c>
      <c r="M7" s="23">
        <f>SUM(L7/K7)</f>
        <v>194.5</v>
      </c>
      <c r="N7" s="17">
        <f>SUM(N2:N6)</f>
        <v>7</v>
      </c>
      <c r="O7" s="23">
        <f>SUM(M7+N7)</f>
        <v>201.5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1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</protectedRanges>
  <conditionalFormatting sqref="E2">
    <cfRule type="top10" dxfId="2234" priority="18" rank="1"/>
  </conditionalFormatting>
  <conditionalFormatting sqref="F2">
    <cfRule type="top10" dxfId="2233" priority="17" rank="1"/>
  </conditionalFormatting>
  <conditionalFormatting sqref="G2">
    <cfRule type="top10" dxfId="2232" priority="16" rank="1"/>
  </conditionalFormatting>
  <conditionalFormatting sqref="H2">
    <cfRule type="top10" dxfId="2231" priority="15" rank="1"/>
  </conditionalFormatting>
  <conditionalFormatting sqref="I2">
    <cfRule type="top10" dxfId="2230" priority="13" rank="1"/>
  </conditionalFormatting>
  <conditionalFormatting sqref="J2">
    <cfRule type="top10" dxfId="2229" priority="14" rank="1"/>
  </conditionalFormatting>
  <conditionalFormatting sqref="F3">
    <cfRule type="top10" dxfId="2228" priority="11" rank="1"/>
  </conditionalFormatting>
  <conditionalFormatting sqref="G3">
    <cfRule type="top10" dxfId="2227" priority="10" rank="1"/>
  </conditionalFormatting>
  <conditionalFormatting sqref="H3">
    <cfRule type="top10" dxfId="2226" priority="9" rank="1"/>
  </conditionalFormatting>
  <conditionalFormatting sqref="I3">
    <cfRule type="top10" dxfId="2225" priority="7" rank="1"/>
  </conditionalFormatting>
  <conditionalFormatting sqref="J3">
    <cfRule type="top10" dxfId="2224" priority="8" rank="1"/>
  </conditionalFormatting>
  <conditionalFormatting sqref="E3">
    <cfRule type="top10" dxfId="2223" priority="12" rank="1"/>
  </conditionalFormatting>
  <conditionalFormatting sqref="F4">
    <cfRule type="top10" dxfId="2222" priority="5" rank="1"/>
  </conditionalFormatting>
  <conditionalFormatting sqref="G4">
    <cfRule type="top10" dxfId="2221" priority="4" rank="1"/>
  </conditionalFormatting>
  <conditionalFormatting sqref="H4">
    <cfRule type="top10" dxfId="2220" priority="3" rank="1"/>
  </conditionalFormatting>
  <conditionalFormatting sqref="I4">
    <cfRule type="top10" dxfId="2219" priority="1" rank="1"/>
  </conditionalFormatting>
  <conditionalFormatting sqref="J4">
    <cfRule type="top10" dxfId="2218" priority="2" rank="1"/>
  </conditionalFormatting>
  <conditionalFormatting sqref="E4">
    <cfRule type="top10" dxfId="2217" priority="6" rank="1"/>
  </conditionalFormatting>
  <hyperlinks>
    <hyperlink ref="Q1" location="'National Adult Rankings'!A1" display="Return to Rankings" xr:uid="{05A63C67-4E32-4EB7-B46B-8447B7B7764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64E6ED-9BA7-4FCE-87E8-912F5ED6DE8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E6DE469-3B2E-44AB-83DF-A00EFA5358B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ADC-DE2D-4332-B0E6-43E2BBA74258}">
  <sheetPr codeName="Sheet116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61" t="s">
        <v>38</v>
      </c>
      <c r="B2" s="62" t="s">
        <v>160</v>
      </c>
      <c r="C2" s="63">
        <v>43961</v>
      </c>
      <c r="D2" s="64" t="s">
        <v>157</v>
      </c>
      <c r="E2" s="65">
        <v>169</v>
      </c>
      <c r="F2" s="65">
        <v>180</v>
      </c>
      <c r="G2" s="65">
        <v>178</v>
      </c>
      <c r="H2" s="65">
        <v>177</v>
      </c>
      <c r="I2" s="65"/>
      <c r="J2" s="65"/>
      <c r="K2" s="66">
        <f>COUNT(E2:J2)</f>
        <v>4</v>
      </c>
      <c r="L2" s="66">
        <f>SUM(E2:J2)</f>
        <v>704</v>
      </c>
      <c r="M2" s="67">
        <f>SUM(L2/K2)</f>
        <v>176</v>
      </c>
      <c r="N2" s="62">
        <v>8</v>
      </c>
      <c r="O2" s="68">
        <f>SUM(M2+N2)</f>
        <v>184</v>
      </c>
    </row>
    <row r="3" spans="1:17" ht="15.75" x14ac:dyDescent="0.3">
      <c r="A3" s="71" t="s">
        <v>38</v>
      </c>
      <c r="B3" s="72" t="s">
        <v>160</v>
      </c>
      <c r="C3" s="73">
        <v>43996</v>
      </c>
      <c r="D3" s="74" t="s">
        <v>269</v>
      </c>
      <c r="E3" s="75">
        <v>164</v>
      </c>
      <c r="F3" s="75">
        <v>175</v>
      </c>
      <c r="G3" s="75">
        <v>173</v>
      </c>
      <c r="H3" s="75">
        <v>175</v>
      </c>
      <c r="I3" s="75"/>
      <c r="J3" s="75"/>
      <c r="K3" s="76">
        <f>COUNT(E3:J3)</f>
        <v>4</v>
      </c>
      <c r="L3" s="76">
        <f>SUM(E3:J3)</f>
        <v>687</v>
      </c>
      <c r="M3" s="77">
        <f>SUM(L3/K3)</f>
        <v>171.75</v>
      </c>
      <c r="N3" s="72">
        <v>2</v>
      </c>
      <c r="O3" s="78">
        <f>SUM(M3+N3)</f>
        <v>173.75</v>
      </c>
    </row>
    <row r="6" spans="1:17" x14ac:dyDescent="0.25">
      <c r="K6" s="17">
        <f>SUM(K2:K5)</f>
        <v>8</v>
      </c>
      <c r="L6" s="17">
        <f>SUM(L2:L5)</f>
        <v>1391</v>
      </c>
      <c r="M6" s="23">
        <f>SUM(L6/K6)</f>
        <v>173.875</v>
      </c>
      <c r="N6" s="17">
        <f>SUM(N2:N5)</f>
        <v>10</v>
      </c>
      <c r="O6" s="23">
        <f>SUM(M6+N6)</f>
        <v>183.875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ht="15.75" x14ac:dyDescent="0.3">
      <c r="A12" s="71" t="s">
        <v>89</v>
      </c>
      <c r="B12" s="72" t="s">
        <v>160</v>
      </c>
      <c r="C12" s="73">
        <v>43996</v>
      </c>
      <c r="D12" s="74" t="s">
        <v>269</v>
      </c>
      <c r="E12" s="75">
        <v>178</v>
      </c>
      <c r="F12" s="75">
        <v>184</v>
      </c>
      <c r="G12" s="75">
        <v>183</v>
      </c>
      <c r="H12" s="75">
        <v>179</v>
      </c>
      <c r="I12" s="75"/>
      <c r="J12" s="75"/>
      <c r="K12" s="76">
        <f>COUNT(E12:J12)</f>
        <v>4</v>
      </c>
      <c r="L12" s="76">
        <f>SUM(E12:J12)</f>
        <v>724</v>
      </c>
      <c r="M12" s="77">
        <f>SUM(L12/K12)</f>
        <v>181</v>
      </c>
      <c r="N12" s="72">
        <v>13</v>
      </c>
      <c r="O12" s="78">
        <f>SUM(M12+N12)</f>
        <v>194</v>
      </c>
    </row>
    <row r="15" spans="1:17" x14ac:dyDescent="0.25">
      <c r="K15" s="17">
        <f>SUM(K12:K14)</f>
        <v>4</v>
      </c>
      <c r="L15" s="17">
        <f>SUM(L12:L14)</f>
        <v>724</v>
      </c>
      <c r="M15" s="23">
        <f>SUM(L15/K15)</f>
        <v>181</v>
      </c>
      <c r="N15" s="17">
        <f>SUM(N12:N14)</f>
        <v>13</v>
      </c>
      <c r="O15" s="23">
        <f>SUM(M15+N15)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O12 L12:M12" name="Range1"/>
    <protectedRange algorithmName="SHA-512" hashValue="FG7sbUW81RLTrqZOgRQY3WT58Fmv2wpczdNtHSivDYpua2f0csBbi4PHtU2Z8RiB+M2w+jl67Do94rJCq0Ck5Q==" saltValue="84WXeaapoYvzxj0ZBNU3eQ==" spinCount="100000" sqref="L3:M3 O3" name="Range1_2"/>
  </protectedRanges>
  <conditionalFormatting sqref="E2">
    <cfRule type="top10" dxfId="2216" priority="19" rank="1"/>
  </conditionalFormatting>
  <conditionalFormatting sqref="F2">
    <cfRule type="top10" dxfId="2215" priority="20" rank="1"/>
  </conditionalFormatting>
  <conditionalFormatting sqref="G2">
    <cfRule type="top10" dxfId="2214" priority="21" rank="1"/>
  </conditionalFormatting>
  <conditionalFormatting sqref="H2">
    <cfRule type="top10" dxfId="2213" priority="22" rank="1"/>
  </conditionalFormatting>
  <conditionalFormatting sqref="I2">
    <cfRule type="top10" dxfId="2212" priority="23" rank="1"/>
  </conditionalFormatting>
  <conditionalFormatting sqref="J2">
    <cfRule type="top10" dxfId="2211" priority="24" rank="1"/>
  </conditionalFormatting>
  <conditionalFormatting sqref="E12">
    <cfRule type="top10" dxfId="2210" priority="7" rank="1"/>
  </conditionalFormatting>
  <conditionalFormatting sqref="F12">
    <cfRule type="top10" dxfId="2209" priority="8" rank="1"/>
  </conditionalFormatting>
  <conditionalFormatting sqref="G12">
    <cfRule type="top10" dxfId="2208" priority="9" rank="1"/>
  </conditionalFormatting>
  <conditionalFormatting sqref="H12">
    <cfRule type="top10" dxfId="2207" priority="10" rank="1"/>
  </conditionalFormatting>
  <conditionalFormatting sqref="I12">
    <cfRule type="top10" dxfId="2206" priority="11" rank="1"/>
  </conditionalFormatting>
  <conditionalFormatting sqref="J12">
    <cfRule type="top10" dxfId="2205" priority="12" rank="1"/>
  </conditionalFormatting>
  <conditionalFormatting sqref="E3">
    <cfRule type="top10" dxfId="2204" priority="1" rank="1"/>
  </conditionalFormatting>
  <conditionalFormatting sqref="F3">
    <cfRule type="top10" dxfId="2203" priority="2" rank="1"/>
  </conditionalFormatting>
  <conditionalFormatting sqref="G3">
    <cfRule type="top10" dxfId="2202" priority="3" rank="1"/>
  </conditionalFormatting>
  <conditionalFormatting sqref="H3">
    <cfRule type="top10" dxfId="2201" priority="4" rank="1"/>
  </conditionalFormatting>
  <conditionalFormatting sqref="I3">
    <cfRule type="top10" dxfId="2200" priority="5" rank="1"/>
  </conditionalFormatting>
  <conditionalFormatting sqref="J3">
    <cfRule type="top10" dxfId="2199" priority="6" rank="1"/>
  </conditionalFormatting>
  <hyperlinks>
    <hyperlink ref="Q1" location="'National Adult Rankings'!A1" display="Return to Rankings" xr:uid="{2A4AE189-34E4-4002-9137-19B382CA17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CD1C95-42E3-4809-A0FE-593EDAC9C23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F093107C-4DA9-450F-8658-C7899FB40221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110</v>
      </c>
      <c r="C2" s="27">
        <v>43907</v>
      </c>
      <c r="D2" s="28" t="s">
        <v>101</v>
      </c>
      <c r="E2" s="29">
        <v>174</v>
      </c>
      <c r="F2" s="29">
        <v>167</v>
      </c>
      <c r="G2" s="29">
        <v>180</v>
      </c>
      <c r="H2" s="29">
        <v>177</v>
      </c>
      <c r="I2" s="29"/>
      <c r="J2" s="29"/>
      <c r="K2" s="34">
        <v>4</v>
      </c>
      <c r="L2" s="34">
        <v>698</v>
      </c>
      <c r="M2" s="35">
        <v>174.5</v>
      </c>
      <c r="N2" s="36">
        <v>4</v>
      </c>
      <c r="O2" s="37">
        <v>178.5</v>
      </c>
    </row>
    <row r="3" spans="1:17" x14ac:dyDescent="0.25">
      <c r="A3" s="25" t="s">
        <v>38</v>
      </c>
      <c r="B3" s="26" t="s">
        <v>110</v>
      </c>
      <c r="C3" s="27">
        <v>44009</v>
      </c>
      <c r="D3" s="28" t="s">
        <v>101</v>
      </c>
      <c r="E3" s="29">
        <v>178</v>
      </c>
      <c r="F3" s="29">
        <v>175</v>
      </c>
      <c r="G3" s="29">
        <v>174</v>
      </c>
      <c r="H3" s="29">
        <v>176</v>
      </c>
      <c r="I3" s="29"/>
      <c r="J3" s="29"/>
      <c r="K3" s="34">
        <v>4</v>
      </c>
      <c r="L3" s="34">
        <v>703</v>
      </c>
      <c r="M3" s="35">
        <v>175.75</v>
      </c>
      <c r="N3" s="36">
        <v>2</v>
      </c>
      <c r="O3" s="37">
        <v>177.75</v>
      </c>
    </row>
    <row r="6" spans="1:17" x14ac:dyDescent="0.25">
      <c r="K6" s="17">
        <f>SUM(K2:K5)</f>
        <v>8</v>
      </c>
      <c r="L6" s="17">
        <f>SUM(L2:L5)</f>
        <v>1401</v>
      </c>
      <c r="M6" s="23">
        <f>SUM(L6/K6)</f>
        <v>175.125</v>
      </c>
      <c r="N6" s="17">
        <f>SUM(N2:N5)</f>
        <v>6</v>
      </c>
      <c r="O6" s="23">
        <f>SUM(M6+N6)</f>
        <v>181.125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9_3"/>
    <protectedRange algorithmName="SHA-512" hashValue="ON39YdpmFHfN9f47KpiRvqrKx0V9+erV1CNkpWzYhW/Qyc6aT8rEyCrvauWSYGZK2ia3o7vd3akF07acHAFpOA==" saltValue="yVW9XmDwTqEnmpSGai0KYg==" spinCount="100000" sqref="D3" name="Range1_1_7_4"/>
  </protectedRanges>
  <conditionalFormatting sqref="I2">
    <cfRule type="top10" dxfId="2198" priority="12" rank="1"/>
  </conditionalFormatting>
  <conditionalFormatting sqref="H2">
    <cfRule type="top10" dxfId="2197" priority="8" rank="1"/>
  </conditionalFormatting>
  <conditionalFormatting sqref="J2">
    <cfRule type="top10" dxfId="2196" priority="9" rank="1"/>
  </conditionalFormatting>
  <conditionalFormatting sqref="G2">
    <cfRule type="top10" dxfId="2195" priority="11" rank="1"/>
  </conditionalFormatting>
  <conditionalFormatting sqref="F2">
    <cfRule type="top10" dxfId="2194" priority="10" rank="1"/>
  </conditionalFormatting>
  <conditionalFormatting sqref="E2">
    <cfRule type="top10" dxfId="2193" priority="7" rank="1"/>
  </conditionalFormatting>
  <conditionalFormatting sqref="I3">
    <cfRule type="top10" dxfId="2192" priority="6" rank="1"/>
  </conditionalFormatting>
  <conditionalFormatting sqref="H3">
    <cfRule type="top10" dxfId="2191" priority="2" rank="1"/>
  </conditionalFormatting>
  <conditionalFormatting sqref="J3">
    <cfRule type="top10" dxfId="2190" priority="3" rank="1"/>
  </conditionalFormatting>
  <conditionalFormatting sqref="G3">
    <cfRule type="top10" dxfId="2189" priority="5" rank="1"/>
  </conditionalFormatting>
  <conditionalFormatting sqref="F3">
    <cfRule type="top10" dxfId="2188" priority="4" rank="1"/>
  </conditionalFormatting>
  <conditionalFormatting sqref="E3">
    <cfRule type="top10" dxfId="2187" priority="1" rank="1"/>
  </conditionalFormatting>
  <hyperlinks>
    <hyperlink ref="Q1" location="'National Adult Rankings'!A1" display="Return to Rankings" xr:uid="{7D6299AE-0589-4C93-A0F9-53C9E474F9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58BFCEA-D274-4DFD-B667-CB7FD8A8F128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4943-EBE9-49B5-B70E-DB8432AD4F99}">
  <sheetPr codeName="Sheet99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164</v>
      </c>
      <c r="C2" s="27">
        <v>43960</v>
      </c>
      <c r="D2" s="28" t="s">
        <v>113</v>
      </c>
      <c r="E2" s="29">
        <v>189.0001</v>
      </c>
      <c r="F2" s="29">
        <v>187</v>
      </c>
      <c r="G2" s="29">
        <v>190</v>
      </c>
      <c r="H2" s="29">
        <v>194</v>
      </c>
      <c r="I2" s="29"/>
      <c r="J2" s="29"/>
      <c r="K2" s="34">
        <v>4</v>
      </c>
      <c r="L2" s="34">
        <v>760.00009999999997</v>
      </c>
      <c r="M2" s="35">
        <v>190.00002499999999</v>
      </c>
      <c r="N2" s="36">
        <v>4</v>
      </c>
      <c r="O2" s="37">
        <v>194.00002499999999</v>
      </c>
    </row>
    <row r="3" spans="1:17" x14ac:dyDescent="0.25">
      <c r="A3" s="25" t="s">
        <v>166</v>
      </c>
      <c r="B3" s="26" t="s">
        <v>164</v>
      </c>
      <c r="C3" s="92">
        <v>44002</v>
      </c>
      <c r="D3" s="93" t="s">
        <v>113</v>
      </c>
      <c r="E3" s="29">
        <v>195</v>
      </c>
      <c r="F3" s="29">
        <v>195</v>
      </c>
      <c r="G3" s="29">
        <v>187</v>
      </c>
      <c r="H3" s="29">
        <v>192</v>
      </c>
      <c r="I3" s="29"/>
      <c r="J3" s="29"/>
      <c r="K3" s="34">
        <v>4</v>
      </c>
      <c r="L3" s="34">
        <v>769</v>
      </c>
      <c r="M3" s="35">
        <v>192.25</v>
      </c>
      <c r="N3" s="36">
        <v>2</v>
      </c>
      <c r="O3" s="37">
        <v>194.25</v>
      </c>
    </row>
    <row r="6" spans="1:17" x14ac:dyDescent="0.25">
      <c r="K6" s="17">
        <f>SUM(K2:K5)</f>
        <v>8</v>
      </c>
      <c r="L6" s="17">
        <f>SUM(L2:L5)</f>
        <v>1529.0001</v>
      </c>
      <c r="M6" s="23">
        <f>SUM(L6/K6)</f>
        <v>191.1250125</v>
      </c>
      <c r="N6" s="17">
        <f>SUM(N2:N5)</f>
        <v>6</v>
      </c>
      <c r="O6" s="23">
        <f>SUM(M6+N6)</f>
        <v>197.1250125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B3 J3" name="Range1_2"/>
    <protectedRange algorithmName="SHA-512" hashValue="ON39YdpmFHfN9f47KpiRvqrKx0V9+erV1CNkpWzYhW/Qyc6aT8rEyCrvauWSYGZK2ia3o7vd3akF07acHAFpOA==" saltValue="yVW9XmDwTqEnmpSGai0KYg==" spinCount="100000" sqref="I3" name="Range1_3_1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G2">
    <cfRule type="top10" dxfId="3256" priority="13" rank="1"/>
  </conditionalFormatting>
  <conditionalFormatting sqref="I2">
    <cfRule type="top10" dxfId="3255" priority="10" rank="1"/>
  </conditionalFormatting>
  <conditionalFormatting sqref="E2">
    <cfRule type="top10" dxfId="3254" priority="11" rank="1"/>
  </conditionalFormatting>
  <conditionalFormatting sqref="F2">
    <cfRule type="top10" dxfId="3253" priority="12" rank="1"/>
  </conditionalFormatting>
  <conditionalFormatting sqref="H2">
    <cfRule type="top10" dxfId="3252" priority="14" rank="1"/>
  </conditionalFormatting>
  <conditionalFormatting sqref="J2">
    <cfRule type="top10" dxfId="3251" priority="15" rank="1"/>
  </conditionalFormatting>
  <conditionalFormatting sqref="J3">
    <cfRule type="top10" dxfId="3250" priority="9" rank="1"/>
  </conditionalFormatting>
  <conditionalFormatting sqref="I3">
    <cfRule type="top10" dxfId="3249" priority="5" rank="1"/>
  </conditionalFormatting>
  <conditionalFormatting sqref="E3">
    <cfRule type="top10" dxfId="3248" priority="4" rank="1"/>
  </conditionalFormatting>
  <conditionalFormatting sqref="F3">
    <cfRule type="top10" dxfId="3247" priority="3" rank="1"/>
  </conditionalFormatting>
  <conditionalFormatting sqref="G3">
    <cfRule type="top10" dxfId="3246" priority="2" rank="1"/>
  </conditionalFormatting>
  <conditionalFormatting sqref="H3">
    <cfRule type="top10" dxfId="3245" priority="1" rank="1"/>
  </conditionalFormatting>
  <hyperlinks>
    <hyperlink ref="Q1" location="'National Adult Rankings'!A1" display="Return to Rankings" xr:uid="{CD841934-9B4C-4179-AA11-D82B48C955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7B7347-5713-4429-AC06-5577176140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08DA4-D415-461E-A0DF-CD2B94E5A725}">
  <sheetPr codeName="Sheet71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120</v>
      </c>
      <c r="C2" s="27">
        <v>43939</v>
      </c>
      <c r="D2" s="28" t="s">
        <v>113</v>
      </c>
      <c r="E2" s="29">
        <v>189</v>
      </c>
      <c r="F2" s="29">
        <v>189</v>
      </c>
      <c r="G2" s="29">
        <v>194</v>
      </c>
      <c r="H2" s="29">
        <v>192</v>
      </c>
      <c r="I2" s="29"/>
      <c r="J2" s="29"/>
      <c r="K2" s="34">
        <f>COUNT(E2:J2)</f>
        <v>4</v>
      </c>
      <c r="L2" s="34">
        <f>SUM(E2:J2)</f>
        <v>764</v>
      </c>
      <c r="M2" s="35">
        <f>IFERROR(L2/K2,0)</f>
        <v>191</v>
      </c>
      <c r="N2" s="36">
        <v>2</v>
      </c>
      <c r="O2" s="37">
        <f>SUM(M2+N2)</f>
        <v>193</v>
      </c>
    </row>
    <row r="3" spans="1:17" x14ac:dyDescent="0.25">
      <c r="A3" s="25" t="s">
        <v>166</v>
      </c>
      <c r="B3" s="26" t="s">
        <v>120</v>
      </c>
      <c r="C3" s="27">
        <v>43960</v>
      </c>
      <c r="D3" s="28" t="s">
        <v>113</v>
      </c>
      <c r="E3" s="29">
        <v>190</v>
      </c>
      <c r="F3" s="29">
        <v>192</v>
      </c>
      <c r="G3" s="29">
        <v>194</v>
      </c>
      <c r="H3" s="29">
        <v>193</v>
      </c>
      <c r="I3" s="29"/>
      <c r="J3" s="29"/>
      <c r="K3" s="34">
        <v>4</v>
      </c>
      <c r="L3" s="34">
        <v>769</v>
      </c>
      <c r="M3" s="35">
        <v>192.25</v>
      </c>
      <c r="N3" s="36">
        <v>4</v>
      </c>
      <c r="O3" s="37">
        <v>196.25</v>
      </c>
    </row>
    <row r="4" spans="1:17" x14ac:dyDescent="0.25">
      <c r="A4" s="25" t="s">
        <v>166</v>
      </c>
      <c r="B4" s="26" t="s">
        <v>120</v>
      </c>
      <c r="C4" s="94">
        <v>44002</v>
      </c>
      <c r="D4" s="95" t="s">
        <v>113</v>
      </c>
      <c r="E4" s="54">
        <v>199</v>
      </c>
      <c r="F4" s="54">
        <v>197</v>
      </c>
      <c r="G4" s="54">
        <v>199.00700000000001</v>
      </c>
      <c r="H4" s="54">
        <v>195</v>
      </c>
      <c r="I4" s="29"/>
      <c r="J4" s="29"/>
      <c r="K4" s="34">
        <v>4</v>
      </c>
      <c r="L4" s="34">
        <v>790.00700000000006</v>
      </c>
      <c r="M4" s="35">
        <v>197.50175000000002</v>
      </c>
      <c r="N4" s="36">
        <v>9</v>
      </c>
      <c r="O4" s="37">
        <v>206.50175000000002</v>
      </c>
    </row>
    <row r="7" spans="1:17" x14ac:dyDescent="0.25">
      <c r="K7" s="17">
        <f>SUM(K2:K6)</f>
        <v>12</v>
      </c>
      <c r="L7" s="17">
        <f>SUM(L2:L6)</f>
        <v>2323.0070000000001</v>
      </c>
      <c r="M7" s="16">
        <f>SUM(L7/K7)</f>
        <v>193.58391666666668</v>
      </c>
      <c r="N7" s="17">
        <f>SUM(N2:N6)</f>
        <v>15</v>
      </c>
      <c r="O7" s="23">
        <f>SUM(M7+N7)</f>
        <v>208.58391666666668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2:H2" name="Range1_3_1"/>
    <protectedRange algorithmName="SHA-512" hashValue="ON39YdpmFHfN9f47KpiRvqrKx0V9+erV1CNkpWzYhW/Qyc6aT8rEyCrvauWSYGZK2ia3o7vd3akF07acHAFpOA==" saltValue="yVW9XmDwTqEnmpSGai0KYg==" spinCount="100000" sqref="B3:C3 I3:J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  <protectedRange algorithmName="SHA-512" hashValue="ON39YdpmFHfN9f47KpiRvqrKx0V9+erV1CNkpWzYhW/Qyc6aT8rEyCrvauWSYGZK2ia3o7vd3akF07acHAFpOA==" saltValue="yVW9XmDwTqEnmpSGai0KYg==" spinCount="100000" sqref="B4 J4" name="Range1_5"/>
    <protectedRange algorithmName="SHA-512" hashValue="ON39YdpmFHfN9f47KpiRvqrKx0V9+erV1CNkpWzYhW/Qyc6aT8rEyCrvauWSYGZK2ia3o7vd3akF07acHAFpOA==" saltValue="yVW9XmDwTqEnmpSGai0KYg==" spinCount="100000" sqref="I4" name="Range1_3_2"/>
    <protectedRange algorithmName="SHA-512" hashValue="ON39YdpmFHfN9f47KpiRvqrKx0V9+erV1CNkpWzYhW/Qyc6aT8rEyCrvauWSYGZK2ia3o7vd3akF07acHAFpOA==" saltValue="yVW9XmDwTqEnmpSGai0KYg==" spinCount="100000" sqref="E4:H4" name="Range1_3_3"/>
  </protectedRanges>
  <conditionalFormatting sqref="F2">
    <cfRule type="top10" dxfId="2186" priority="20" rank="1"/>
  </conditionalFormatting>
  <conditionalFormatting sqref="G2">
    <cfRule type="top10" dxfId="2185" priority="19" rank="1"/>
  </conditionalFormatting>
  <conditionalFormatting sqref="H2">
    <cfRule type="top10" dxfId="2184" priority="18" rank="1"/>
  </conditionalFormatting>
  <conditionalFormatting sqref="I2">
    <cfRule type="top10" dxfId="2183" priority="16" rank="1"/>
  </conditionalFormatting>
  <conditionalFormatting sqref="J2">
    <cfRule type="top10" dxfId="2182" priority="17" rank="1"/>
  </conditionalFormatting>
  <conditionalFormatting sqref="E2">
    <cfRule type="top10" dxfId="2181" priority="21" rank="1"/>
  </conditionalFormatting>
  <conditionalFormatting sqref="I3">
    <cfRule type="top10" dxfId="2180" priority="10" rank="1"/>
  </conditionalFormatting>
  <conditionalFormatting sqref="E3">
    <cfRule type="top10" dxfId="2179" priority="11" rank="1"/>
  </conditionalFormatting>
  <conditionalFormatting sqref="F3">
    <cfRule type="top10" dxfId="2178" priority="12" rank="1"/>
  </conditionalFormatting>
  <conditionalFormatting sqref="G3">
    <cfRule type="top10" dxfId="2177" priority="13" rank="1"/>
  </conditionalFormatting>
  <conditionalFormatting sqref="H3">
    <cfRule type="top10" dxfId="2176" priority="14" rank="1"/>
  </conditionalFormatting>
  <conditionalFormatting sqref="J3">
    <cfRule type="top10" dxfId="2175" priority="15" rank="1"/>
  </conditionalFormatting>
  <conditionalFormatting sqref="J4">
    <cfRule type="top10" dxfId="2174" priority="9" rank="1"/>
  </conditionalFormatting>
  <conditionalFormatting sqref="I4">
    <cfRule type="top10" dxfId="2173" priority="5" rank="1"/>
  </conditionalFormatting>
  <conditionalFormatting sqref="E4">
    <cfRule type="top10" dxfId="2172" priority="4" rank="1"/>
  </conditionalFormatting>
  <conditionalFormatting sqref="F4">
    <cfRule type="top10" dxfId="2171" priority="3" rank="1"/>
  </conditionalFormatting>
  <conditionalFormatting sqref="G4">
    <cfRule type="top10" dxfId="2170" priority="2" rank="1"/>
  </conditionalFormatting>
  <conditionalFormatting sqref="H4">
    <cfRule type="top10" dxfId="2169" priority="1" rank="1"/>
  </conditionalFormatting>
  <hyperlinks>
    <hyperlink ref="Q1" location="'National Adult Rankings'!A1" display="Return to Rankings" xr:uid="{6CB86254-2CE0-4457-8BE9-0E0D556D077B}"/>
  </hyperlink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C9D0-7351-489A-AA5B-80DFD3C52C2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290</v>
      </c>
      <c r="C2" s="27">
        <v>44002</v>
      </c>
      <c r="D2" s="28" t="s">
        <v>283</v>
      </c>
      <c r="E2" s="29">
        <v>180</v>
      </c>
      <c r="F2" s="29">
        <v>182</v>
      </c>
      <c r="G2" s="29">
        <v>181</v>
      </c>
      <c r="H2" s="29">
        <v>179</v>
      </c>
      <c r="I2" s="29"/>
      <c r="J2" s="29"/>
      <c r="K2" s="34">
        <v>4</v>
      </c>
      <c r="L2" s="34">
        <v>722</v>
      </c>
      <c r="M2" s="35">
        <v>180.5</v>
      </c>
      <c r="N2" s="36">
        <v>11</v>
      </c>
      <c r="O2" s="37">
        <v>191.5</v>
      </c>
    </row>
    <row r="5" spans="1:17" x14ac:dyDescent="0.25">
      <c r="K5" s="17">
        <f>SUM(K2:K4)</f>
        <v>4</v>
      </c>
      <c r="L5" s="17">
        <f>SUM(L2:L4)</f>
        <v>722</v>
      </c>
      <c r="M5" s="23">
        <f>SUM(L5/K5)</f>
        <v>180.5</v>
      </c>
      <c r="N5" s="17">
        <f>SUM(N2:N4)</f>
        <v>11</v>
      </c>
      <c r="O5" s="23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168" priority="6" rank="1"/>
  </conditionalFormatting>
  <conditionalFormatting sqref="F2">
    <cfRule type="top10" dxfId="2167" priority="5" rank="1"/>
  </conditionalFormatting>
  <conditionalFormatting sqref="G2">
    <cfRule type="top10" dxfId="2166" priority="4" rank="1"/>
  </conditionalFormatting>
  <conditionalFormatting sqref="H2">
    <cfRule type="top10" dxfId="2165" priority="3" rank="1"/>
  </conditionalFormatting>
  <conditionalFormatting sqref="I2">
    <cfRule type="top10" dxfId="2164" priority="2" rank="1"/>
  </conditionalFormatting>
  <conditionalFormatting sqref="J2">
    <cfRule type="top10" dxfId="2163" priority="1" rank="1"/>
  </conditionalFormatting>
  <dataValidations count="1">
    <dataValidation type="list" allowBlank="1" showInputMessage="1" showErrorMessage="1" sqref="B2" xr:uid="{A0E1E0FE-9FA6-4F2B-8D35-CF53EAA5EB0A}">
      <formula1>$H$2:$H$115</formula1>
    </dataValidation>
  </dataValidations>
  <hyperlinks>
    <hyperlink ref="Q1" location="'National Adult Rankings'!A1" display="Return to Rankings" xr:uid="{945DC102-5FE1-4D4C-91D4-ACCCE646A2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D1AA9F-F555-401E-A242-DA0E7F9852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8A1F-ADBA-4863-B1FE-53F75890D318}">
  <sheetPr codeName="Sheet72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111</v>
      </c>
      <c r="C2" s="27">
        <v>43939</v>
      </c>
      <c r="D2" s="28" t="s">
        <v>113</v>
      </c>
      <c r="E2" s="29">
        <v>189</v>
      </c>
      <c r="F2" s="29">
        <v>191</v>
      </c>
      <c r="G2" s="29">
        <v>190.001</v>
      </c>
      <c r="H2" s="29">
        <v>194</v>
      </c>
      <c r="I2" s="29"/>
      <c r="J2" s="29"/>
      <c r="K2" s="34">
        <f t="shared" ref="K2" si="0">COUNT(E2:J2)</f>
        <v>4</v>
      </c>
      <c r="L2" s="34">
        <f t="shared" ref="L2" si="1">SUM(E2:J2)</f>
        <v>764.00099999999998</v>
      </c>
      <c r="M2" s="35">
        <f t="shared" ref="M2" si="2">IFERROR(L2/K2,0)</f>
        <v>191.00024999999999</v>
      </c>
      <c r="N2" s="36">
        <v>13</v>
      </c>
      <c r="O2" s="37">
        <f t="shared" ref="O2" si="3">SUM(M2+N2)</f>
        <v>204.00024999999999</v>
      </c>
    </row>
    <row r="3" spans="1:17" x14ac:dyDescent="0.25">
      <c r="A3" s="25" t="s">
        <v>148</v>
      </c>
      <c r="B3" s="26" t="s">
        <v>111</v>
      </c>
      <c r="C3" s="27">
        <v>43960</v>
      </c>
      <c r="D3" s="28" t="s">
        <v>113</v>
      </c>
      <c r="E3" s="29">
        <v>188</v>
      </c>
      <c r="F3" s="29">
        <v>184</v>
      </c>
      <c r="G3" s="29">
        <v>188</v>
      </c>
      <c r="H3" s="29">
        <v>182</v>
      </c>
      <c r="I3" s="29"/>
      <c r="J3" s="29"/>
      <c r="K3" s="34">
        <v>4</v>
      </c>
      <c r="L3" s="34">
        <v>742</v>
      </c>
      <c r="M3" s="35">
        <v>185.5</v>
      </c>
      <c r="N3" s="36">
        <v>5</v>
      </c>
      <c r="O3" s="37">
        <v>190.5</v>
      </c>
    </row>
    <row r="6" spans="1:17" x14ac:dyDescent="0.25">
      <c r="K6" s="17">
        <f>SUM(K2:K5)</f>
        <v>8</v>
      </c>
      <c r="L6" s="17">
        <f>SUM(L2:L5)</f>
        <v>1506.001</v>
      </c>
      <c r="M6" s="23">
        <f>SUM(L6/K6)</f>
        <v>188.250125</v>
      </c>
      <c r="N6" s="17">
        <f>SUM(N2:N5)</f>
        <v>18</v>
      </c>
      <c r="O6" s="23">
        <f>SUM(M6+N6)</f>
        <v>206.250125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2">
    <cfRule type="top10" dxfId="2162" priority="12" rank="1"/>
  </conditionalFormatting>
  <conditionalFormatting sqref="F2">
    <cfRule type="top10" dxfId="2161" priority="11" rank="1"/>
  </conditionalFormatting>
  <conditionalFormatting sqref="G2">
    <cfRule type="top10" dxfId="2160" priority="10" rank="1"/>
  </conditionalFormatting>
  <conditionalFormatting sqref="H2">
    <cfRule type="top10" dxfId="2159" priority="9" rank="1"/>
  </conditionalFormatting>
  <conditionalFormatting sqref="I2">
    <cfRule type="top10" dxfId="2158" priority="8" rank="1"/>
  </conditionalFormatting>
  <conditionalFormatting sqref="J2">
    <cfRule type="top10" dxfId="2157" priority="7" rank="1"/>
  </conditionalFormatting>
  <conditionalFormatting sqref="F3">
    <cfRule type="top10" dxfId="2156" priority="1" rank="1"/>
  </conditionalFormatting>
  <conditionalFormatting sqref="G3">
    <cfRule type="top10" dxfId="2155" priority="2" rank="1"/>
  </conditionalFormatting>
  <conditionalFormatting sqref="H3">
    <cfRule type="top10" dxfId="2154" priority="3" rank="1"/>
  </conditionalFormatting>
  <conditionalFormatting sqref="I3">
    <cfRule type="top10" dxfId="2153" priority="4" rank="1"/>
  </conditionalFormatting>
  <conditionalFormatting sqref="J3">
    <cfRule type="top10" dxfId="2152" priority="5" rank="1"/>
  </conditionalFormatting>
  <conditionalFormatting sqref="E3">
    <cfRule type="top10" dxfId="2151" priority="6" rank="1"/>
  </conditionalFormatting>
  <hyperlinks>
    <hyperlink ref="Q1" location="'National Adult Rankings'!A1" display="Return to Rankings" xr:uid="{1FB7F6AA-7588-474C-B9E2-57055A484CFF}"/>
  </hyperlink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4154D-F109-47B4-A601-D39B00E5E521}">
  <sheetPr codeName="Sheet14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</v>
      </c>
      <c r="B2" s="26" t="s">
        <v>47</v>
      </c>
      <c r="C2" s="27">
        <v>43855</v>
      </c>
      <c r="D2" s="28" t="s">
        <v>52</v>
      </c>
      <c r="E2" s="29">
        <v>180</v>
      </c>
      <c r="F2" s="29">
        <v>176</v>
      </c>
      <c r="G2" s="29">
        <v>187</v>
      </c>
      <c r="H2" s="29">
        <v>184</v>
      </c>
      <c r="I2" s="29"/>
      <c r="J2" s="29"/>
      <c r="K2" s="30">
        <v>4</v>
      </c>
      <c r="L2" s="30">
        <v>727</v>
      </c>
      <c r="M2" s="31">
        <v>181.75</v>
      </c>
      <c r="N2" s="32">
        <v>2</v>
      </c>
      <c r="O2" s="33">
        <v>183.75</v>
      </c>
    </row>
    <row r="3" spans="1:17" x14ac:dyDescent="0.25">
      <c r="A3" s="25" t="s">
        <v>76</v>
      </c>
      <c r="B3" s="26" t="s">
        <v>47</v>
      </c>
      <c r="C3" s="27">
        <v>43988</v>
      </c>
      <c r="D3" s="28" t="s">
        <v>52</v>
      </c>
      <c r="E3" s="29">
        <v>175</v>
      </c>
      <c r="F3" s="29">
        <v>189</v>
      </c>
      <c r="G3" s="29">
        <v>185</v>
      </c>
      <c r="H3" s="29">
        <v>182</v>
      </c>
      <c r="I3" s="29"/>
      <c r="J3" s="29"/>
      <c r="K3" s="34">
        <v>4</v>
      </c>
      <c r="L3" s="34">
        <v>731</v>
      </c>
      <c r="M3" s="35">
        <v>182.75</v>
      </c>
      <c r="N3" s="36">
        <v>4</v>
      </c>
      <c r="O3" s="37">
        <v>186.75</v>
      </c>
    </row>
    <row r="6" spans="1:17" x14ac:dyDescent="0.25">
      <c r="K6" s="17">
        <f>SUM(K2:K5)</f>
        <v>8</v>
      </c>
      <c r="L6" s="17">
        <f>SUM(L2:L5)</f>
        <v>1458</v>
      </c>
      <c r="M6" s="23">
        <f>SUM(L6/K6)</f>
        <v>182.25</v>
      </c>
      <c r="N6" s="17">
        <f>SUM(N2:N5)</f>
        <v>6</v>
      </c>
      <c r="O6" s="23">
        <f>SUM(M6+N6)</f>
        <v>188.25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I3:J3" name="Range1_8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3:H3" name="Range1_3_1"/>
  </protectedRanges>
  <conditionalFormatting sqref="F2">
    <cfRule type="top10" dxfId="2150" priority="11" rank="1"/>
  </conditionalFormatting>
  <conditionalFormatting sqref="G2">
    <cfRule type="top10" dxfId="2149" priority="10" rank="1"/>
  </conditionalFormatting>
  <conditionalFormatting sqref="H2">
    <cfRule type="top10" dxfId="2148" priority="9" rank="1"/>
  </conditionalFormatting>
  <conditionalFormatting sqref="I2">
    <cfRule type="top10" dxfId="2147" priority="7" rank="1"/>
  </conditionalFormatting>
  <conditionalFormatting sqref="J2">
    <cfRule type="top10" dxfId="2146" priority="8" rank="1"/>
  </conditionalFormatting>
  <conditionalFormatting sqref="E2">
    <cfRule type="top10" dxfId="2145" priority="12" rank="1"/>
  </conditionalFormatting>
  <conditionalFormatting sqref="F3">
    <cfRule type="top10" dxfId="2144" priority="5" rank="1"/>
  </conditionalFormatting>
  <conditionalFormatting sqref="G3">
    <cfRule type="top10" dxfId="2143" priority="4" rank="1"/>
  </conditionalFormatting>
  <conditionalFormatting sqref="H3">
    <cfRule type="top10" dxfId="2142" priority="3" rank="1"/>
  </conditionalFormatting>
  <conditionalFormatting sqref="I3">
    <cfRule type="top10" dxfId="2141" priority="1" rank="1"/>
  </conditionalFormatting>
  <conditionalFormatting sqref="J3">
    <cfRule type="top10" dxfId="2140" priority="2" rank="1"/>
  </conditionalFormatting>
  <conditionalFormatting sqref="E3">
    <cfRule type="top10" dxfId="2139" priority="6" rank="1"/>
  </conditionalFormatting>
  <hyperlinks>
    <hyperlink ref="Q1" location="'National Adult Rankings'!A1" display="Return to Rankings" xr:uid="{5CB1B07E-3F24-4DE1-89D9-C35AB239E1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FCB2C8-115A-4EC8-9340-EDBA911A23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BEF6A-8C43-4F90-9FB9-CE982DFED3E0}">
          <x14:formula1>
            <xm:f>'C:\Users\abra2\Desktop\ABRA 2020\Texas\[ABRA TX Scoring Program TEST1 1-20-20-LISA (1).xlsm]DATA SHEET'!#REF!</xm:f>
          </x14:formula1>
          <xm:sqref>B2 D2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8E1B-A4B8-4389-8863-22FDE017EC19}">
  <sheetPr codeName="Sheet44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92</v>
      </c>
      <c r="C2" s="27">
        <v>43905</v>
      </c>
      <c r="D2" s="49" t="s">
        <v>91</v>
      </c>
      <c r="E2" s="29">
        <v>195</v>
      </c>
      <c r="F2" s="29">
        <v>191</v>
      </c>
      <c r="G2" s="29">
        <v>192</v>
      </c>
      <c r="H2" s="29">
        <v>194</v>
      </c>
      <c r="I2" s="29"/>
      <c r="J2" s="29"/>
      <c r="K2" s="34">
        <v>4</v>
      </c>
      <c r="L2" s="34">
        <v>772</v>
      </c>
      <c r="M2" s="35">
        <v>193</v>
      </c>
      <c r="N2" s="36">
        <v>2</v>
      </c>
      <c r="O2" s="37">
        <v>195</v>
      </c>
    </row>
    <row r="3" spans="1:17" x14ac:dyDescent="0.25">
      <c r="A3" s="25" t="s">
        <v>168</v>
      </c>
      <c r="B3" s="26" t="s">
        <v>92</v>
      </c>
      <c r="C3" s="27">
        <v>43977</v>
      </c>
      <c r="D3" s="28" t="s">
        <v>36</v>
      </c>
      <c r="E3" s="29">
        <v>194</v>
      </c>
      <c r="F3" s="29">
        <v>192</v>
      </c>
      <c r="G3" s="29">
        <v>192</v>
      </c>
      <c r="H3" s="29"/>
      <c r="I3" s="29"/>
      <c r="J3" s="29"/>
      <c r="K3" s="34">
        <v>3</v>
      </c>
      <c r="L3" s="34">
        <v>578</v>
      </c>
      <c r="M3" s="35">
        <v>192.66666666666666</v>
      </c>
      <c r="N3" s="36">
        <v>3</v>
      </c>
      <c r="O3" s="37">
        <v>195.66666666666666</v>
      </c>
    </row>
    <row r="4" spans="1:17" x14ac:dyDescent="0.25">
      <c r="A4" s="50" t="s">
        <v>168</v>
      </c>
      <c r="B4" s="51" t="s">
        <v>92</v>
      </c>
      <c r="C4" s="52">
        <v>44003</v>
      </c>
      <c r="D4" s="53" t="s">
        <v>36</v>
      </c>
      <c r="E4" s="54">
        <v>189</v>
      </c>
      <c r="F4" s="54">
        <v>187</v>
      </c>
      <c r="G4" s="54">
        <v>188</v>
      </c>
      <c r="H4" s="54">
        <v>181</v>
      </c>
      <c r="I4" s="54"/>
      <c r="J4" s="54"/>
      <c r="K4" s="55">
        <v>4</v>
      </c>
      <c r="L4" s="55">
        <v>745</v>
      </c>
      <c r="M4" s="56">
        <v>186.25</v>
      </c>
      <c r="N4" s="57">
        <v>2</v>
      </c>
      <c r="O4" s="58">
        <v>188.25</v>
      </c>
    </row>
    <row r="7" spans="1:17" x14ac:dyDescent="0.25">
      <c r="K7" s="17">
        <f>SUM(K2:K6)</f>
        <v>11</v>
      </c>
      <c r="L7" s="17">
        <f>SUM(L2:L6)</f>
        <v>2095</v>
      </c>
      <c r="M7" s="23">
        <f>SUM(L7/K7)</f>
        <v>190.45454545454547</v>
      </c>
      <c r="N7" s="17">
        <f>SUM(N2:N6)</f>
        <v>7</v>
      </c>
      <c r="O7" s="23">
        <f>SUM(M7+N7)</f>
        <v>197.45454545454547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2138" priority="17" rank="1"/>
  </conditionalFormatting>
  <conditionalFormatting sqref="G2">
    <cfRule type="top10" dxfId="2137" priority="16" rank="1"/>
  </conditionalFormatting>
  <conditionalFormatting sqref="H2">
    <cfRule type="top10" dxfId="2136" priority="15" rank="1"/>
  </conditionalFormatting>
  <conditionalFormatting sqref="I2">
    <cfRule type="top10" dxfId="2135" priority="13" rank="1"/>
  </conditionalFormatting>
  <conditionalFormatting sqref="J2">
    <cfRule type="top10" dxfId="2134" priority="14" rank="1"/>
  </conditionalFormatting>
  <conditionalFormatting sqref="E2">
    <cfRule type="top10" dxfId="2133" priority="18" rank="1"/>
  </conditionalFormatting>
  <conditionalFormatting sqref="E3">
    <cfRule type="top10" dxfId="2132" priority="12" rank="1"/>
  </conditionalFormatting>
  <conditionalFormatting sqref="F3">
    <cfRule type="top10" dxfId="2131" priority="11" rank="1"/>
  </conditionalFormatting>
  <conditionalFormatting sqref="G3">
    <cfRule type="top10" dxfId="2130" priority="10" rank="1"/>
  </conditionalFormatting>
  <conditionalFormatting sqref="H3">
    <cfRule type="top10" dxfId="2129" priority="9" rank="1"/>
  </conditionalFormatting>
  <conditionalFormatting sqref="I3">
    <cfRule type="top10" dxfId="2128" priority="8" rank="1"/>
  </conditionalFormatting>
  <conditionalFormatting sqref="J3">
    <cfRule type="top10" dxfId="2127" priority="7" rank="1"/>
  </conditionalFormatting>
  <conditionalFormatting sqref="E4">
    <cfRule type="top10" dxfId="2126" priority="6" rank="1"/>
  </conditionalFormatting>
  <conditionalFormatting sqref="F4">
    <cfRule type="top10" dxfId="2125" priority="5" rank="1"/>
  </conditionalFormatting>
  <conditionalFormatting sqref="G4">
    <cfRule type="top10" dxfId="2124" priority="4" rank="1"/>
  </conditionalFormatting>
  <conditionalFormatting sqref="H4">
    <cfRule type="top10" dxfId="2123" priority="3" rank="1"/>
  </conditionalFormatting>
  <conditionalFormatting sqref="I4">
    <cfRule type="top10" dxfId="2122" priority="2" rank="1"/>
  </conditionalFormatting>
  <conditionalFormatting sqref="J4">
    <cfRule type="top10" dxfId="2121" priority="1" rank="1"/>
  </conditionalFormatting>
  <hyperlinks>
    <hyperlink ref="Q1" location="'National Adult Rankings'!A1" display="Return to Rankings" xr:uid="{AF1F6C2E-F4F5-499D-A9E5-5BEB0F50F0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22242B3-5805-4D50-8E82-A91F97094D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BDB42DE-5B28-47CA-86F6-72CBB3477614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03CC-4CC8-424E-A104-672D512598D6}">
  <sheetPr codeName="Sheet25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28</v>
      </c>
      <c r="B2" s="26" t="s">
        <v>70</v>
      </c>
      <c r="C2" s="27">
        <v>43883</v>
      </c>
      <c r="D2" s="28" t="s">
        <v>56</v>
      </c>
      <c r="E2" s="29">
        <v>134</v>
      </c>
      <c r="F2" s="29">
        <v>135</v>
      </c>
      <c r="G2" s="29">
        <v>161</v>
      </c>
      <c r="H2" s="29">
        <v>144</v>
      </c>
      <c r="I2" s="29"/>
      <c r="J2" s="29"/>
      <c r="K2" s="34">
        <v>4</v>
      </c>
      <c r="L2" s="34">
        <v>574</v>
      </c>
      <c r="M2" s="35">
        <v>143.5</v>
      </c>
      <c r="N2" s="36">
        <v>2</v>
      </c>
      <c r="O2" s="37">
        <v>145.5</v>
      </c>
    </row>
    <row r="3" spans="1:17" x14ac:dyDescent="0.25">
      <c r="A3" s="25" t="s">
        <v>38</v>
      </c>
      <c r="B3" s="26" t="s">
        <v>70</v>
      </c>
      <c r="C3" s="27">
        <v>43904</v>
      </c>
      <c r="D3" s="28" t="s">
        <v>56</v>
      </c>
      <c r="E3" s="29">
        <v>178</v>
      </c>
      <c r="F3" s="29">
        <v>178</v>
      </c>
      <c r="G3" s="29">
        <v>174</v>
      </c>
      <c r="H3" s="29">
        <v>178</v>
      </c>
      <c r="I3" s="29"/>
      <c r="J3" s="29"/>
      <c r="K3" s="34">
        <v>4</v>
      </c>
      <c r="L3" s="34">
        <v>708</v>
      </c>
      <c r="M3" s="35">
        <v>177</v>
      </c>
      <c r="N3" s="36">
        <v>3</v>
      </c>
      <c r="O3" s="37">
        <v>180</v>
      </c>
    </row>
    <row r="4" spans="1:17" x14ac:dyDescent="0.25">
      <c r="A4" s="25" t="s">
        <v>38</v>
      </c>
      <c r="B4" s="26" t="s">
        <v>70</v>
      </c>
      <c r="C4" s="27">
        <v>43974</v>
      </c>
      <c r="D4" s="28" t="s">
        <v>56</v>
      </c>
      <c r="E4" s="29">
        <v>150</v>
      </c>
      <c r="F4" s="29">
        <v>174</v>
      </c>
      <c r="G4" s="29">
        <v>166</v>
      </c>
      <c r="H4" s="29">
        <v>174</v>
      </c>
      <c r="I4" s="29"/>
      <c r="J4" s="29"/>
      <c r="K4" s="34">
        <v>4</v>
      </c>
      <c r="L4" s="34">
        <v>664</v>
      </c>
      <c r="M4" s="35">
        <v>166</v>
      </c>
      <c r="N4" s="36">
        <v>3</v>
      </c>
      <c r="O4" s="37">
        <v>169</v>
      </c>
    </row>
    <row r="5" spans="1:17" x14ac:dyDescent="0.25">
      <c r="A5" s="25" t="s">
        <v>38</v>
      </c>
      <c r="B5" s="26" t="s">
        <v>70</v>
      </c>
      <c r="C5" s="27">
        <v>43981</v>
      </c>
      <c r="D5" s="28" t="s">
        <v>56</v>
      </c>
      <c r="E5" s="29">
        <v>162</v>
      </c>
      <c r="F5" s="29">
        <v>170</v>
      </c>
      <c r="G5" s="29">
        <v>102</v>
      </c>
      <c r="H5" s="29">
        <v>172</v>
      </c>
      <c r="I5" s="29"/>
      <c r="J5" s="29"/>
      <c r="K5" s="34">
        <v>4</v>
      </c>
      <c r="L5" s="34">
        <v>606</v>
      </c>
      <c r="M5" s="35">
        <v>151.5</v>
      </c>
      <c r="N5" s="36">
        <v>3</v>
      </c>
      <c r="O5" s="37">
        <v>154.5</v>
      </c>
    </row>
    <row r="8" spans="1:17" x14ac:dyDescent="0.25">
      <c r="K8" s="17">
        <f>SUM(K2:K7)</f>
        <v>16</v>
      </c>
      <c r="L8" s="17">
        <f>SUM(L2:L7)</f>
        <v>2552</v>
      </c>
      <c r="M8" s="23">
        <f>SUM(L8/K8)</f>
        <v>159.5</v>
      </c>
      <c r="N8" s="17">
        <f>SUM(N2:N7)</f>
        <v>11</v>
      </c>
      <c r="O8" s="23">
        <f>SUM(M8+N8)</f>
        <v>170.5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</protectedRanges>
  <conditionalFormatting sqref="I2">
    <cfRule type="top10" dxfId="2120" priority="24" rank="1"/>
  </conditionalFormatting>
  <conditionalFormatting sqref="H2">
    <cfRule type="top10" dxfId="2119" priority="20" rank="1"/>
  </conditionalFormatting>
  <conditionalFormatting sqref="J2">
    <cfRule type="top10" dxfId="2118" priority="21" rank="1"/>
  </conditionalFormatting>
  <conditionalFormatting sqref="G2">
    <cfRule type="top10" dxfId="2117" priority="23" rank="1"/>
  </conditionalFormatting>
  <conditionalFormatting sqref="F2">
    <cfRule type="top10" dxfId="2116" priority="22" rank="1"/>
  </conditionalFormatting>
  <conditionalFormatting sqref="E2">
    <cfRule type="top10" dxfId="2115" priority="19" rank="1"/>
  </conditionalFormatting>
  <conditionalFormatting sqref="I3">
    <cfRule type="top10" dxfId="2114" priority="18" rank="1"/>
  </conditionalFormatting>
  <conditionalFormatting sqref="H3">
    <cfRule type="top10" dxfId="2113" priority="14" rank="1"/>
  </conditionalFormatting>
  <conditionalFormatting sqref="J3">
    <cfRule type="top10" dxfId="2112" priority="15" rank="1"/>
  </conditionalFormatting>
  <conditionalFormatting sqref="G3">
    <cfRule type="top10" dxfId="2111" priority="17" rank="1"/>
  </conditionalFormatting>
  <conditionalFormatting sqref="F3">
    <cfRule type="top10" dxfId="2110" priority="16" rank="1"/>
  </conditionalFormatting>
  <conditionalFormatting sqref="E3">
    <cfRule type="top10" dxfId="2109" priority="13" rank="1"/>
  </conditionalFormatting>
  <conditionalFormatting sqref="I4">
    <cfRule type="top10" dxfId="2108" priority="12" rank="1"/>
  </conditionalFormatting>
  <conditionalFormatting sqref="H4">
    <cfRule type="top10" dxfId="2107" priority="8" rank="1"/>
  </conditionalFormatting>
  <conditionalFormatting sqref="J4">
    <cfRule type="top10" dxfId="2106" priority="9" rank="1"/>
  </conditionalFormatting>
  <conditionalFormatting sqref="G4">
    <cfRule type="top10" dxfId="2105" priority="11" rank="1"/>
  </conditionalFormatting>
  <conditionalFormatting sqref="F4">
    <cfRule type="top10" dxfId="2104" priority="10" rank="1"/>
  </conditionalFormatting>
  <conditionalFormatting sqref="E4">
    <cfRule type="top10" dxfId="2103" priority="7" rank="1"/>
  </conditionalFormatting>
  <conditionalFormatting sqref="I5">
    <cfRule type="top10" dxfId="2102" priority="6" rank="1"/>
  </conditionalFormatting>
  <conditionalFormatting sqref="H5">
    <cfRule type="top10" dxfId="2101" priority="2" rank="1"/>
  </conditionalFormatting>
  <conditionalFormatting sqref="J5">
    <cfRule type="top10" dxfId="2100" priority="3" rank="1"/>
  </conditionalFormatting>
  <conditionalFormatting sqref="G5">
    <cfRule type="top10" dxfId="2099" priority="5" rank="1"/>
  </conditionalFormatting>
  <conditionalFormatting sqref="F5">
    <cfRule type="top10" dxfId="2098" priority="4" rank="1"/>
  </conditionalFormatting>
  <conditionalFormatting sqref="E5">
    <cfRule type="top10" dxfId="2097" priority="1" rank="1"/>
  </conditionalFormatting>
  <hyperlinks>
    <hyperlink ref="Q1" location="'National Adult Rankings'!A1" display="Return to Rankings" xr:uid="{0A974463-0761-4CBC-BCCE-6722E4CFC3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16735E-65FA-4614-AF6A-D86C20B256C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EDC74334-B938-42F4-AC1E-138D16875792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D4FF2DD6-AD93-4383-9ACF-31D89CF657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F14CDFE-E2EA-4E7A-9064-331D369A4F13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2D0D-8ED4-4551-A266-F7EF7162F27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154</v>
      </c>
      <c r="B2" s="26" t="s">
        <v>298</v>
      </c>
      <c r="C2" s="27">
        <v>44009</v>
      </c>
      <c r="D2" s="28" t="s">
        <v>227</v>
      </c>
      <c r="E2" s="29">
        <v>167</v>
      </c>
      <c r="F2" s="29">
        <v>151</v>
      </c>
      <c r="G2" s="29">
        <v>160</v>
      </c>
      <c r="H2" s="29">
        <v>150</v>
      </c>
      <c r="I2" s="29"/>
      <c r="J2" s="29"/>
      <c r="K2" s="34">
        <v>4</v>
      </c>
      <c r="L2" s="34">
        <v>628</v>
      </c>
      <c r="M2" s="35">
        <v>157</v>
      </c>
      <c r="N2" s="36">
        <v>3</v>
      </c>
      <c r="O2" s="37">
        <v>160</v>
      </c>
    </row>
    <row r="5" spans="1:17" x14ac:dyDescent="0.25">
      <c r="K5" s="17">
        <f>SUM(K2:K4)</f>
        <v>4</v>
      </c>
      <c r="L5" s="17">
        <f>SUM(L2:L4)</f>
        <v>628</v>
      </c>
      <c r="M5" s="23">
        <f>SUM(L5/K5)</f>
        <v>157</v>
      </c>
      <c r="N5" s="17">
        <f>SUM(N2:N4)</f>
        <v>3</v>
      </c>
      <c r="O5" s="23">
        <f>SUM(M5+N5)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2096" priority="6" rank="1"/>
  </conditionalFormatting>
  <conditionalFormatting sqref="F2">
    <cfRule type="top10" dxfId="2095" priority="5" rank="1"/>
  </conditionalFormatting>
  <conditionalFormatting sqref="G2">
    <cfRule type="top10" dxfId="2094" priority="4" rank="1"/>
  </conditionalFormatting>
  <conditionalFormatting sqref="H2">
    <cfRule type="top10" dxfId="2093" priority="3" rank="1"/>
  </conditionalFormatting>
  <conditionalFormatting sqref="I2">
    <cfRule type="top10" dxfId="2092" priority="2" rank="1"/>
  </conditionalFormatting>
  <conditionalFormatting sqref="J2">
    <cfRule type="top10" dxfId="2091" priority="1" rank="1"/>
  </conditionalFormatting>
  <hyperlinks>
    <hyperlink ref="Q1" location="'National Adult Rankings'!A1" display="Return to Rankings" xr:uid="{F492971E-ECD4-4E30-B320-25ECEE008C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70756F-9FC7-41FF-8014-EFAA9F544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7613-FFDC-4975-BBAA-B307C946AD17}">
  <sheetPr codeName="Sheet26"/>
  <dimension ref="A1:Q7"/>
  <sheetViews>
    <sheetView workbookViewId="0">
      <selection activeCell="B17" sqref="B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28</v>
      </c>
      <c r="B2" s="26" t="s">
        <v>67</v>
      </c>
      <c r="C2" s="27">
        <v>43883</v>
      </c>
      <c r="D2" s="28" t="s">
        <v>56</v>
      </c>
      <c r="E2" s="29">
        <v>167</v>
      </c>
      <c r="F2" s="29">
        <v>167</v>
      </c>
      <c r="G2" s="29">
        <v>170</v>
      </c>
      <c r="H2" s="29">
        <v>176</v>
      </c>
      <c r="I2" s="29"/>
      <c r="J2" s="29"/>
      <c r="K2" s="34">
        <v>4</v>
      </c>
      <c r="L2" s="34">
        <v>680</v>
      </c>
      <c r="M2" s="35">
        <v>170</v>
      </c>
      <c r="N2" s="36">
        <v>4</v>
      </c>
      <c r="O2" s="37">
        <v>174</v>
      </c>
    </row>
    <row r="3" spans="1:17" x14ac:dyDescent="0.25">
      <c r="A3" s="25" t="s">
        <v>38</v>
      </c>
      <c r="B3" s="26" t="s">
        <v>67</v>
      </c>
      <c r="C3" s="27">
        <v>43995</v>
      </c>
      <c r="D3" s="28" t="s">
        <v>56</v>
      </c>
      <c r="E3" s="29">
        <v>172</v>
      </c>
      <c r="F3" s="29">
        <v>172</v>
      </c>
      <c r="G3" s="29">
        <v>169</v>
      </c>
      <c r="H3" s="29">
        <v>177</v>
      </c>
      <c r="I3" s="29"/>
      <c r="J3" s="29"/>
      <c r="K3" s="34">
        <v>4</v>
      </c>
      <c r="L3" s="34">
        <v>690</v>
      </c>
      <c r="M3" s="35">
        <v>172.5</v>
      </c>
      <c r="N3" s="36">
        <v>4</v>
      </c>
      <c r="O3" s="37">
        <v>176.5</v>
      </c>
    </row>
    <row r="4" spans="1:17" x14ac:dyDescent="0.25">
      <c r="A4" s="25" t="s">
        <v>38</v>
      </c>
      <c r="B4" s="26" t="s">
        <v>67</v>
      </c>
      <c r="C4" s="27">
        <v>44009</v>
      </c>
      <c r="D4" s="28" t="s">
        <v>56</v>
      </c>
      <c r="E4" s="29">
        <v>172</v>
      </c>
      <c r="F4" s="29">
        <v>177</v>
      </c>
      <c r="G4" s="29">
        <v>169</v>
      </c>
      <c r="H4" s="29">
        <v>164</v>
      </c>
      <c r="I4" s="29"/>
      <c r="J4" s="29"/>
      <c r="K4" s="34">
        <v>4</v>
      </c>
      <c r="L4" s="34">
        <v>682</v>
      </c>
      <c r="M4" s="35">
        <v>170.5</v>
      </c>
      <c r="N4" s="36">
        <v>6</v>
      </c>
      <c r="O4" s="37">
        <v>176.5</v>
      </c>
    </row>
    <row r="7" spans="1:17" x14ac:dyDescent="0.25">
      <c r="K7" s="17">
        <f>SUM(K2:K6)</f>
        <v>12</v>
      </c>
      <c r="L7" s="17">
        <f>SUM(L2:L6)</f>
        <v>2052</v>
      </c>
      <c r="M7" s="23">
        <f>SUM(L7/K7)</f>
        <v>171</v>
      </c>
      <c r="N7" s="17">
        <f>SUM(N2:N6)</f>
        <v>14</v>
      </c>
      <c r="O7" s="23">
        <f>SUM(M7+N7)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sqref="E3:J3 B3:C3" name="Range1_5"/>
    <protectedRange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I2">
    <cfRule type="top10" dxfId="2090" priority="18" rank="1"/>
  </conditionalFormatting>
  <conditionalFormatting sqref="H2">
    <cfRule type="top10" dxfId="2089" priority="14" rank="1"/>
  </conditionalFormatting>
  <conditionalFormatting sqref="J2">
    <cfRule type="top10" dxfId="2088" priority="15" rank="1"/>
  </conditionalFormatting>
  <conditionalFormatting sqref="G2">
    <cfRule type="top10" dxfId="2087" priority="17" rank="1"/>
  </conditionalFormatting>
  <conditionalFormatting sqref="F2">
    <cfRule type="top10" dxfId="2086" priority="16" rank="1"/>
  </conditionalFormatting>
  <conditionalFormatting sqref="E2">
    <cfRule type="top10" dxfId="2085" priority="13" rank="1"/>
  </conditionalFormatting>
  <conditionalFormatting sqref="I3">
    <cfRule type="top10" dxfId="2084" priority="12" rank="1"/>
  </conditionalFormatting>
  <conditionalFormatting sqref="H3">
    <cfRule type="top10" dxfId="2083" priority="8" rank="1"/>
  </conditionalFormatting>
  <conditionalFormatting sqref="J3">
    <cfRule type="top10" dxfId="2082" priority="9" rank="1"/>
  </conditionalFormatting>
  <conditionalFormatting sqref="G3">
    <cfRule type="top10" dxfId="2081" priority="11" rank="1"/>
  </conditionalFormatting>
  <conditionalFormatting sqref="F3">
    <cfRule type="top10" dxfId="2080" priority="10" rank="1"/>
  </conditionalFormatting>
  <conditionalFormatting sqref="E3">
    <cfRule type="top10" dxfId="2079" priority="7" rank="1"/>
  </conditionalFormatting>
  <conditionalFormatting sqref="I4">
    <cfRule type="top10" dxfId="2078" priority="6" rank="1"/>
  </conditionalFormatting>
  <conditionalFormatting sqref="H4">
    <cfRule type="top10" dxfId="2077" priority="2" rank="1"/>
  </conditionalFormatting>
  <conditionalFormatting sqref="J4">
    <cfRule type="top10" dxfId="2076" priority="3" rank="1"/>
  </conditionalFormatting>
  <conditionalFormatting sqref="G4">
    <cfRule type="top10" dxfId="2075" priority="5" rank="1"/>
  </conditionalFormatting>
  <conditionalFormatting sqref="F4">
    <cfRule type="top10" dxfId="2074" priority="4" rank="1"/>
  </conditionalFormatting>
  <conditionalFormatting sqref="E4">
    <cfRule type="top10" dxfId="2073" priority="1" rank="1"/>
  </conditionalFormatting>
  <hyperlinks>
    <hyperlink ref="Q1" location="'National Adult Rankings'!A1" display="Return to Rankings" xr:uid="{255C85E1-2E33-44CC-838A-86F256C77E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432DB7-3BE5-4AB5-9AD6-26F38680AC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66D0F9-0D9D-481C-8E5E-41F7C1149DE6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4FBB-09DA-4E98-B43C-EB6703AC5C02}">
  <sheetPr codeName="Sheet27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25</v>
      </c>
      <c r="B2" s="26" t="s">
        <v>64</v>
      </c>
      <c r="C2" s="27">
        <v>43883</v>
      </c>
      <c r="D2" s="28" t="s">
        <v>56</v>
      </c>
      <c r="E2" s="29">
        <v>176</v>
      </c>
      <c r="F2" s="29">
        <v>177</v>
      </c>
      <c r="G2" s="29">
        <v>172</v>
      </c>
      <c r="H2" s="29">
        <v>169</v>
      </c>
      <c r="I2" s="29"/>
      <c r="J2" s="29"/>
      <c r="K2" s="34">
        <v>4</v>
      </c>
      <c r="L2" s="34">
        <v>694</v>
      </c>
      <c r="M2" s="35">
        <v>173.5</v>
      </c>
      <c r="N2" s="36">
        <v>4</v>
      </c>
      <c r="O2" s="37">
        <v>177.5</v>
      </c>
    </row>
    <row r="5" spans="1:17" x14ac:dyDescent="0.25">
      <c r="K5" s="17">
        <f>SUM(K2:K4)</f>
        <v>4</v>
      </c>
      <c r="L5" s="17">
        <f>SUM(L2:L4)</f>
        <v>694</v>
      </c>
      <c r="M5" s="23">
        <f>SUM(L5/K5)</f>
        <v>173.5</v>
      </c>
      <c r="N5" s="17">
        <f>SUM(N2:N4)</f>
        <v>4</v>
      </c>
      <c r="O5" s="23">
        <f>SUM(M5+N5)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E2">
    <cfRule type="top10" dxfId="2072" priority="6" rank="1"/>
  </conditionalFormatting>
  <conditionalFormatting sqref="F2">
    <cfRule type="top10" dxfId="2071" priority="5" rank="1"/>
  </conditionalFormatting>
  <conditionalFormatting sqref="G2">
    <cfRule type="top10" dxfId="2070" priority="4" rank="1"/>
  </conditionalFormatting>
  <conditionalFormatting sqref="H2">
    <cfRule type="top10" dxfId="2069" priority="3" rank="1"/>
  </conditionalFormatting>
  <conditionalFormatting sqref="I2">
    <cfRule type="top10" dxfId="2068" priority="2" rank="1"/>
  </conditionalFormatting>
  <conditionalFormatting sqref="J2">
    <cfRule type="top10" dxfId="2067" priority="1" rank="1"/>
  </conditionalFormatting>
  <hyperlinks>
    <hyperlink ref="Q1" location="'National Adult Rankings'!A1" display="Return to Rankings" xr:uid="{046F3A19-B43F-4B37-AE8B-EAFA7B811F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23EBF9-DE16-4699-9BF0-4AF8E036AE8A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5623AC81-BB6F-486E-97B8-5B4D2B47D35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7383E27B-C42A-463B-8540-C7018DB774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651D-823B-4426-AE78-CE9585D36562}">
  <sheetPr codeName="Sheet117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208</v>
      </c>
      <c r="C2" s="27">
        <v>43967</v>
      </c>
      <c r="D2" s="28" t="s">
        <v>201</v>
      </c>
      <c r="E2" s="29">
        <v>193</v>
      </c>
      <c r="F2" s="29">
        <v>191</v>
      </c>
      <c r="G2" s="29">
        <v>193</v>
      </c>
      <c r="H2" s="29"/>
      <c r="I2" s="29"/>
      <c r="J2" s="29"/>
      <c r="K2" s="34">
        <v>3</v>
      </c>
      <c r="L2" s="34">
        <v>577</v>
      </c>
      <c r="M2" s="35">
        <v>192.33333333333334</v>
      </c>
      <c r="N2" s="36">
        <v>9</v>
      </c>
      <c r="O2" s="37">
        <v>201.33333333333334</v>
      </c>
    </row>
    <row r="3" spans="1:17" x14ac:dyDescent="0.25">
      <c r="A3" s="25" t="s">
        <v>148</v>
      </c>
      <c r="B3" s="26" t="s">
        <v>208</v>
      </c>
      <c r="C3" s="27">
        <v>43973</v>
      </c>
      <c r="D3" s="28" t="s">
        <v>202</v>
      </c>
      <c r="E3" s="29">
        <v>196</v>
      </c>
      <c r="F3" s="29">
        <v>191</v>
      </c>
      <c r="G3" s="29"/>
      <c r="H3" s="29"/>
      <c r="I3" s="29"/>
      <c r="J3" s="29"/>
      <c r="K3" s="34">
        <v>2</v>
      </c>
      <c r="L3" s="34">
        <v>387</v>
      </c>
      <c r="M3" s="35">
        <v>193.5</v>
      </c>
      <c r="N3" s="36">
        <v>9</v>
      </c>
      <c r="O3" s="37">
        <v>202.5</v>
      </c>
    </row>
    <row r="4" spans="1:17" x14ac:dyDescent="0.25">
      <c r="A4" s="25" t="s">
        <v>148</v>
      </c>
      <c r="B4" s="26" t="s">
        <v>208</v>
      </c>
      <c r="C4" s="27">
        <v>43995</v>
      </c>
      <c r="D4" s="28" t="s">
        <v>202</v>
      </c>
      <c r="E4" s="29">
        <v>192</v>
      </c>
      <c r="F4" s="29">
        <v>191</v>
      </c>
      <c r="G4" s="29">
        <v>190</v>
      </c>
      <c r="H4" s="29">
        <v>190</v>
      </c>
      <c r="I4" s="29">
        <v>194</v>
      </c>
      <c r="J4" s="29">
        <v>191</v>
      </c>
      <c r="K4" s="34">
        <v>6</v>
      </c>
      <c r="L4" s="34">
        <v>1148</v>
      </c>
      <c r="M4" s="35">
        <v>191.33333333333334</v>
      </c>
      <c r="N4" s="36">
        <v>34</v>
      </c>
      <c r="O4" s="37">
        <v>225.33333333333334</v>
      </c>
    </row>
    <row r="7" spans="1:17" x14ac:dyDescent="0.25">
      <c r="K7" s="17">
        <f>SUM(K2:K6)</f>
        <v>11</v>
      </c>
      <c r="L7" s="17">
        <f>SUM(L2:L6)</f>
        <v>2112</v>
      </c>
      <c r="M7" s="23">
        <f>SUM(L7/K7)</f>
        <v>192</v>
      </c>
      <c r="N7" s="17">
        <f>SUM(N2:N6)</f>
        <v>52</v>
      </c>
      <c r="O7" s="23">
        <f>SUM(M7+N7)</f>
        <v>244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E3">
    <cfRule type="top10" dxfId="2066" priority="12" rank="1"/>
  </conditionalFormatting>
  <conditionalFormatting sqref="F3">
    <cfRule type="top10" dxfId="2065" priority="11" rank="1"/>
  </conditionalFormatting>
  <conditionalFormatting sqref="G3">
    <cfRule type="top10" dxfId="2064" priority="10" rank="1"/>
  </conditionalFormatting>
  <conditionalFormatting sqref="H3">
    <cfRule type="top10" dxfId="2063" priority="9" rank="1"/>
  </conditionalFormatting>
  <conditionalFormatting sqref="I3">
    <cfRule type="top10" dxfId="2062" priority="8" rank="1"/>
  </conditionalFormatting>
  <conditionalFormatting sqref="J3">
    <cfRule type="top10" dxfId="2061" priority="7" rank="1"/>
  </conditionalFormatting>
  <conditionalFormatting sqref="E2">
    <cfRule type="top10" dxfId="2060" priority="13" rank="1"/>
  </conditionalFormatting>
  <conditionalFormatting sqref="F2">
    <cfRule type="top10" dxfId="2059" priority="14" rank="1"/>
  </conditionalFormatting>
  <conditionalFormatting sqref="G2">
    <cfRule type="top10" dxfId="2058" priority="15" rank="1"/>
  </conditionalFormatting>
  <conditionalFormatting sqref="H2">
    <cfRule type="top10" dxfId="2057" priority="16" rank="1"/>
  </conditionalFormatting>
  <conditionalFormatting sqref="I2">
    <cfRule type="top10" dxfId="2056" priority="17" rank="1"/>
  </conditionalFormatting>
  <conditionalFormatting sqref="J2">
    <cfRule type="top10" dxfId="2055" priority="18" rank="1"/>
  </conditionalFormatting>
  <conditionalFormatting sqref="E4">
    <cfRule type="top10" dxfId="2054" priority="6" rank="1"/>
  </conditionalFormatting>
  <conditionalFormatting sqref="F4">
    <cfRule type="top10" dxfId="2053" priority="5" rank="1"/>
  </conditionalFormatting>
  <conditionalFormatting sqref="G4">
    <cfRule type="top10" dxfId="2052" priority="4" rank="1"/>
  </conditionalFormatting>
  <conditionalFormatting sqref="H4">
    <cfRule type="top10" dxfId="2051" priority="3" rank="1"/>
  </conditionalFormatting>
  <conditionalFormatting sqref="I4">
    <cfRule type="top10" dxfId="2050" priority="2" rank="1"/>
  </conditionalFormatting>
  <conditionalFormatting sqref="J4">
    <cfRule type="top10" dxfId="2049" priority="1" rank="1"/>
  </conditionalFormatting>
  <hyperlinks>
    <hyperlink ref="Q1" location="'National Adult Rankings'!A1" display="Return to Rankings" xr:uid="{AE471235-C288-4EC2-804D-4C70D74818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9E084E-69AD-420E-8CD8-77E28413D906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  <x14:dataValidation type="list" allowBlank="1" showInputMessage="1" showErrorMessage="1" xr:uid="{BC8861E8-8B24-4343-B0F6-ED6BA2D939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263-7DAD-409D-817A-EBD1C001E078}">
  <sheetPr codeName="Sheet146"/>
  <dimension ref="A1:Q19"/>
  <sheetViews>
    <sheetView workbookViewId="0">
      <selection activeCell="A16" sqref="A16:O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224</v>
      </c>
      <c r="C2" s="27">
        <v>43978</v>
      </c>
      <c r="D2" s="28" t="s">
        <v>222</v>
      </c>
      <c r="E2" s="29">
        <v>193</v>
      </c>
      <c r="F2" s="29">
        <v>197</v>
      </c>
      <c r="G2" s="29">
        <v>184</v>
      </c>
      <c r="H2" s="29">
        <v>185</v>
      </c>
      <c r="I2" s="29"/>
      <c r="J2" s="29"/>
      <c r="K2" s="34">
        <v>4</v>
      </c>
      <c r="L2" s="34">
        <v>759</v>
      </c>
      <c r="M2" s="35">
        <v>189.75</v>
      </c>
      <c r="N2" s="36">
        <v>4</v>
      </c>
      <c r="O2" s="37">
        <v>193.75</v>
      </c>
    </row>
    <row r="5" spans="1:17" x14ac:dyDescent="0.25">
      <c r="K5" s="17">
        <f>SUM(K2:K4)</f>
        <v>4</v>
      </c>
      <c r="L5" s="17">
        <f>SUM(L2:L4)</f>
        <v>759</v>
      </c>
      <c r="M5" s="23">
        <f>SUM(L5/K5)</f>
        <v>189.75</v>
      </c>
      <c r="N5" s="17">
        <f>SUM(N2:N4)</f>
        <v>4</v>
      </c>
      <c r="O5" s="23">
        <f>SUM(M5+N5)</f>
        <v>193.75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5" t="s">
        <v>148</v>
      </c>
      <c r="B16" s="26" t="s">
        <v>224</v>
      </c>
      <c r="C16" s="27">
        <v>44006</v>
      </c>
      <c r="D16" s="28" t="s">
        <v>222</v>
      </c>
      <c r="E16" s="29">
        <v>191</v>
      </c>
      <c r="F16" s="29">
        <v>195</v>
      </c>
      <c r="G16" s="29">
        <v>196</v>
      </c>
      <c r="H16" s="29">
        <v>199</v>
      </c>
      <c r="I16" s="29"/>
      <c r="J16" s="29"/>
      <c r="K16" s="34">
        <v>4</v>
      </c>
      <c r="L16" s="34">
        <v>781</v>
      </c>
      <c r="M16" s="35">
        <v>195.25</v>
      </c>
      <c r="N16" s="36">
        <v>13</v>
      </c>
      <c r="O16" s="37">
        <v>208.25</v>
      </c>
    </row>
    <row r="19" spans="11:15" x14ac:dyDescent="0.25">
      <c r="K19" s="17">
        <f>SUM(K16:K18)</f>
        <v>4</v>
      </c>
      <c r="L19" s="17">
        <f>SUM(L16:L18)</f>
        <v>781</v>
      </c>
      <c r="M19" s="23">
        <f>SUM(L19/K19)</f>
        <v>195.25</v>
      </c>
      <c r="N19" s="17">
        <f>SUM(N16:N18)</f>
        <v>13</v>
      </c>
      <c r="O19" s="23">
        <f>SUM(M19+N19)</f>
        <v>208.25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16:J16 B16:C16" name="Range1_20"/>
    <protectedRange algorithmName="SHA-512" hashValue="ON39YdpmFHfN9f47KpiRvqrKx0V9+erV1CNkpWzYhW/Qyc6aT8rEyCrvauWSYGZK2ia3o7vd3akF07acHAFpOA==" saltValue="yVW9XmDwTqEnmpSGai0KYg==" spinCount="100000" sqref="D16" name="Range1_1_15"/>
  </protectedRanges>
  <conditionalFormatting sqref="E2">
    <cfRule type="top10" dxfId="3244" priority="18" rank="1"/>
  </conditionalFormatting>
  <conditionalFormatting sqref="F2">
    <cfRule type="top10" dxfId="3243" priority="17" rank="1"/>
  </conditionalFormatting>
  <conditionalFormatting sqref="G2">
    <cfRule type="top10" dxfId="3242" priority="16" rank="1"/>
  </conditionalFormatting>
  <conditionalFormatting sqref="H2">
    <cfRule type="top10" dxfId="3241" priority="15" rank="1"/>
  </conditionalFormatting>
  <conditionalFormatting sqref="I2">
    <cfRule type="top10" dxfId="3240" priority="14" rank="1"/>
  </conditionalFormatting>
  <conditionalFormatting sqref="J2">
    <cfRule type="top10" dxfId="3239" priority="13" rank="1"/>
  </conditionalFormatting>
  <conditionalFormatting sqref="F16">
    <cfRule type="top10" dxfId="3238" priority="6" rank="1"/>
  </conditionalFormatting>
  <conditionalFormatting sqref="G16">
    <cfRule type="top10" dxfId="3237" priority="5" rank="1"/>
  </conditionalFormatting>
  <conditionalFormatting sqref="H16">
    <cfRule type="top10" dxfId="3236" priority="4" rank="1"/>
  </conditionalFormatting>
  <conditionalFormatting sqref="I16">
    <cfRule type="top10" dxfId="3235" priority="3" rank="1"/>
  </conditionalFormatting>
  <conditionalFormatting sqref="J16">
    <cfRule type="top10" dxfId="3234" priority="2" rank="1"/>
  </conditionalFormatting>
  <conditionalFormatting sqref="E16">
    <cfRule type="top10" dxfId="3233" priority="1" rank="1"/>
  </conditionalFormatting>
  <dataValidations count="1">
    <dataValidation type="list" allowBlank="1" showInputMessage="1" showErrorMessage="1" sqref="B16" xr:uid="{5C86D9FB-65C4-4944-A12F-D2541DB1FEA2}">
      <formula1>$H$2:$H$101</formula1>
    </dataValidation>
  </dataValidations>
  <hyperlinks>
    <hyperlink ref="Q1" location="'National Adult Rankings'!A1" display="Return to Rankings" xr:uid="{22AC1280-2AF5-4C6F-91AA-4C474949FB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36747F5-6DB1-4F2A-89F3-89DE2484CBCA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B81E8DD3-52C1-4CA0-89AE-5DC8F5704C1F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88F1-BD7C-41C4-BAA7-2E37E499C24A}">
  <sheetPr codeName="Sheet56"/>
  <dimension ref="A1:Q1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96</v>
      </c>
      <c r="B2" s="26" t="s">
        <v>102</v>
      </c>
      <c r="C2" s="27">
        <v>43907</v>
      </c>
      <c r="D2" s="28" t="s">
        <v>101</v>
      </c>
      <c r="E2" s="29">
        <v>186</v>
      </c>
      <c r="F2" s="29">
        <v>186</v>
      </c>
      <c r="G2" s="29">
        <v>188</v>
      </c>
      <c r="H2" s="29">
        <v>194</v>
      </c>
      <c r="I2" s="29"/>
      <c r="J2" s="29"/>
      <c r="K2" s="34">
        <v>4</v>
      </c>
      <c r="L2" s="34">
        <v>754</v>
      </c>
      <c r="M2" s="35">
        <v>188.5</v>
      </c>
      <c r="N2" s="36">
        <v>13</v>
      </c>
      <c r="O2" s="37">
        <v>201.5</v>
      </c>
    </row>
    <row r="5" spans="1:17" x14ac:dyDescent="0.25">
      <c r="K5" s="17">
        <f>SUM(K2:K4)</f>
        <v>4</v>
      </c>
      <c r="L5" s="17">
        <f>SUM(L2:L4)</f>
        <v>754</v>
      </c>
      <c r="M5" s="23">
        <f>SUM(L5/K5)</f>
        <v>188.5</v>
      </c>
      <c r="N5" s="17">
        <f>SUM(N2:N4)</f>
        <v>13</v>
      </c>
      <c r="O5" s="23">
        <f>SUM(M5+N5)</f>
        <v>201.5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5" t="s">
        <v>76</v>
      </c>
      <c r="B13" s="26" t="s">
        <v>102</v>
      </c>
      <c r="C13" s="27">
        <v>43942</v>
      </c>
      <c r="D13" s="28" t="s">
        <v>131</v>
      </c>
      <c r="E13" s="29">
        <v>192</v>
      </c>
      <c r="F13" s="29">
        <v>195</v>
      </c>
      <c r="G13" s="29">
        <v>194</v>
      </c>
      <c r="H13" s="29">
        <v>193</v>
      </c>
      <c r="I13" s="29"/>
      <c r="J13" s="29"/>
      <c r="K13" s="34">
        <f t="shared" ref="K13" si="0">COUNT(E13:J13)</f>
        <v>4</v>
      </c>
      <c r="L13" s="34">
        <f t="shared" ref="L13" si="1">SUM(E13:J13)</f>
        <v>774</v>
      </c>
      <c r="M13" s="35">
        <f t="shared" ref="M13" si="2">IFERROR(L13/K13,0)</f>
        <v>193.5</v>
      </c>
      <c r="N13" s="36">
        <v>2</v>
      </c>
      <c r="O13" s="37">
        <f t="shared" ref="O13" si="3">SUM(M13+N13)</f>
        <v>195.5</v>
      </c>
    </row>
    <row r="14" spans="1:17" x14ac:dyDescent="0.25">
      <c r="A14" s="25" t="s">
        <v>76</v>
      </c>
      <c r="B14" s="26" t="s">
        <v>102</v>
      </c>
      <c r="C14" s="27">
        <v>43970</v>
      </c>
      <c r="D14" s="28" t="s">
        <v>101</v>
      </c>
      <c r="E14" s="29">
        <v>198</v>
      </c>
      <c r="F14" s="29">
        <v>192</v>
      </c>
      <c r="G14" s="29">
        <v>196</v>
      </c>
      <c r="H14" s="29">
        <v>195</v>
      </c>
      <c r="I14" s="29"/>
      <c r="J14" s="29"/>
      <c r="K14" s="34">
        <v>4</v>
      </c>
      <c r="L14" s="34">
        <v>781</v>
      </c>
      <c r="M14" s="35">
        <v>195.25</v>
      </c>
      <c r="N14" s="36">
        <v>5</v>
      </c>
      <c r="O14" s="37">
        <f t="shared" ref="O14" si="4">SUM(M14+N14)</f>
        <v>200.25</v>
      </c>
    </row>
    <row r="17" spans="11:15" x14ac:dyDescent="0.25">
      <c r="K17" s="17">
        <f>SUM(K13:K16)</f>
        <v>8</v>
      </c>
      <c r="L17" s="17">
        <f>SUM(L13:L16)</f>
        <v>1555</v>
      </c>
      <c r="M17" s="23">
        <f>SUM(L17/K17)</f>
        <v>194.375</v>
      </c>
      <c r="N17" s="17">
        <f>SUM(N13:N16)</f>
        <v>7</v>
      </c>
      <c r="O17" s="23">
        <f>SUM(M17+N17)</f>
        <v>201.375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13:C13 I13:J13" name="Range1_6_2"/>
    <protectedRange algorithmName="SHA-512" hashValue="ON39YdpmFHfN9f47KpiRvqrKx0V9+erV1CNkpWzYhW/Qyc6aT8rEyCrvauWSYGZK2ia3o7vd3akF07acHAFpOA==" saltValue="yVW9XmDwTqEnmpSGai0KYg==" spinCount="100000" sqref="D13" name="Range1_1_4_2"/>
    <protectedRange algorithmName="SHA-512" hashValue="ON39YdpmFHfN9f47KpiRvqrKx0V9+erV1CNkpWzYhW/Qyc6aT8rEyCrvauWSYGZK2ia3o7vd3akF07acHAFpOA==" saltValue="yVW9XmDwTqEnmpSGai0KYg==" spinCount="100000" sqref="E13:H13" name="Range1_3_1_1"/>
    <protectedRange algorithmName="SHA-512" hashValue="ON39YdpmFHfN9f47KpiRvqrKx0V9+erV1CNkpWzYhW/Qyc6aT8rEyCrvauWSYGZK2ia3o7vd3akF07acHAFpOA==" saltValue="yVW9XmDwTqEnmpSGai0KYg==" spinCount="100000" sqref="I14:J14 B14:C14" name="Range1_9"/>
    <protectedRange algorithmName="SHA-512" hashValue="ON39YdpmFHfN9f47KpiRvqrKx0V9+erV1CNkpWzYhW/Qyc6aT8rEyCrvauWSYGZK2ia3o7vd3akF07acHAFpOA==" saltValue="yVW9XmDwTqEnmpSGai0KYg==" spinCount="100000" sqref="D14" name="Range1_1_8"/>
    <protectedRange algorithmName="SHA-512" hashValue="ON39YdpmFHfN9f47KpiRvqrKx0V9+erV1CNkpWzYhW/Qyc6aT8rEyCrvauWSYGZK2ia3o7vd3akF07acHAFpOA==" saltValue="yVW9XmDwTqEnmpSGai0KYg==" spinCount="100000" sqref="E14:H14" name="Range1_3_2"/>
  </protectedRanges>
  <conditionalFormatting sqref="F2">
    <cfRule type="top10" dxfId="2048" priority="23" rank="1"/>
  </conditionalFormatting>
  <conditionalFormatting sqref="G2">
    <cfRule type="top10" dxfId="2047" priority="22" rank="1"/>
  </conditionalFormatting>
  <conditionalFormatting sqref="H2">
    <cfRule type="top10" dxfId="2046" priority="21" rank="1"/>
  </conditionalFormatting>
  <conditionalFormatting sqref="E2">
    <cfRule type="top10" dxfId="2045" priority="24" rank="1"/>
  </conditionalFormatting>
  <conditionalFormatting sqref="J2">
    <cfRule type="top10" dxfId="2044" priority="19" rank="1"/>
  </conditionalFormatting>
  <conditionalFormatting sqref="I2">
    <cfRule type="top10" dxfId="2043" priority="20" rank="1"/>
  </conditionalFormatting>
  <conditionalFormatting sqref="H13">
    <cfRule type="top10" dxfId="2042" priority="9" rank="1"/>
  </conditionalFormatting>
  <conditionalFormatting sqref="E13">
    <cfRule type="top10" dxfId="2041" priority="12" rank="1"/>
  </conditionalFormatting>
  <conditionalFormatting sqref="F13">
    <cfRule type="top10" dxfId="2040" priority="7" rank="1"/>
  </conditionalFormatting>
  <conditionalFormatting sqref="G13">
    <cfRule type="top10" dxfId="2039" priority="8" rank="1"/>
  </conditionalFormatting>
  <conditionalFormatting sqref="I13">
    <cfRule type="top10" dxfId="2038" priority="10" rank="1"/>
  </conditionalFormatting>
  <conditionalFormatting sqref="J13">
    <cfRule type="top10" dxfId="2037" priority="11" rank="1"/>
  </conditionalFormatting>
  <conditionalFormatting sqref="F14">
    <cfRule type="top10" dxfId="2036" priority="5" rank="1"/>
  </conditionalFormatting>
  <conditionalFormatting sqref="G14">
    <cfRule type="top10" dxfId="2035" priority="4" rank="1"/>
  </conditionalFormatting>
  <conditionalFormatting sqref="H14">
    <cfRule type="top10" dxfId="2034" priority="3" rank="1"/>
  </conditionalFormatting>
  <conditionalFormatting sqref="I14">
    <cfRule type="top10" dxfId="2033" priority="1" rank="1"/>
  </conditionalFormatting>
  <conditionalFormatting sqref="J14">
    <cfRule type="top10" dxfId="2032" priority="2" rank="1"/>
  </conditionalFormatting>
  <conditionalFormatting sqref="E14">
    <cfRule type="top10" dxfId="2031" priority="6" rank="1"/>
  </conditionalFormatting>
  <hyperlinks>
    <hyperlink ref="Q1" location="'National Adult Rankings'!A1" display="Return to Rankings" xr:uid="{A3C49B4F-A4CB-4BF9-9239-71AFAA7F25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52509A6-6198-48A6-8527-DC9FAFE23218}">
          <x14:formula1>
            <xm:f>'D:\[031720.xlsm]DATA'!#REF!</xm:f>
          </x14:formula1>
          <xm:sqref>B2</xm:sqref>
        </x14:dataValidation>
        <x14:dataValidation type="list" allowBlank="1" showInputMessage="1" showErrorMessage="1" xr:uid="{D98CEA3A-5383-48D4-AB5F-71D1BD0D90CA}">
          <x14:formula1>
            <xm:f>'D:\[031720.xlsm]DATA'!#REF!</xm:f>
          </x14:formula1>
          <xm:sqref>D2</xm:sqref>
        </x14:dataValidation>
        <x14:dataValidation type="list" allowBlank="1" showInputMessage="1" showErrorMessage="1" xr:uid="{C25C5FFF-8083-440C-8F42-7E82FF3A10A1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00C0-4BA0-44F1-AF65-07B262E7EE42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228</v>
      </c>
      <c r="C2" s="27">
        <v>43981</v>
      </c>
      <c r="D2" s="28" t="s">
        <v>227</v>
      </c>
      <c r="E2" s="29">
        <v>196</v>
      </c>
      <c r="F2" s="29">
        <v>196</v>
      </c>
      <c r="G2" s="29">
        <v>196</v>
      </c>
      <c r="H2" s="29">
        <v>197</v>
      </c>
      <c r="I2" s="29"/>
      <c r="J2" s="29"/>
      <c r="K2" s="34">
        <v>4</v>
      </c>
      <c r="L2" s="34">
        <v>785</v>
      </c>
      <c r="M2" s="35">
        <v>196.25</v>
      </c>
      <c r="N2" s="36">
        <v>3</v>
      </c>
      <c r="O2" s="37">
        <v>199.25</v>
      </c>
    </row>
    <row r="3" spans="1:17" x14ac:dyDescent="0.25">
      <c r="A3" s="25" t="s">
        <v>166</v>
      </c>
      <c r="B3" s="26" t="s">
        <v>228</v>
      </c>
      <c r="C3" s="27">
        <v>43995</v>
      </c>
      <c r="D3" s="28" t="s">
        <v>227</v>
      </c>
      <c r="E3" s="29">
        <v>191.001</v>
      </c>
      <c r="F3" s="29">
        <v>191</v>
      </c>
      <c r="G3" s="29">
        <v>191</v>
      </c>
      <c r="H3" s="29">
        <v>194</v>
      </c>
      <c r="I3" s="29"/>
      <c r="J3" s="29"/>
      <c r="K3" s="34">
        <v>4</v>
      </c>
      <c r="L3" s="34">
        <v>767.00099999999998</v>
      </c>
      <c r="M3" s="35">
        <v>191.75024999999999</v>
      </c>
      <c r="N3" s="36">
        <v>5</v>
      </c>
      <c r="O3" s="37">
        <v>196.75024999999999</v>
      </c>
    </row>
    <row r="6" spans="1:17" x14ac:dyDescent="0.25">
      <c r="K6" s="17">
        <f>SUM(K2:K5)</f>
        <v>8</v>
      </c>
      <c r="L6" s="17">
        <f>SUM(L2:L5)</f>
        <v>1552.001</v>
      </c>
      <c r="M6" s="23">
        <f>SUM(L6/K6)</f>
        <v>194.000125</v>
      </c>
      <c r="N6" s="17">
        <f>SUM(N2:N5)</f>
        <v>8</v>
      </c>
      <c r="O6" s="23">
        <f>SUM(M6+N6)</f>
        <v>202.000125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H3" name="Range1_3"/>
  </protectedRanges>
  <conditionalFormatting sqref="J2">
    <cfRule type="top10" dxfId="2030" priority="4" rank="1"/>
  </conditionalFormatting>
  <conditionalFormatting sqref="I2">
    <cfRule type="top10" dxfId="2029" priority="9" rank="1"/>
  </conditionalFormatting>
  <conditionalFormatting sqref="E2">
    <cfRule type="top10" dxfId="2028" priority="8" rank="1"/>
  </conditionalFormatting>
  <conditionalFormatting sqref="F2">
    <cfRule type="top10" dxfId="2027" priority="7" rank="1"/>
  </conditionalFormatting>
  <conditionalFormatting sqref="G2">
    <cfRule type="top10" dxfId="2026" priority="6" rank="1"/>
  </conditionalFormatting>
  <conditionalFormatting sqref="H2">
    <cfRule type="top10" dxfId="2025" priority="5" rank="1"/>
  </conditionalFormatting>
  <conditionalFormatting sqref="I3">
    <cfRule type="top10" dxfId="2024" priority="3" rank="1"/>
  </conditionalFormatting>
  <conditionalFormatting sqref="E3:H3">
    <cfRule type="top10" dxfId="2023" priority="2" rank="1"/>
  </conditionalFormatting>
  <conditionalFormatting sqref="J3">
    <cfRule type="top10" dxfId="2022" priority="1" rank="1"/>
  </conditionalFormatting>
  <hyperlinks>
    <hyperlink ref="Q1" location="'National Adult Rankings'!A1" display="Return to Rankings" xr:uid="{5416E6E3-64D4-4A7B-A58E-E78B716FF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2F9CBC-A514-4EAD-ADDD-E74BD665CD5A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408CA7F5-7286-48D4-AC28-F04E6448C8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D91B-DD27-4798-864E-222D999784BF}">
  <sheetPr codeName="Sheet60"/>
  <dimension ref="A1:Q24"/>
  <sheetViews>
    <sheetView workbookViewId="0">
      <selection activeCell="B29" sqref="B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37</v>
      </c>
      <c r="B2" s="26" t="s">
        <v>106</v>
      </c>
      <c r="C2" s="27">
        <v>43907</v>
      </c>
      <c r="D2" s="28" t="s">
        <v>101</v>
      </c>
      <c r="E2" s="29">
        <v>167</v>
      </c>
      <c r="F2" s="29">
        <v>160</v>
      </c>
      <c r="G2" s="29">
        <v>142</v>
      </c>
      <c r="H2" s="29">
        <v>176</v>
      </c>
      <c r="I2" s="29"/>
      <c r="J2" s="29"/>
      <c r="K2" s="34">
        <v>4</v>
      </c>
      <c r="L2" s="34">
        <v>645</v>
      </c>
      <c r="M2" s="35">
        <v>161.25</v>
      </c>
      <c r="N2" s="36">
        <v>2</v>
      </c>
      <c r="O2" s="37">
        <v>163.25</v>
      </c>
    </row>
    <row r="3" spans="1:17" x14ac:dyDescent="0.25">
      <c r="A3" s="59" t="s">
        <v>37</v>
      </c>
      <c r="B3" s="26" t="s">
        <v>106</v>
      </c>
      <c r="C3" s="27">
        <v>43942</v>
      </c>
      <c r="D3" s="28" t="s">
        <v>133</v>
      </c>
      <c r="E3" s="29">
        <v>179</v>
      </c>
      <c r="F3" s="29">
        <v>185</v>
      </c>
      <c r="G3" s="29">
        <v>182</v>
      </c>
      <c r="H3" s="29">
        <v>180</v>
      </c>
      <c r="I3" s="29"/>
      <c r="J3" s="29"/>
      <c r="K3" s="34">
        <f t="shared" ref="K3" si="0">COUNT(E3:J3)</f>
        <v>4</v>
      </c>
      <c r="L3" s="34">
        <f t="shared" ref="L3" si="1">SUM(E3:J3)</f>
        <v>726</v>
      </c>
      <c r="M3" s="35">
        <f t="shared" ref="M3" si="2">IFERROR(L3/K3,0)</f>
        <v>181.5</v>
      </c>
      <c r="N3" s="36">
        <v>5</v>
      </c>
      <c r="O3" s="37">
        <f t="shared" ref="O3" si="3">SUM(M3+N3)</f>
        <v>186.5</v>
      </c>
    </row>
    <row r="6" spans="1:17" x14ac:dyDescent="0.25">
      <c r="K6" s="17">
        <f>SUM(K2:K5)</f>
        <v>8</v>
      </c>
      <c r="L6" s="17">
        <f>SUM(L2:L5)</f>
        <v>1371</v>
      </c>
      <c r="M6" s="23">
        <f>SUM(L6/K6)</f>
        <v>171.375</v>
      </c>
      <c r="N6" s="17">
        <f>SUM(N2:N5)</f>
        <v>7</v>
      </c>
      <c r="O6" s="23">
        <f>SUM(M6+N6)</f>
        <v>178.375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5" t="s">
        <v>38</v>
      </c>
      <c r="B18" s="26" t="s">
        <v>106</v>
      </c>
      <c r="C18" s="27">
        <v>43970</v>
      </c>
      <c r="D18" s="28" t="s">
        <v>101</v>
      </c>
      <c r="E18" s="29">
        <v>150</v>
      </c>
      <c r="F18" s="29">
        <v>154</v>
      </c>
      <c r="G18" s="29">
        <v>162</v>
      </c>
      <c r="H18" s="29">
        <v>155</v>
      </c>
      <c r="I18" s="29"/>
      <c r="J18" s="29"/>
      <c r="K18" s="34">
        <v>4</v>
      </c>
      <c r="L18" s="34">
        <v>621</v>
      </c>
      <c r="M18" s="35">
        <v>155.25</v>
      </c>
      <c r="N18" s="36">
        <v>5</v>
      </c>
      <c r="O18" s="37">
        <f t="shared" ref="O18" si="4">SUM(M18+N18)</f>
        <v>160.25</v>
      </c>
    </row>
    <row r="19" spans="1:15" x14ac:dyDescent="0.25">
      <c r="A19" s="25" t="s">
        <v>38</v>
      </c>
      <c r="B19" s="26" t="s">
        <v>106</v>
      </c>
      <c r="C19" s="27">
        <v>43975</v>
      </c>
      <c r="D19" s="28" t="s">
        <v>101</v>
      </c>
      <c r="E19" s="29">
        <v>167</v>
      </c>
      <c r="F19" s="29">
        <v>173</v>
      </c>
      <c r="G19" s="29">
        <v>173</v>
      </c>
      <c r="H19" s="29">
        <v>162</v>
      </c>
      <c r="I19" s="29"/>
      <c r="J19" s="29"/>
      <c r="K19" s="34">
        <v>4</v>
      </c>
      <c r="L19" s="34">
        <v>675</v>
      </c>
      <c r="M19" s="35">
        <v>168.75</v>
      </c>
      <c r="N19" s="36">
        <v>4</v>
      </c>
      <c r="O19" s="37">
        <v>172.75</v>
      </c>
    </row>
    <row r="20" spans="1:15" x14ac:dyDescent="0.25">
      <c r="A20" s="25" t="s">
        <v>38</v>
      </c>
      <c r="B20" s="26" t="s">
        <v>106</v>
      </c>
      <c r="C20" s="27">
        <v>43998</v>
      </c>
      <c r="D20" s="28" t="s">
        <v>101</v>
      </c>
      <c r="E20" s="29">
        <v>168</v>
      </c>
      <c r="F20" s="29">
        <v>163</v>
      </c>
      <c r="G20" s="29">
        <v>166</v>
      </c>
      <c r="H20" s="29">
        <v>178</v>
      </c>
      <c r="I20" s="29"/>
      <c r="J20" s="29"/>
      <c r="K20" s="34">
        <v>4</v>
      </c>
      <c r="L20" s="34">
        <v>675</v>
      </c>
      <c r="M20" s="35">
        <v>168.75</v>
      </c>
      <c r="N20" s="36">
        <v>5</v>
      </c>
      <c r="O20" s="37">
        <v>173.75</v>
      </c>
    </row>
    <row r="21" spans="1:15" x14ac:dyDescent="0.25">
      <c r="A21" s="25" t="s">
        <v>38</v>
      </c>
      <c r="B21" s="26" t="s">
        <v>106</v>
      </c>
      <c r="C21" s="27">
        <v>44009</v>
      </c>
      <c r="D21" s="28" t="s">
        <v>101</v>
      </c>
      <c r="E21" s="29">
        <v>181</v>
      </c>
      <c r="F21" s="29">
        <v>173</v>
      </c>
      <c r="G21" s="29">
        <v>179</v>
      </c>
      <c r="H21" s="29">
        <v>181</v>
      </c>
      <c r="I21" s="29"/>
      <c r="J21" s="29"/>
      <c r="K21" s="34">
        <v>4</v>
      </c>
      <c r="L21" s="34">
        <v>714</v>
      </c>
      <c r="M21" s="35">
        <v>178.5</v>
      </c>
      <c r="N21" s="36">
        <v>3</v>
      </c>
      <c r="O21" s="37">
        <v>181.5</v>
      </c>
    </row>
    <row r="24" spans="1:15" x14ac:dyDescent="0.25">
      <c r="K24" s="17">
        <f>SUM(K18:K23)</f>
        <v>16</v>
      </c>
      <c r="L24" s="17">
        <f>SUM(L18:L23)</f>
        <v>2685</v>
      </c>
      <c r="M24" s="23">
        <f>SUM(L24/K24)</f>
        <v>167.8125</v>
      </c>
      <c r="N24" s="17">
        <f>SUM(N18:N23)</f>
        <v>17</v>
      </c>
      <c r="O24" s="23">
        <f>SUM(M24+N24)</f>
        <v>184.8125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18:J18 B18:C18" name="Range1_5_1_1"/>
    <protectedRange algorithmName="SHA-512" hashValue="ON39YdpmFHfN9f47KpiRvqrKx0V9+erV1CNkpWzYhW/Qyc6aT8rEyCrvauWSYGZK2ia3o7vd3akF07acHAFpOA==" saltValue="yVW9XmDwTqEnmpSGai0KYg==" spinCount="100000" sqref="D18" name="Range1_1_3_1_1"/>
    <protectedRange algorithmName="SHA-512" hashValue="ON39YdpmFHfN9f47KpiRvqrKx0V9+erV1CNkpWzYhW/Qyc6aT8rEyCrvauWSYGZK2ia3o7vd3akF07acHAFpOA==" saltValue="yVW9XmDwTqEnmpSGai0KYg==" spinCount="100000" sqref="E19:J19 B19:C19" name="Range1_5_6"/>
    <protectedRange algorithmName="SHA-512" hashValue="ON39YdpmFHfN9f47KpiRvqrKx0V9+erV1CNkpWzYhW/Qyc6aT8rEyCrvauWSYGZK2ia3o7vd3akF07acHAFpOA==" saltValue="yVW9XmDwTqEnmpSGai0KYg==" spinCount="100000" sqref="D19" name="Range1_1_3_5"/>
    <protectedRange algorithmName="SHA-512" hashValue="ON39YdpmFHfN9f47KpiRvqrKx0V9+erV1CNkpWzYhW/Qyc6aT8rEyCrvauWSYGZK2ia3o7vd3akF07acHAFpOA==" saltValue="yVW9XmDwTqEnmpSGai0KYg==" spinCount="100000" sqref="E20:J20 B20:C20" name="Range1_5_5"/>
    <protectedRange algorithmName="SHA-512" hashValue="ON39YdpmFHfN9f47KpiRvqrKx0V9+erV1CNkpWzYhW/Qyc6aT8rEyCrvauWSYGZK2ia3o7vd3akF07acHAFpOA==" saltValue="yVW9XmDwTqEnmpSGai0KYg==" spinCount="100000" sqref="D20" name="Range1_1_3_4"/>
    <protectedRange algorithmName="SHA-512" hashValue="ON39YdpmFHfN9f47KpiRvqrKx0V9+erV1CNkpWzYhW/Qyc6aT8rEyCrvauWSYGZK2ia3o7vd3akF07acHAFpOA==" saltValue="yVW9XmDwTqEnmpSGai0KYg==" spinCount="100000" sqref="E21:J21 B21:C21" name="Range1_9_3"/>
    <protectedRange algorithmName="SHA-512" hashValue="ON39YdpmFHfN9f47KpiRvqrKx0V9+erV1CNkpWzYhW/Qyc6aT8rEyCrvauWSYGZK2ia3o7vd3akF07acHAFpOA==" saltValue="yVW9XmDwTqEnmpSGai0KYg==" spinCount="100000" sqref="D21" name="Range1_1_7_4"/>
  </protectedRanges>
  <conditionalFormatting sqref="E2">
    <cfRule type="top10" dxfId="2021" priority="48" rank="1"/>
  </conditionalFormatting>
  <conditionalFormatting sqref="F2">
    <cfRule type="top10" dxfId="2020" priority="47" rank="1"/>
  </conditionalFormatting>
  <conditionalFormatting sqref="G2">
    <cfRule type="top10" dxfId="2019" priority="46" rank="1"/>
  </conditionalFormatting>
  <conditionalFormatting sqref="H2">
    <cfRule type="top10" dxfId="2018" priority="45" rank="1"/>
  </conditionalFormatting>
  <conditionalFormatting sqref="I2">
    <cfRule type="top10" dxfId="2017" priority="44" rank="1"/>
  </conditionalFormatting>
  <conditionalFormatting sqref="J2">
    <cfRule type="top10" dxfId="2016" priority="43" rank="1"/>
  </conditionalFormatting>
  <conditionalFormatting sqref="E3">
    <cfRule type="top10" dxfId="2015" priority="42" rank="1"/>
  </conditionalFormatting>
  <conditionalFormatting sqref="F3">
    <cfRule type="top10" dxfId="2014" priority="41" rank="1"/>
  </conditionalFormatting>
  <conditionalFormatting sqref="G3">
    <cfRule type="top10" dxfId="2013" priority="40" rank="1"/>
  </conditionalFormatting>
  <conditionalFormatting sqref="H3">
    <cfRule type="top10" dxfId="2012" priority="39" rank="1"/>
  </conditionalFormatting>
  <conditionalFormatting sqref="I3">
    <cfRule type="top10" dxfId="2011" priority="38" rank="1"/>
  </conditionalFormatting>
  <conditionalFormatting sqref="J3">
    <cfRule type="top10" dxfId="2010" priority="37" rank="1"/>
  </conditionalFormatting>
  <conditionalFormatting sqref="I18">
    <cfRule type="top10" dxfId="2009" priority="24" rank="1"/>
  </conditionalFormatting>
  <conditionalFormatting sqref="H18">
    <cfRule type="top10" dxfId="2008" priority="20" rank="1"/>
  </conditionalFormatting>
  <conditionalFormatting sqref="J18">
    <cfRule type="top10" dxfId="2007" priority="21" rank="1"/>
  </conditionalFormatting>
  <conditionalFormatting sqref="G18">
    <cfRule type="top10" dxfId="2006" priority="23" rank="1"/>
  </conditionalFormatting>
  <conditionalFormatting sqref="F18">
    <cfRule type="top10" dxfId="2005" priority="22" rank="1"/>
  </conditionalFormatting>
  <conditionalFormatting sqref="E18">
    <cfRule type="top10" dxfId="2004" priority="19" rank="1"/>
  </conditionalFormatting>
  <conditionalFormatting sqref="I19">
    <cfRule type="top10" dxfId="2003" priority="18" rank="1"/>
  </conditionalFormatting>
  <conditionalFormatting sqref="H19">
    <cfRule type="top10" dxfId="2002" priority="14" rank="1"/>
  </conditionalFormatting>
  <conditionalFormatting sqref="J19">
    <cfRule type="top10" dxfId="2001" priority="15" rank="1"/>
  </conditionalFormatting>
  <conditionalFormatting sqref="G19">
    <cfRule type="top10" dxfId="2000" priority="17" rank="1"/>
  </conditionalFormatting>
  <conditionalFormatting sqref="F19">
    <cfRule type="top10" dxfId="1999" priority="16" rank="1"/>
  </conditionalFormatting>
  <conditionalFormatting sqref="E19">
    <cfRule type="top10" dxfId="1998" priority="13" rank="1"/>
  </conditionalFormatting>
  <conditionalFormatting sqref="I20">
    <cfRule type="top10" dxfId="1997" priority="12" rank="1"/>
  </conditionalFormatting>
  <conditionalFormatting sqref="H20">
    <cfRule type="top10" dxfId="1996" priority="8" rank="1"/>
  </conditionalFormatting>
  <conditionalFormatting sqref="J20">
    <cfRule type="top10" dxfId="1995" priority="9" rank="1"/>
  </conditionalFormatting>
  <conditionalFormatting sqref="G20">
    <cfRule type="top10" dxfId="1994" priority="11" rank="1"/>
  </conditionalFormatting>
  <conditionalFormatting sqref="F20">
    <cfRule type="top10" dxfId="1993" priority="10" rank="1"/>
  </conditionalFormatting>
  <conditionalFormatting sqref="E20">
    <cfRule type="top10" dxfId="1992" priority="7" rank="1"/>
  </conditionalFormatting>
  <conditionalFormatting sqref="I21">
    <cfRule type="top10" dxfId="1991" priority="6" rank="1"/>
  </conditionalFormatting>
  <conditionalFormatting sqref="H21">
    <cfRule type="top10" dxfId="1990" priority="2" rank="1"/>
  </conditionalFormatting>
  <conditionalFormatting sqref="J21">
    <cfRule type="top10" dxfId="1989" priority="3" rank="1"/>
  </conditionalFormatting>
  <conditionalFormatting sqref="G21">
    <cfRule type="top10" dxfId="1988" priority="5" rank="1"/>
  </conditionalFormatting>
  <conditionalFormatting sqref="F21">
    <cfRule type="top10" dxfId="1987" priority="4" rank="1"/>
  </conditionalFormatting>
  <conditionalFormatting sqref="E21">
    <cfRule type="top10" dxfId="1986" priority="1" rank="1"/>
  </conditionalFormatting>
  <hyperlinks>
    <hyperlink ref="Q1" location="'National Adult Rankings'!A1" display="Return to Rankings" xr:uid="{15745CBF-E448-4233-8246-32743B09C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45ABC6-4D96-4D61-9D3F-B041B0D2C17C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3BCB92DD-2778-4A15-9EDC-6630131CF21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98B60-19E5-4766-9E1B-0E1F33091B9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279</v>
      </c>
      <c r="C2" s="27">
        <v>44000</v>
      </c>
      <c r="D2" s="28" t="s">
        <v>149</v>
      </c>
      <c r="E2" s="29">
        <v>171</v>
      </c>
      <c r="F2" s="29">
        <v>164</v>
      </c>
      <c r="G2" s="29">
        <v>160</v>
      </c>
      <c r="H2" s="29"/>
      <c r="I2" s="29"/>
      <c r="J2" s="29"/>
      <c r="K2" s="34">
        <v>3</v>
      </c>
      <c r="L2" s="34">
        <v>495</v>
      </c>
      <c r="M2" s="35">
        <v>165</v>
      </c>
      <c r="N2" s="36">
        <v>4</v>
      </c>
      <c r="O2" s="37">
        <v>169</v>
      </c>
    </row>
    <row r="5" spans="1:17" x14ac:dyDescent="0.25">
      <c r="K5" s="17">
        <f>SUM(K2:K4)</f>
        <v>3</v>
      </c>
      <c r="L5" s="17">
        <f>SUM(L2:L4)</f>
        <v>495</v>
      </c>
      <c r="M5" s="23">
        <f>SUM(L5/K5)</f>
        <v>165</v>
      </c>
      <c r="N5" s="17">
        <f>SUM(N2:N4)</f>
        <v>4</v>
      </c>
      <c r="O5" s="23">
        <f>SUM(M5+N5)</f>
        <v>169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E2">
    <cfRule type="top10" dxfId="1985" priority="6" rank="1"/>
  </conditionalFormatting>
  <conditionalFormatting sqref="F2">
    <cfRule type="top10" dxfId="1984" priority="5" rank="1"/>
  </conditionalFormatting>
  <conditionalFormatting sqref="G2">
    <cfRule type="top10" dxfId="1983" priority="4" rank="1"/>
  </conditionalFormatting>
  <conditionalFormatting sqref="H2">
    <cfRule type="top10" dxfId="1982" priority="3" rank="1"/>
  </conditionalFormatting>
  <conditionalFormatting sqref="I2">
    <cfRule type="top10" dxfId="1981" priority="1" rank="1"/>
  </conditionalFormatting>
  <conditionalFormatting sqref="J2">
    <cfRule type="top10" dxfId="1980" priority="2" rank="1"/>
  </conditionalFormatting>
  <hyperlinks>
    <hyperlink ref="Q1" location="'National Adult Rankings'!A1" display="Return to Rankings" xr:uid="{1A9B53E9-B722-44B8-9A9F-4A21CFB217C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93FD4B-44DC-43E8-A745-EBA2E76145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C09C-97D6-42DD-95AA-09DB13EEABE1}">
  <sheetPr codeName="Sheet118"/>
  <dimension ref="A1:Q1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148</v>
      </c>
      <c r="B2" s="26" t="s">
        <v>210</v>
      </c>
      <c r="C2" s="27">
        <v>43967</v>
      </c>
      <c r="D2" s="28" t="s">
        <v>201</v>
      </c>
      <c r="E2" s="29">
        <v>192</v>
      </c>
      <c r="F2" s="29">
        <v>188</v>
      </c>
      <c r="G2" s="29">
        <v>190</v>
      </c>
      <c r="H2" s="29"/>
      <c r="I2" s="29"/>
      <c r="J2" s="29"/>
      <c r="K2" s="34">
        <v>3</v>
      </c>
      <c r="L2" s="34">
        <v>570</v>
      </c>
      <c r="M2" s="35">
        <v>190</v>
      </c>
      <c r="N2" s="36">
        <v>3</v>
      </c>
      <c r="O2" s="37">
        <v>193</v>
      </c>
    </row>
    <row r="3" spans="1:17" x14ac:dyDescent="0.25">
      <c r="A3" s="25" t="s">
        <v>148</v>
      </c>
      <c r="B3" s="26" t="s">
        <v>210</v>
      </c>
      <c r="C3" s="27">
        <v>43973</v>
      </c>
      <c r="D3" s="28" t="s">
        <v>202</v>
      </c>
      <c r="E3" s="29">
        <v>191</v>
      </c>
      <c r="F3" s="29">
        <v>177</v>
      </c>
      <c r="G3" s="29"/>
      <c r="H3" s="29"/>
      <c r="I3" s="29"/>
      <c r="J3" s="29"/>
      <c r="K3" s="34">
        <v>2</v>
      </c>
      <c r="L3" s="34">
        <v>368</v>
      </c>
      <c r="M3" s="35">
        <v>184</v>
      </c>
      <c r="N3" s="36">
        <v>3</v>
      </c>
      <c r="O3" s="37">
        <v>187</v>
      </c>
    </row>
    <row r="4" spans="1:17" x14ac:dyDescent="0.25">
      <c r="A4" s="25" t="s">
        <v>148</v>
      </c>
      <c r="B4" s="26" t="s">
        <v>210</v>
      </c>
      <c r="C4" s="27">
        <v>43995</v>
      </c>
      <c r="D4" s="28" t="s">
        <v>202</v>
      </c>
      <c r="E4" s="29">
        <v>182</v>
      </c>
      <c r="F4" s="29">
        <v>183</v>
      </c>
      <c r="G4" s="29">
        <v>186</v>
      </c>
      <c r="H4" s="29">
        <v>182</v>
      </c>
      <c r="I4" s="29">
        <v>187</v>
      </c>
      <c r="J4" s="29">
        <v>186</v>
      </c>
      <c r="K4" s="34">
        <v>6</v>
      </c>
      <c r="L4" s="34">
        <v>1106</v>
      </c>
      <c r="M4" s="35">
        <v>184.33333333333334</v>
      </c>
      <c r="N4" s="36">
        <v>6</v>
      </c>
      <c r="O4" s="37">
        <v>190.33333333333334</v>
      </c>
    </row>
    <row r="7" spans="1:17" x14ac:dyDescent="0.25">
      <c r="K7" s="17">
        <f>SUM(K2:K6)</f>
        <v>11</v>
      </c>
      <c r="L7" s="17">
        <f>SUM(L2:L6)</f>
        <v>2044</v>
      </c>
      <c r="M7" s="23">
        <f>SUM(L7/K7)</f>
        <v>185.81818181818181</v>
      </c>
      <c r="N7" s="17">
        <f>SUM(N2:N6)</f>
        <v>12</v>
      </c>
      <c r="O7" s="23">
        <f>SUM(M7+N7)</f>
        <v>197.81818181818181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154</v>
      </c>
      <c r="B12" s="26" t="s">
        <v>210</v>
      </c>
      <c r="C12" s="27">
        <v>43967</v>
      </c>
      <c r="D12" s="28" t="s">
        <v>201</v>
      </c>
      <c r="E12" s="29">
        <v>178</v>
      </c>
      <c r="F12" s="29">
        <v>181</v>
      </c>
      <c r="G12" s="29">
        <v>173</v>
      </c>
      <c r="H12" s="29"/>
      <c r="I12" s="29"/>
      <c r="J12" s="29"/>
      <c r="K12" s="34">
        <v>3</v>
      </c>
      <c r="L12" s="34">
        <v>532</v>
      </c>
      <c r="M12" s="35">
        <v>177.33333333333334</v>
      </c>
      <c r="N12" s="36">
        <v>2</v>
      </c>
      <c r="O12" s="37">
        <v>179.33333333333334</v>
      </c>
    </row>
    <row r="15" spans="1:17" x14ac:dyDescent="0.25">
      <c r="K15" s="17">
        <f>SUM(K12:K14)</f>
        <v>3</v>
      </c>
      <c r="L15" s="17">
        <f>SUM(L12:L14)</f>
        <v>532</v>
      </c>
      <c r="M15" s="23">
        <f>SUM(L15/K15)</f>
        <v>177.33333333333334</v>
      </c>
      <c r="N15" s="17">
        <f>SUM(N12:N14)</f>
        <v>2</v>
      </c>
      <c r="O15" s="23">
        <f>SUM(M15+N15)</f>
        <v>179.33333333333334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12:J12 B12:C12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</protectedRanges>
  <conditionalFormatting sqref="E3">
    <cfRule type="top10" dxfId="1979" priority="30" rank="1"/>
  </conditionalFormatting>
  <conditionalFormatting sqref="F3">
    <cfRule type="top10" dxfId="1978" priority="29" rank="1"/>
  </conditionalFormatting>
  <conditionalFormatting sqref="G3">
    <cfRule type="top10" dxfId="1977" priority="28" rank="1"/>
  </conditionalFormatting>
  <conditionalFormatting sqref="H3">
    <cfRule type="top10" dxfId="1976" priority="27" rank="1"/>
  </conditionalFormatting>
  <conditionalFormatting sqref="I3">
    <cfRule type="top10" dxfId="1975" priority="26" rank="1"/>
  </conditionalFormatting>
  <conditionalFormatting sqref="J3">
    <cfRule type="top10" dxfId="1974" priority="25" rank="1"/>
  </conditionalFormatting>
  <conditionalFormatting sqref="E2">
    <cfRule type="top10" dxfId="1973" priority="31" rank="1"/>
  </conditionalFormatting>
  <conditionalFormatting sqref="F2">
    <cfRule type="top10" dxfId="1972" priority="32" rank="1"/>
  </conditionalFormatting>
  <conditionalFormatting sqref="G2">
    <cfRule type="top10" dxfId="1971" priority="33" rank="1"/>
  </conditionalFormatting>
  <conditionalFormatting sqref="H2">
    <cfRule type="top10" dxfId="1970" priority="34" rank="1"/>
  </conditionalFormatting>
  <conditionalFormatting sqref="I2">
    <cfRule type="top10" dxfId="1969" priority="35" rank="1"/>
  </conditionalFormatting>
  <conditionalFormatting sqref="J2">
    <cfRule type="top10" dxfId="1968" priority="36" rank="1"/>
  </conditionalFormatting>
  <conditionalFormatting sqref="I12">
    <cfRule type="top10" dxfId="1967" priority="12" rank="1"/>
  </conditionalFormatting>
  <conditionalFormatting sqref="H12">
    <cfRule type="top10" dxfId="1966" priority="8" rank="1"/>
  </conditionalFormatting>
  <conditionalFormatting sqref="J12">
    <cfRule type="top10" dxfId="1965" priority="9" rank="1"/>
  </conditionalFormatting>
  <conditionalFormatting sqref="G12">
    <cfRule type="top10" dxfId="1964" priority="11" rank="1"/>
  </conditionalFormatting>
  <conditionalFormatting sqref="F12">
    <cfRule type="top10" dxfId="1963" priority="10" rank="1"/>
  </conditionalFormatting>
  <conditionalFormatting sqref="E12">
    <cfRule type="top10" dxfId="1962" priority="7" rank="1"/>
  </conditionalFormatting>
  <conditionalFormatting sqref="E4">
    <cfRule type="top10" dxfId="1961" priority="6" rank="1"/>
  </conditionalFormatting>
  <conditionalFormatting sqref="F4">
    <cfRule type="top10" dxfId="1960" priority="5" rank="1"/>
  </conditionalFormatting>
  <conditionalFormatting sqref="G4">
    <cfRule type="top10" dxfId="1959" priority="4" rank="1"/>
  </conditionalFormatting>
  <conditionalFormatting sqref="H4">
    <cfRule type="top10" dxfId="1958" priority="3" rank="1"/>
  </conditionalFormatting>
  <conditionalFormatting sqref="I4">
    <cfRule type="top10" dxfId="1957" priority="2" rank="1"/>
  </conditionalFormatting>
  <conditionalFormatting sqref="J4">
    <cfRule type="top10" dxfId="1956" priority="1" rank="1"/>
  </conditionalFormatting>
  <hyperlinks>
    <hyperlink ref="Q1" location="'National Adult Rankings'!A1" display="Return to Rankings" xr:uid="{3AFEEE28-7BA1-4271-93B4-7B6667701C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DBB8B-AE75-4A0F-815E-BD7819F69DF2}">
          <x14:formula1>
            <xm:f>'C:\Users\abra2\AppData\Local\Packages\Microsoft.MicrosoftEdge_8wekyb3d8bbwe\TempState\Downloads\[__ABRA Scoring Program  2-24-2020 MASTER (2).xlsm]DATA'!#REF!</xm:f>
          </x14:formula1>
          <xm:sqref>D12 B12 D2:D4 B2:B4</xm:sqref>
        </x14:dataValidation>
        <x14:dataValidation type="list" allowBlank="1" showInputMessage="1" showErrorMessage="1" xr:uid="{E52CA01E-24F1-4000-8F9D-E01F7B9E6455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E4B17-1B05-412F-98FD-3392591DC8AC}">
  <dimension ref="A1:Q6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284</v>
      </c>
      <c r="C2" s="27">
        <v>44002</v>
      </c>
      <c r="D2" s="28" t="s">
        <v>283</v>
      </c>
      <c r="E2" s="29">
        <v>193</v>
      </c>
      <c r="F2" s="29">
        <v>192</v>
      </c>
      <c r="G2" s="29">
        <v>189</v>
      </c>
      <c r="H2" s="29">
        <v>193</v>
      </c>
      <c r="I2" s="29"/>
      <c r="J2" s="29"/>
      <c r="K2" s="34">
        <v>4</v>
      </c>
      <c r="L2" s="34">
        <v>767</v>
      </c>
      <c r="M2" s="35">
        <v>191.75</v>
      </c>
      <c r="N2" s="36">
        <v>2</v>
      </c>
      <c r="O2" s="37">
        <v>193.75</v>
      </c>
    </row>
    <row r="3" spans="1:17" x14ac:dyDescent="0.25">
      <c r="A3" s="25" t="s">
        <v>166</v>
      </c>
      <c r="B3" s="26" t="s">
        <v>284</v>
      </c>
      <c r="C3" s="27">
        <v>44006</v>
      </c>
      <c r="D3" s="28" t="s">
        <v>222</v>
      </c>
      <c r="E3" s="29">
        <v>193</v>
      </c>
      <c r="F3" s="29">
        <v>193</v>
      </c>
      <c r="G3" s="29">
        <v>196</v>
      </c>
      <c r="H3" s="29">
        <v>196</v>
      </c>
      <c r="I3" s="29"/>
      <c r="J3" s="29"/>
      <c r="K3" s="34">
        <v>4</v>
      </c>
      <c r="L3" s="34">
        <v>778</v>
      </c>
      <c r="M3" s="35">
        <v>194.5</v>
      </c>
      <c r="N3" s="36">
        <v>2</v>
      </c>
      <c r="O3" s="37">
        <v>196.5</v>
      </c>
    </row>
    <row r="6" spans="1:17" x14ac:dyDescent="0.25">
      <c r="K6" s="17">
        <f>SUM(K2:K5)</f>
        <v>8</v>
      </c>
      <c r="L6" s="17">
        <f>SUM(L2:L5)</f>
        <v>1545</v>
      </c>
      <c r="M6" s="23">
        <f>SUM(L6/K6)</f>
        <v>193.125</v>
      </c>
      <c r="N6" s="17">
        <f>SUM(N2:N5)</f>
        <v>4</v>
      </c>
      <c r="O6" s="23">
        <f>SUM(M6+N6)</f>
        <v>197.125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I3:J3 B3:C3" name="Range1_18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3:H3" name="Range1_3_4"/>
  </protectedRanges>
  <conditionalFormatting sqref="F2">
    <cfRule type="top10" dxfId="1955" priority="11" rank="1"/>
  </conditionalFormatting>
  <conditionalFormatting sqref="G2">
    <cfRule type="top10" dxfId="1954" priority="10" rank="1"/>
  </conditionalFormatting>
  <conditionalFormatting sqref="H2">
    <cfRule type="top10" dxfId="1953" priority="9" rank="1"/>
  </conditionalFormatting>
  <conditionalFormatting sqref="I2">
    <cfRule type="top10" dxfId="1952" priority="7" rank="1"/>
  </conditionalFormatting>
  <conditionalFormatting sqref="J2">
    <cfRule type="top10" dxfId="1951" priority="8" rank="1"/>
  </conditionalFormatting>
  <conditionalFormatting sqref="E2">
    <cfRule type="top10" dxfId="1950" priority="12" rank="1"/>
  </conditionalFormatting>
  <conditionalFormatting sqref="F3">
    <cfRule type="top10" dxfId="1949" priority="5" rank="1"/>
  </conditionalFormatting>
  <conditionalFormatting sqref="G3">
    <cfRule type="top10" dxfId="1948" priority="4" rank="1"/>
  </conditionalFormatting>
  <conditionalFormatting sqref="H3">
    <cfRule type="top10" dxfId="1947" priority="3" rank="1"/>
  </conditionalFormatting>
  <conditionalFormatting sqref="I3">
    <cfRule type="top10" dxfId="1946" priority="1" rank="1"/>
  </conditionalFormatting>
  <conditionalFormatting sqref="J3">
    <cfRule type="top10" dxfId="1945" priority="2" rank="1"/>
  </conditionalFormatting>
  <conditionalFormatting sqref="E3">
    <cfRule type="top10" dxfId="1944" priority="6" rank="1"/>
  </conditionalFormatting>
  <hyperlinks>
    <hyperlink ref="Q1" location="'National Adult Rankings'!A1" display="Return to Rankings" xr:uid="{9EAAF0A5-43F3-43DB-9937-105AF7339B5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0EE432-045E-4FC2-8A7E-0086230A7E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F41D-E575-4B92-814B-A2B7B8118C29}">
  <sheetPr codeName="Sheet84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137</v>
      </c>
      <c r="C2" s="27">
        <v>43953</v>
      </c>
      <c r="D2" s="28" t="s">
        <v>139</v>
      </c>
      <c r="E2" s="29">
        <v>194</v>
      </c>
      <c r="F2" s="29">
        <v>196</v>
      </c>
      <c r="G2" s="29">
        <v>195</v>
      </c>
      <c r="H2" s="29">
        <v>194</v>
      </c>
      <c r="I2" s="29">
        <v>194</v>
      </c>
      <c r="J2" s="29">
        <v>188</v>
      </c>
      <c r="K2" s="34">
        <f>COUNT(E2:J2)</f>
        <v>6</v>
      </c>
      <c r="L2" s="34">
        <f>SUM(E2:J2)</f>
        <v>1161</v>
      </c>
      <c r="M2" s="35">
        <f>IFERROR(L2/K2,0)</f>
        <v>193.5</v>
      </c>
      <c r="N2" s="36">
        <v>12</v>
      </c>
      <c r="O2" s="37">
        <f>SUM(M2+N2)</f>
        <v>205.5</v>
      </c>
    </row>
    <row r="3" spans="1:17" x14ac:dyDescent="0.25">
      <c r="A3" s="25" t="s">
        <v>76</v>
      </c>
      <c r="B3" s="26" t="s">
        <v>137</v>
      </c>
      <c r="C3" s="27">
        <v>43967</v>
      </c>
      <c r="D3" s="28" t="s">
        <v>192</v>
      </c>
      <c r="E3" s="29">
        <v>198</v>
      </c>
      <c r="F3" s="29">
        <v>195</v>
      </c>
      <c r="G3" s="29">
        <v>197</v>
      </c>
      <c r="H3" s="29">
        <v>196</v>
      </c>
      <c r="I3" s="29">
        <v>194</v>
      </c>
      <c r="J3" s="29">
        <v>195</v>
      </c>
      <c r="K3" s="34">
        <v>6</v>
      </c>
      <c r="L3" s="34">
        <v>1175</v>
      </c>
      <c r="M3" s="35">
        <v>195.83333333333334</v>
      </c>
      <c r="N3" s="36">
        <v>6</v>
      </c>
      <c r="O3" s="37">
        <v>201.83333333333334</v>
      </c>
    </row>
    <row r="4" spans="1:17" x14ac:dyDescent="0.25">
      <c r="A4" s="25" t="s">
        <v>76</v>
      </c>
      <c r="B4" s="26" t="s">
        <v>137</v>
      </c>
      <c r="C4" s="27">
        <v>43988</v>
      </c>
      <c r="D4" s="28" t="s">
        <v>192</v>
      </c>
      <c r="E4" s="29">
        <v>193</v>
      </c>
      <c r="F4" s="29">
        <v>198.001</v>
      </c>
      <c r="G4" s="29">
        <v>196</v>
      </c>
      <c r="H4" s="29">
        <v>197</v>
      </c>
      <c r="I4" s="29"/>
      <c r="J4" s="29"/>
      <c r="K4" s="34">
        <v>4</v>
      </c>
      <c r="L4" s="34">
        <v>784.00099999999998</v>
      </c>
      <c r="M4" s="35">
        <v>196.00024999999999</v>
      </c>
      <c r="N4" s="36">
        <v>4</v>
      </c>
      <c r="O4" s="37">
        <v>200.00024999999999</v>
      </c>
    </row>
    <row r="5" spans="1:17" x14ac:dyDescent="0.25">
      <c r="A5" s="25" t="s">
        <v>76</v>
      </c>
      <c r="B5" s="26" t="s">
        <v>137</v>
      </c>
      <c r="C5" s="27">
        <v>43996</v>
      </c>
      <c r="D5" s="28" t="s">
        <v>192</v>
      </c>
      <c r="E5" s="29">
        <v>196</v>
      </c>
      <c r="F5" s="29">
        <v>196</v>
      </c>
      <c r="G5" s="29">
        <v>193</v>
      </c>
      <c r="H5" s="29">
        <v>192</v>
      </c>
      <c r="I5" s="29"/>
      <c r="J5" s="29"/>
      <c r="K5" s="34">
        <v>4</v>
      </c>
      <c r="L5" s="34">
        <v>777</v>
      </c>
      <c r="M5" s="35">
        <v>194.25</v>
      </c>
      <c r="N5" s="36">
        <v>2</v>
      </c>
      <c r="O5" s="37">
        <v>196.25</v>
      </c>
    </row>
    <row r="8" spans="1:17" x14ac:dyDescent="0.25">
      <c r="K8" s="17">
        <f>SUM(K2:K7)</f>
        <v>20</v>
      </c>
      <c r="L8" s="17">
        <f>SUM(L2:L7)</f>
        <v>3897.0010000000002</v>
      </c>
      <c r="M8" s="23">
        <f>SUM(L8/K8)</f>
        <v>194.85005000000001</v>
      </c>
      <c r="N8" s="17">
        <f>SUM(N2:N7)</f>
        <v>24</v>
      </c>
      <c r="O8" s="23">
        <f>SUM(M8+N8)</f>
        <v>218.85005000000001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_1_1"/>
    <protectedRange algorithmName="SHA-512" hashValue="ON39YdpmFHfN9f47KpiRvqrKx0V9+erV1CNkpWzYhW/Qyc6aT8rEyCrvauWSYGZK2ia3o7vd3akF07acHAFpOA==" saltValue="yVW9XmDwTqEnmpSGai0KYg==" spinCount="100000" sqref="I3:J3 B3:C3" name="Range1_10"/>
    <protectedRange algorithmName="SHA-512" hashValue="ON39YdpmFHfN9f47KpiRvqrKx0V9+erV1CNkpWzYhW/Qyc6aT8rEyCrvauWSYGZK2ia3o7vd3akF07acHAFpOA==" saltValue="yVW9XmDwTqEnmpSGai0KYg==" spinCount="100000" sqref="D3" name="Range1_1_4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5_1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4:H4" name="Range1_3_2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2_2"/>
  </protectedRanges>
  <conditionalFormatting sqref="I2">
    <cfRule type="top10" dxfId="1943" priority="19" rank="1"/>
  </conditionalFormatting>
  <conditionalFormatting sqref="J2">
    <cfRule type="top10" dxfId="1942" priority="20" rank="1"/>
  </conditionalFormatting>
  <conditionalFormatting sqref="F2">
    <cfRule type="top10" dxfId="1941" priority="21" rank="1"/>
  </conditionalFormatting>
  <conditionalFormatting sqref="G2">
    <cfRule type="top10" dxfId="1940" priority="22" rank="1"/>
  </conditionalFormatting>
  <conditionalFormatting sqref="H2">
    <cfRule type="top10" dxfId="1939" priority="23" rank="1"/>
  </conditionalFormatting>
  <conditionalFormatting sqref="E2">
    <cfRule type="top10" dxfId="1938" priority="24" rank="1"/>
  </conditionalFormatting>
  <conditionalFormatting sqref="F3">
    <cfRule type="top10" dxfId="1937" priority="13" rank="1"/>
  </conditionalFormatting>
  <conditionalFormatting sqref="G3">
    <cfRule type="top10" dxfId="1936" priority="14" rank="1"/>
  </conditionalFormatting>
  <conditionalFormatting sqref="H3">
    <cfRule type="top10" dxfId="1935" priority="15" rank="1"/>
  </conditionalFormatting>
  <conditionalFormatting sqref="I3">
    <cfRule type="top10" dxfId="1934" priority="16" rank="1"/>
  </conditionalFormatting>
  <conditionalFormatting sqref="J3">
    <cfRule type="top10" dxfId="1933" priority="17" rank="1"/>
  </conditionalFormatting>
  <conditionalFormatting sqref="E3">
    <cfRule type="top10" dxfId="1932" priority="18" rank="1"/>
  </conditionalFormatting>
  <conditionalFormatting sqref="F4">
    <cfRule type="top10" dxfId="1931" priority="11" rank="1"/>
  </conditionalFormatting>
  <conditionalFormatting sqref="G4">
    <cfRule type="top10" dxfId="1930" priority="10" rank="1"/>
  </conditionalFormatting>
  <conditionalFormatting sqref="H4">
    <cfRule type="top10" dxfId="1929" priority="9" rank="1"/>
  </conditionalFormatting>
  <conditionalFormatting sqref="I4">
    <cfRule type="top10" dxfId="1928" priority="7" rank="1"/>
  </conditionalFormatting>
  <conditionalFormatting sqref="J4">
    <cfRule type="top10" dxfId="1927" priority="8" rank="1"/>
  </conditionalFormatting>
  <conditionalFormatting sqref="E4">
    <cfRule type="top10" dxfId="1926" priority="12" rank="1"/>
  </conditionalFormatting>
  <conditionalFormatting sqref="F5">
    <cfRule type="top10" dxfId="1925" priority="5" rank="1"/>
  </conditionalFormatting>
  <conditionalFormatting sqref="G5">
    <cfRule type="top10" dxfId="1924" priority="4" rank="1"/>
  </conditionalFormatting>
  <conditionalFormatting sqref="H5">
    <cfRule type="top10" dxfId="1923" priority="3" rank="1"/>
  </conditionalFormatting>
  <conditionalFormatting sqref="I5">
    <cfRule type="top10" dxfId="1922" priority="1" rank="1"/>
  </conditionalFormatting>
  <conditionalFormatting sqref="J5">
    <cfRule type="top10" dxfId="1921" priority="2" rank="1"/>
  </conditionalFormatting>
  <conditionalFormatting sqref="E5">
    <cfRule type="top10" dxfId="1920" priority="6" rank="1"/>
  </conditionalFormatting>
  <hyperlinks>
    <hyperlink ref="Q1" location="'National Adult Rankings'!A1" display="Return to Rankings" xr:uid="{111FAC70-6381-4E59-B3A0-BAC160040E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3E4A88-8B59-4D9E-AB76-C223A2AA3D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6FF8567-267B-4122-9AA4-3A13E0BA627A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EDF5-E73B-43BD-9946-3AB2E0E8F743}">
  <sheetPr codeName="Sheet140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38</v>
      </c>
      <c r="B2" s="26" t="s">
        <v>217</v>
      </c>
      <c r="C2" s="27">
        <v>43974</v>
      </c>
      <c r="D2" s="28" t="s">
        <v>56</v>
      </c>
      <c r="E2" s="29">
        <v>148</v>
      </c>
      <c r="F2" s="29">
        <v>166</v>
      </c>
      <c r="G2" s="29">
        <v>171</v>
      </c>
      <c r="H2" s="29">
        <v>155</v>
      </c>
      <c r="I2" s="29"/>
      <c r="J2" s="29"/>
      <c r="K2" s="34">
        <v>4</v>
      </c>
      <c r="L2" s="34">
        <v>640</v>
      </c>
      <c r="M2" s="35">
        <v>160</v>
      </c>
      <c r="N2" s="36">
        <v>2</v>
      </c>
      <c r="O2" s="37">
        <v>162</v>
      </c>
    </row>
    <row r="5" spans="1:17" x14ac:dyDescent="0.25">
      <c r="K5" s="17">
        <f>SUM(K2:K4)</f>
        <v>4</v>
      </c>
      <c r="L5" s="17">
        <f>SUM(L2:L4)</f>
        <v>640</v>
      </c>
      <c r="M5" s="23">
        <f>SUM(L5/K5)</f>
        <v>160</v>
      </c>
      <c r="N5" s="17">
        <f>SUM(N2:N4)</f>
        <v>2</v>
      </c>
      <c r="O5" s="23">
        <f>SUM(M5+N5)</f>
        <v>162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_4"/>
    <protectedRange sqref="D2" name="Range1_1_3_3"/>
  </protectedRanges>
  <conditionalFormatting sqref="I2">
    <cfRule type="top10" dxfId="1919" priority="6" rank="1"/>
  </conditionalFormatting>
  <conditionalFormatting sqref="H2">
    <cfRule type="top10" dxfId="1918" priority="2" rank="1"/>
  </conditionalFormatting>
  <conditionalFormatting sqref="J2">
    <cfRule type="top10" dxfId="1917" priority="3" rank="1"/>
  </conditionalFormatting>
  <conditionalFormatting sqref="G2">
    <cfRule type="top10" dxfId="1916" priority="5" rank="1"/>
  </conditionalFormatting>
  <conditionalFormatting sqref="F2">
    <cfRule type="top10" dxfId="1915" priority="4" rank="1"/>
  </conditionalFormatting>
  <conditionalFormatting sqref="E2">
    <cfRule type="top10" dxfId="1914" priority="1" rank="1"/>
  </conditionalFormatting>
  <hyperlinks>
    <hyperlink ref="Q1" location="'National Adult Rankings'!A1" display="Return to Rankings" xr:uid="{0A53B1DF-CCC5-4A30-B2AF-A6519D8CEE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256F2F-EC4F-45BC-BFD4-4CDEAD1CCB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BBA3-C62C-48F8-AEE2-D4D9041A2248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242</v>
      </c>
      <c r="C2" s="27">
        <v>43989</v>
      </c>
      <c r="D2" s="28" t="s">
        <v>222</v>
      </c>
      <c r="E2" s="29">
        <v>191</v>
      </c>
      <c r="F2" s="29">
        <v>193</v>
      </c>
      <c r="G2" s="29">
        <v>195</v>
      </c>
      <c r="H2" s="29">
        <v>191</v>
      </c>
      <c r="I2" s="29"/>
      <c r="J2" s="29"/>
      <c r="K2" s="34">
        <v>4</v>
      </c>
      <c r="L2" s="34">
        <v>770</v>
      </c>
      <c r="M2" s="35">
        <v>192.5</v>
      </c>
      <c r="N2" s="36">
        <v>2</v>
      </c>
      <c r="O2" s="37">
        <v>194.5</v>
      </c>
    </row>
    <row r="3" spans="1:17" x14ac:dyDescent="0.25">
      <c r="A3" s="25" t="s">
        <v>166</v>
      </c>
      <c r="B3" s="26" t="s">
        <v>242</v>
      </c>
      <c r="C3" s="27">
        <v>44002</v>
      </c>
      <c r="D3" s="28" t="s">
        <v>283</v>
      </c>
      <c r="E3" s="29">
        <v>195</v>
      </c>
      <c r="F3" s="29">
        <v>199</v>
      </c>
      <c r="G3" s="29">
        <v>199</v>
      </c>
      <c r="H3" s="29">
        <v>192</v>
      </c>
      <c r="I3" s="29"/>
      <c r="J3" s="29"/>
      <c r="K3" s="34">
        <v>4</v>
      </c>
      <c r="L3" s="34">
        <v>785</v>
      </c>
      <c r="M3" s="35">
        <v>196.25</v>
      </c>
      <c r="N3" s="36">
        <v>9</v>
      </c>
      <c r="O3" s="37">
        <v>205.25</v>
      </c>
    </row>
    <row r="4" spans="1:17" x14ac:dyDescent="0.25">
      <c r="A4" s="25" t="s">
        <v>166</v>
      </c>
      <c r="B4" s="26" t="s">
        <v>242</v>
      </c>
      <c r="C4" s="27">
        <v>44006</v>
      </c>
      <c r="D4" s="28" t="s">
        <v>222</v>
      </c>
      <c r="E4" s="29">
        <v>197</v>
      </c>
      <c r="F4" s="29">
        <v>199</v>
      </c>
      <c r="G4" s="29">
        <v>198</v>
      </c>
      <c r="H4" s="29">
        <v>198.001</v>
      </c>
      <c r="I4" s="29"/>
      <c r="J4" s="29"/>
      <c r="K4" s="34">
        <v>4</v>
      </c>
      <c r="L4" s="34">
        <v>792.00099999999998</v>
      </c>
      <c r="M4" s="35">
        <v>198.00024999999999</v>
      </c>
      <c r="N4" s="36">
        <v>8</v>
      </c>
      <c r="O4" s="37">
        <v>206.00024999999999</v>
      </c>
    </row>
    <row r="6" spans="1:17" x14ac:dyDescent="0.25">
      <c r="K6" s="17">
        <f>SUM(K2:K5)</f>
        <v>12</v>
      </c>
      <c r="L6" s="17">
        <f>SUM(L2:L5)</f>
        <v>2347.0010000000002</v>
      </c>
      <c r="M6" s="23">
        <f>SUM(L6/K6)</f>
        <v>195.58341666666669</v>
      </c>
      <c r="N6" s="17">
        <f>SUM(N2:N5)</f>
        <v>19</v>
      </c>
      <c r="O6" s="23">
        <f>SUM(M6+N6)</f>
        <v>214.58341666666669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8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18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4:H4" name="Range1_3_4"/>
  </protectedRanges>
  <conditionalFormatting sqref="E2">
    <cfRule type="top10" dxfId="1913" priority="18" rank="1"/>
  </conditionalFormatting>
  <conditionalFormatting sqref="F2">
    <cfRule type="top10" dxfId="1912" priority="17" rank="1"/>
  </conditionalFormatting>
  <conditionalFormatting sqref="G2">
    <cfRule type="top10" dxfId="1911" priority="16" rank="1"/>
  </conditionalFormatting>
  <conditionalFormatting sqref="H2">
    <cfRule type="top10" dxfId="1910" priority="15" rank="1"/>
  </conditionalFormatting>
  <conditionalFormatting sqref="I2">
    <cfRule type="top10" dxfId="1909" priority="13" rank="1"/>
  </conditionalFormatting>
  <conditionalFormatting sqref="J2">
    <cfRule type="top10" dxfId="1908" priority="14" rank="1"/>
  </conditionalFormatting>
  <conditionalFormatting sqref="F3">
    <cfRule type="top10" dxfId="1907" priority="11" rank="1"/>
  </conditionalFormatting>
  <conditionalFormatting sqref="G3">
    <cfRule type="top10" dxfId="1906" priority="10" rank="1"/>
  </conditionalFormatting>
  <conditionalFormatting sqref="H3">
    <cfRule type="top10" dxfId="1905" priority="9" rank="1"/>
  </conditionalFormatting>
  <conditionalFormatting sqref="I3">
    <cfRule type="top10" dxfId="1904" priority="7" rank="1"/>
  </conditionalFormatting>
  <conditionalFormatting sqref="J3">
    <cfRule type="top10" dxfId="1903" priority="8" rank="1"/>
  </conditionalFormatting>
  <conditionalFormatting sqref="E3">
    <cfRule type="top10" dxfId="1902" priority="12" rank="1"/>
  </conditionalFormatting>
  <conditionalFormatting sqref="F4">
    <cfRule type="top10" dxfId="1901" priority="5" rank="1"/>
  </conditionalFormatting>
  <conditionalFormatting sqref="G4">
    <cfRule type="top10" dxfId="1900" priority="4" rank="1"/>
  </conditionalFormatting>
  <conditionalFormatting sqref="H4">
    <cfRule type="top10" dxfId="1899" priority="3" rank="1"/>
  </conditionalFormatting>
  <conditionalFormatting sqref="I4">
    <cfRule type="top10" dxfId="1898" priority="1" rank="1"/>
  </conditionalFormatting>
  <conditionalFormatting sqref="J4">
    <cfRule type="top10" dxfId="1897" priority="2" rank="1"/>
  </conditionalFormatting>
  <conditionalFormatting sqref="E4">
    <cfRule type="top10" dxfId="1896" priority="6" rank="1"/>
  </conditionalFormatting>
  <hyperlinks>
    <hyperlink ref="Q1" location="'National Adult Rankings'!A1" display="Return to Rankings" xr:uid="{7F0A4812-8F7B-4404-B1AF-FE89F14F6D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F435BC-263C-44DF-B1C6-EB7C9F52F91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9637E181-2888-4FE8-B6F5-5C506B0330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7226D-1B1D-4205-A382-515640F12945}">
  <sheetPr codeName="Sheet73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130</v>
      </c>
      <c r="C2" s="27">
        <v>43942</v>
      </c>
      <c r="D2" s="28" t="s">
        <v>131</v>
      </c>
      <c r="E2" s="29">
        <v>194</v>
      </c>
      <c r="F2" s="29">
        <v>198</v>
      </c>
      <c r="G2" s="29">
        <v>199.01</v>
      </c>
      <c r="H2" s="29">
        <v>198</v>
      </c>
      <c r="I2" s="29"/>
      <c r="J2" s="29"/>
      <c r="K2" s="34">
        <f t="shared" ref="K2" si="0">COUNT(E2:J2)</f>
        <v>4</v>
      </c>
      <c r="L2" s="34">
        <f t="shared" ref="L2" si="1">SUM(E2:J2)</f>
        <v>789.01</v>
      </c>
      <c r="M2" s="35">
        <f t="shared" ref="M2" si="2">IFERROR(L2/K2,0)</f>
        <v>197.2525</v>
      </c>
      <c r="N2" s="36">
        <v>11</v>
      </c>
      <c r="O2" s="37">
        <f t="shared" ref="O2" si="3">SUM(M2+N2)</f>
        <v>208.2525</v>
      </c>
    </row>
    <row r="3" spans="1:17" x14ac:dyDescent="0.25">
      <c r="A3" s="25" t="s">
        <v>76</v>
      </c>
      <c r="B3" s="26" t="s">
        <v>130</v>
      </c>
      <c r="C3" s="27">
        <v>43947</v>
      </c>
      <c r="D3" s="28" t="s">
        <v>133</v>
      </c>
      <c r="E3" s="29">
        <v>195</v>
      </c>
      <c r="F3" s="29">
        <v>197</v>
      </c>
      <c r="G3" s="29">
        <v>194.001</v>
      </c>
      <c r="H3" s="29">
        <v>200</v>
      </c>
      <c r="I3" s="29"/>
      <c r="J3" s="29"/>
      <c r="K3" s="34">
        <v>4</v>
      </c>
      <c r="L3" s="34">
        <v>786.00099999999998</v>
      </c>
      <c r="M3" s="35">
        <v>196.50024999999999</v>
      </c>
      <c r="N3" s="36">
        <v>13</v>
      </c>
      <c r="O3" s="37">
        <v>209.50024999999999</v>
      </c>
    </row>
    <row r="4" spans="1:17" x14ac:dyDescent="0.25">
      <c r="A4" s="25" t="s">
        <v>76</v>
      </c>
      <c r="B4" s="26" t="s">
        <v>130</v>
      </c>
      <c r="C4" s="27">
        <v>43970</v>
      </c>
      <c r="D4" s="28" t="s">
        <v>101</v>
      </c>
      <c r="E4" s="29">
        <v>196</v>
      </c>
      <c r="F4" s="29">
        <v>199</v>
      </c>
      <c r="G4" s="29">
        <v>198</v>
      </c>
      <c r="H4" s="29">
        <v>195</v>
      </c>
      <c r="I4" s="29"/>
      <c r="J4" s="29"/>
      <c r="K4" s="34">
        <v>4</v>
      </c>
      <c r="L4" s="34">
        <v>788</v>
      </c>
      <c r="M4" s="35">
        <v>197</v>
      </c>
      <c r="N4" s="36">
        <v>6</v>
      </c>
      <c r="O4" s="37">
        <f t="shared" ref="O4" si="4">SUM(M4+N4)</f>
        <v>203</v>
      </c>
    </row>
    <row r="7" spans="1:17" x14ac:dyDescent="0.25">
      <c r="K7" s="17">
        <f>SUM(K2:K6)</f>
        <v>12</v>
      </c>
      <c r="L7" s="17">
        <f>SUM(L2:L6)</f>
        <v>2363.011</v>
      </c>
      <c r="M7" s="23">
        <f>SUM(L7/K7)</f>
        <v>196.91758333333334</v>
      </c>
      <c r="N7" s="17">
        <f>SUM(N2:N6)</f>
        <v>30</v>
      </c>
      <c r="O7" s="23">
        <f>SUM(M7+N7)</f>
        <v>226.91758333333334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6_2_1"/>
    <protectedRange algorithmName="SHA-512" hashValue="ON39YdpmFHfN9f47KpiRvqrKx0V9+erV1CNkpWzYhW/Qyc6aT8rEyCrvauWSYGZK2ia3o7vd3akF07acHAFpOA==" saltValue="yVW9XmDwTqEnmpSGai0KYg==" spinCount="100000" sqref="D2" name="Range1_1_4_2_1"/>
    <protectedRange algorithmName="SHA-512" hashValue="ON39YdpmFHfN9f47KpiRvqrKx0V9+erV1CNkpWzYhW/Qyc6aT8rEyCrvauWSYGZK2ia3o7vd3akF07acHAFpOA==" saltValue="yVW9XmDwTqEnmpSGai0KYg==" spinCount="100000" sqref="E2:H2" name="Range1_3_1_1_1"/>
    <protectedRange algorithmName="SHA-512" hashValue="ON39YdpmFHfN9f47KpiRvqrKx0V9+erV1CNkpWzYhW/Qyc6aT8rEyCrvauWSYGZK2ia3o7vd3akF07acHAFpOA==" saltValue="yVW9XmDwTqEnmpSGai0KYg==" spinCount="100000" sqref="B3:C3 I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H3" name="Range1_3_1"/>
    <protectedRange algorithmName="SHA-512" hashValue="ON39YdpmFHfN9f47KpiRvqrKx0V9+erV1CNkpWzYhW/Qyc6aT8rEyCrvauWSYGZK2ia3o7vd3akF07acHAFpOA==" saltValue="yVW9XmDwTqEnmpSGai0KYg==" spinCount="100000" sqref="I4:J4 B4:C4" name="Range1_9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ON39YdpmFHfN9f47KpiRvqrKx0V9+erV1CNkpWzYhW/Qyc6aT8rEyCrvauWSYGZK2ia3o7vd3akF07acHAFpOA==" saltValue="yVW9XmDwTqEnmpSGai0KYg==" spinCount="100000" sqref="E4:H4" name="Range1_3_2"/>
  </protectedRanges>
  <conditionalFormatting sqref="F2">
    <cfRule type="top10" dxfId="1895" priority="13" rank="1"/>
  </conditionalFormatting>
  <conditionalFormatting sqref="G2">
    <cfRule type="top10" dxfId="1894" priority="14" rank="1"/>
  </conditionalFormatting>
  <conditionalFormatting sqref="H2">
    <cfRule type="top10" dxfId="1893" priority="15" rank="1"/>
  </conditionalFormatting>
  <conditionalFormatting sqref="I2">
    <cfRule type="top10" dxfId="1892" priority="16" rank="1"/>
  </conditionalFormatting>
  <conditionalFormatting sqref="J2">
    <cfRule type="top10" dxfId="1891" priority="17" rank="1"/>
  </conditionalFormatting>
  <conditionalFormatting sqref="E2">
    <cfRule type="top10" dxfId="1890" priority="18" rank="1"/>
  </conditionalFormatting>
  <conditionalFormatting sqref="F3">
    <cfRule type="top10" dxfId="1889" priority="7" rank="1"/>
  </conditionalFormatting>
  <conditionalFormatting sqref="G3">
    <cfRule type="top10" dxfId="1888" priority="8" rank="1"/>
  </conditionalFormatting>
  <conditionalFormatting sqref="H3">
    <cfRule type="top10" dxfId="1887" priority="9" rank="1"/>
  </conditionalFormatting>
  <conditionalFormatting sqref="I3">
    <cfRule type="top10" dxfId="1886" priority="10" rank="1"/>
  </conditionalFormatting>
  <conditionalFormatting sqref="J3">
    <cfRule type="top10" dxfId="1885" priority="11" rank="1"/>
  </conditionalFormatting>
  <conditionalFormatting sqref="E3">
    <cfRule type="top10" dxfId="1884" priority="12" rank="1"/>
  </conditionalFormatting>
  <conditionalFormatting sqref="F4">
    <cfRule type="top10" dxfId="1883" priority="5" rank="1"/>
  </conditionalFormatting>
  <conditionalFormatting sqref="G4">
    <cfRule type="top10" dxfId="1882" priority="4" rank="1"/>
  </conditionalFormatting>
  <conditionalFormatting sqref="H4">
    <cfRule type="top10" dxfId="1881" priority="3" rank="1"/>
  </conditionalFormatting>
  <conditionalFormatting sqref="I4">
    <cfRule type="top10" dxfId="1880" priority="1" rank="1"/>
  </conditionalFormatting>
  <conditionalFormatting sqref="J4">
    <cfRule type="top10" dxfId="1879" priority="2" rank="1"/>
  </conditionalFormatting>
  <conditionalFormatting sqref="E4">
    <cfRule type="top10" dxfId="1878" priority="6" rank="1"/>
  </conditionalFormatting>
  <hyperlinks>
    <hyperlink ref="Q1" location="'National Adult Rankings'!A1" display="Return to Rankings" xr:uid="{96D4772A-587B-4B3D-AD9D-DC5B2F90B3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C17C1D-946F-46C4-9449-4F2A941D248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A12-6C82-4DD2-BBB6-A652A6CA8329}">
  <sheetPr codeName="Sheet22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28</v>
      </c>
      <c r="B2" s="26" t="s">
        <v>69</v>
      </c>
      <c r="C2" s="27">
        <v>43883</v>
      </c>
      <c r="D2" s="28" t="s">
        <v>56</v>
      </c>
      <c r="E2" s="29">
        <v>169</v>
      </c>
      <c r="F2" s="29">
        <v>153</v>
      </c>
      <c r="G2" s="29">
        <v>160</v>
      </c>
      <c r="H2" s="29">
        <v>164</v>
      </c>
      <c r="I2" s="29"/>
      <c r="J2" s="29"/>
      <c r="K2" s="34">
        <v>4</v>
      </c>
      <c r="L2" s="34">
        <v>646</v>
      </c>
      <c r="M2" s="35">
        <v>161.5</v>
      </c>
      <c r="N2" s="36">
        <v>2</v>
      </c>
      <c r="O2" s="37">
        <v>163.5</v>
      </c>
    </row>
    <row r="5" spans="1:17" x14ac:dyDescent="0.25">
      <c r="K5" s="17">
        <f>SUM(K2:K4)</f>
        <v>4</v>
      </c>
      <c r="L5" s="17">
        <f>SUM(L2:L4)</f>
        <v>646</v>
      </c>
      <c r="M5" s="23">
        <f>SUM(L5/K5)</f>
        <v>161.5</v>
      </c>
      <c r="N5" s="17">
        <f>SUM(N2:N4)</f>
        <v>2</v>
      </c>
      <c r="O5" s="23">
        <f>SUM(M5+N5)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3232" priority="6" rank="1"/>
  </conditionalFormatting>
  <conditionalFormatting sqref="H2">
    <cfRule type="top10" dxfId="3231" priority="2" rank="1"/>
  </conditionalFormatting>
  <conditionalFormatting sqref="J2">
    <cfRule type="top10" dxfId="3230" priority="3" rank="1"/>
  </conditionalFormatting>
  <conditionalFormatting sqref="G2">
    <cfRule type="top10" dxfId="3229" priority="5" rank="1"/>
  </conditionalFormatting>
  <conditionalFormatting sqref="F2">
    <cfRule type="top10" dxfId="3228" priority="4" rank="1"/>
  </conditionalFormatting>
  <conditionalFormatting sqref="E2">
    <cfRule type="top10" dxfId="3227" priority="1" rank="1"/>
  </conditionalFormatting>
  <hyperlinks>
    <hyperlink ref="Q1" location="'National Adult Rankings'!A1" display="Return to Rankings" xr:uid="{9A47851A-2D02-4709-A439-D62F6D45A1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F8B461-4271-47C0-AE2E-47C86A4331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703604B-E86F-4A4D-9D46-8F697A67E52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5D97-D393-4D31-8DAB-3F244119C947}">
  <sheetPr codeName="Sheet94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154</v>
      </c>
      <c r="B2" s="51" t="s">
        <v>150</v>
      </c>
      <c r="C2" s="52">
        <v>43953</v>
      </c>
      <c r="D2" s="53" t="s">
        <v>149</v>
      </c>
      <c r="E2" s="54">
        <v>180</v>
      </c>
      <c r="F2" s="54">
        <v>173</v>
      </c>
      <c r="G2" s="54">
        <v>171</v>
      </c>
      <c r="H2" s="54"/>
      <c r="I2" s="54"/>
      <c r="J2" s="54"/>
      <c r="K2" s="55">
        <v>3</v>
      </c>
      <c r="L2" s="55">
        <v>524</v>
      </c>
      <c r="M2" s="56">
        <v>174.66666666666666</v>
      </c>
      <c r="N2" s="57">
        <v>9</v>
      </c>
      <c r="O2" s="58">
        <v>183.66666666666666</v>
      </c>
    </row>
    <row r="3" spans="1:17" x14ac:dyDescent="0.25">
      <c r="A3" s="25" t="s">
        <v>154</v>
      </c>
      <c r="B3" s="26" t="s">
        <v>150</v>
      </c>
      <c r="C3" s="27">
        <v>43972</v>
      </c>
      <c r="D3" s="28" t="s">
        <v>149</v>
      </c>
      <c r="E3" s="29">
        <v>171</v>
      </c>
      <c r="F3" s="29">
        <v>189</v>
      </c>
      <c r="G3" s="29">
        <v>179.001</v>
      </c>
      <c r="H3" s="29"/>
      <c r="I3" s="29"/>
      <c r="J3" s="29"/>
      <c r="K3" s="34">
        <v>3</v>
      </c>
      <c r="L3" s="34">
        <v>539</v>
      </c>
      <c r="M3" s="35">
        <f>SUM(L3/K3)</f>
        <v>179.66666666666666</v>
      </c>
      <c r="N3" s="36">
        <v>8</v>
      </c>
      <c r="O3" s="37">
        <f>SUM(M3+N3)</f>
        <v>187.66666666666666</v>
      </c>
    </row>
    <row r="4" spans="1:17" x14ac:dyDescent="0.25">
      <c r="A4" s="25" t="s">
        <v>38</v>
      </c>
      <c r="B4" s="26" t="s">
        <v>267</v>
      </c>
      <c r="C4" s="27">
        <v>43995</v>
      </c>
      <c r="D4" s="28" t="s">
        <v>149</v>
      </c>
      <c r="E4" s="29">
        <v>184</v>
      </c>
      <c r="F4" s="29">
        <v>185</v>
      </c>
      <c r="G4" s="29">
        <v>183</v>
      </c>
      <c r="H4" s="29"/>
      <c r="I4" s="29"/>
      <c r="J4" s="29"/>
      <c r="K4" s="34">
        <v>3</v>
      </c>
      <c r="L4" s="34">
        <v>552</v>
      </c>
      <c r="M4" s="35">
        <v>184</v>
      </c>
      <c r="N4" s="36">
        <v>11</v>
      </c>
      <c r="O4" s="37">
        <v>195</v>
      </c>
    </row>
    <row r="7" spans="1:17" x14ac:dyDescent="0.25">
      <c r="K7" s="17">
        <f>SUM(K2:K6)</f>
        <v>9</v>
      </c>
      <c r="L7" s="17">
        <f>SUM(L2:L6)</f>
        <v>1615</v>
      </c>
      <c r="M7" s="23">
        <f>SUM(L7/K7)</f>
        <v>179.44444444444446</v>
      </c>
      <c r="N7" s="17">
        <f>SUM(N2:N6)</f>
        <v>28</v>
      </c>
      <c r="O7" s="23">
        <f>SUM(M7+N7)</f>
        <v>207.44444444444446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</protectedRanges>
  <conditionalFormatting sqref="I2">
    <cfRule type="top10" dxfId="1877" priority="18" rank="1"/>
  </conditionalFormatting>
  <conditionalFormatting sqref="H2">
    <cfRule type="top10" dxfId="1876" priority="14" rank="1"/>
  </conditionalFormatting>
  <conditionalFormatting sqref="J2">
    <cfRule type="top10" dxfId="1875" priority="15" rank="1"/>
  </conditionalFormatting>
  <conditionalFormatting sqref="G2">
    <cfRule type="top10" dxfId="1874" priority="17" rank="1"/>
  </conditionalFormatting>
  <conditionalFormatting sqref="F2">
    <cfRule type="top10" dxfId="1873" priority="16" rank="1"/>
  </conditionalFormatting>
  <conditionalFormatting sqref="E2">
    <cfRule type="top10" dxfId="1872" priority="13" rank="1"/>
  </conditionalFormatting>
  <conditionalFormatting sqref="I3">
    <cfRule type="top10" dxfId="1871" priority="7" rank="1"/>
  </conditionalFormatting>
  <conditionalFormatting sqref="H3">
    <cfRule type="top10" dxfId="1870" priority="8" rank="1"/>
  </conditionalFormatting>
  <conditionalFormatting sqref="J3">
    <cfRule type="top10" dxfId="1869" priority="9" rank="1"/>
  </conditionalFormatting>
  <conditionalFormatting sqref="G3">
    <cfRule type="top10" dxfId="1868" priority="10" rank="1"/>
  </conditionalFormatting>
  <conditionalFormatting sqref="F3">
    <cfRule type="top10" dxfId="1867" priority="11" rank="1"/>
  </conditionalFormatting>
  <conditionalFormatting sqref="E3">
    <cfRule type="top10" dxfId="1866" priority="12" rank="1"/>
  </conditionalFormatting>
  <conditionalFormatting sqref="I4">
    <cfRule type="top10" dxfId="1865" priority="6" rank="1"/>
  </conditionalFormatting>
  <conditionalFormatting sqref="H4">
    <cfRule type="top10" dxfId="1864" priority="2" rank="1"/>
  </conditionalFormatting>
  <conditionalFormatting sqref="J4">
    <cfRule type="top10" dxfId="1863" priority="3" rank="1"/>
  </conditionalFormatting>
  <conditionalFormatting sqref="G4">
    <cfRule type="top10" dxfId="1862" priority="5" rank="1"/>
  </conditionalFormatting>
  <conditionalFormatting sqref="F4">
    <cfRule type="top10" dxfId="1861" priority="4" rank="1"/>
  </conditionalFormatting>
  <conditionalFormatting sqref="E4">
    <cfRule type="top10" dxfId="1860" priority="1" rank="1"/>
  </conditionalFormatting>
  <hyperlinks>
    <hyperlink ref="Q1" location="'National Adult Rankings'!A1" display="Return to Rankings" xr:uid="{1AED5031-362D-4944-A469-493C52AEB0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1B4F26-228E-43C0-8682-3C636403C989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D53866B-05F9-4671-9C7F-60E37ED8CB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6289-C607-4F2C-815D-5C974EEF5CC4}">
  <sheetPr codeName="Sheet28"/>
  <dimension ref="A1:Q11"/>
  <sheetViews>
    <sheetView workbookViewId="0">
      <selection activeCell="C19" sqref="C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28</v>
      </c>
      <c r="B2" s="26" t="s">
        <v>68</v>
      </c>
      <c r="C2" s="27">
        <v>43883</v>
      </c>
      <c r="D2" s="28" t="s">
        <v>56</v>
      </c>
      <c r="E2" s="29">
        <v>168</v>
      </c>
      <c r="F2" s="29">
        <v>178</v>
      </c>
      <c r="G2" s="29">
        <v>160</v>
      </c>
      <c r="H2" s="29">
        <v>166</v>
      </c>
      <c r="I2" s="29"/>
      <c r="J2" s="29"/>
      <c r="K2" s="34">
        <v>4</v>
      </c>
      <c r="L2" s="34">
        <v>672</v>
      </c>
      <c r="M2" s="35">
        <v>168</v>
      </c>
      <c r="N2" s="36">
        <v>5</v>
      </c>
      <c r="O2" s="37">
        <v>173</v>
      </c>
    </row>
    <row r="3" spans="1:17" x14ac:dyDescent="0.25">
      <c r="A3" s="25" t="s">
        <v>38</v>
      </c>
      <c r="B3" s="26" t="s">
        <v>68</v>
      </c>
      <c r="C3" s="27">
        <v>43904</v>
      </c>
      <c r="D3" s="28" t="s">
        <v>56</v>
      </c>
      <c r="E3" s="29">
        <v>179</v>
      </c>
      <c r="F3" s="29">
        <v>177</v>
      </c>
      <c r="G3" s="29">
        <v>185</v>
      </c>
      <c r="H3" s="29">
        <v>174</v>
      </c>
      <c r="I3" s="29"/>
      <c r="J3" s="29"/>
      <c r="K3" s="34">
        <v>4</v>
      </c>
      <c r="L3" s="34">
        <v>715</v>
      </c>
      <c r="M3" s="35">
        <v>178.75</v>
      </c>
      <c r="N3" s="36">
        <v>8</v>
      </c>
      <c r="O3" s="37">
        <v>186.75</v>
      </c>
    </row>
    <row r="4" spans="1:17" x14ac:dyDescent="0.25">
      <c r="A4" s="25" t="s">
        <v>38</v>
      </c>
      <c r="B4" s="26" t="s">
        <v>68</v>
      </c>
      <c r="C4" s="27">
        <v>43974</v>
      </c>
      <c r="D4" s="28" t="s">
        <v>56</v>
      </c>
      <c r="E4" s="29">
        <v>174</v>
      </c>
      <c r="F4" s="29">
        <v>183</v>
      </c>
      <c r="G4" s="29">
        <v>177</v>
      </c>
      <c r="H4" s="29">
        <v>171</v>
      </c>
      <c r="I4" s="29"/>
      <c r="J4" s="29"/>
      <c r="K4" s="34">
        <v>4</v>
      </c>
      <c r="L4" s="34">
        <v>705</v>
      </c>
      <c r="M4" s="35">
        <v>176.25</v>
      </c>
      <c r="N4" s="36">
        <v>8</v>
      </c>
      <c r="O4" s="37">
        <v>184.25</v>
      </c>
    </row>
    <row r="5" spans="1:17" x14ac:dyDescent="0.25">
      <c r="A5" s="25" t="s">
        <v>38</v>
      </c>
      <c r="B5" s="26" t="s">
        <v>68</v>
      </c>
      <c r="C5" s="27">
        <v>43981</v>
      </c>
      <c r="D5" s="28" t="s">
        <v>56</v>
      </c>
      <c r="E5" s="29">
        <v>173</v>
      </c>
      <c r="F5" s="29">
        <v>178</v>
      </c>
      <c r="G5" s="29">
        <v>168</v>
      </c>
      <c r="H5" s="29">
        <v>174</v>
      </c>
      <c r="I5" s="29"/>
      <c r="J5" s="29"/>
      <c r="K5" s="34">
        <v>4</v>
      </c>
      <c r="L5" s="34">
        <v>693</v>
      </c>
      <c r="M5" s="35">
        <v>173.25</v>
      </c>
      <c r="N5" s="36">
        <v>6</v>
      </c>
      <c r="O5" s="37">
        <v>179.25</v>
      </c>
    </row>
    <row r="6" spans="1:17" x14ac:dyDescent="0.25">
      <c r="A6" s="25" t="s">
        <v>38</v>
      </c>
      <c r="B6" s="26" t="s">
        <v>68</v>
      </c>
      <c r="C6" s="27">
        <v>43995</v>
      </c>
      <c r="D6" s="28" t="s">
        <v>56</v>
      </c>
      <c r="E6" s="29">
        <v>181</v>
      </c>
      <c r="F6" s="29">
        <v>180</v>
      </c>
      <c r="G6" s="29">
        <v>179</v>
      </c>
      <c r="H6" s="29">
        <v>184</v>
      </c>
      <c r="I6" s="29"/>
      <c r="J6" s="29"/>
      <c r="K6" s="34">
        <v>4</v>
      </c>
      <c r="L6" s="34">
        <v>724</v>
      </c>
      <c r="M6" s="35">
        <v>181</v>
      </c>
      <c r="N6" s="36">
        <v>13</v>
      </c>
      <c r="O6" s="37">
        <v>194</v>
      </c>
    </row>
    <row r="7" spans="1:17" x14ac:dyDescent="0.25">
      <c r="A7" s="25" t="s">
        <v>38</v>
      </c>
      <c r="B7" s="26" t="s">
        <v>68</v>
      </c>
      <c r="C7" s="27">
        <v>44009</v>
      </c>
      <c r="D7" s="28" t="s">
        <v>56</v>
      </c>
      <c r="E7" s="29">
        <v>177</v>
      </c>
      <c r="F7" s="29">
        <v>167</v>
      </c>
      <c r="G7" s="29">
        <v>176</v>
      </c>
      <c r="H7" s="29">
        <v>181</v>
      </c>
      <c r="I7" s="29"/>
      <c r="J7" s="29"/>
      <c r="K7" s="34">
        <v>4</v>
      </c>
      <c r="L7" s="34">
        <v>701</v>
      </c>
      <c r="M7" s="35">
        <v>175.25</v>
      </c>
      <c r="N7" s="36">
        <v>11</v>
      </c>
      <c r="O7" s="37">
        <v>186.25</v>
      </c>
    </row>
    <row r="8" spans="1:17" x14ac:dyDescent="0.25">
      <c r="A8" s="25" t="s">
        <v>38</v>
      </c>
      <c r="B8" s="26" t="s">
        <v>68</v>
      </c>
      <c r="C8" s="27">
        <v>44009</v>
      </c>
      <c r="D8" s="28" t="s">
        <v>101</v>
      </c>
      <c r="E8" s="29">
        <v>185</v>
      </c>
      <c r="F8" s="29">
        <v>181</v>
      </c>
      <c r="G8" s="29">
        <v>178</v>
      </c>
      <c r="H8" s="29">
        <v>187</v>
      </c>
      <c r="I8" s="29"/>
      <c r="J8" s="29"/>
      <c r="K8" s="34">
        <v>4</v>
      </c>
      <c r="L8" s="34">
        <v>731</v>
      </c>
      <c r="M8" s="35">
        <v>182.75</v>
      </c>
      <c r="N8" s="36">
        <v>11</v>
      </c>
      <c r="O8" s="37">
        <v>193.75</v>
      </c>
    </row>
    <row r="11" spans="1:17" x14ac:dyDescent="0.25">
      <c r="K11" s="17">
        <f>SUM(K2:K10)</f>
        <v>28</v>
      </c>
      <c r="L11" s="17">
        <f>SUM(L2:L10)</f>
        <v>4941</v>
      </c>
      <c r="M11" s="23">
        <f>SUM(L11/K11)</f>
        <v>176.46428571428572</v>
      </c>
      <c r="N11" s="17">
        <f>SUM(N2:N10)</f>
        <v>62</v>
      </c>
      <c r="O11" s="23">
        <f>SUM(M11+N11)</f>
        <v>238.46428571428572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1_1"/>
    <protectedRange algorithmName="SHA-512" hashValue="ON39YdpmFHfN9f47KpiRvqrKx0V9+erV1CNkpWzYhW/Qyc6aT8rEyCrvauWSYGZK2ia3o7vd3akF07acHAFpOA==" saltValue="yVW9XmDwTqEnmpSGai0KYg==" spinCount="100000" sqref="D2" name="Range1_1_5_1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3"/>
    <protectedRange algorithmName="SHA-512" hashValue="ON39YdpmFHfN9f47KpiRvqrKx0V9+erV1CNkpWzYhW/Qyc6aT8rEyCrvauWSYGZK2ia3o7vd3akF07acHAFpOA==" saltValue="yVW9XmDwTqEnmpSGai0KYg==" spinCount="100000" sqref="D7" name="Range1_1_3_4"/>
    <protectedRange algorithmName="SHA-512" hashValue="ON39YdpmFHfN9f47KpiRvqrKx0V9+erV1CNkpWzYhW/Qyc6aT8rEyCrvauWSYGZK2ia3o7vd3akF07acHAFpOA==" saltValue="yVW9XmDwTqEnmpSGai0KYg==" spinCount="100000" sqref="E8:J8 B8:C8" name="Range1_9_3"/>
    <protectedRange algorithmName="SHA-512" hashValue="ON39YdpmFHfN9f47KpiRvqrKx0V9+erV1CNkpWzYhW/Qyc6aT8rEyCrvauWSYGZK2ia3o7vd3akF07acHAFpOA==" saltValue="yVW9XmDwTqEnmpSGai0KYg==" spinCount="100000" sqref="D8" name="Range1_1_7_4"/>
  </protectedRanges>
  <conditionalFormatting sqref="I2">
    <cfRule type="top10" dxfId="1859" priority="42" rank="1"/>
  </conditionalFormatting>
  <conditionalFormatting sqref="H2">
    <cfRule type="top10" dxfId="1858" priority="38" rank="1"/>
  </conditionalFormatting>
  <conditionalFormatting sqref="J2">
    <cfRule type="top10" dxfId="1857" priority="39" rank="1"/>
  </conditionalFormatting>
  <conditionalFormatting sqref="G2">
    <cfRule type="top10" dxfId="1856" priority="41" rank="1"/>
  </conditionalFormatting>
  <conditionalFormatting sqref="F2">
    <cfRule type="top10" dxfId="1855" priority="40" rank="1"/>
  </conditionalFormatting>
  <conditionalFormatting sqref="E2">
    <cfRule type="top10" dxfId="1854" priority="37" rank="1"/>
  </conditionalFormatting>
  <conditionalFormatting sqref="I3">
    <cfRule type="top10" dxfId="1853" priority="36" rank="1"/>
  </conditionalFormatting>
  <conditionalFormatting sqref="H3">
    <cfRule type="top10" dxfId="1852" priority="32" rank="1"/>
  </conditionalFormatting>
  <conditionalFormatting sqref="J3">
    <cfRule type="top10" dxfId="1851" priority="33" rank="1"/>
  </conditionalFormatting>
  <conditionalFormatting sqref="G3">
    <cfRule type="top10" dxfId="1850" priority="35" rank="1"/>
  </conditionalFormatting>
  <conditionalFormatting sqref="F3">
    <cfRule type="top10" dxfId="1849" priority="34" rank="1"/>
  </conditionalFormatting>
  <conditionalFormatting sqref="E3">
    <cfRule type="top10" dxfId="1848" priority="31" rank="1"/>
  </conditionalFormatting>
  <conditionalFormatting sqref="I4">
    <cfRule type="top10" dxfId="1847" priority="30" rank="1"/>
  </conditionalFormatting>
  <conditionalFormatting sqref="H4">
    <cfRule type="top10" dxfId="1846" priority="26" rank="1"/>
  </conditionalFormatting>
  <conditionalFormatting sqref="J4">
    <cfRule type="top10" dxfId="1845" priority="27" rank="1"/>
  </conditionalFormatting>
  <conditionalFormatting sqref="G4">
    <cfRule type="top10" dxfId="1844" priority="29" rank="1"/>
  </conditionalFormatting>
  <conditionalFormatting sqref="F4">
    <cfRule type="top10" dxfId="1843" priority="28" rank="1"/>
  </conditionalFormatting>
  <conditionalFormatting sqref="E4">
    <cfRule type="top10" dxfId="1842" priority="25" rank="1"/>
  </conditionalFormatting>
  <conditionalFormatting sqref="I5">
    <cfRule type="top10" dxfId="1841" priority="24" rank="1"/>
  </conditionalFormatting>
  <conditionalFormatting sqref="H5">
    <cfRule type="top10" dxfId="1840" priority="20" rank="1"/>
  </conditionalFormatting>
  <conditionalFormatting sqref="J5">
    <cfRule type="top10" dxfId="1839" priority="21" rank="1"/>
  </conditionalFormatting>
  <conditionalFormatting sqref="G5">
    <cfRule type="top10" dxfId="1838" priority="23" rank="1"/>
  </conditionalFormatting>
  <conditionalFormatting sqref="F5">
    <cfRule type="top10" dxfId="1837" priority="22" rank="1"/>
  </conditionalFormatting>
  <conditionalFormatting sqref="E5">
    <cfRule type="top10" dxfId="1836" priority="19" rank="1"/>
  </conditionalFormatting>
  <conditionalFormatting sqref="I6">
    <cfRule type="top10" dxfId="1835" priority="18" rank="1"/>
  </conditionalFormatting>
  <conditionalFormatting sqref="H6">
    <cfRule type="top10" dxfId="1834" priority="14" rank="1"/>
  </conditionalFormatting>
  <conditionalFormatting sqref="J6">
    <cfRule type="top10" dxfId="1833" priority="15" rank="1"/>
  </conditionalFormatting>
  <conditionalFormatting sqref="G6">
    <cfRule type="top10" dxfId="1832" priority="17" rank="1"/>
  </conditionalFormatting>
  <conditionalFormatting sqref="F6">
    <cfRule type="top10" dxfId="1831" priority="16" rank="1"/>
  </conditionalFormatting>
  <conditionalFormatting sqref="E6">
    <cfRule type="top10" dxfId="1830" priority="13" rank="1"/>
  </conditionalFormatting>
  <conditionalFormatting sqref="I7">
    <cfRule type="top10" dxfId="1829" priority="12" rank="1"/>
  </conditionalFormatting>
  <conditionalFormatting sqref="H7">
    <cfRule type="top10" dxfId="1828" priority="8" rank="1"/>
  </conditionalFormatting>
  <conditionalFormatting sqref="J7">
    <cfRule type="top10" dxfId="1827" priority="9" rank="1"/>
  </conditionalFormatting>
  <conditionalFormatting sqref="G7">
    <cfRule type="top10" dxfId="1826" priority="11" rank="1"/>
  </conditionalFormatting>
  <conditionalFormatting sqref="F7">
    <cfRule type="top10" dxfId="1825" priority="10" rank="1"/>
  </conditionalFormatting>
  <conditionalFormatting sqref="E7">
    <cfRule type="top10" dxfId="1824" priority="7" rank="1"/>
  </conditionalFormatting>
  <conditionalFormatting sqref="I8">
    <cfRule type="top10" dxfId="1823" priority="6" rank="1"/>
  </conditionalFormatting>
  <conditionalFormatting sqref="H8">
    <cfRule type="top10" dxfId="1822" priority="2" rank="1"/>
  </conditionalFormatting>
  <conditionalFormatting sqref="J8">
    <cfRule type="top10" dxfId="1821" priority="3" rank="1"/>
  </conditionalFormatting>
  <conditionalFormatting sqref="G8">
    <cfRule type="top10" dxfId="1820" priority="5" rank="1"/>
  </conditionalFormatting>
  <conditionalFormatting sqref="F8">
    <cfRule type="top10" dxfId="1819" priority="4" rank="1"/>
  </conditionalFormatting>
  <conditionalFormatting sqref="E8">
    <cfRule type="top10" dxfId="1818" priority="1" rank="1"/>
  </conditionalFormatting>
  <hyperlinks>
    <hyperlink ref="Q1" location="'National Adult Rankings'!A1" display="Return to Rankings" xr:uid="{744F1FF2-6AEC-40D6-AFC5-0D141B7CB5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60C026-3CFD-4A48-BBEA-033960F5F6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1C1EDF7-9C84-48FC-B936-D60AB1CE8987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8B64E13C-D6DA-4707-95D8-905F6147182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BF82-4AB0-49E0-9917-5B012E5B42B9}">
  <sheetPr codeName="Sheet20"/>
  <dimension ref="A1:Q5"/>
  <sheetViews>
    <sheetView workbookViewId="0">
      <selection activeCell="M5" sqref="M5"/>
    </sheetView>
  </sheetViews>
  <sheetFormatPr defaultRowHeight="15" x14ac:dyDescent="0.25"/>
  <cols>
    <col min="1" max="1" width="21.140625" customWidth="1"/>
    <col min="2" max="2" width="17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7" t="s">
        <v>23</v>
      </c>
      <c r="B2" s="8" t="s">
        <v>22</v>
      </c>
      <c r="C2" s="9">
        <v>43849</v>
      </c>
      <c r="D2" s="10" t="s">
        <v>36</v>
      </c>
      <c r="E2" s="11">
        <v>166</v>
      </c>
      <c r="F2" s="11">
        <v>171</v>
      </c>
      <c r="G2" s="11">
        <v>178</v>
      </c>
      <c r="H2" s="11">
        <v>170</v>
      </c>
      <c r="I2" s="11"/>
      <c r="J2" s="11"/>
      <c r="K2" s="12">
        <v>4</v>
      </c>
      <c r="L2" s="12">
        <v>685</v>
      </c>
      <c r="M2" s="13">
        <v>171.25</v>
      </c>
      <c r="N2" s="14">
        <v>4</v>
      </c>
      <c r="O2" s="15">
        <f>SUM(M2+N2)</f>
        <v>175.25</v>
      </c>
    </row>
    <row r="5" spans="1:17" x14ac:dyDescent="0.25">
      <c r="K5" s="17">
        <f>SUM(K2:K4)</f>
        <v>4</v>
      </c>
      <c r="L5" s="17">
        <f>SUM(L2:L4)</f>
        <v>685</v>
      </c>
      <c r="M5" s="23">
        <f>SUM(L5/K5)</f>
        <v>171.25</v>
      </c>
      <c r="N5" s="17">
        <f>SUM(N2:N4)</f>
        <v>4</v>
      </c>
      <c r="O5" s="17">
        <f>SUM(M5+N5)</f>
        <v>175.25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1817" priority="5" rank="1"/>
  </conditionalFormatting>
  <conditionalFormatting sqref="G2">
    <cfRule type="top10" dxfId="1816" priority="4" rank="1"/>
  </conditionalFormatting>
  <conditionalFormatting sqref="H2">
    <cfRule type="top10" dxfId="1815" priority="3" rank="1"/>
  </conditionalFormatting>
  <conditionalFormatting sqref="I2">
    <cfRule type="top10" dxfId="1814" priority="1" rank="1"/>
  </conditionalFormatting>
  <conditionalFormatting sqref="J2">
    <cfRule type="top10" dxfId="1813" priority="2" rank="1"/>
  </conditionalFormatting>
  <conditionalFormatting sqref="E2">
    <cfRule type="top10" dxfId="1812" priority="6" rank="1"/>
  </conditionalFormatting>
  <hyperlinks>
    <hyperlink ref="Q1" location="'National Adult Rankings'!A1" display="Return to Rankings" xr:uid="{B1763030-2B91-468B-9211-540F7BA2FF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1EA024-B408-45F9-82B2-CC6504481A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F52F241-467C-45D8-9999-25268A96910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F7A3-5567-480E-983F-2314A963DFA8}">
  <sheetPr codeName="Sheet93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50" t="s">
        <v>148</v>
      </c>
      <c r="B2" s="51" t="s">
        <v>147</v>
      </c>
      <c r="C2" s="52">
        <v>43953</v>
      </c>
      <c r="D2" s="53" t="s">
        <v>149</v>
      </c>
      <c r="E2" s="54">
        <v>176</v>
      </c>
      <c r="F2" s="54">
        <v>174</v>
      </c>
      <c r="G2" s="54">
        <v>177</v>
      </c>
      <c r="H2" s="54"/>
      <c r="I2" s="54"/>
      <c r="J2" s="54"/>
      <c r="K2" s="55">
        <v>3</v>
      </c>
      <c r="L2" s="55">
        <v>527</v>
      </c>
      <c r="M2" s="56">
        <v>175.66666666666666</v>
      </c>
      <c r="N2" s="57">
        <v>3</v>
      </c>
      <c r="O2" s="58">
        <v>178.66666666666666</v>
      </c>
    </row>
    <row r="3" spans="1:17" x14ac:dyDescent="0.25">
      <c r="A3" s="25" t="s">
        <v>148</v>
      </c>
      <c r="B3" s="26" t="s">
        <v>147</v>
      </c>
      <c r="C3" s="27">
        <v>43972</v>
      </c>
      <c r="D3" s="28" t="s">
        <v>149</v>
      </c>
      <c r="E3" s="29">
        <v>170</v>
      </c>
      <c r="F3" s="29">
        <v>181</v>
      </c>
      <c r="G3" s="29">
        <v>175</v>
      </c>
      <c r="H3" s="29"/>
      <c r="I3" s="29"/>
      <c r="J3" s="29"/>
      <c r="K3" s="34">
        <v>3</v>
      </c>
      <c r="L3" s="34">
        <v>526</v>
      </c>
      <c r="M3" s="35">
        <f>SUM(L3/K3)</f>
        <v>175.33333333333334</v>
      </c>
      <c r="N3" s="36">
        <v>5</v>
      </c>
      <c r="O3" s="37">
        <f>SUM(M3+N3)</f>
        <v>180.33333333333334</v>
      </c>
    </row>
    <row r="4" spans="1:17" x14ac:dyDescent="0.25">
      <c r="A4" s="25" t="s">
        <v>37</v>
      </c>
      <c r="B4" s="26" t="s">
        <v>147</v>
      </c>
      <c r="C4" s="27">
        <v>43995</v>
      </c>
      <c r="D4" s="28" t="s">
        <v>149</v>
      </c>
      <c r="E4" s="29">
        <v>182</v>
      </c>
      <c r="F4" s="29">
        <v>187</v>
      </c>
      <c r="G4" s="29">
        <v>185</v>
      </c>
      <c r="H4" s="29"/>
      <c r="I4" s="29"/>
      <c r="J4" s="29"/>
      <c r="K4" s="34">
        <v>3</v>
      </c>
      <c r="L4" s="34">
        <v>554</v>
      </c>
      <c r="M4" s="35">
        <v>184.66666666666666</v>
      </c>
      <c r="N4" s="36">
        <v>6</v>
      </c>
      <c r="O4" s="37">
        <v>190.66666666666666</v>
      </c>
    </row>
    <row r="5" spans="1:17" x14ac:dyDescent="0.25">
      <c r="A5" s="25" t="s">
        <v>37</v>
      </c>
      <c r="B5" s="26" t="s">
        <v>147</v>
      </c>
      <c r="C5" s="27">
        <v>44000</v>
      </c>
      <c r="D5" s="28" t="s">
        <v>149</v>
      </c>
      <c r="E5" s="29">
        <v>183</v>
      </c>
      <c r="F5" s="29">
        <v>194</v>
      </c>
      <c r="G5" s="29">
        <v>180</v>
      </c>
      <c r="H5" s="29"/>
      <c r="I5" s="29"/>
      <c r="J5" s="29"/>
      <c r="K5" s="34">
        <v>3</v>
      </c>
      <c r="L5" s="34">
        <v>557</v>
      </c>
      <c r="M5" s="35">
        <v>185.66666666666666</v>
      </c>
      <c r="N5" s="36">
        <v>5</v>
      </c>
      <c r="O5" s="37">
        <v>190.66666666666666</v>
      </c>
    </row>
    <row r="8" spans="1:17" x14ac:dyDescent="0.25">
      <c r="K8" s="17">
        <f>SUM(K2:K7)</f>
        <v>12</v>
      </c>
      <c r="L8" s="17">
        <f>SUM(L2:L7)</f>
        <v>2164</v>
      </c>
      <c r="M8" s="23">
        <f>SUM(L8/K8)</f>
        <v>180.33333333333334</v>
      </c>
      <c r="N8" s="17">
        <f>SUM(N2:N7)</f>
        <v>19</v>
      </c>
      <c r="O8" s="23">
        <f>SUM(M8+N8)</f>
        <v>199.33333333333334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</protectedRanges>
  <conditionalFormatting sqref="E2">
    <cfRule type="top10" dxfId="1811" priority="24" rank="1"/>
  </conditionalFormatting>
  <conditionalFormatting sqref="F2">
    <cfRule type="top10" dxfId="1810" priority="23" rank="1"/>
  </conditionalFormatting>
  <conditionalFormatting sqref="G2">
    <cfRule type="top10" dxfId="1809" priority="22" rank="1"/>
  </conditionalFormatting>
  <conditionalFormatting sqref="H2">
    <cfRule type="top10" dxfId="1808" priority="21" rank="1"/>
  </conditionalFormatting>
  <conditionalFormatting sqref="I2">
    <cfRule type="top10" dxfId="1807" priority="20" rank="1"/>
  </conditionalFormatting>
  <conditionalFormatting sqref="J2">
    <cfRule type="top10" dxfId="1806" priority="19" rank="1"/>
  </conditionalFormatting>
  <conditionalFormatting sqref="E3">
    <cfRule type="top10" dxfId="1805" priority="13" rank="1"/>
  </conditionalFormatting>
  <conditionalFormatting sqref="F3">
    <cfRule type="top10" dxfId="1804" priority="14" rank="1"/>
  </conditionalFormatting>
  <conditionalFormatting sqref="G3">
    <cfRule type="top10" dxfId="1803" priority="15" rank="1"/>
  </conditionalFormatting>
  <conditionalFormatting sqref="H3">
    <cfRule type="top10" dxfId="1802" priority="16" rank="1"/>
  </conditionalFormatting>
  <conditionalFormatting sqref="I3">
    <cfRule type="top10" dxfId="1801" priority="17" rank="1"/>
  </conditionalFormatting>
  <conditionalFormatting sqref="J3">
    <cfRule type="top10" dxfId="1800" priority="18" rank="1"/>
  </conditionalFormatting>
  <conditionalFormatting sqref="E4">
    <cfRule type="top10" dxfId="1799" priority="12" rank="1"/>
  </conditionalFormatting>
  <conditionalFormatting sqref="F4">
    <cfRule type="top10" dxfId="1798" priority="11" rank="1"/>
  </conditionalFormatting>
  <conditionalFormatting sqref="G4">
    <cfRule type="top10" dxfId="1797" priority="10" rank="1"/>
  </conditionalFormatting>
  <conditionalFormatting sqref="H4">
    <cfRule type="top10" dxfId="1796" priority="9" rank="1"/>
  </conditionalFormatting>
  <conditionalFormatting sqref="I4">
    <cfRule type="top10" dxfId="1795" priority="8" rank="1"/>
  </conditionalFormatting>
  <conditionalFormatting sqref="J4">
    <cfRule type="top10" dxfId="1794" priority="7" rank="1"/>
  </conditionalFormatting>
  <conditionalFormatting sqref="E5">
    <cfRule type="top10" dxfId="1793" priority="6" rank="1"/>
  </conditionalFormatting>
  <conditionalFormatting sqref="F5">
    <cfRule type="top10" dxfId="1792" priority="5" rank="1"/>
  </conditionalFormatting>
  <conditionalFormatting sqref="G5">
    <cfRule type="top10" dxfId="1791" priority="4" rank="1"/>
  </conditionalFormatting>
  <conditionalFormatting sqref="H5">
    <cfRule type="top10" dxfId="1790" priority="3" rank="1"/>
  </conditionalFormatting>
  <conditionalFormatting sqref="I5">
    <cfRule type="top10" dxfId="1789" priority="2" rank="1"/>
  </conditionalFormatting>
  <conditionalFormatting sqref="J5">
    <cfRule type="top10" dxfId="1788" priority="1" rank="1"/>
  </conditionalFormatting>
  <hyperlinks>
    <hyperlink ref="Q1" location="'National Adult Rankings'!A1" display="Return to Rankings" xr:uid="{DE565D52-B5F0-427C-9795-7B5A03654B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18A3D4-9A20-4C48-AB45-57D9A7F74D3B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5784748E-3671-4FF9-8093-D31809EE0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D20D6-1B29-4C84-B7FA-7FDEF58893F5}">
  <sheetPr codeName="Sheet45"/>
  <dimension ref="A1:Q5"/>
  <sheetViews>
    <sheetView workbookViewId="0">
      <selection activeCell="M5" sqref="M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76</v>
      </c>
      <c r="B2" s="26" t="s">
        <v>78</v>
      </c>
      <c r="C2" s="27">
        <f t="shared" ref="C2" si="0">$D$2</f>
        <v>191</v>
      </c>
      <c r="D2" s="28">
        <f t="shared" ref="D2" si="1">$E$2</f>
        <v>191</v>
      </c>
      <c r="E2" s="29">
        <v>191</v>
      </c>
      <c r="F2" s="29">
        <v>190</v>
      </c>
      <c r="G2" s="29">
        <v>194.001</v>
      </c>
      <c r="H2" s="29">
        <v>190</v>
      </c>
      <c r="I2" s="29"/>
      <c r="J2" s="29"/>
      <c r="K2" s="34">
        <v>4</v>
      </c>
      <c r="L2" s="34">
        <v>765.00099999999998</v>
      </c>
      <c r="M2" s="35">
        <v>191.25024999999999</v>
      </c>
      <c r="N2" s="36">
        <v>5</v>
      </c>
      <c r="O2" s="37">
        <v>196.25024999999999</v>
      </c>
    </row>
    <row r="5" spans="1:17" x14ac:dyDescent="0.25">
      <c r="K5" s="17">
        <f>SUM(K2:K4)</f>
        <v>4</v>
      </c>
      <c r="L5" s="17">
        <f>SUM(L2:L4)</f>
        <v>765.00099999999998</v>
      </c>
      <c r="M5" s="23">
        <f>SUM(L5/K5)</f>
        <v>191.25024999999999</v>
      </c>
      <c r="N5" s="17">
        <f>SUM(N2:N4)</f>
        <v>5</v>
      </c>
      <c r="O5" s="23">
        <f>SUM(M5+N5)</f>
        <v>196.25024999999999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F2">
    <cfRule type="top10" dxfId="1787" priority="1" rank="1"/>
  </conditionalFormatting>
  <conditionalFormatting sqref="G2">
    <cfRule type="top10" dxfId="1786" priority="2" rank="1"/>
  </conditionalFormatting>
  <conditionalFormatting sqref="H2">
    <cfRule type="top10" dxfId="1785" priority="3" rank="1"/>
  </conditionalFormatting>
  <conditionalFormatting sqref="I2">
    <cfRule type="top10" dxfId="1784" priority="4" rank="1"/>
  </conditionalFormatting>
  <conditionalFormatting sqref="J2">
    <cfRule type="top10" dxfId="1783" priority="5" rank="1"/>
  </conditionalFormatting>
  <conditionalFormatting sqref="E2">
    <cfRule type="top10" dxfId="1782" priority="6" rank="1"/>
  </conditionalFormatting>
  <hyperlinks>
    <hyperlink ref="Q1" location="'National Adult Rankings'!A1" display="Return to Rankings" xr:uid="{66BAE369-9DA5-4B7F-ACEC-A87C6DCBD3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04FC1E5-364B-4B83-B2F7-148C2EBE6C0B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AD470E1D-405F-491F-8442-36836EF39EA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Q13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ht="30" x14ac:dyDescent="0.25">
      <c r="A2" s="7" t="s">
        <v>16</v>
      </c>
      <c r="B2" s="8" t="s">
        <v>19</v>
      </c>
      <c r="C2" s="9">
        <v>43849</v>
      </c>
      <c r="D2" s="10" t="s">
        <v>36</v>
      </c>
      <c r="E2" s="11">
        <v>191</v>
      </c>
      <c r="F2" s="11">
        <v>192</v>
      </c>
      <c r="G2" s="11">
        <v>190</v>
      </c>
      <c r="H2" s="11">
        <v>196</v>
      </c>
      <c r="I2" s="11"/>
      <c r="J2" s="11"/>
      <c r="K2" s="12">
        <v>4</v>
      </c>
      <c r="L2" s="12">
        <v>769</v>
      </c>
      <c r="M2" s="13">
        <v>192.25</v>
      </c>
      <c r="N2" s="14">
        <v>3</v>
      </c>
      <c r="O2" s="15">
        <v>195.25</v>
      </c>
    </row>
    <row r="3" spans="1:17" x14ac:dyDescent="0.25">
      <c r="A3" s="25" t="s">
        <v>16</v>
      </c>
      <c r="B3" s="26" t="s">
        <v>19</v>
      </c>
      <c r="C3" s="27">
        <v>43877</v>
      </c>
      <c r="D3" s="28" t="s">
        <v>36</v>
      </c>
      <c r="E3" s="29">
        <v>197</v>
      </c>
      <c r="F3" s="29">
        <v>197</v>
      </c>
      <c r="G3" s="29">
        <v>199</v>
      </c>
      <c r="H3" s="29">
        <v>195</v>
      </c>
      <c r="I3" s="29"/>
      <c r="J3" s="29"/>
      <c r="K3" s="34">
        <v>4</v>
      </c>
      <c r="L3" s="34">
        <v>788</v>
      </c>
      <c r="M3" s="35">
        <v>197</v>
      </c>
      <c r="N3" s="36">
        <v>8</v>
      </c>
      <c r="O3" s="37">
        <v>205</v>
      </c>
    </row>
    <row r="4" spans="1:17" x14ac:dyDescent="0.25">
      <c r="A4" s="25" t="s">
        <v>76</v>
      </c>
      <c r="B4" s="26" t="s">
        <v>19</v>
      </c>
      <c r="C4" s="27">
        <v>43905</v>
      </c>
      <c r="D4" s="49" t="s">
        <v>91</v>
      </c>
      <c r="E4" s="29">
        <v>197</v>
      </c>
      <c r="F4" s="29">
        <v>199</v>
      </c>
      <c r="G4" s="29">
        <v>199</v>
      </c>
      <c r="H4" s="29">
        <v>199</v>
      </c>
      <c r="I4" s="29"/>
      <c r="J4" s="29"/>
      <c r="K4" s="34">
        <v>4</v>
      </c>
      <c r="L4" s="34">
        <v>794</v>
      </c>
      <c r="M4" s="35">
        <v>198.5</v>
      </c>
      <c r="N4" s="36">
        <v>11</v>
      </c>
      <c r="O4" s="37">
        <v>209.5</v>
      </c>
    </row>
    <row r="5" spans="1:17" ht="26.25" x14ac:dyDescent="0.25">
      <c r="A5" s="25" t="s">
        <v>168</v>
      </c>
      <c r="B5" s="26" t="s">
        <v>19</v>
      </c>
      <c r="C5" s="27">
        <v>43968</v>
      </c>
      <c r="D5" s="28" t="s">
        <v>36</v>
      </c>
      <c r="E5" s="29">
        <v>197</v>
      </c>
      <c r="F5" s="29">
        <v>196.001</v>
      </c>
      <c r="G5" s="29">
        <v>196</v>
      </c>
      <c r="H5" s="29">
        <v>191</v>
      </c>
      <c r="I5" s="29">
        <v>198</v>
      </c>
      <c r="J5" s="29">
        <v>200</v>
      </c>
      <c r="K5" s="34">
        <v>6</v>
      </c>
      <c r="L5" s="34">
        <v>1178.001</v>
      </c>
      <c r="M5" s="35">
        <v>196.33349999999999</v>
      </c>
      <c r="N5" s="36">
        <v>26</v>
      </c>
      <c r="O5" s="37">
        <v>222.33349999999999</v>
      </c>
    </row>
    <row r="6" spans="1:17" ht="26.25" x14ac:dyDescent="0.25">
      <c r="A6" s="25" t="s">
        <v>168</v>
      </c>
      <c r="B6" s="26" t="s">
        <v>19</v>
      </c>
      <c r="C6" s="27">
        <v>43977</v>
      </c>
      <c r="D6" s="28" t="s">
        <v>36</v>
      </c>
      <c r="E6" s="29">
        <v>195</v>
      </c>
      <c r="F6" s="29">
        <v>198</v>
      </c>
      <c r="G6" s="29">
        <v>196</v>
      </c>
      <c r="H6" s="29"/>
      <c r="I6" s="29"/>
      <c r="J6" s="29"/>
      <c r="K6" s="34">
        <v>3</v>
      </c>
      <c r="L6" s="34">
        <v>589</v>
      </c>
      <c r="M6" s="35">
        <v>196.33333333333334</v>
      </c>
      <c r="N6" s="36">
        <v>9</v>
      </c>
      <c r="O6" s="37">
        <v>205.33333333333334</v>
      </c>
    </row>
    <row r="7" spans="1:17" x14ac:dyDescent="0.25">
      <c r="A7" s="25" t="s">
        <v>166</v>
      </c>
      <c r="B7" s="26" t="s">
        <v>19</v>
      </c>
      <c r="C7" s="27">
        <v>43981</v>
      </c>
      <c r="D7" s="28" t="s">
        <v>227</v>
      </c>
      <c r="E7" s="29">
        <v>198</v>
      </c>
      <c r="F7" s="29">
        <v>199</v>
      </c>
      <c r="G7" s="29">
        <v>195</v>
      </c>
      <c r="H7" s="29">
        <v>197</v>
      </c>
      <c r="I7" s="29"/>
      <c r="J7" s="29"/>
      <c r="K7" s="34">
        <v>4</v>
      </c>
      <c r="L7" s="34">
        <v>789</v>
      </c>
      <c r="M7" s="35">
        <v>197.25</v>
      </c>
      <c r="N7" s="36">
        <v>9</v>
      </c>
      <c r="O7" s="37">
        <v>206.25</v>
      </c>
    </row>
    <row r="8" spans="1:17" x14ac:dyDescent="0.25">
      <c r="A8" s="25" t="s">
        <v>166</v>
      </c>
      <c r="B8" s="26" t="s">
        <v>19</v>
      </c>
      <c r="C8" s="27">
        <v>43982</v>
      </c>
      <c r="D8" s="28" t="s">
        <v>227</v>
      </c>
      <c r="E8" s="29">
        <v>194.001</v>
      </c>
      <c r="F8" s="29">
        <v>194</v>
      </c>
      <c r="G8" s="29">
        <v>196</v>
      </c>
      <c r="H8" s="29">
        <v>188</v>
      </c>
      <c r="I8" s="29">
        <v>197</v>
      </c>
      <c r="J8" s="29">
        <v>194</v>
      </c>
      <c r="K8" s="34">
        <v>6</v>
      </c>
      <c r="L8" s="34">
        <v>1163.001</v>
      </c>
      <c r="M8" s="35">
        <v>193.83349999999999</v>
      </c>
      <c r="N8" s="36">
        <v>30</v>
      </c>
      <c r="O8" s="37">
        <v>223.83349999999999</v>
      </c>
    </row>
    <row r="9" spans="1:17" ht="26.25" x14ac:dyDescent="0.25">
      <c r="A9" s="25" t="s">
        <v>168</v>
      </c>
      <c r="B9" s="26" t="s">
        <v>19</v>
      </c>
      <c r="C9" s="27">
        <v>44003</v>
      </c>
      <c r="D9" s="28" t="s">
        <v>36</v>
      </c>
      <c r="E9" s="29">
        <v>194</v>
      </c>
      <c r="F9" s="29">
        <v>195</v>
      </c>
      <c r="G9" s="29">
        <v>196</v>
      </c>
      <c r="H9" s="29">
        <v>194</v>
      </c>
      <c r="I9" s="29"/>
      <c r="J9" s="29"/>
      <c r="K9" s="34">
        <v>4</v>
      </c>
      <c r="L9" s="34">
        <v>779</v>
      </c>
      <c r="M9" s="35">
        <v>194.75</v>
      </c>
      <c r="N9" s="36">
        <v>8</v>
      </c>
      <c r="O9" s="37">
        <v>202.75</v>
      </c>
    </row>
    <row r="10" spans="1:17" x14ac:dyDescent="0.25">
      <c r="A10" s="25" t="s">
        <v>166</v>
      </c>
      <c r="B10" s="26" t="s">
        <v>19</v>
      </c>
      <c r="C10" s="27">
        <v>44009</v>
      </c>
      <c r="D10" s="28" t="s">
        <v>227</v>
      </c>
      <c r="E10" s="29">
        <v>192</v>
      </c>
      <c r="F10" s="29">
        <v>193</v>
      </c>
      <c r="G10" s="29">
        <v>193</v>
      </c>
      <c r="H10" s="29">
        <v>196.001</v>
      </c>
      <c r="I10" s="29"/>
      <c r="J10" s="29"/>
      <c r="K10" s="34">
        <v>4</v>
      </c>
      <c r="L10" s="34">
        <v>774.00099999999998</v>
      </c>
      <c r="M10" s="35">
        <v>193.50024999999999</v>
      </c>
      <c r="N10" s="36">
        <v>6</v>
      </c>
      <c r="O10" s="37">
        <v>199.50024999999999</v>
      </c>
    </row>
    <row r="13" spans="1:17" x14ac:dyDescent="0.25">
      <c r="K13" s="17">
        <f>SUM(K2:K12)</f>
        <v>39</v>
      </c>
      <c r="L13" s="17">
        <f>SUM(L2:L12)</f>
        <v>7623.0030000000006</v>
      </c>
      <c r="M13" s="23">
        <f>SUM(L13/K13)</f>
        <v>195.46161538461541</v>
      </c>
      <c r="N13" s="17">
        <f>SUM(N2:N12)</f>
        <v>110</v>
      </c>
      <c r="O13" s="23">
        <f>SUM(M13+N13)</f>
        <v>305.46161538461541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H2" name="Range1_3"/>
    <protectedRange algorithmName="SHA-512" hashValue="ON39YdpmFHfN9f47KpiRvqrKx0V9+erV1CNkpWzYhW/Qyc6aT8rEyCrvauWSYGZK2ia3o7vd3akF07acHAFpOA==" saltValue="yVW9XmDwTqEnmpSGai0KYg==" spinCount="100000" sqref="I3:J3 B3:C3" name="Range1_5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I4:J4 B4:C4" name="Range1_4"/>
    <protectedRange algorithmName="SHA-512" hashValue="ON39YdpmFHfN9f47KpiRvqrKx0V9+erV1CNkpWzYhW/Qyc6aT8rEyCrvauWSYGZK2ia3o7vd3akF07acHAFpOA==" saltValue="yVW9XmDwTqEnmpSGai0KYg==" spinCount="100000" sqref="E4:H4" name="Range1_3_1"/>
    <protectedRange algorithmName="SHA-512" hashValue="ON39YdpmFHfN9f47KpiRvqrKx0V9+erV1CNkpWzYhW/Qyc6aT8rEyCrvauWSYGZK2ia3o7vd3akF07acHAFpOA==" saltValue="yVW9XmDwTqEnmpSGai0KYg==" spinCount="100000" sqref="I5:J5 B5:C5" name="Range1_12"/>
    <protectedRange algorithmName="SHA-512" hashValue="ON39YdpmFHfN9f47KpiRvqrKx0V9+erV1CNkpWzYhW/Qyc6aT8rEyCrvauWSYGZK2ia3o7vd3akF07acHAFpOA==" saltValue="yVW9XmDwTqEnmpSGai0KYg==" spinCount="100000" sqref="D5" name="Range1_1_5"/>
    <protectedRange algorithmName="SHA-512" hashValue="ON39YdpmFHfN9f47KpiRvqrKx0V9+erV1CNkpWzYhW/Qyc6aT8rEyCrvauWSYGZK2ia3o7vd3akF07acHAFpOA==" saltValue="yVW9XmDwTqEnmpSGai0KYg==" spinCount="100000" sqref="E5:H5" name="Range1_3_3"/>
    <protectedRange algorithmName="SHA-512" hashValue="ON39YdpmFHfN9f47KpiRvqrKx0V9+erV1CNkpWzYhW/Qyc6aT8rEyCrvauWSYGZK2ia3o7vd3akF07acHAFpOA==" saltValue="yVW9XmDwTqEnmpSGai0KYg==" spinCount="100000" sqref="I7:J7 B7:C7" name="Range1_13"/>
    <protectedRange algorithmName="SHA-512" hashValue="ON39YdpmFHfN9f47KpiRvqrKx0V9+erV1CNkpWzYhW/Qyc6aT8rEyCrvauWSYGZK2ia3o7vd3akF07acHAFpOA==" saltValue="yVW9XmDwTqEnmpSGai0KYg==" spinCount="100000" sqref="D7" name="Range1_1_6"/>
    <protectedRange algorithmName="SHA-512" hashValue="ON39YdpmFHfN9f47KpiRvqrKx0V9+erV1CNkpWzYhW/Qyc6aT8rEyCrvauWSYGZK2ia3o7vd3akF07acHAFpOA==" saltValue="yVW9XmDwTqEnmpSGai0KYg==" spinCount="100000" sqref="E7:H7" name="Range1_3_2_1"/>
    <protectedRange algorithmName="SHA-512" hashValue="ON39YdpmFHfN9f47KpiRvqrKx0V9+erV1CNkpWzYhW/Qyc6aT8rEyCrvauWSYGZK2ia3o7vd3akF07acHAFpOA==" saltValue="yVW9XmDwTqEnmpSGai0KYg==" spinCount="100000" sqref="I10:J10 B10:C10" name="Range1_7"/>
    <protectedRange algorithmName="SHA-512" hashValue="ON39YdpmFHfN9f47KpiRvqrKx0V9+erV1CNkpWzYhW/Qyc6aT8rEyCrvauWSYGZK2ia3o7vd3akF07acHAFpOA==" saltValue="yVW9XmDwTqEnmpSGai0KYg==" spinCount="100000" sqref="D10" name="Range1_1_3"/>
    <protectedRange algorithmName="SHA-512" hashValue="ON39YdpmFHfN9f47KpiRvqrKx0V9+erV1CNkpWzYhW/Qyc6aT8rEyCrvauWSYGZK2ia3o7vd3akF07acHAFpOA==" saltValue="yVW9XmDwTqEnmpSGai0KYg==" spinCount="100000" sqref="E10:H10" name="Range1_3_1_1"/>
  </protectedRanges>
  <conditionalFormatting sqref="F2">
    <cfRule type="top10" dxfId="1781" priority="56" rank="1"/>
  </conditionalFormatting>
  <conditionalFormatting sqref="G2">
    <cfRule type="top10" dxfId="1780" priority="55" rank="1"/>
  </conditionalFormatting>
  <conditionalFormatting sqref="H2">
    <cfRule type="top10" dxfId="1779" priority="54" rank="1"/>
  </conditionalFormatting>
  <conditionalFormatting sqref="I2">
    <cfRule type="top10" dxfId="1778" priority="52" rank="1"/>
  </conditionalFormatting>
  <conditionalFormatting sqref="J2">
    <cfRule type="top10" dxfId="1777" priority="53" rank="1"/>
  </conditionalFormatting>
  <conditionalFormatting sqref="E2">
    <cfRule type="top10" dxfId="1776" priority="57" rank="1"/>
  </conditionalFormatting>
  <conditionalFormatting sqref="F3">
    <cfRule type="top10" dxfId="1775" priority="50" rank="1"/>
  </conditionalFormatting>
  <conditionalFormatting sqref="G3">
    <cfRule type="top10" dxfId="1774" priority="49" rank="1"/>
  </conditionalFormatting>
  <conditionalFormatting sqref="H3">
    <cfRule type="top10" dxfId="1773" priority="48" rank="1"/>
  </conditionalFormatting>
  <conditionalFormatting sqref="I3">
    <cfRule type="top10" dxfId="1772" priority="46" rank="1"/>
  </conditionalFormatting>
  <conditionalFormatting sqref="J3">
    <cfRule type="top10" dxfId="1771" priority="47" rank="1"/>
  </conditionalFormatting>
  <conditionalFormatting sqref="E3">
    <cfRule type="top10" dxfId="1770" priority="51" rank="1"/>
  </conditionalFormatting>
  <conditionalFormatting sqref="F4">
    <cfRule type="top10" dxfId="1769" priority="44" rank="1"/>
  </conditionalFormatting>
  <conditionalFormatting sqref="G4">
    <cfRule type="top10" dxfId="1768" priority="43" rank="1"/>
  </conditionalFormatting>
  <conditionalFormatting sqref="H4">
    <cfRule type="top10" dxfId="1767" priority="42" rank="1"/>
  </conditionalFormatting>
  <conditionalFormatting sqref="I4">
    <cfRule type="top10" dxfId="1766" priority="40" rank="1"/>
  </conditionalFormatting>
  <conditionalFormatting sqref="J4">
    <cfRule type="top10" dxfId="1765" priority="41" rank="1"/>
  </conditionalFormatting>
  <conditionalFormatting sqref="E4">
    <cfRule type="top10" dxfId="1764" priority="45" rank="1"/>
  </conditionalFormatting>
  <conditionalFormatting sqref="F5">
    <cfRule type="top10" dxfId="1763" priority="32" rank="1"/>
  </conditionalFormatting>
  <conditionalFormatting sqref="G5">
    <cfRule type="top10" dxfId="1762" priority="31" rank="1"/>
  </conditionalFormatting>
  <conditionalFormatting sqref="H5">
    <cfRule type="top10" dxfId="1761" priority="30" rank="1"/>
  </conditionalFormatting>
  <conditionalFormatting sqref="I5">
    <cfRule type="top10" dxfId="1760" priority="28" rank="1"/>
  </conditionalFormatting>
  <conditionalFormatting sqref="J5">
    <cfRule type="top10" dxfId="1759" priority="29" rank="1"/>
  </conditionalFormatting>
  <conditionalFormatting sqref="E5">
    <cfRule type="top10" dxfId="1758" priority="33" rank="1"/>
  </conditionalFormatting>
  <conditionalFormatting sqref="E6">
    <cfRule type="top10" dxfId="1757" priority="27" rank="1"/>
  </conditionalFormatting>
  <conditionalFormatting sqref="F6">
    <cfRule type="top10" dxfId="1756" priority="26" rank="1"/>
  </conditionalFormatting>
  <conditionalFormatting sqref="G6">
    <cfRule type="top10" dxfId="1755" priority="25" rank="1"/>
  </conditionalFormatting>
  <conditionalFormatting sqref="H6">
    <cfRule type="top10" dxfId="1754" priority="24" rank="1"/>
  </conditionalFormatting>
  <conditionalFormatting sqref="I6">
    <cfRule type="top10" dxfId="1753" priority="23" rank="1"/>
  </conditionalFormatting>
  <conditionalFormatting sqref="J6">
    <cfRule type="top10" dxfId="1752" priority="22" rank="1"/>
  </conditionalFormatting>
  <conditionalFormatting sqref="I7">
    <cfRule type="top10" dxfId="1751" priority="21" rank="1"/>
  </conditionalFormatting>
  <conditionalFormatting sqref="E7">
    <cfRule type="top10" dxfId="1750" priority="20" rank="1"/>
  </conditionalFormatting>
  <conditionalFormatting sqref="F7">
    <cfRule type="top10" dxfId="1749" priority="19" rank="1"/>
  </conditionalFormatting>
  <conditionalFormatting sqref="G7">
    <cfRule type="top10" dxfId="1748" priority="18" rank="1"/>
  </conditionalFormatting>
  <conditionalFormatting sqref="H7">
    <cfRule type="top10" dxfId="1747" priority="17" rank="1"/>
  </conditionalFormatting>
  <conditionalFormatting sqref="J7">
    <cfRule type="top10" dxfId="1746" priority="16" rank="1"/>
  </conditionalFormatting>
  <conditionalFormatting sqref="I8">
    <cfRule type="top10" dxfId="1745" priority="15" rank="1"/>
  </conditionalFormatting>
  <conditionalFormatting sqref="E8:H8">
    <cfRule type="top10" dxfId="1744" priority="14" rank="1"/>
  </conditionalFormatting>
  <conditionalFormatting sqref="J8">
    <cfRule type="top10" dxfId="1743" priority="13" rank="1"/>
  </conditionalFormatting>
  <conditionalFormatting sqref="E9">
    <cfRule type="top10" dxfId="1742" priority="12" rank="1"/>
  </conditionalFormatting>
  <conditionalFormatting sqref="F9">
    <cfRule type="top10" dxfId="1741" priority="11" rank="1"/>
  </conditionalFormatting>
  <conditionalFormatting sqref="G9">
    <cfRule type="top10" dxfId="1740" priority="10" rank="1"/>
  </conditionalFormatting>
  <conditionalFormatting sqref="H9">
    <cfRule type="top10" dxfId="1739" priority="9" rank="1"/>
  </conditionalFormatting>
  <conditionalFormatting sqref="I9">
    <cfRule type="top10" dxfId="1738" priority="8" rank="1"/>
  </conditionalFormatting>
  <conditionalFormatting sqref="J9">
    <cfRule type="top10" dxfId="1737" priority="7" rank="1"/>
  </conditionalFormatting>
  <conditionalFormatting sqref="I10">
    <cfRule type="top10" dxfId="1736" priority="2" rank="1"/>
  </conditionalFormatting>
  <conditionalFormatting sqref="E10">
    <cfRule type="top10" dxfId="1735" priority="6" rank="1"/>
  </conditionalFormatting>
  <conditionalFormatting sqref="G10">
    <cfRule type="top10" dxfId="1734" priority="4" rank="1"/>
  </conditionalFormatting>
  <conditionalFormatting sqref="H10">
    <cfRule type="top10" dxfId="1733" priority="3" rank="1"/>
  </conditionalFormatting>
  <conditionalFormatting sqref="J10">
    <cfRule type="top10" dxfId="1732" priority="1" rank="1"/>
  </conditionalFormatting>
  <conditionalFormatting sqref="F10">
    <cfRule type="top10" dxfId="1731" priority="5" rank="1"/>
  </conditionalFormatting>
  <hyperlinks>
    <hyperlink ref="Q1" location="'National Adult Rankings'!A1" display="Return to Rankings" xr:uid="{A178F26B-4122-45F0-810F-A9B4D4F986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622390D-73E1-4870-B174-3B754FA5E95E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D951BD07-2C9C-43F0-B59D-F96C7185FD40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1670611-057C-4C97-ABAD-CF19DA15BA44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B063-337C-4DB9-B8C8-78BB9E1C9CE9}">
  <sheetPr codeName="Sheet143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171</v>
      </c>
      <c r="B2" s="26" t="s">
        <v>219</v>
      </c>
      <c r="C2" s="27">
        <v>43977</v>
      </c>
      <c r="D2" s="28" t="s">
        <v>36</v>
      </c>
      <c r="E2" s="29">
        <v>183</v>
      </c>
      <c r="F2" s="29">
        <v>181</v>
      </c>
      <c r="G2" s="29">
        <v>183</v>
      </c>
      <c r="H2" s="29"/>
      <c r="I2" s="29"/>
      <c r="J2" s="29"/>
      <c r="K2" s="34">
        <v>3</v>
      </c>
      <c r="L2" s="34">
        <v>547</v>
      </c>
      <c r="M2" s="35">
        <v>182.33333333333334</v>
      </c>
      <c r="N2" s="36">
        <v>3</v>
      </c>
      <c r="O2" s="37">
        <v>185.33333333333334</v>
      </c>
    </row>
    <row r="5" spans="1:17" x14ac:dyDescent="0.25">
      <c r="K5" s="17">
        <f>SUM(K2:K4)</f>
        <v>3</v>
      </c>
      <c r="L5" s="17">
        <f>SUM(L2:L4)</f>
        <v>547</v>
      </c>
      <c r="M5" s="23">
        <f>SUM(L5/K5)</f>
        <v>182.33333333333334</v>
      </c>
      <c r="N5" s="17">
        <f>SUM(N2:N4)</f>
        <v>3</v>
      </c>
      <c r="O5" s="23">
        <f>SUM(M5+N5)</f>
        <v>185.33333333333334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</protectedRanges>
  <conditionalFormatting sqref="E2">
    <cfRule type="top10" dxfId="1730" priority="6" rank="1"/>
  </conditionalFormatting>
  <conditionalFormatting sqref="F2">
    <cfRule type="top10" dxfId="1729" priority="5" rank="1"/>
  </conditionalFormatting>
  <conditionalFormatting sqref="G2">
    <cfRule type="top10" dxfId="1728" priority="4" rank="1"/>
  </conditionalFormatting>
  <conditionalFormatting sqref="H2">
    <cfRule type="top10" dxfId="1727" priority="3" rank="1"/>
  </conditionalFormatting>
  <conditionalFormatting sqref="I2">
    <cfRule type="top10" dxfId="1726" priority="2" rank="1"/>
  </conditionalFormatting>
  <conditionalFormatting sqref="J2">
    <cfRule type="top10" dxfId="1725" priority="1" rank="1"/>
  </conditionalFormatting>
  <hyperlinks>
    <hyperlink ref="Q1" location="'National Adult Rankings'!A1" display="Return to Rankings" xr:uid="{D3BF5A3E-9455-40CE-9443-C18CD820A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EB778D-F079-476B-81C0-4B3332875B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77DB-13F6-4528-92F4-15E9020FDFE1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230</v>
      </c>
      <c r="C2" s="27">
        <v>43981</v>
      </c>
      <c r="D2" s="28" t="s">
        <v>227</v>
      </c>
      <c r="E2" s="29">
        <v>180</v>
      </c>
      <c r="F2" s="29">
        <v>184</v>
      </c>
      <c r="G2" s="29">
        <v>184</v>
      </c>
      <c r="H2" s="29">
        <v>184</v>
      </c>
      <c r="I2" s="29"/>
      <c r="J2" s="29"/>
      <c r="K2" s="34">
        <v>4</v>
      </c>
      <c r="L2" s="34">
        <v>732</v>
      </c>
      <c r="M2" s="35">
        <v>183</v>
      </c>
      <c r="N2" s="36">
        <v>2</v>
      </c>
      <c r="O2" s="37">
        <v>185</v>
      </c>
    </row>
    <row r="3" spans="1:17" x14ac:dyDescent="0.25">
      <c r="A3" s="25" t="s">
        <v>166</v>
      </c>
      <c r="B3" s="26" t="s">
        <v>230</v>
      </c>
      <c r="C3" s="27">
        <v>43982</v>
      </c>
      <c r="D3" s="28" t="s">
        <v>227</v>
      </c>
      <c r="E3" s="29">
        <v>189</v>
      </c>
      <c r="F3" s="29">
        <v>181</v>
      </c>
      <c r="G3" s="29">
        <v>177</v>
      </c>
      <c r="H3" s="29">
        <v>176</v>
      </c>
      <c r="I3" s="29">
        <v>177</v>
      </c>
      <c r="J3" s="29">
        <v>173</v>
      </c>
      <c r="K3" s="34">
        <v>6</v>
      </c>
      <c r="L3" s="34">
        <v>1073</v>
      </c>
      <c r="M3" s="35">
        <v>178.83333333333334</v>
      </c>
      <c r="N3" s="36">
        <v>4</v>
      </c>
      <c r="O3" s="37">
        <v>182.83333333333334</v>
      </c>
    </row>
    <row r="4" spans="1:17" x14ac:dyDescent="0.25">
      <c r="A4" s="25" t="s">
        <v>166</v>
      </c>
      <c r="B4" s="26" t="s">
        <v>230</v>
      </c>
      <c r="C4" s="27">
        <v>43995</v>
      </c>
      <c r="D4" s="28" t="s">
        <v>227</v>
      </c>
      <c r="E4" s="91">
        <v>192</v>
      </c>
      <c r="F4" s="29">
        <v>190</v>
      </c>
      <c r="G4" s="91">
        <v>191.001</v>
      </c>
      <c r="H4" s="29">
        <v>190</v>
      </c>
      <c r="I4" s="29"/>
      <c r="J4" s="29"/>
      <c r="K4" s="34">
        <v>4</v>
      </c>
      <c r="L4" s="34">
        <v>763.00099999999998</v>
      </c>
      <c r="M4" s="35">
        <v>190.75024999999999</v>
      </c>
      <c r="N4" s="36">
        <v>8</v>
      </c>
      <c r="O4" s="37">
        <v>198.75024999999999</v>
      </c>
    </row>
    <row r="5" spans="1:17" x14ac:dyDescent="0.25">
      <c r="A5" s="25" t="s">
        <v>166</v>
      </c>
      <c r="B5" s="26" t="s">
        <v>230</v>
      </c>
      <c r="C5" s="27">
        <v>44009</v>
      </c>
      <c r="D5" s="28" t="s">
        <v>227</v>
      </c>
      <c r="E5" s="29">
        <v>184</v>
      </c>
      <c r="F5" s="29">
        <v>184</v>
      </c>
      <c r="G5" s="29">
        <v>189</v>
      </c>
      <c r="H5" s="29">
        <v>185</v>
      </c>
      <c r="I5" s="29"/>
      <c r="J5" s="29"/>
      <c r="K5" s="34">
        <v>4</v>
      </c>
      <c r="L5" s="34">
        <v>742</v>
      </c>
      <c r="M5" s="35">
        <v>185.5</v>
      </c>
      <c r="N5" s="36">
        <v>2</v>
      </c>
      <c r="O5" s="37">
        <v>187.5</v>
      </c>
    </row>
    <row r="8" spans="1:17" x14ac:dyDescent="0.25">
      <c r="K8" s="17">
        <f>SUM(K2:K7)</f>
        <v>18</v>
      </c>
      <c r="L8" s="17">
        <f>SUM(L2:L7)</f>
        <v>3310.0010000000002</v>
      </c>
      <c r="M8" s="23">
        <f>SUM(L8/K8)</f>
        <v>183.88894444444446</v>
      </c>
      <c r="N8" s="17">
        <f>SUM(N2:N7)</f>
        <v>16</v>
      </c>
      <c r="O8" s="23">
        <f>SUM(M8+N8)</f>
        <v>199.88894444444446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13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  <protectedRange algorithmName="SHA-512" hashValue="ON39YdpmFHfN9f47KpiRvqrKx0V9+erV1CNkpWzYhW/Qyc6aT8rEyCrvauWSYGZK2ia3o7vd3akF07acHAFpOA==" saltValue="yVW9XmDwTqEnmpSGai0KYg==" spinCount="100000" sqref="I4:J4 B4:C4" name="Range1"/>
    <protectedRange algorithmName="SHA-512" hashValue="ON39YdpmFHfN9f47KpiRvqrKx0V9+erV1CNkpWzYhW/Qyc6aT8rEyCrvauWSYGZK2ia3o7vd3akF07acHAFpOA==" saltValue="yVW9XmDwTqEnmpSGai0KYg==" spinCount="100000" sqref="D4" name="Range1_1"/>
    <protectedRange algorithmName="SHA-512" hashValue="ON39YdpmFHfN9f47KpiRvqrKx0V9+erV1CNkpWzYhW/Qyc6aT8rEyCrvauWSYGZK2ia3o7vd3akF07acHAFpOA==" saltValue="yVW9XmDwTqEnmpSGai0KYg==" spinCount="100000" sqref="E4:H4" name="Range1_3"/>
    <protectedRange algorithmName="SHA-512" hashValue="ON39YdpmFHfN9f47KpiRvqrKx0V9+erV1CNkpWzYhW/Qyc6aT8rEyCrvauWSYGZK2ia3o7vd3akF07acHAFpOA==" saltValue="yVW9XmDwTqEnmpSGai0KYg==" spinCount="100000" sqref="I5:J5 B5:C5" name="Range1_7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5:H5" name="Range1_3_1"/>
  </protectedRanges>
  <conditionalFormatting sqref="J2">
    <cfRule type="top10" dxfId="1724" priority="13" rank="1"/>
  </conditionalFormatting>
  <conditionalFormatting sqref="I2">
    <cfRule type="top10" dxfId="1723" priority="18" rank="1"/>
  </conditionalFormatting>
  <conditionalFormatting sqref="E2">
    <cfRule type="top10" dxfId="1722" priority="17" rank="1"/>
  </conditionalFormatting>
  <conditionalFormatting sqref="F2">
    <cfRule type="top10" dxfId="1721" priority="16" rank="1"/>
  </conditionalFormatting>
  <conditionalFormatting sqref="G2">
    <cfRule type="top10" dxfId="1720" priority="15" rank="1"/>
  </conditionalFormatting>
  <conditionalFormatting sqref="H2">
    <cfRule type="top10" dxfId="1719" priority="14" rank="1"/>
  </conditionalFormatting>
  <conditionalFormatting sqref="I3">
    <cfRule type="top10" dxfId="1718" priority="12" rank="1"/>
  </conditionalFormatting>
  <conditionalFormatting sqref="E3:H3">
    <cfRule type="top10" dxfId="1717" priority="11" rank="1"/>
  </conditionalFormatting>
  <conditionalFormatting sqref="J3">
    <cfRule type="top10" dxfId="1716" priority="10" rank="1"/>
  </conditionalFormatting>
  <conditionalFormatting sqref="I4">
    <cfRule type="top10" dxfId="1715" priority="9" rank="1"/>
  </conditionalFormatting>
  <conditionalFormatting sqref="E4:H4">
    <cfRule type="top10" dxfId="1714" priority="8" rank="1"/>
  </conditionalFormatting>
  <conditionalFormatting sqref="J4">
    <cfRule type="top10" dxfId="1713" priority="7" rank="1"/>
  </conditionalFormatting>
  <conditionalFormatting sqref="I5">
    <cfRule type="top10" dxfId="1712" priority="2" rank="1"/>
  </conditionalFormatting>
  <conditionalFormatting sqref="E5">
    <cfRule type="top10" dxfId="1711" priority="6" rank="1"/>
  </conditionalFormatting>
  <conditionalFormatting sqref="G5">
    <cfRule type="top10" dxfId="1710" priority="4" rank="1"/>
  </conditionalFormatting>
  <conditionalFormatting sqref="H5">
    <cfRule type="top10" dxfId="1709" priority="3" rank="1"/>
  </conditionalFormatting>
  <conditionalFormatting sqref="J5">
    <cfRule type="top10" dxfId="1708" priority="1" rank="1"/>
  </conditionalFormatting>
  <conditionalFormatting sqref="F5">
    <cfRule type="top10" dxfId="1707" priority="5" rank="1"/>
  </conditionalFormatting>
  <hyperlinks>
    <hyperlink ref="Q1" location="'National Adult Rankings'!A1" display="Return to Rankings" xr:uid="{2C52AACA-C3DF-4179-B730-8BDE832BCC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295872-1790-48AF-83C1-6A0251A98F9F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1619B2BB-D2AA-4991-8C06-BF865533DE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1F05-C58A-4F50-8741-746FD91923A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281</v>
      </c>
      <c r="C2" s="94">
        <v>44002</v>
      </c>
      <c r="D2" s="95" t="s">
        <v>113</v>
      </c>
      <c r="E2" s="54">
        <v>197</v>
      </c>
      <c r="F2" s="54">
        <v>198</v>
      </c>
      <c r="G2" s="54">
        <v>196</v>
      </c>
      <c r="H2" s="54">
        <v>188</v>
      </c>
      <c r="I2" s="29"/>
      <c r="J2" s="29"/>
      <c r="K2" s="34">
        <v>4</v>
      </c>
      <c r="L2" s="34">
        <v>779</v>
      </c>
      <c r="M2" s="35">
        <v>194.75</v>
      </c>
      <c r="N2" s="36">
        <v>2</v>
      </c>
      <c r="O2" s="37">
        <v>196.75</v>
      </c>
    </row>
    <row r="5" spans="1:17" x14ac:dyDescent="0.25">
      <c r="K5" s="17">
        <f>SUM(K2:K4)</f>
        <v>4</v>
      </c>
      <c r="L5" s="17">
        <f>SUM(L2:L4)</f>
        <v>779</v>
      </c>
      <c r="M5" s="23">
        <f>SUM(L5/K5)</f>
        <v>194.75</v>
      </c>
      <c r="N5" s="17">
        <f>SUM(N2:N4)</f>
        <v>2</v>
      </c>
      <c r="O5" s="23">
        <f>SUM(M5+N5)</f>
        <v>196.75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 J2" name="Range1"/>
    <protectedRange algorithmName="SHA-512" hashValue="ON39YdpmFHfN9f47KpiRvqrKx0V9+erV1CNkpWzYhW/Qyc6aT8rEyCrvauWSYGZK2ia3o7vd3akF07acHAFpOA==" saltValue="yVW9XmDwTqEnmpSGai0KYg==" spinCount="100000" sqref="I2" name="Range1_3"/>
    <protectedRange algorithmName="SHA-512" hashValue="ON39YdpmFHfN9f47KpiRvqrKx0V9+erV1CNkpWzYhW/Qyc6aT8rEyCrvauWSYGZK2ia3o7vd3akF07acHAFpOA==" saltValue="yVW9XmDwTqEnmpSGai0KYg==" spinCount="100000" sqref="E2:H2" name="Range1_3_1"/>
  </protectedRanges>
  <conditionalFormatting sqref="J2">
    <cfRule type="top10" dxfId="1706" priority="9" rank="1"/>
  </conditionalFormatting>
  <conditionalFormatting sqref="I2">
    <cfRule type="top10" dxfId="1705" priority="5" rank="1"/>
  </conditionalFormatting>
  <conditionalFormatting sqref="E2">
    <cfRule type="top10" dxfId="1704" priority="4" rank="1"/>
  </conditionalFormatting>
  <conditionalFormatting sqref="F2">
    <cfRule type="top10" dxfId="1703" priority="3" rank="1"/>
  </conditionalFormatting>
  <conditionalFormatting sqref="G2">
    <cfRule type="top10" dxfId="1702" priority="2" rank="1"/>
  </conditionalFormatting>
  <conditionalFormatting sqref="H2">
    <cfRule type="top10" dxfId="1701" priority="1" rank="1"/>
  </conditionalFormatting>
  <hyperlinks>
    <hyperlink ref="Q1" location="'National Adult Rankings'!A1" display="Return to Rankings" xr:uid="{37428410-F631-400A-95D4-4EF068E5BB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8E40002-7965-4D68-9D0A-06149C9806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F067-8337-4DB1-9449-3FA5F2107CB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8" t="s">
        <v>71</v>
      </c>
    </row>
    <row r="2" spans="1:17" x14ac:dyDescent="0.25">
      <c r="A2" s="25" t="s">
        <v>166</v>
      </c>
      <c r="B2" s="26" t="s">
        <v>285</v>
      </c>
      <c r="C2" s="27">
        <v>44002</v>
      </c>
      <c r="D2" s="28" t="s">
        <v>283</v>
      </c>
      <c r="E2" s="29">
        <v>194</v>
      </c>
      <c r="F2" s="29">
        <v>192</v>
      </c>
      <c r="G2" s="29">
        <v>183</v>
      </c>
      <c r="H2" s="29">
        <v>193</v>
      </c>
      <c r="I2" s="29"/>
      <c r="J2" s="29"/>
      <c r="K2" s="34">
        <v>4</v>
      </c>
      <c r="L2" s="34">
        <v>762</v>
      </c>
      <c r="M2" s="35">
        <v>190.5</v>
      </c>
      <c r="N2" s="36">
        <v>2</v>
      </c>
      <c r="O2" s="37">
        <v>192.5</v>
      </c>
    </row>
    <row r="5" spans="1:17" x14ac:dyDescent="0.25">
      <c r="K5" s="17">
        <f>SUM(K2:K4)</f>
        <v>4</v>
      </c>
      <c r="L5" s="17">
        <f>SUM(L2:L4)</f>
        <v>762</v>
      </c>
      <c r="M5" s="23">
        <f>SUM(L5/K5)</f>
        <v>190.5</v>
      </c>
      <c r="N5" s="17">
        <f>SUM(N2:N4)</f>
        <v>2</v>
      </c>
      <c r="O5" s="23">
        <f>SUM(M5+N5)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2:H2" name="Range1_3_2_1"/>
  </protectedRanges>
  <conditionalFormatting sqref="E2">
    <cfRule type="top10" dxfId="1700" priority="6" rank="1"/>
  </conditionalFormatting>
  <conditionalFormatting sqref="F2">
    <cfRule type="top10" dxfId="1699" priority="5" rank="1"/>
  </conditionalFormatting>
  <conditionalFormatting sqref="G2">
    <cfRule type="top10" dxfId="1698" priority="4" rank="1"/>
  </conditionalFormatting>
  <conditionalFormatting sqref="H2">
    <cfRule type="top10" dxfId="1697" priority="3" rank="1"/>
  </conditionalFormatting>
  <conditionalFormatting sqref="I2">
    <cfRule type="top10" dxfId="1696" priority="1" rank="1"/>
  </conditionalFormatting>
  <conditionalFormatting sqref="J2">
    <cfRule type="top10" dxfId="1695" priority="2" rank="1"/>
  </conditionalFormatting>
  <hyperlinks>
    <hyperlink ref="Q1" location="'National Adult Rankings'!A1" display="Return to Rankings" xr:uid="{79C2426B-FA77-4ABC-A772-2CE1B1D756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29F4D2-3AEE-4B8B-B620-01276D6FAA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209</vt:i4>
      </vt:variant>
    </vt:vector>
  </HeadingPairs>
  <TitlesOfParts>
    <vt:vector size="209" baseType="lpstr">
      <vt:lpstr>New Competitor Copy</vt:lpstr>
      <vt:lpstr>National Adult Rankings</vt:lpstr>
      <vt:lpstr>Adam Plummer</vt:lpstr>
      <vt:lpstr>Allen Stigall</vt:lpstr>
      <vt:lpstr>Allen Taylor</vt:lpstr>
      <vt:lpstr>Ann Tucker</vt:lpstr>
      <vt:lpstr>Anthony Wright</vt:lpstr>
      <vt:lpstr>Art Shaffer</vt:lpstr>
      <vt:lpstr>Audrey Holland</vt:lpstr>
      <vt:lpstr>Benji Matoy</vt:lpstr>
      <vt:lpstr>Bert Farias</vt:lpstr>
      <vt:lpstr>Bill Kelly</vt:lpstr>
      <vt:lpstr>Bill Middlebrook</vt:lpstr>
      <vt:lpstr>Bill Poor</vt:lpstr>
      <vt:lpstr>Bob Bass</vt:lpstr>
      <vt:lpstr>Bob Cvammen</vt:lpstr>
      <vt:lpstr>Bonnie Fogg</vt:lpstr>
      <vt:lpstr>Bill Meyer</vt:lpstr>
      <vt:lpstr>Billy Hudson</vt:lpstr>
      <vt:lpstr>Bob Leier</vt:lpstr>
      <vt:lpstr>Bradley Harp</vt:lpstr>
      <vt:lpstr>Brian Collins</vt:lpstr>
      <vt:lpstr>Brian Edmonds</vt:lpstr>
      <vt:lpstr>Brian Vincent</vt:lpstr>
      <vt:lpstr>Bruce Doster</vt:lpstr>
      <vt:lpstr>Charles Knight</vt:lpstr>
      <vt:lpstr>Charles Umsted</vt:lpstr>
      <vt:lpstr>Chase Robinson</vt:lpstr>
      <vt:lpstr>Chris Carter</vt:lpstr>
      <vt:lpstr>Chuck Morrell</vt:lpstr>
      <vt:lpstr>Claudia Escoto</vt:lpstr>
      <vt:lpstr>Clint Rudolph</vt:lpstr>
      <vt:lpstr>Cody Dunegan</vt:lpstr>
      <vt:lpstr>Cody McBroon</vt:lpstr>
      <vt:lpstr>Cody King</vt:lpstr>
      <vt:lpstr>Claude Pennington</vt:lpstr>
      <vt:lpstr>Craig Bowlby</vt:lpstr>
      <vt:lpstr>Dale Lofton</vt:lpstr>
      <vt:lpstr>Dan Koot</vt:lpstr>
      <vt:lpstr>Dan Persful</vt:lpstr>
      <vt:lpstr>Dana Waxler</vt:lpstr>
      <vt:lpstr>Danny Payne</vt:lpstr>
      <vt:lpstr>Danny Sissom</vt:lpstr>
      <vt:lpstr>Dave Eisenschmied</vt:lpstr>
      <vt:lpstr>Dave Jennings</vt:lpstr>
      <vt:lpstr>Dave Tomlinson</vt:lpstr>
      <vt:lpstr>David Buckley</vt:lpstr>
      <vt:lpstr>David Huff</vt:lpstr>
      <vt:lpstr>David Russell</vt:lpstr>
      <vt:lpstr>David Strother</vt:lpstr>
      <vt:lpstr>Darren Krumweide</vt:lpstr>
      <vt:lpstr>Del Dillon</vt:lpstr>
      <vt:lpstr>Devon Tomlinson</vt:lpstr>
      <vt:lpstr>Dina Tunberg</vt:lpstr>
      <vt:lpstr>Doc Gilliam</vt:lpstr>
      <vt:lpstr>Don Wilson</vt:lpstr>
      <vt:lpstr>Doug Depweg</vt:lpstr>
      <vt:lpstr>Doug Gabbard</vt:lpstr>
      <vt:lpstr>Doug Gates</vt:lpstr>
      <vt:lpstr>Doug Lingle</vt:lpstr>
      <vt:lpstr>Dustin Wilson</vt:lpstr>
      <vt:lpstr>Eddie Robertson</vt:lpstr>
      <vt:lpstr>Elizabeth Bogart</vt:lpstr>
      <vt:lpstr>Eric Petzoldt</vt:lpstr>
      <vt:lpstr>Ernie Converse</vt:lpstr>
      <vt:lpstr>Evelio McDonald</vt:lpstr>
      <vt:lpstr>Foster Arvin</vt:lpstr>
      <vt:lpstr>Frank Baird</vt:lpstr>
      <vt:lpstr>Fred Jamison</vt:lpstr>
      <vt:lpstr>Fred Sears</vt:lpstr>
      <vt:lpstr>Freddy Taylor</vt:lpstr>
      <vt:lpstr>George Toney</vt:lpstr>
      <vt:lpstr>Gerry Rodriguez</vt:lpstr>
      <vt:lpstr>Harold Reynolds</vt:lpstr>
      <vt:lpstr>Harry Trainer</vt:lpstr>
      <vt:lpstr>Herman Matoy</vt:lpstr>
      <vt:lpstr>Howard Wilson</vt:lpstr>
      <vt:lpstr>Ian Holland</vt:lpstr>
      <vt:lpstr>Jake Radwanski</vt:lpstr>
      <vt:lpstr>James Braddy</vt:lpstr>
      <vt:lpstr>James Carroll</vt:lpstr>
      <vt:lpstr>James Clarke</vt:lpstr>
      <vt:lpstr>James Helmuth</vt:lpstr>
      <vt:lpstr>James Marsh</vt:lpstr>
      <vt:lpstr>Jamie Compton</vt:lpstr>
      <vt:lpstr>Jay Boyd</vt:lpstr>
      <vt:lpstr>Jay Griffin</vt:lpstr>
      <vt:lpstr>Jeff Riester</vt:lpstr>
      <vt:lpstr>Jerry Hensler</vt:lpstr>
      <vt:lpstr>Jerry Kendall</vt:lpstr>
      <vt:lpstr>Jerry Willeford</vt:lpstr>
      <vt:lpstr>Jerry Thompson</vt:lpstr>
      <vt:lpstr>Jill Ashlock</vt:lpstr>
      <vt:lpstr>Jim Davis</vt:lpstr>
      <vt:lpstr>Jim Haley</vt:lpstr>
      <vt:lpstr>Jim Bob Hartlage</vt:lpstr>
      <vt:lpstr>Jim Parnell</vt:lpstr>
      <vt:lpstr>Jim Peek</vt:lpstr>
      <vt:lpstr>Jim Pierce</vt:lpstr>
      <vt:lpstr>Jim Peightal</vt:lpstr>
      <vt:lpstr>Jim Starr</vt:lpstr>
      <vt:lpstr>Jim Stewart</vt:lpstr>
      <vt:lpstr>Jim Sullivan</vt:lpstr>
      <vt:lpstr>Jim Swaringin</vt:lpstr>
      <vt:lpstr>JJ Griffin</vt:lpstr>
      <vt:lpstr>Joe David</vt:lpstr>
      <vt:lpstr>Joe Chacon</vt:lpstr>
      <vt:lpstr>Joe Jarrell</vt:lpstr>
      <vt:lpstr>Joey Kimbrell</vt:lpstr>
      <vt:lpstr>Joe Shahan</vt:lpstr>
      <vt:lpstr>John Gardner</vt:lpstr>
      <vt:lpstr>John Goodin</vt:lpstr>
      <vt:lpstr>John Hovan</vt:lpstr>
      <vt:lpstr>John Joseph</vt:lpstr>
      <vt:lpstr>John Laseter</vt:lpstr>
      <vt:lpstr>John Pormann</vt:lpstr>
      <vt:lpstr>John Plummer</vt:lpstr>
      <vt:lpstr>Johnny Mathews</vt:lpstr>
      <vt:lpstr>Jose Yanez</vt:lpstr>
      <vt:lpstr>Josie Hensler</vt:lpstr>
      <vt:lpstr>Julian Morrison</vt:lpstr>
      <vt:lpstr>Justin Fortson</vt:lpstr>
      <vt:lpstr>Kandace Matoy</vt:lpstr>
      <vt:lpstr>Katherine Blackard</vt:lpstr>
      <vt:lpstr>Kasi Davis</vt:lpstr>
      <vt:lpstr>Keith Northcutt</vt:lpstr>
      <vt:lpstr>Keith Williquette</vt:lpstr>
      <vt:lpstr>Ken Danals</vt:lpstr>
      <vt:lpstr>Kenneth Sledge</vt:lpstr>
      <vt:lpstr>Kevin Sullivan</vt:lpstr>
      <vt:lpstr>Kirby Dahl</vt:lpstr>
      <vt:lpstr>Kyle Ashlock</vt:lpstr>
      <vt:lpstr>Larry Arnold</vt:lpstr>
      <vt:lpstr>Larry McGill</vt:lpstr>
      <vt:lpstr>Les Williams</vt:lpstr>
      <vt:lpstr>Lisa Chacon</vt:lpstr>
      <vt:lpstr>Logon Howell</vt:lpstr>
      <vt:lpstr>Lucas Brooks</vt:lpstr>
      <vt:lpstr>Luke Carroll</vt:lpstr>
      <vt:lpstr>Mackenzie Johns</vt:lpstr>
      <vt:lpstr>Marc Young</vt:lpstr>
      <vt:lpstr>Mark Demarest</vt:lpstr>
      <vt:lpstr>Mark Self</vt:lpstr>
      <vt:lpstr>Matthew Koot</vt:lpstr>
      <vt:lpstr>Matthew Tignor</vt:lpstr>
      <vt:lpstr>Max Dixon</vt:lpstr>
      <vt:lpstr>Michael Blackard</vt:lpstr>
      <vt:lpstr>Michael Howell</vt:lpstr>
      <vt:lpstr>Michael Wilson</vt:lpstr>
      <vt:lpstr>Mike Rorer</vt:lpstr>
      <vt:lpstr>Noah Johns</vt:lpstr>
      <vt:lpstr>Pam Gates</vt:lpstr>
      <vt:lpstr>Pat Stewart</vt:lpstr>
      <vt:lpstr>Paul Dyer</vt:lpstr>
      <vt:lpstr>Paul East</vt:lpstr>
      <vt:lpstr>Randy Herrmann</vt:lpstr>
      <vt:lpstr>Randy Kimbrell</vt:lpstr>
      <vt:lpstr>Randy Lantrip</vt:lpstr>
      <vt:lpstr>Randy Robinson</vt:lpstr>
      <vt:lpstr>Rebecca Carroll</vt:lpstr>
      <vt:lpstr>Rene Melendez</vt:lpstr>
      <vt:lpstr>Rick Blasic</vt:lpstr>
      <vt:lpstr>Rick Gray</vt:lpstr>
      <vt:lpstr>Rick Hahn</vt:lpstr>
      <vt:lpstr>Ricky Haley</vt:lpstr>
      <vt:lpstr>Robert Koot</vt:lpstr>
      <vt:lpstr>Robert Eaton</vt:lpstr>
      <vt:lpstr>Robby King</vt:lpstr>
      <vt:lpstr>Rodney Eaton</vt:lpstr>
      <vt:lpstr>Ronald Blasko</vt:lpstr>
      <vt:lpstr>Ron Kunath</vt:lpstr>
      <vt:lpstr>Ronald McCollum</vt:lpstr>
      <vt:lpstr>Ron Herring</vt:lpstr>
      <vt:lpstr>Ryan Gray</vt:lpstr>
      <vt:lpstr>Tim Brown</vt:lpstr>
      <vt:lpstr>Tony Brazil</vt:lpstr>
      <vt:lpstr>Tyler Dreaden</vt:lpstr>
      <vt:lpstr>Shelly Moormon</vt:lpstr>
      <vt:lpstr>Simon Milov</vt:lpstr>
      <vt:lpstr>Stanley Canter</vt:lpstr>
      <vt:lpstr>Steve Bogart</vt:lpstr>
      <vt:lpstr>Steve DuVall</vt:lpstr>
      <vt:lpstr>Stephen Howell</vt:lpstr>
      <vt:lpstr>Steve Nicholas</vt:lpstr>
      <vt:lpstr>Steve Pennington</vt:lpstr>
      <vt:lpstr>Steven Shimotsu</vt:lpstr>
      <vt:lpstr>Theodore Farkas</vt:lpstr>
      <vt:lpstr>Thomas Murrell</vt:lpstr>
      <vt:lpstr>Tim Riddell</vt:lpstr>
      <vt:lpstr>Tim Thomas</vt:lpstr>
      <vt:lpstr>Tom Cunningham</vt:lpstr>
      <vt:lpstr>Tom Tignor</vt:lpstr>
      <vt:lpstr>Tommy Cole</vt:lpstr>
      <vt:lpstr>Tommy Mills</vt:lpstr>
      <vt:lpstr>Tony Carruth</vt:lpstr>
      <vt:lpstr>Todd Wilson</vt:lpstr>
      <vt:lpstr>Tony Greenway</vt:lpstr>
      <vt:lpstr>Tracy Self</vt:lpstr>
      <vt:lpstr>Travis Davis</vt:lpstr>
      <vt:lpstr>Wade Haley</vt:lpstr>
      <vt:lpstr>Walley Smallwood</vt:lpstr>
      <vt:lpstr>Walter Smith</vt:lpstr>
      <vt:lpstr>Wanda Lantrip</vt:lpstr>
      <vt:lpstr>Wayne Argence</vt:lpstr>
      <vt:lpstr>Wayne Yates</vt:lpstr>
      <vt:lpstr>Wayne Wills</vt:lpstr>
      <vt:lpstr>Woody Smith</vt:lpstr>
      <vt:lpstr>Zach Scurlock</vt:lpstr>
      <vt:lpstr>Zachary Turner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2020-02-02T17:23:33Z</cp:lastPrinted>
  <dcterms:created xsi:type="dcterms:W3CDTF">2020-01-30T01:18:37Z</dcterms:created>
  <dcterms:modified xsi:type="dcterms:W3CDTF">2020-06-28T17:30:35Z</dcterms:modified>
</cp:coreProperties>
</file>