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Tennessee\"/>
    </mc:Choice>
  </mc:AlternateContent>
  <xr:revisionPtr revIDLastSave="0" documentId="13_ncr:1_{728536B2-6D72-4D8A-A373-0251698ED386}" xr6:coauthVersionLast="45" xr6:coauthVersionMax="45" xr10:uidLastSave="{00000000-0000-0000-0000-000000000000}"/>
  <bookViews>
    <workbookView xWindow="-120" yWindow="-120" windowWidth="29040" windowHeight="15840" activeTab="2" xr2:uid="{A35FAFAA-3A44-445C-BAAA-3002DD1ECE94}"/>
  </bookViews>
  <sheets>
    <sheet name="Herman Matoy" sheetId="37" r:id="rId1"/>
    <sheet name="Julian Morrison" sheetId="36" r:id="rId2"/>
    <sheet name="Tennessee 2020 Ranking" sheetId="1" r:id="rId3"/>
    <sheet name="Benji Matoy" sheetId="27" r:id="rId4"/>
    <sheet name="Bill Kelly" sheetId="35" r:id="rId5"/>
    <sheet name="Billy Hudson" sheetId="15" r:id="rId6"/>
    <sheet name="Chris Carter" sheetId="31" r:id="rId7"/>
    <sheet name="Cody McBroon" sheetId="24" r:id="rId8"/>
    <sheet name="Danny Payne" sheetId="22" r:id="rId9"/>
    <sheet name="Danny Sissom" sheetId="32" r:id="rId10"/>
    <sheet name="David Huff" sheetId="28" r:id="rId11"/>
    <sheet name="James Carroll" sheetId="21" r:id="rId12"/>
    <sheet name="Jim Haley" sheetId="4" r:id="rId13"/>
    <sheet name="Jim Parnell" sheetId="16" r:id="rId14"/>
    <sheet name="Kandace Matoy" sheetId="34" r:id="rId15"/>
    <sheet name="Kasi Davis" sheetId="33" r:id="rId16"/>
    <sheet name="Lucas Brooks" sheetId="29" r:id="rId17"/>
    <sheet name="Matthew Tignor" sheetId="5" r:id="rId18"/>
    <sheet name="Rebecca Carroll" sheetId="2" r:id="rId19"/>
    <sheet name="Ricky Haley" sheetId="7" r:id="rId20"/>
    <sheet name="Steve Duvall" sheetId="9" r:id="rId21"/>
    <sheet name="Tom Tignor" sheetId="26" r:id="rId22"/>
    <sheet name="Travis Davis" sheetId="10" r:id="rId23"/>
    <sheet name="Wade Haley" sheetId="30" r:id="rId24"/>
  </sheets>
  <externalReferences>
    <externalReference r:id="rId2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D43" i="1"/>
  <c r="N4" i="37"/>
  <c r="L4" i="37"/>
  <c r="M4" i="37" s="1"/>
  <c r="O4" i="37" s="1"/>
  <c r="K4" i="37"/>
  <c r="H16" i="1"/>
  <c r="G16" i="1"/>
  <c r="F16" i="1"/>
  <c r="E16" i="1"/>
  <c r="D16" i="1"/>
  <c r="N4" i="36"/>
  <c r="L4" i="36"/>
  <c r="K4" i="36"/>
  <c r="H11" i="1"/>
  <c r="G11" i="1"/>
  <c r="F11" i="1"/>
  <c r="E11" i="1"/>
  <c r="D11" i="1"/>
  <c r="N4" i="35"/>
  <c r="L4" i="35"/>
  <c r="K4" i="35"/>
  <c r="M4" i="36" l="1"/>
  <c r="O4" i="36" s="1"/>
  <c r="M4" i="35"/>
  <c r="O4" i="35" s="1"/>
  <c r="H42" i="1"/>
  <c r="G42" i="1"/>
  <c r="F42" i="1"/>
  <c r="E42" i="1"/>
  <c r="D42" i="1"/>
  <c r="L4" i="34"/>
  <c r="K4" i="34"/>
  <c r="M4" i="34"/>
  <c r="N4" i="34"/>
  <c r="O4" i="34"/>
  <c r="H30" i="1"/>
  <c r="G30" i="1"/>
  <c r="F30" i="1"/>
  <c r="E30" i="1"/>
  <c r="D30" i="1"/>
  <c r="L4" i="33"/>
  <c r="K4" i="33"/>
  <c r="M4" i="33"/>
  <c r="N4" i="33"/>
  <c r="O4" i="33"/>
  <c r="E14" i="1"/>
  <c r="L5" i="32"/>
  <c r="K5" i="32"/>
  <c r="D14" i="1" s="1"/>
  <c r="M5" i="32"/>
  <c r="O5" i="32" s="1"/>
  <c r="H14" i="1" s="1"/>
  <c r="N5" i="32"/>
  <c r="G14" i="1" s="1"/>
  <c r="G40" i="1"/>
  <c r="E40" i="1"/>
  <c r="D40" i="1"/>
  <c r="N6" i="31"/>
  <c r="L6" i="31"/>
  <c r="K6" i="31"/>
  <c r="H41" i="1"/>
  <c r="G41" i="1"/>
  <c r="F41" i="1"/>
  <c r="E41" i="1"/>
  <c r="D41" i="1"/>
  <c r="N5" i="30"/>
  <c r="L5" i="30"/>
  <c r="K5" i="30"/>
  <c r="L6" i="29"/>
  <c r="E26" i="1"/>
  <c r="K6" i="29"/>
  <c r="D26" i="1"/>
  <c r="N6" i="29"/>
  <c r="G26" i="1"/>
  <c r="E31" i="1"/>
  <c r="N14" i="22"/>
  <c r="G31" i="1" s="1"/>
  <c r="L14" i="22"/>
  <c r="M14" i="22"/>
  <c r="O14" i="22" s="1"/>
  <c r="H31" i="1" s="1"/>
  <c r="K14" i="22"/>
  <c r="D31" i="1" s="1"/>
  <c r="N5" i="28"/>
  <c r="G29" i="1"/>
  <c r="L5" i="28"/>
  <c r="M5" i="28"/>
  <c r="F29" i="1"/>
  <c r="K5" i="28"/>
  <c r="D29" i="1"/>
  <c r="L5" i="27"/>
  <c r="K5" i="27"/>
  <c r="M5" i="27"/>
  <c r="N5" i="27"/>
  <c r="O5" i="27"/>
  <c r="H28" i="1"/>
  <c r="G28" i="1"/>
  <c r="F28" i="1"/>
  <c r="E28" i="1"/>
  <c r="D28" i="1"/>
  <c r="N5" i="26"/>
  <c r="G27" i="1"/>
  <c r="L5" i="26"/>
  <c r="M5" i="26"/>
  <c r="O5" i="26"/>
  <c r="H27" i="1"/>
  <c r="K5" i="26"/>
  <c r="D27" i="1"/>
  <c r="M6" i="31"/>
  <c r="F40" i="1" s="1"/>
  <c r="O6" i="31"/>
  <c r="H40" i="1" s="1"/>
  <c r="M5" i="30"/>
  <c r="O5" i="30"/>
  <c r="E29" i="1"/>
  <c r="F27" i="1"/>
  <c r="E27" i="1"/>
  <c r="M6" i="29"/>
  <c r="O5" i="28"/>
  <c r="H29" i="1"/>
  <c r="K7" i="24"/>
  <c r="D39" i="1"/>
  <c r="N7" i="24"/>
  <c r="G39" i="1" s="1"/>
  <c r="L7" i="24"/>
  <c r="E39" i="1"/>
  <c r="N5" i="22"/>
  <c r="G10" i="1" s="1"/>
  <c r="K5" i="22"/>
  <c r="D10" i="1"/>
  <c r="N6" i="21"/>
  <c r="G9" i="1"/>
  <c r="K6" i="21"/>
  <c r="D9" i="1"/>
  <c r="O6" i="29"/>
  <c r="H26" i="1"/>
  <c r="F26" i="1"/>
  <c r="M7" i="24"/>
  <c r="L5" i="22"/>
  <c r="M5" i="22" s="1"/>
  <c r="L6" i="21"/>
  <c r="F39" i="1"/>
  <c r="M6" i="21"/>
  <c r="E9" i="1"/>
  <c r="K7" i="7"/>
  <c r="D24" i="1"/>
  <c r="N7" i="7"/>
  <c r="G24" i="1"/>
  <c r="O6" i="21"/>
  <c r="H9" i="1"/>
  <c r="F9" i="1"/>
  <c r="L7" i="7"/>
  <c r="M7" i="7" s="1"/>
  <c r="N8" i="16"/>
  <c r="G13" i="1"/>
  <c r="L8" i="16"/>
  <c r="E13" i="1"/>
  <c r="K8" i="16"/>
  <c r="D13" i="1"/>
  <c r="N5" i="15"/>
  <c r="G7" i="1"/>
  <c r="L5" i="15"/>
  <c r="E7" i="1"/>
  <c r="K5" i="15"/>
  <c r="D7" i="1"/>
  <c r="M5" i="15"/>
  <c r="F7" i="1"/>
  <c r="M8" i="16"/>
  <c r="F13" i="1"/>
  <c r="O5" i="15"/>
  <c r="H7" i="1"/>
  <c r="O8" i="16"/>
  <c r="H13" i="1"/>
  <c r="N8" i="10"/>
  <c r="G25" i="1"/>
  <c r="L8" i="10"/>
  <c r="E25" i="1" s="1"/>
  <c r="K8" i="10"/>
  <c r="D25" i="1"/>
  <c r="N5" i="9"/>
  <c r="G8" i="1"/>
  <c r="L5" i="9"/>
  <c r="E8" i="1"/>
  <c r="K5" i="9"/>
  <c r="D8" i="1"/>
  <c r="N7" i="4"/>
  <c r="G6" i="1"/>
  <c r="L7" i="4"/>
  <c r="E6" i="1"/>
  <c r="K7" i="4"/>
  <c r="D6" i="1"/>
  <c r="N6" i="5"/>
  <c r="G12" i="1"/>
  <c r="L6" i="5"/>
  <c r="E12" i="1"/>
  <c r="K6" i="5"/>
  <c r="D12" i="1"/>
  <c r="N6" i="2"/>
  <c r="G15" i="1"/>
  <c r="L6" i="2"/>
  <c r="E15" i="1"/>
  <c r="K6" i="2"/>
  <c r="D15" i="1"/>
  <c r="M5" i="9"/>
  <c r="F8" i="1"/>
  <c r="M7" i="4"/>
  <c r="F6" i="1" s="1"/>
  <c r="M6" i="2"/>
  <c r="O6" i="2"/>
  <c r="H15" i="1"/>
  <c r="M6" i="5"/>
  <c r="O5" i="9"/>
  <c r="H8" i="1"/>
  <c r="F15" i="1"/>
  <c r="F12" i="1"/>
  <c r="O6" i="5"/>
  <c r="H12" i="1"/>
  <c r="O7" i="24" l="1"/>
  <c r="H39" i="1" s="1"/>
  <c r="M8" i="10"/>
  <c r="F24" i="1"/>
  <c r="O7" i="7"/>
  <c r="H24" i="1" s="1"/>
  <c r="E24" i="1"/>
  <c r="F14" i="1"/>
  <c r="O5" i="22"/>
  <c r="H10" i="1" s="1"/>
  <c r="F10" i="1"/>
  <c r="E10" i="1"/>
  <c r="F31" i="1"/>
  <c r="O7" i="4"/>
  <c r="H6" i="1" s="1"/>
  <c r="O8" i="10" l="1"/>
  <c r="H25" i="1" s="1"/>
  <c r="F25" i="1"/>
</calcChain>
</file>

<file path=xl/sharedStrings.xml><?xml version="1.0" encoding="utf-8"?>
<sst xmlns="http://schemas.openxmlformats.org/spreadsheetml/2006/main" count="614" uniqueCount="56">
  <si>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</si>
  <si>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</si>
  <si>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</si>
  <si>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</si>
  <si>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</si>
  <si>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</si>
  <si>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</si>
  <si>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</si>
  <si>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</si>
  <si>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</si>
  <si>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</si>
  <si>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</si>
  <si>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</si>
  <si>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</si>
  <si>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</si>
  <si>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</si>
  <si>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</si>
  <si>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</si>
  <si>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</si>
  <si>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</si>
  <si>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</si>
  <si>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# 0f Targets</t>
  </si>
  <si>
    <t>ABRA OUTLAW HEAVY RANKING 2020</t>
  </si>
  <si>
    <t>ABRA UNLIMITED RANKING 2020</t>
  </si>
  <si>
    <t>Back to Ranking</t>
  </si>
  <si>
    <t xml:space="preserve">Outlaw Hvy </t>
  </si>
  <si>
    <t xml:space="preserve">Unlimited </t>
  </si>
  <si>
    <t>ABRA FACTORY RANKING 2020</t>
  </si>
  <si>
    <t xml:space="preserve">Factory </t>
  </si>
  <si>
    <t>Factory</t>
  </si>
  <si>
    <t>Jim Haley</t>
  </si>
  <si>
    <t>Madisonville, TN</t>
  </si>
  <si>
    <t>Billy Hudson</t>
  </si>
  <si>
    <t>James Carroll</t>
  </si>
  <si>
    <t>Matthew Tignor</t>
  </si>
  <si>
    <t>Rebecca Carroll</t>
  </si>
  <si>
    <t>Jim Parnell</t>
  </si>
  <si>
    <t>Steve DuVall</t>
  </si>
  <si>
    <t>Steve Duvall</t>
  </si>
  <si>
    <t>Danny Payne</t>
  </si>
  <si>
    <t>Travis Davis</t>
  </si>
  <si>
    <t>Ricky Haley</t>
  </si>
  <si>
    <t>Tom Tignor</t>
  </si>
  <si>
    <t>Benji Matoy</t>
  </si>
  <si>
    <t>David Huff</t>
  </si>
  <si>
    <t>Lukas Brooks</t>
  </si>
  <si>
    <t>Lucas Brooks</t>
  </si>
  <si>
    <t>Wade Haley</t>
  </si>
  <si>
    <t>Chris Carter</t>
  </si>
  <si>
    <t>Cody McBroon</t>
  </si>
  <si>
    <t>Danny Sissom</t>
  </si>
  <si>
    <t>Kasi Davis</t>
  </si>
  <si>
    <t>Kandace Matoy</t>
  </si>
  <si>
    <t>Bill Kelly</t>
  </si>
  <si>
    <t>Julian Morrison</t>
  </si>
  <si>
    <t>Herman Matoy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</si>
</sst>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7" fillId="0" borderId="0" xfId="1" applyFont="1" applyFill="1" applyAlignment="1">
      <alignment horizontal="center"/>
    </xf>
    <xf numFmtId="0" fontId="3" fillId="0" borderId="0" xfId="1" applyFill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8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13229-A4ED-4322-9723-D53AE214733B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28</v>
      </c>
      <c r="B2" s="20" t="s">
        <v>55</v>
      </c>
      <c r="C2" s="21">
        <v>44009</v>
      </c>
      <c r="D2" s="22" t="s">
        <v>31</v>
      </c>
      <c r="E2" s="23">
        <v>167</v>
      </c>
      <c r="F2" s="23">
        <v>151</v>
      </c>
      <c r="G2" s="23">
        <v>160</v>
      </c>
      <c r="H2" s="23">
        <v>150</v>
      </c>
      <c r="I2" s="23"/>
      <c r="J2" s="23"/>
      <c r="K2" s="24">
        <v>4</v>
      </c>
      <c r="L2" s="24">
        <v>628</v>
      </c>
      <c r="M2" s="25">
        <v>157</v>
      </c>
      <c r="N2" s="26">
        <v>3</v>
      </c>
      <c r="O2" s="27">
        <v>160</v>
      </c>
    </row>
    <row r="4" spans="1:17" x14ac:dyDescent="0.25">
      <c r="K4" s="8">
        <f>SUM(K2:K3)</f>
        <v>4</v>
      </c>
      <c r="L4" s="8">
        <f>SUM(L2:L3)</f>
        <v>628</v>
      </c>
      <c r="M4" s="7">
        <f>SUM(L4/K4)</f>
        <v>157</v>
      </c>
      <c r="N4" s="8">
        <f>SUM(N2:N3)</f>
        <v>3</v>
      </c>
      <c r="O4" s="14">
        <f>SUM(M4+N4)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5" priority="6" rank="1"/>
  </conditionalFormatting>
  <conditionalFormatting sqref="F2">
    <cfRule type="top10" dxfId="4" priority="5" rank="1"/>
  </conditionalFormatting>
  <conditionalFormatting sqref="G2">
    <cfRule type="top10" dxfId="3" priority="4" rank="1"/>
  </conditionalFormatting>
  <conditionalFormatting sqref="H2">
    <cfRule type="top10" dxfId="2" priority="3" rank="1"/>
  </conditionalFormatting>
  <conditionalFormatting sqref="I2">
    <cfRule type="top10" dxfId="1" priority="2" rank="1"/>
  </conditionalFormatting>
  <conditionalFormatting sqref="J2">
    <cfRule type="top10" dxfId="0" priority="1" rank="1"/>
  </conditionalFormatting>
  <hyperlinks>
    <hyperlink ref="Q1" location="'Tennessee 2020 Ranking'!A1" display="Back to Ranking" xr:uid="{EE80AFF1-FA73-4193-B62C-03DA0E881A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90045C-AAD1-4E68-B96B-36B208EA51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6472-3C61-4ACF-9666-681799FE352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50</v>
      </c>
      <c r="C2" s="21">
        <v>43995</v>
      </c>
      <c r="D2" s="22" t="s">
        <v>31</v>
      </c>
      <c r="E2" s="23">
        <v>191</v>
      </c>
      <c r="F2" s="23">
        <v>185</v>
      </c>
      <c r="G2" s="23">
        <v>191</v>
      </c>
      <c r="H2" s="23">
        <v>194.001</v>
      </c>
      <c r="I2" s="23"/>
      <c r="J2" s="23"/>
      <c r="K2" s="24">
        <v>4</v>
      </c>
      <c r="L2" s="24">
        <v>761.00099999999998</v>
      </c>
      <c r="M2" s="25">
        <v>190.25024999999999</v>
      </c>
      <c r="N2" s="26">
        <v>5</v>
      </c>
      <c r="O2" s="27">
        <v>195.25024999999999</v>
      </c>
    </row>
    <row r="3" spans="1:17" x14ac:dyDescent="0.25">
      <c r="A3" s="19" t="s">
        <v>25</v>
      </c>
      <c r="B3" s="20" t="s">
        <v>50</v>
      </c>
      <c r="C3" s="21">
        <v>44009</v>
      </c>
      <c r="D3" s="22" t="s">
        <v>31</v>
      </c>
      <c r="E3" s="23">
        <v>192</v>
      </c>
      <c r="F3" s="23">
        <v>186</v>
      </c>
      <c r="G3" s="23">
        <v>194</v>
      </c>
      <c r="H3" s="23">
        <v>189</v>
      </c>
      <c r="I3" s="23"/>
      <c r="J3" s="23"/>
      <c r="K3" s="24">
        <v>4</v>
      </c>
      <c r="L3" s="24">
        <v>761</v>
      </c>
      <c r="M3" s="25">
        <v>190.25</v>
      </c>
      <c r="N3" s="26">
        <v>2</v>
      </c>
      <c r="O3" s="27">
        <v>192.25</v>
      </c>
    </row>
    <row r="5" spans="1:17" x14ac:dyDescent="0.25">
      <c r="K5" s="8">
        <f>SUM(K2:K4)</f>
        <v>8</v>
      </c>
      <c r="L5" s="8">
        <f>SUM(L2:L4)</f>
        <v>1522.001</v>
      </c>
      <c r="M5" s="7">
        <f>SUM(L5/K5)</f>
        <v>190.250125</v>
      </c>
      <c r="N5" s="8">
        <f>SUM(N2:N4)</f>
        <v>7</v>
      </c>
      <c r="O5" s="14">
        <f>SUM(M5+N5)</f>
        <v>197.250125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</protectedRanges>
  <conditionalFormatting sqref="I2">
    <cfRule type="top10" dxfId="197" priority="9" rank="1"/>
  </conditionalFormatting>
  <conditionalFormatting sqref="E2:H2">
    <cfRule type="top10" dxfId="196" priority="8" rank="1"/>
  </conditionalFormatting>
  <conditionalFormatting sqref="J2">
    <cfRule type="top10" dxfId="195" priority="7" rank="1"/>
  </conditionalFormatting>
  <conditionalFormatting sqref="I3">
    <cfRule type="top10" dxfId="194" priority="2" rank="1"/>
  </conditionalFormatting>
  <conditionalFormatting sqref="E3">
    <cfRule type="top10" dxfId="193" priority="6" rank="1"/>
  </conditionalFormatting>
  <conditionalFormatting sqref="G3">
    <cfRule type="top10" dxfId="192" priority="4" rank="1"/>
  </conditionalFormatting>
  <conditionalFormatting sqref="H3">
    <cfRule type="top10" dxfId="191" priority="3" rank="1"/>
  </conditionalFormatting>
  <conditionalFormatting sqref="J3">
    <cfRule type="top10" dxfId="190" priority="1" rank="1"/>
  </conditionalFormatting>
  <conditionalFormatting sqref="F3">
    <cfRule type="top10" dxfId="189" priority="5" rank="1"/>
  </conditionalFormatting>
  <hyperlinks>
    <hyperlink ref="Q1" location="'Tennessee 2020 Ranking'!A1" display="Back to Ranking" xr:uid="{F06D3179-9C53-4D38-AAFD-221DD9FE6C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2FCCD-62F2-4FF5-9A2D-4C38416D9ED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63A7-D444-44EE-A395-A4CF08F5D7B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26</v>
      </c>
      <c r="B2" s="20" t="s">
        <v>44</v>
      </c>
      <c r="C2" s="21">
        <v>43981</v>
      </c>
      <c r="D2" s="22" t="s">
        <v>31</v>
      </c>
      <c r="E2" s="23">
        <v>185</v>
      </c>
      <c r="F2" s="23">
        <v>189</v>
      </c>
      <c r="G2" s="23">
        <v>196</v>
      </c>
      <c r="H2" s="23">
        <v>191</v>
      </c>
      <c r="I2" s="23"/>
      <c r="J2" s="23"/>
      <c r="K2" s="24">
        <v>4</v>
      </c>
      <c r="L2" s="24">
        <v>761</v>
      </c>
      <c r="M2" s="25">
        <v>190.25</v>
      </c>
      <c r="N2" s="26">
        <v>2</v>
      </c>
      <c r="O2" s="27">
        <v>192.25</v>
      </c>
    </row>
    <row r="3" spans="1:17" x14ac:dyDescent="0.25">
      <c r="A3" s="19" t="s">
        <v>26</v>
      </c>
      <c r="B3" s="20" t="s">
        <v>44</v>
      </c>
      <c r="C3" s="21">
        <v>43982</v>
      </c>
      <c r="D3" s="22" t="s">
        <v>31</v>
      </c>
      <c r="E3" s="23">
        <v>186</v>
      </c>
      <c r="F3" s="23">
        <v>184</v>
      </c>
      <c r="G3" s="23">
        <v>184</v>
      </c>
      <c r="H3" s="23">
        <v>187</v>
      </c>
      <c r="I3" s="23">
        <v>186</v>
      </c>
      <c r="J3" s="23">
        <v>189</v>
      </c>
      <c r="K3" s="24">
        <v>6</v>
      </c>
      <c r="L3" s="24">
        <v>1116</v>
      </c>
      <c r="M3" s="25">
        <v>186</v>
      </c>
      <c r="N3" s="26">
        <v>4</v>
      </c>
      <c r="O3" s="27">
        <v>190</v>
      </c>
    </row>
    <row r="5" spans="1:17" x14ac:dyDescent="0.25">
      <c r="K5" s="8">
        <f>SUM(K2:K4)</f>
        <v>10</v>
      </c>
      <c r="L5" s="8">
        <f>SUM(L2:L4)</f>
        <v>1877</v>
      </c>
      <c r="M5" s="7">
        <f>SUM(L5/K5)</f>
        <v>187.7</v>
      </c>
      <c r="N5" s="8">
        <f>SUM(N2:N4)</f>
        <v>6</v>
      </c>
      <c r="O5" s="14">
        <f>SUM(M5+N5)</f>
        <v>193.7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I2">
    <cfRule type="top10" dxfId="188" priority="9" rank="1"/>
  </conditionalFormatting>
  <conditionalFormatting sqref="F2">
    <cfRule type="top10" dxfId="187" priority="12" rank="1"/>
  </conditionalFormatting>
  <conditionalFormatting sqref="G2">
    <cfRule type="top10" dxfId="186" priority="11" rank="1"/>
  </conditionalFormatting>
  <conditionalFormatting sqref="H2">
    <cfRule type="top10" dxfId="185" priority="10" rank="1"/>
  </conditionalFormatting>
  <conditionalFormatting sqref="J2">
    <cfRule type="top10" dxfId="184" priority="8" rank="1"/>
  </conditionalFormatting>
  <conditionalFormatting sqref="E2">
    <cfRule type="top10" dxfId="183" priority="7" rank="1"/>
  </conditionalFormatting>
  <conditionalFormatting sqref="F3">
    <cfRule type="top10" dxfId="182" priority="6" rank="1"/>
  </conditionalFormatting>
  <conditionalFormatting sqref="G3">
    <cfRule type="top10" dxfId="181" priority="5" rank="1"/>
  </conditionalFormatting>
  <conditionalFormatting sqref="H3">
    <cfRule type="top10" dxfId="180" priority="4" rank="1"/>
  </conditionalFormatting>
  <conditionalFormatting sqref="I3">
    <cfRule type="top10" dxfId="179" priority="3" rank="1"/>
  </conditionalFormatting>
  <conditionalFormatting sqref="J3">
    <cfRule type="top10" dxfId="178" priority="2" rank="1"/>
  </conditionalFormatting>
  <conditionalFormatting sqref="E3">
    <cfRule type="top10" dxfId="177" priority="1" rank="1"/>
  </conditionalFormatting>
  <hyperlinks>
    <hyperlink ref="Q1" location="'Tennessee 2020 Ranking'!A1" display="Back to Ranking" xr:uid="{120DBF09-F4EC-4EF9-8CE8-95B1D66C87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51DE94-2AE0-483C-9DC1-B0C55F65FF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2C51-A67D-4777-8710-304560E3DD9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33</v>
      </c>
      <c r="C2" s="21">
        <v>43981</v>
      </c>
      <c r="D2" s="22" t="s">
        <v>31</v>
      </c>
      <c r="E2" s="23">
        <v>196</v>
      </c>
      <c r="F2" s="23">
        <v>196</v>
      </c>
      <c r="G2" s="23">
        <v>196</v>
      </c>
      <c r="H2" s="23">
        <v>197</v>
      </c>
      <c r="I2" s="23"/>
      <c r="J2" s="23"/>
      <c r="K2" s="24">
        <v>4</v>
      </c>
      <c r="L2" s="24">
        <v>785</v>
      </c>
      <c r="M2" s="25">
        <v>196.25</v>
      </c>
      <c r="N2" s="26">
        <v>3</v>
      </c>
      <c r="O2" s="27">
        <v>199.25</v>
      </c>
    </row>
    <row r="3" spans="1:17" x14ac:dyDescent="0.25">
      <c r="A3" s="19" t="s">
        <v>25</v>
      </c>
      <c r="B3" s="20" t="s">
        <v>33</v>
      </c>
      <c r="C3" s="21">
        <v>43995</v>
      </c>
      <c r="D3" s="22" t="s">
        <v>31</v>
      </c>
      <c r="E3" s="23">
        <v>191.001</v>
      </c>
      <c r="F3" s="23">
        <v>191</v>
      </c>
      <c r="G3" s="23">
        <v>191</v>
      </c>
      <c r="H3" s="23">
        <v>194</v>
      </c>
      <c r="I3" s="23"/>
      <c r="J3" s="23"/>
      <c r="K3" s="24">
        <v>4</v>
      </c>
      <c r="L3" s="24">
        <v>767.00099999999998</v>
      </c>
      <c r="M3" s="25">
        <v>191.75024999999999</v>
      </c>
      <c r="N3" s="26">
        <v>5</v>
      </c>
      <c r="O3" s="27">
        <v>196.75024999999999</v>
      </c>
    </row>
    <row r="6" spans="1:17" x14ac:dyDescent="0.25">
      <c r="K6" s="8">
        <f>SUM(K2:K5)</f>
        <v>8</v>
      </c>
      <c r="L6" s="8">
        <f>SUM(L2:L5)</f>
        <v>1552.001</v>
      </c>
      <c r="M6" s="7">
        <f>SUM(L6/K6)</f>
        <v>194.000125</v>
      </c>
      <c r="N6" s="8">
        <f>SUM(N2:N5)</f>
        <v>8</v>
      </c>
      <c r="O6" s="14">
        <f>SUM(M6+N6)</f>
        <v>202.000125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176" priority="9" rank="1"/>
  </conditionalFormatting>
  <conditionalFormatting sqref="E2">
    <cfRule type="top10" dxfId="175" priority="8" rank="1"/>
  </conditionalFormatting>
  <conditionalFormatting sqref="F2">
    <cfRule type="top10" dxfId="174" priority="7" rank="1"/>
  </conditionalFormatting>
  <conditionalFormatting sqref="G2">
    <cfRule type="top10" dxfId="173" priority="6" rank="1"/>
  </conditionalFormatting>
  <conditionalFormatting sqref="H2">
    <cfRule type="top10" dxfId="172" priority="5" rank="1"/>
  </conditionalFormatting>
  <conditionalFormatting sqref="J2">
    <cfRule type="top10" dxfId="171" priority="4" rank="1"/>
  </conditionalFormatting>
  <conditionalFormatting sqref="I3">
    <cfRule type="top10" dxfId="170" priority="3" rank="1"/>
  </conditionalFormatting>
  <conditionalFormatting sqref="E3:H3">
    <cfRule type="top10" dxfId="169" priority="2" rank="1"/>
  </conditionalFormatting>
  <conditionalFormatting sqref="J3">
    <cfRule type="top10" dxfId="168" priority="1" rank="1"/>
  </conditionalFormatting>
  <hyperlinks>
    <hyperlink ref="Q1" location="'Tennessee 2020 Ranking'!A1" display="Back to Ranking" xr:uid="{A22AED82-E1C1-4A23-BCB4-36C528D7DC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4F4520-D3D6-435B-9A64-640D3F5BC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30</v>
      </c>
      <c r="C2" s="21">
        <v>43981</v>
      </c>
      <c r="D2" s="22" t="s">
        <v>31</v>
      </c>
      <c r="E2" s="23">
        <v>198</v>
      </c>
      <c r="F2" s="23">
        <v>199</v>
      </c>
      <c r="G2" s="23">
        <v>195</v>
      </c>
      <c r="H2" s="23">
        <v>197</v>
      </c>
      <c r="I2" s="23"/>
      <c r="J2" s="23"/>
      <c r="K2" s="24">
        <v>4</v>
      </c>
      <c r="L2" s="24">
        <v>789</v>
      </c>
      <c r="M2" s="25">
        <v>197.25</v>
      </c>
      <c r="N2" s="26">
        <v>9</v>
      </c>
      <c r="O2" s="27">
        <v>206.25</v>
      </c>
    </row>
    <row r="3" spans="1:17" x14ac:dyDescent="0.25">
      <c r="A3" s="19" t="s">
        <v>25</v>
      </c>
      <c r="B3" s="20" t="s">
        <v>30</v>
      </c>
      <c r="C3" s="21">
        <v>43982</v>
      </c>
      <c r="D3" s="22" t="s">
        <v>31</v>
      </c>
      <c r="E3" s="23">
        <v>194.001</v>
      </c>
      <c r="F3" s="23">
        <v>194</v>
      </c>
      <c r="G3" s="23">
        <v>196</v>
      </c>
      <c r="H3" s="23">
        <v>188</v>
      </c>
      <c r="I3" s="23">
        <v>197</v>
      </c>
      <c r="J3" s="23">
        <v>194</v>
      </c>
      <c r="K3" s="24">
        <v>6</v>
      </c>
      <c r="L3" s="24">
        <v>1163.001</v>
      </c>
      <c r="M3" s="25">
        <v>193.83349999999999</v>
      </c>
      <c r="N3" s="26">
        <v>30</v>
      </c>
      <c r="O3" s="27">
        <v>223.83349999999999</v>
      </c>
    </row>
    <row r="4" spans="1:17" x14ac:dyDescent="0.25">
      <c r="A4" s="19" t="s">
        <v>25</v>
      </c>
      <c r="B4" s="20" t="s">
        <v>30</v>
      </c>
      <c r="C4" s="21">
        <v>44009</v>
      </c>
      <c r="D4" s="22" t="s">
        <v>31</v>
      </c>
      <c r="E4" s="23">
        <v>192</v>
      </c>
      <c r="F4" s="23">
        <v>193</v>
      </c>
      <c r="G4" s="23">
        <v>193</v>
      </c>
      <c r="H4" s="23">
        <v>196.001</v>
      </c>
      <c r="I4" s="23"/>
      <c r="J4" s="23"/>
      <c r="K4" s="24">
        <v>4</v>
      </c>
      <c r="L4" s="24">
        <v>774.00099999999998</v>
      </c>
      <c r="M4" s="25">
        <v>193.50024999999999</v>
      </c>
      <c r="N4" s="26">
        <v>6</v>
      </c>
      <c r="O4" s="27">
        <v>199.50024999999999</v>
      </c>
    </row>
    <row r="7" spans="1:17" x14ac:dyDescent="0.25">
      <c r="K7" s="8">
        <f>SUM(K2:K6)</f>
        <v>14</v>
      </c>
      <c r="L7" s="8">
        <f>SUM(L2:L6)</f>
        <v>2726.002</v>
      </c>
      <c r="M7" s="14">
        <f>SUM(L7/K7)</f>
        <v>194.71442857142856</v>
      </c>
      <c r="N7" s="8">
        <f>SUM(N2:N6)</f>
        <v>45</v>
      </c>
      <c r="O7" s="14">
        <f>SUM(M7+N7)</f>
        <v>239.71442857142856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I2">
    <cfRule type="top10" dxfId="167" priority="15" rank="1"/>
  </conditionalFormatting>
  <conditionalFormatting sqref="E2">
    <cfRule type="top10" dxfId="166" priority="14" rank="1"/>
  </conditionalFormatting>
  <conditionalFormatting sqref="F2">
    <cfRule type="top10" dxfId="165" priority="13" rank="1"/>
  </conditionalFormatting>
  <conditionalFormatting sqref="G2">
    <cfRule type="top10" dxfId="164" priority="12" rank="1"/>
  </conditionalFormatting>
  <conditionalFormatting sqref="H2">
    <cfRule type="top10" dxfId="163" priority="11" rank="1"/>
  </conditionalFormatting>
  <conditionalFormatting sqref="J2">
    <cfRule type="top10" dxfId="162" priority="10" rank="1"/>
  </conditionalFormatting>
  <conditionalFormatting sqref="I3">
    <cfRule type="top10" dxfId="161" priority="9" rank="1"/>
  </conditionalFormatting>
  <conditionalFormatting sqref="E3:H3">
    <cfRule type="top10" dxfId="160" priority="8" rank="1"/>
  </conditionalFormatting>
  <conditionalFormatting sqref="J3">
    <cfRule type="top10" dxfId="159" priority="7" rank="1"/>
  </conditionalFormatting>
  <conditionalFormatting sqref="I4">
    <cfRule type="top10" dxfId="158" priority="2" rank="1"/>
  </conditionalFormatting>
  <conditionalFormatting sqref="E4">
    <cfRule type="top10" dxfId="157" priority="6" rank="1"/>
  </conditionalFormatting>
  <conditionalFormatting sqref="G4">
    <cfRule type="top10" dxfId="156" priority="4" rank="1"/>
  </conditionalFormatting>
  <conditionalFormatting sqref="H4">
    <cfRule type="top10" dxfId="155" priority="3" rank="1"/>
  </conditionalFormatting>
  <conditionalFormatting sqref="J4">
    <cfRule type="top10" dxfId="154" priority="1" rank="1"/>
  </conditionalFormatting>
  <conditionalFormatting sqref="F4">
    <cfRule type="top10" dxfId="153" priority="5" rank="1"/>
  </conditionalFormatting>
  <hyperlinks>
    <hyperlink ref="Q1" location="'Tennessee 2020 Ranking'!A1" display="Back to Ranking" xr:uid="{3A961FC7-3D77-4C6B-90F0-85217C4654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32D1-344B-4B9C-AC26-DF3EE60A1687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36</v>
      </c>
      <c r="C2" s="21">
        <v>43981</v>
      </c>
      <c r="D2" s="22" t="s">
        <v>31</v>
      </c>
      <c r="E2" s="23">
        <v>180</v>
      </c>
      <c r="F2" s="23">
        <v>184</v>
      </c>
      <c r="G2" s="23">
        <v>184</v>
      </c>
      <c r="H2" s="23">
        <v>184</v>
      </c>
      <c r="I2" s="23"/>
      <c r="J2" s="23"/>
      <c r="K2" s="24">
        <v>4</v>
      </c>
      <c r="L2" s="24">
        <v>732</v>
      </c>
      <c r="M2" s="25">
        <v>183</v>
      </c>
      <c r="N2" s="26">
        <v>2</v>
      </c>
      <c r="O2" s="27">
        <v>185</v>
      </c>
    </row>
    <row r="3" spans="1:17" x14ac:dyDescent="0.25">
      <c r="A3" s="19" t="s">
        <v>25</v>
      </c>
      <c r="B3" s="20" t="s">
        <v>36</v>
      </c>
      <c r="C3" s="21">
        <v>43982</v>
      </c>
      <c r="D3" s="22" t="s">
        <v>31</v>
      </c>
      <c r="E3" s="23">
        <v>189</v>
      </c>
      <c r="F3" s="23">
        <v>181</v>
      </c>
      <c r="G3" s="23">
        <v>177</v>
      </c>
      <c r="H3" s="23">
        <v>176</v>
      </c>
      <c r="I3" s="23">
        <v>177</v>
      </c>
      <c r="J3" s="23">
        <v>173</v>
      </c>
      <c r="K3" s="24">
        <v>6</v>
      </c>
      <c r="L3" s="24">
        <v>1073</v>
      </c>
      <c r="M3" s="25">
        <v>178.83333333333334</v>
      </c>
      <c r="N3" s="26">
        <v>4</v>
      </c>
      <c r="O3" s="27">
        <v>182.83333333333334</v>
      </c>
    </row>
    <row r="4" spans="1:17" x14ac:dyDescent="0.25">
      <c r="A4" s="19" t="s">
        <v>25</v>
      </c>
      <c r="B4" s="20" t="s">
        <v>36</v>
      </c>
      <c r="C4" s="21">
        <v>43995</v>
      </c>
      <c r="D4" s="22" t="s">
        <v>31</v>
      </c>
      <c r="E4" s="30">
        <v>192</v>
      </c>
      <c r="F4" s="23">
        <v>190</v>
      </c>
      <c r="G4" s="30">
        <v>191.001</v>
      </c>
      <c r="H4" s="23">
        <v>190</v>
      </c>
      <c r="I4" s="23"/>
      <c r="J4" s="23"/>
      <c r="K4" s="24">
        <v>4</v>
      </c>
      <c r="L4" s="24">
        <v>763.00099999999998</v>
      </c>
      <c r="M4" s="25">
        <v>190.75024999999999</v>
      </c>
      <c r="N4" s="26">
        <v>8</v>
      </c>
      <c r="O4" s="27">
        <v>198.75024999999999</v>
      </c>
    </row>
    <row r="5" spans="1:17" x14ac:dyDescent="0.25">
      <c r="A5" s="19" t="s">
        <v>25</v>
      </c>
      <c r="B5" s="20" t="s">
        <v>36</v>
      </c>
      <c r="C5" s="21">
        <v>44009</v>
      </c>
      <c r="D5" s="22" t="s">
        <v>31</v>
      </c>
      <c r="E5" s="23">
        <v>184</v>
      </c>
      <c r="F5" s="23">
        <v>184</v>
      </c>
      <c r="G5" s="23">
        <v>189</v>
      </c>
      <c r="H5" s="23">
        <v>185</v>
      </c>
      <c r="I5" s="23"/>
      <c r="J5" s="23"/>
      <c r="K5" s="24">
        <v>4</v>
      </c>
      <c r="L5" s="24">
        <v>742</v>
      </c>
      <c r="M5" s="25">
        <v>185.5</v>
      </c>
      <c r="N5" s="26">
        <v>2</v>
      </c>
      <c r="O5" s="27">
        <v>187.5</v>
      </c>
    </row>
    <row r="8" spans="1:17" x14ac:dyDescent="0.25">
      <c r="K8" s="8">
        <f>SUM(K2:K7)</f>
        <v>18</v>
      </c>
      <c r="L8" s="8">
        <f>SUM(L2:L7)</f>
        <v>3310.0010000000002</v>
      </c>
      <c r="M8" s="7">
        <f>SUM(L8/K8)</f>
        <v>183.88894444444446</v>
      </c>
      <c r="N8" s="8">
        <f>SUM(N2:N7)</f>
        <v>16</v>
      </c>
      <c r="O8" s="14">
        <f>SUM(M8+N8)</f>
        <v>199.88894444444446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I2">
    <cfRule type="top10" dxfId="152" priority="18" rank="1"/>
  </conditionalFormatting>
  <conditionalFormatting sqref="E2">
    <cfRule type="top10" dxfId="151" priority="17" rank="1"/>
  </conditionalFormatting>
  <conditionalFormatting sqref="F2">
    <cfRule type="top10" dxfId="150" priority="16" rank="1"/>
  </conditionalFormatting>
  <conditionalFormatting sqref="G2">
    <cfRule type="top10" dxfId="149" priority="15" rank="1"/>
  </conditionalFormatting>
  <conditionalFormatting sqref="H2">
    <cfRule type="top10" dxfId="148" priority="14" rank="1"/>
  </conditionalFormatting>
  <conditionalFormatting sqref="J2">
    <cfRule type="top10" dxfId="147" priority="13" rank="1"/>
  </conditionalFormatting>
  <conditionalFormatting sqref="I3">
    <cfRule type="top10" dxfId="146" priority="12" rank="1"/>
  </conditionalFormatting>
  <conditionalFormatting sqref="E3:H3">
    <cfRule type="top10" dxfId="145" priority="11" rank="1"/>
  </conditionalFormatting>
  <conditionalFormatting sqref="J3">
    <cfRule type="top10" dxfId="144" priority="10" rank="1"/>
  </conditionalFormatting>
  <conditionalFormatting sqref="I4">
    <cfRule type="top10" dxfId="143" priority="9" rank="1"/>
  </conditionalFormatting>
  <conditionalFormatting sqref="E4:H4">
    <cfRule type="top10" dxfId="142" priority="8" rank="1"/>
  </conditionalFormatting>
  <conditionalFormatting sqref="J4">
    <cfRule type="top10" dxfId="141" priority="7" rank="1"/>
  </conditionalFormatting>
  <conditionalFormatting sqref="I5">
    <cfRule type="top10" dxfId="140" priority="2" rank="1"/>
  </conditionalFormatting>
  <conditionalFormatting sqref="E5">
    <cfRule type="top10" dxfId="139" priority="6" rank="1"/>
  </conditionalFormatting>
  <conditionalFormatting sqref="G5">
    <cfRule type="top10" dxfId="138" priority="4" rank="1"/>
  </conditionalFormatting>
  <conditionalFormatting sqref="H5">
    <cfRule type="top10" dxfId="137" priority="3" rank="1"/>
  </conditionalFormatting>
  <conditionalFormatting sqref="J5">
    <cfRule type="top10" dxfId="136" priority="1" rank="1"/>
  </conditionalFormatting>
  <conditionalFormatting sqref="F5">
    <cfRule type="top10" dxfId="135" priority="5" rank="1"/>
  </conditionalFormatting>
  <hyperlinks>
    <hyperlink ref="Q1" location="'Tennessee 2020 Ranking'!A1" display="Back to Ranking" xr:uid="{FCA92B1A-5FA5-4A58-A60F-2840971878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FDC1C-B3F4-4E85-915C-FCFCFB7433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FA96-6C82-47B0-ABBB-8C3E142D992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28</v>
      </c>
      <c r="B2" s="20" t="s">
        <v>52</v>
      </c>
      <c r="C2" s="21">
        <v>43995</v>
      </c>
      <c r="D2" s="22" t="s">
        <v>31</v>
      </c>
      <c r="E2" s="23">
        <v>159</v>
      </c>
      <c r="F2" s="23">
        <v>169</v>
      </c>
      <c r="G2" s="23">
        <v>165</v>
      </c>
      <c r="H2" s="23">
        <v>170</v>
      </c>
      <c r="I2" s="23"/>
      <c r="J2" s="23"/>
      <c r="K2" s="24">
        <v>4</v>
      </c>
      <c r="L2" s="24">
        <v>663</v>
      </c>
      <c r="M2" s="25">
        <v>165.75</v>
      </c>
      <c r="N2" s="26">
        <v>4</v>
      </c>
      <c r="O2" s="27">
        <v>169.75</v>
      </c>
    </row>
    <row r="4" spans="1:17" x14ac:dyDescent="0.25">
      <c r="K4" s="8">
        <f>SUM(K2:K3)</f>
        <v>4</v>
      </c>
      <c r="L4" s="8">
        <f>SUM(L2:L3)</f>
        <v>663</v>
      </c>
      <c r="M4" s="7">
        <f>SUM(L4/K4)</f>
        <v>165.75</v>
      </c>
      <c r="N4" s="8">
        <f>SUM(N2:N3)</f>
        <v>4</v>
      </c>
      <c r="O4" s="14">
        <f>SUM(M4+N4)</f>
        <v>169.75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134" priority="6" rank="1"/>
  </conditionalFormatting>
  <conditionalFormatting sqref="F2">
    <cfRule type="top10" dxfId="133" priority="5" rank="1"/>
  </conditionalFormatting>
  <conditionalFormatting sqref="G2">
    <cfRule type="top10" dxfId="132" priority="4" rank="1"/>
  </conditionalFormatting>
  <conditionalFormatting sqref="H2">
    <cfRule type="top10" dxfId="131" priority="3" rank="1"/>
  </conditionalFormatting>
  <conditionalFormatting sqref="I2">
    <cfRule type="top10" dxfId="130" priority="2" rank="1"/>
  </conditionalFormatting>
  <conditionalFormatting sqref="J2">
    <cfRule type="top10" dxfId="129" priority="1" rank="1"/>
  </conditionalFormatting>
  <hyperlinks>
    <hyperlink ref="Q1" location="'Tennessee 2020 Ranking'!A1" display="Back to Ranking" xr:uid="{3723B6A9-FCB5-41C8-8C0D-2EF998F600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8B2526-E6C2-45D9-BC62-4BF042C590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042C8-E010-4AD8-8736-0A74F79920E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26</v>
      </c>
      <c r="B2" s="20" t="s">
        <v>51</v>
      </c>
      <c r="C2" s="21">
        <v>43995</v>
      </c>
      <c r="D2" s="22" t="s">
        <v>31</v>
      </c>
      <c r="E2" s="23">
        <v>182</v>
      </c>
      <c r="F2" s="23">
        <v>185</v>
      </c>
      <c r="G2" s="23">
        <v>181</v>
      </c>
      <c r="H2" s="23">
        <v>186</v>
      </c>
      <c r="I2" s="23"/>
      <c r="J2" s="23"/>
      <c r="K2" s="24">
        <v>4</v>
      </c>
      <c r="L2" s="24">
        <v>734</v>
      </c>
      <c r="M2" s="25">
        <v>183.5</v>
      </c>
      <c r="N2" s="26">
        <v>2</v>
      </c>
      <c r="O2" s="27">
        <v>185.5</v>
      </c>
    </row>
    <row r="4" spans="1:17" x14ac:dyDescent="0.25">
      <c r="K4" s="8">
        <f>SUM(K2:K3)</f>
        <v>4</v>
      </c>
      <c r="L4" s="8">
        <f>SUM(L2:L3)</f>
        <v>734</v>
      </c>
      <c r="M4" s="7">
        <f>SUM(L4/K4)</f>
        <v>183.5</v>
      </c>
      <c r="N4" s="8">
        <f>SUM(N2:N3)</f>
        <v>2</v>
      </c>
      <c r="O4" s="14">
        <f>SUM(M4+N4)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F2">
    <cfRule type="top10" dxfId="128" priority="6" rank="1"/>
  </conditionalFormatting>
  <conditionalFormatting sqref="G2">
    <cfRule type="top10" dxfId="127" priority="5" rank="1"/>
  </conditionalFormatting>
  <conditionalFormatting sqref="H2">
    <cfRule type="top10" dxfId="126" priority="4" rank="1"/>
  </conditionalFormatting>
  <conditionalFormatting sqref="I2">
    <cfRule type="top10" dxfId="125" priority="3" rank="1"/>
  </conditionalFormatting>
  <conditionalFormatting sqref="J2">
    <cfRule type="top10" dxfId="124" priority="2" rank="1"/>
  </conditionalFormatting>
  <conditionalFormatting sqref="E2">
    <cfRule type="top10" dxfId="123" priority="1" rank="1"/>
  </conditionalFormatting>
  <hyperlinks>
    <hyperlink ref="Q1" location="'Tennessee 2020 Ranking'!A1" display="Back to Ranking" xr:uid="{5E214E5D-1802-4876-8033-956074C990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C124D7-E406-48D8-8867-471F9775CE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8378D-2C4F-4A65-9B32-96971209CF51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26</v>
      </c>
      <c r="B2" s="20" t="s">
        <v>45</v>
      </c>
      <c r="C2" s="21">
        <v>43981</v>
      </c>
      <c r="D2" s="22" t="s">
        <v>31</v>
      </c>
      <c r="E2" s="23">
        <v>191</v>
      </c>
      <c r="F2" s="23">
        <v>187</v>
      </c>
      <c r="G2" s="23">
        <v>192</v>
      </c>
      <c r="H2" s="23">
        <v>180</v>
      </c>
      <c r="I2" s="23"/>
      <c r="J2" s="23"/>
      <c r="K2" s="24">
        <v>4</v>
      </c>
      <c r="L2" s="24">
        <v>750</v>
      </c>
      <c r="M2" s="25">
        <v>187.5</v>
      </c>
      <c r="N2" s="26">
        <v>2</v>
      </c>
      <c r="O2" s="27">
        <v>189.5</v>
      </c>
    </row>
    <row r="3" spans="1:17" x14ac:dyDescent="0.25">
      <c r="A3" s="19" t="s">
        <v>26</v>
      </c>
      <c r="B3" s="20" t="s">
        <v>45</v>
      </c>
      <c r="C3" s="21">
        <v>43982</v>
      </c>
      <c r="D3" s="22" t="s">
        <v>31</v>
      </c>
      <c r="E3" s="23">
        <v>193</v>
      </c>
      <c r="F3" s="23">
        <v>193</v>
      </c>
      <c r="G3" s="23">
        <v>190</v>
      </c>
      <c r="H3" s="23">
        <v>185</v>
      </c>
      <c r="I3" s="23">
        <v>191</v>
      </c>
      <c r="J3" s="23">
        <v>189</v>
      </c>
      <c r="K3" s="24">
        <v>6</v>
      </c>
      <c r="L3" s="24">
        <v>1141</v>
      </c>
      <c r="M3" s="25">
        <v>190.16666666666666</v>
      </c>
      <c r="N3" s="26">
        <v>10</v>
      </c>
      <c r="O3" s="27">
        <v>200.16666666666666</v>
      </c>
    </row>
    <row r="4" spans="1:17" x14ac:dyDescent="0.25">
      <c r="A4" s="19" t="s">
        <v>26</v>
      </c>
      <c r="B4" s="20" t="s">
        <v>45</v>
      </c>
      <c r="C4" s="21">
        <v>43995</v>
      </c>
      <c r="D4" s="22" t="s">
        <v>31</v>
      </c>
      <c r="E4" s="23">
        <v>192</v>
      </c>
      <c r="F4" s="23">
        <v>188</v>
      </c>
      <c r="G4" s="23">
        <v>192</v>
      </c>
      <c r="H4" s="23">
        <v>188</v>
      </c>
      <c r="I4" s="23"/>
      <c r="J4" s="23"/>
      <c r="K4" s="24">
        <v>4</v>
      </c>
      <c r="L4" s="24">
        <v>760</v>
      </c>
      <c r="M4" s="25">
        <v>190</v>
      </c>
      <c r="N4" s="26">
        <v>6</v>
      </c>
      <c r="O4" s="27">
        <v>196</v>
      </c>
    </row>
    <row r="6" spans="1:17" x14ac:dyDescent="0.25">
      <c r="K6" s="8">
        <f>SUM(K2:K5)</f>
        <v>14</v>
      </c>
      <c r="L6" s="8">
        <f>SUM(L2:L5)</f>
        <v>2651</v>
      </c>
      <c r="M6" s="7">
        <f>SUM(L6/K6)</f>
        <v>189.35714285714286</v>
      </c>
      <c r="N6" s="8">
        <f>SUM(N2:N5)</f>
        <v>18</v>
      </c>
      <c r="O6" s="14">
        <f>SUM(M6+N6)</f>
        <v>207.35714285714286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</protectedRanges>
  <conditionalFormatting sqref="F2">
    <cfRule type="top10" dxfId="122" priority="18" rank="1"/>
  </conditionalFormatting>
  <conditionalFormatting sqref="G2">
    <cfRule type="top10" dxfId="121" priority="17" rank="1"/>
  </conditionalFormatting>
  <conditionalFormatting sqref="H2">
    <cfRule type="top10" dxfId="120" priority="16" rank="1"/>
  </conditionalFormatting>
  <conditionalFormatting sqref="I2">
    <cfRule type="top10" dxfId="119" priority="15" rank="1"/>
  </conditionalFormatting>
  <conditionalFormatting sqref="J2">
    <cfRule type="top10" dxfId="118" priority="14" rank="1"/>
  </conditionalFormatting>
  <conditionalFormatting sqref="E2">
    <cfRule type="top10" dxfId="117" priority="13" rank="1"/>
  </conditionalFormatting>
  <conditionalFormatting sqref="F3">
    <cfRule type="top10" dxfId="116" priority="12" rank="1"/>
  </conditionalFormatting>
  <conditionalFormatting sqref="G3">
    <cfRule type="top10" dxfId="115" priority="11" rank="1"/>
  </conditionalFormatting>
  <conditionalFormatting sqref="H3">
    <cfRule type="top10" dxfId="114" priority="10" rank="1"/>
  </conditionalFormatting>
  <conditionalFormatting sqref="I3">
    <cfRule type="top10" dxfId="113" priority="9" rank="1"/>
  </conditionalFormatting>
  <conditionalFormatting sqref="J3">
    <cfRule type="top10" dxfId="112" priority="8" rank="1"/>
  </conditionalFormatting>
  <conditionalFormatting sqref="E3">
    <cfRule type="top10" dxfId="111" priority="7" rank="1"/>
  </conditionalFormatting>
  <conditionalFormatting sqref="F4">
    <cfRule type="top10" dxfId="110" priority="6" rank="1"/>
  </conditionalFormatting>
  <conditionalFormatting sqref="G4">
    <cfRule type="top10" dxfId="109" priority="5" rank="1"/>
  </conditionalFormatting>
  <conditionalFormatting sqref="H4">
    <cfRule type="top10" dxfId="108" priority="4" rank="1"/>
  </conditionalFormatting>
  <conditionalFormatting sqref="I4">
    <cfRule type="top10" dxfId="107" priority="3" rank="1"/>
  </conditionalFormatting>
  <conditionalFormatting sqref="J4">
    <cfRule type="top10" dxfId="106" priority="2" rank="1"/>
  </conditionalFormatting>
  <conditionalFormatting sqref="E4">
    <cfRule type="top10" dxfId="105" priority="1" rank="1"/>
  </conditionalFormatting>
  <hyperlinks>
    <hyperlink ref="Q1" location="'Tennessee 2020 Ranking'!A1" display="Back to Ranking" xr:uid="{3BDF6AE0-5252-45A0-B008-780290726E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0AE8F3-D536-48E8-A43C-4224F3DE77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34</v>
      </c>
      <c r="C2" s="21">
        <v>43981</v>
      </c>
      <c r="D2" s="22" t="s">
        <v>31</v>
      </c>
      <c r="E2" s="23">
        <v>196.001</v>
      </c>
      <c r="F2" s="23">
        <v>196</v>
      </c>
      <c r="G2" s="23">
        <v>190</v>
      </c>
      <c r="H2" s="23">
        <v>194</v>
      </c>
      <c r="I2" s="23"/>
      <c r="J2" s="23"/>
      <c r="K2" s="24">
        <v>4</v>
      </c>
      <c r="L2" s="24">
        <v>776.00099999999998</v>
      </c>
      <c r="M2" s="25">
        <v>194.00024999999999</v>
      </c>
      <c r="N2" s="26">
        <v>2</v>
      </c>
      <c r="O2" s="27">
        <v>196.00024999999999</v>
      </c>
    </row>
    <row r="3" spans="1:17" x14ac:dyDescent="0.25">
      <c r="A3" s="19" t="s">
        <v>25</v>
      </c>
      <c r="B3" s="20" t="s">
        <v>34</v>
      </c>
      <c r="C3" s="21">
        <v>43982</v>
      </c>
      <c r="D3" s="22" t="s">
        <v>31</v>
      </c>
      <c r="E3" s="23">
        <v>193.001</v>
      </c>
      <c r="F3" s="23">
        <v>188</v>
      </c>
      <c r="G3" s="23">
        <v>195</v>
      </c>
      <c r="H3" s="23">
        <v>193</v>
      </c>
      <c r="I3" s="23">
        <v>187</v>
      </c>
      <c r="J3" s="23">
        <v>191</v>
      </c>
      <c r="K3" s="24">
        <v>6</v>
      </c>
      <c r="L3" s="24">
        <v>1147.001</v>
      </c>
      <c r="M3" s="25">
        <v>191.16683333333333</v>
      </c>
      <c r="N3" s="26">
        <v>6</v>
      </c>
      <c r="O3" s="27">
        <v>197.16683333333333</v>
      </c>
    </row>
    <row r="6" spans="1:17" x14ac:dyDescent="0.25">
      <c r="K6" s="8">
        <f>SUM(K2:K5)</f>
        <v>10</v>
      </c>
      <c r="L6" s="8">
        <f>SUM(L2:L5)</f>
        <v>1923.002</v>
      </c>
      <c r="M6" s="7">
        <f>SUM(L6/K6)</f>
        <v>192.30019999999999</v>
      </c>
      <c r="N6" s="8">
        <f>SUM(N2:N5)</f>
        <v>8</v>
      </c>
      <c r="O6" s="8">
        <f>SUM(M6+N6)</f>
        <v>200.30019999999999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104" priority="9" rank="1"/>
  </conditionalFormatting>
  <conditionalFormatting sqref="E2">
    <cfRule type="top10" dxfId="103" priority="8" rank="1"/>
  </conditionalFormatting>
  <conditionalFormatting sqref="F2">
    <cfRule type="top10" dxfId="102" priority="7" rank="1"/>
  </conditionalFormatting>
  <conditionalFormatting sqref="G2">
    <cfRule type="top10" dxfId="101" priority="6" rank="1"/>
  </conditionalFormatting>
  <conditionalFormatting sqref="H2">
    <cfRule type="top10" dxfId="100" priority="5" rank="1"/>
  </conditionalFormatting>
  <conditionalFormatting sqref="J2">
    <cfRule type="top10" dxfId="99" priority="4" rank="1"/>
  </conditionalFormatting>
  <conditionalFormatting sqref="I3">
    <cfRule type="top10" dxfId="98" priority="3" rank="1"/>
  </conditionalFormatting>
  <conditionalFormatting sqref="E3:H3">
    <cfRule type="top10" dxfId="97" priority="2" rank="1"/>
  </conditionalFormatting>
  <conditionalFormatting sqref="J3">
    <cfRule type="top10" dxfId="96" priority="1" rank="1"/>
  </conditionalFormatting>
  <hyperlinks>
    <hyperlink ref="Q1" location="'Tennessee 2020 Ranking'!A1" display="Back to Ranking" xr:uid="{1768E816-CD48-408B-A67F-81BAC9AE7C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710937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35</v>
      </c>
      <c r="C2" s="21">
        <v>43981</v>
      </c>
      <c r="D2" s="22" t="s">
        <v>31</v>
      </c>
      <c r="E2" s="23">
        <v>197</v>
      </c>
      <c r="F2" s="23">
        <v>195</v>
      </c>
      <c r="G2" s="23">
        <v>191</v>
      </c>
      <c r="H2" s="23">
        <v>193</v>
      </c>
      <c r="I2" s="23"/>
      <c r="J2" s="23"/>
      <c r="K2" s="24">
        <v>4</v>
      </c>
      <c r="L2" s="24">
        <v>776</v>
      </c>
      <c r="M2" s="25">
        <v>194</v>
      </c>
      <c r="N2" s="26">
        <v>2</v>
      </c>
      <c r="O2" s="27">
        <v>196</v>
      </c>
    </row>
    <row r="3" spans="1:17" x14ac:dyDescent="0.25">
      <c r="A3" s="19" t="s">
        <v>25</v>
      </c>
      <c r="B3" s="20" t="s">
        <v>35</v>
      </c>
      <c r="C3" s="21">
        <v>43995</v>
      </c>
      <c r="D3" s="22" t="s">
        <v>31</v>
      </c>
      <c r="E3" s="23">
        <v>184</v>
      </c>
      <c r="F3" s="30">
        <v>191.001</v>
      </c>
      <c r="G3" s="23">
        <v>191</v>
      </c>
      <c r="H3" s="23">
        <v>185</v>
      </c>
      <c r="I3" s="23"/>
      <c r="J3" s="23"/>
      <c r="K3" s="24">
        <v>4</v>
      </c>
      <c r="L3" s="24">
        <v>751.00099999999998</v>
      </c>
      <c r="M3" s="25">
        <v>187.75024999999999</v>
      </c>
      <c r="N3" s="26">
        <v>4</v>
      </c>
      <c r="O3" s="27">
        <v>191.75024999999999</v>
      </c>
    </row>
    <row r="6" spans="1:17" x14ac:dyDescent="0.25">
      <c r="K6" s="8">
        <f>SUM(K2:K5)</f>
        <v>8</v>
      </c>
      <c r="L6" s="8">
        <f>SUM(L2:L5)</f>
        <v>1527.001</v>
      </c>
      <c r="M6" s="14">
        <f>SUM(L6/K6)</f>
        <v>190.875125</v>
      </c>
      <c r="N6" s="8">
        <f>SUM(N2:N5)</f>
        <v>6</v>
      </c>
      <c r="O6" s="14">
        <f>SUM(M6+N6)</f>
        <v>196.875125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95" priority="9" rank="1"/>
  </conditionalFormatting>
  <conditionalFormatting sqref="E2">
    <cfRule type="top10" dxfId="94" priority="8" rank="1"/>
  </conditionalFormatting>
  <conditionalFormatting sqref="F2">
    <cfRule type="top10" dxfId="93" priority="7" rank="1"/>
  </conditionalFormatting>
  <conditionalFormatting sqref="G2">
    <cfRule type="top10" dxfId="92" priority="6" rank="1"/>
  </conditionalFormatting>
  <conditionalFormatting sqref="H2">
    <cfRule type="top10" dxfId="91" priority="5" rank="1"/>
  </conditionalFormatting>
  <conditionalFormatting sqref="J2">
    <cfRule type="top10" dxfId="90" priority="4" rank="1"/>
  </conditionalFormatting>
  <conditionalFormatting sqref="I3">
    <cfRule type="top10" dxfId="89" priority="3" rank="1"/>
  </conditionalFormatting>
  <conditionalFormatting sqref="E3:H3">
    <cfRule type="top10" dxfId="88" priority="2" rank="1"/>
  </conditionalFormatting>
  <conditionalFormatting sqref="J3">
    <cfRule type="top10" dxfId="87" priority="1" rank="1"/>
  </conditionalFormatting>
  <hyperlinks>
    <hyperlink ref="Q1" location="'Tennessee 2020 Ranking'!A1" display="Back to Ranking" xr:uid="{EC358868-453A-492C-9B5B-3F886ACAFB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5935-7C77-4756-849C-90B6F57D69C2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54</v>
      </c>
      <c r="C2" s="21">
        <v>44009</v>
      </c>
      <c r="D2" s="22" t="s">
        <v>31</v>
      </c>
      <c r="E2" s="23">
        <v>187</v>
      </c>
      <c r="F2" s="23">
        <v>187</v>
      </c>
      <c r="G2" s="23">
        <v>189</v>
      </c>
      <c r="H2" s="23">
        <v>189</v>
      </c>
      <c r="I2" s="23"/>
      <c r="J2" s="23"/>
      <c r="K2" s="24">
        <v>4</v>
      </c>
      <c r="L2" s="24">
        <v>752</v>
      </c>
      <c r="M2" s="25">
        <v>188</v>
      </c>
      <c r="N2" s="26">
        <v>2</v>
      </c>
      <c r="O2" s="27">
        <v>190</v>
      </c>
    </row>
    <row r="4" spans="1:17" x14ac:dyDescent="0.25">
      <c r="K4" s="8">
        <f>SUM(K2:K3)</f>
        <v>4</v>
      </c>
      <c r="L4" s="8">
        <f>SUM(L2:L3)</f>
        <v>752</v>
      </c>
      <c r="M4" s="7">
        <f>SUM(L4/K4)</f>
        <v>188</v>
      </c>
      <c r="N4" s="8">
        <f>SUM(N2:N3)</f>
        <v>2</v>
      </c>
      <c r="O4" s="14">
        <f>SUM(M4+N4)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H2" name="Range1_3_1_2"/>
  </protectedRanges>
  <conditionalFormatting sqref="I2">
    <cfRule type="top10" dxfId="281" priority="2" rank="1"/>
  </conditionalFormatting>
  <conditionalFormatting sqref="E2">
    <cfRule type="top10" dxfId="280" priority="6" rank="1"/>
  </conditionalFormatting>
  <conditionalFormatting sqref="G2">
    <cfRule type="top10" dxfId="279" priority="4" rank="1"/>
  </conditionalFormatting>
  <conditionalFormatting sqref="H2">
    <cfRule type="top10" dxfId="278" priority="3" rank="1"/>
  </conditionalFormatting>
  <conditionalFormatting sqref="J2">
    <cfRule type="top10" dxfId="277" priority="1" rank="1"/>
  </conditionalFormatting>
  <conditionalFormatting sqref="F2">
    <cfRule type="top10" dxfId="276" priority="5" rank="1"/>
  </conditionalFormatting>
  <hyperlinks>
    <hyperlink ref="Q1" location="'Tennessee 2020 Ranking'!A1" display="Back to Ranking" xr:uid="{86DFB675-E423-4B12-81BC-F04A535F8D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DE5B6-DABD-4CA5-B72C-AD4FFF6BFF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7"/>
  <sheetViews>
    <sheetView workbookViewId="0">
      <selection activeCell="D20" sqref="D20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26</v>
      </c>
      <c r="B2" s="20" t="s">
        <v>41</v>
      </c>
      <c r="C2" s="21">
        <v>43981</v>
      </c>
      <c r="D2" s="22" t="s">
        <v>31</v>
      </c>
      <c r="E2" s="23">
        <v>194</v>
      </c>
      <c r="F2" s="23">
        <v>193</v>
      </c>
      <c r="G2" s="23">
        <v>195</v>
      </c>
      <c r="H2" s="23">
        <v>192</v>
      </c>
      <c r="I2" s="23"/>
      <c r="J2" s="23"/>
      <c r="K2" s="24">
        <v>4</v>
      </c>
      <c r="L2" s="24">
        <v>774</v>
      </c>
      <c r="M2" s="25">
        <v>193.5</v>
      </c>
      <c r="N2" s="26">
        <v>6</v>
      </c>
      <c r="O2" s="27">
        <v>199.5</v>
      </c>
    </row>
    <row r="3" spans="1:17" x14ac:dyDescent="0.25">
      <c r="A3" s="19" t="s">
        <v>26</v>
      </c>
      <c r="B3" s="20" t="s">
        <v>41</v>
      </c>
      <c r="C3" s="21">
        <v>43982</v>
      </c>
      <c r="D3" s="22" t="s">
        <v>31</v>
      </c>
      <c r="E3" s="23">
        <v>191</v>
      </c>
      <c r="F3" s="23">
        <v>195</v>
      </c>
      <c r="G3" s="23">
        <v>188</v>
      </c>
      <c r="H3" s="23">
        <v>196</v>
      </c>
      <c r="I3" s="23">
        <v>195</v>
      </c>
      <c r="J3" s="23">
        <v>195</v>
      </c>
      <c r="K3" s="24">
        <v>6</v>
      </c>
      <c r="L3" s="24">
        <v>1160</v>
      </c>
      <c r="M3" s="25">
        <v>193.33333333333334</v>
      </c>
      <c r="N3" s="26">
        <v>26</v>
      </c>
      <c r="O3" s="27">
        <v>219.33333333333334</v>
      </c>
    </row>
    <row r="4" spans="1:17" x14ac:dyDescent="0.25">
      <c r="A4" s="19" t="s">
        <v>26</v>
      </c>
      <c r="B4" s="20" t="s">
        <v>41</v>
      </c>
      <c r="C4" s="21">
        <v>44009</v>
      </c>
      <c r="D4" s="22" t="s">
        <v>31</v>
      </c>
      <c r="E4" s="23">
        <v>193</v>
      </c>
      <c r="F4" s="23">
        <v>195</v>
      </c>
      <c r="G4" s="23">
        <v>190</v>
      </c>
      <c r="H4" s="23">
        <v>195</v>
      </c>
      <c r="I4" s="23"/>
      <c r="J4" s="23"/>
      <c r="K4" s="24">
        <v>4</v>
      </c>
      <c r="L4" s="24">
        <v>773</v>
      </c>
      <c r="M4" s="25">
        <v>193.25</v>
      </c>
      <c r="N4" s="26">
        <v>9</v>
      </c>
      <c r="O4" s="27">
        <v>202.25</v>
      </c>
    </row>
    <row r="7" spans="1:17" x14ac:dyDescent="0.25">
      <c r="K7" s="8">
        <f>SUM(K2:K6)</f>
        <v>14</v>
      </c>
      <c r="L7" s="8">
        <f>SUM(L2:L6)</f>
        <v>2707</v>
      </c>
      <c r="M7" s="7">
        <f>SUM(L7/K7)</f>
        <v>193.35714285714286</v>
      </c>
      <c r="N7" s="8">
        <f>SUM(N2:N6)</f>
        <v>41</v>
      </c>
      <c r="O7" s="8">
        <f>SUM(M7+N7)</f>
        <v>234.35714285714286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4:J4 B4:C4" name="Range1_8"/>
    <protectedRange algorithmName="SHA-512" hashValue="ON39YdpmFHfN9f47KpiRvqrKx0V9+erV1CNkpWzYhW/Qyc6aT8rEyCrvauWSYGZK2ia3o7vd3akF07acHAFpOA==" saltValue="yVW9XmDwTqEnmpSGai0KYg==" spinCount="100000" sqref="D4" name="Range1_1_4"/>
  </protectedRanges>
  <conditionalFormatting sqref="F2">
    <cfRule type="top10" dxfId="86" priority="18" rank="1"/>
  </conditionalFormatting>
  <conditionalFormatting sqref="G2">
    <cfRule type="top10" dxfId="85" priority="17" rank="1"/>
  </conditionalFormatting>
  <conditionalFormatting sqref="H2">
    <cfRule type="top10" dxfId="84" priority="16" rank="1"/>
  </conditionalFormatting>
  <conditionalFormatting sqref="I2">
    <cfRule type="top10" dxfId="83" priority="15" rank="1"/>
  </conditionalFormatting>
  <conditionalFormatting sqref="J2">
    <cfRule type="top10" dxfId="82" priority="14" rank="1"/>
  </conditionalFormatting>
  <conditionalFormatting sqref="E2">
    <cfRule type="top10" dxfId="81" priority="13" rank="1"/>
  </conditionalFormatting>
  <conditionalFormatting sqref="F3">
    <cfRule type="top10" dxfId="80" priority="12" rank="1"/>
  </conditionalFormatting>
  <conditionalFormatting sqref="G3">
    <cfRule type="top10" dxfId="79" priority="11" rank="1"/>
  </conditionalFormatting>
  <conditionalFormatting sqref="H3">
    <cfRule type="top10" dxfId="78" priority="10" rank="1"/>
  </conditionalFormatting>
  <conditionalFormatting sqref="I3">
    <cfRule type="top10" dxfId="77" priority="9" rank="1"/>
  </conditionalFormatting>
  <conditionalFormatting sqref="J3">
    <cfRule type="top10" dxfId="76" priority="8" rank="1"/>
  </conditionalFormatting>
  <conditionalFormatting sqref="E3">
    <cfRule type="top10" dxfId="75" priority="7" rank="1"/>
  </conditionalFormatting>
  <conditionalFormatting sqref="F4">
    <cfRule type="top10" dxfId="74" priority="5" rank="1"/>
  </conditionalFormatting>
  <conditionalFormatting sqref="G4">
    <cfRule type="top10" dxfId="73" priority="4" rank="1"/>
  </conditionalFormatting>
  <conditionalFormatting sqref="H4">
    <cfRule type="top10" dxfId="72" priority="3" rank="1"/>
  </conditionalFormatting>
  <conditionalFormatting sqref="I4">
    <cfRule type="top10" dxfId="71" priority="2" rank="1"/>
  </conditionalFormatting>
  <conditionalFormatting sqref="J4">
    <cfRule type="top10" dxfId="70" priority="1" rank="1"/>
  </conditionalFormatting>
  <conditionalFormatting sqref="E4">
    <cfRule type="top10" dxfId="69" priority="6" rank="1"/>
  </conditionalFormatting>
  <hyperlinks>
    <hyperlink ref="Q1" location="'Tennessee 2020 Ranking'!A1" display="Back to Ranking" xr:uid="{90C0F9A0-54D1-4AE4-8A49-D838601C31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5" max="15" width="9.140625" style="13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37</v>
      </c>
      <c r="C2" s="21">
        <v>43982</v>
      </c>
      <c r="D2" s="22" t="s">
        <v>31</v>
      </c>
      <c r="E2" s="23">
        <v>193</v>
      </c>
      <c r="F2" s="23">
        <v>193</v>
      </c>
      <c r="G2" s="23">
        <v>193</v>
      </c>
      <c r="H2" s="23">
        <v>194</v>
      </c>
      <c r="I2" s="23">
        <v>189</v>
      </c>
      <c r="J2" s="23">
        <v>191</v>
      </c>
      <c r="K2" s="24">
        <v>6</v>
      </c>
      <c r="L2" s="24">
        <v>1153</v>
      </c>
      <c r="M2" s="25">
        <v>192.16666666666666</v>
      </c>
      <c r="N2" s="26">
        <v>12</v>
      </c>
      <c r="O2" s="27">
        <v>204.16666666666666</v>
      </c>
    </row>
    <row r="5" spans="1:17" x14ac:dyDescent="0.25">
      <c r="K5" s="8">
        <f>SUM(K2:K4)</f>
        <v>6</v>
      </c>
      <c r="L5" s="8">
        <f>SUM(L2:L4)</f>
        <v>1153</v>
      </c>
      <c r="M5" s="7">
        <f>SUM(L5/K5)</f>
        <v>192.16666666666666</v>
      </c>
      <c r="N5" s="8">
        <f>SUM(N2:N4)</f>
        <v>12</v>
      </c>
      <c r="O5" s="14">
        <f>SUM(M5+N5)</f>
        <v>204.16666666666666</v>
      </c>
    </row>
  </sheetData>
  <conditionalFormatting sqref="I2">
    <cfRule type="top10" dxfId="68" priority="3" rank="1"/>
  </conditionalFormatting>
  <conditionalFormatting sqref="E2:H2">
    <cfRule type="top10" dxfId="67" priority="2" rank="1"/>
  </conditionalFormatting>
  <conditionalFormatting sqref="J2">
    <cfRule type="top10" dxfId="66" priority="1" rank="1"/>
  </conditionalFormatting>
  <hyperlinks>
    <hyperlink ref="Q1" location="'Tennessee 2020 Ranking'!A1" display="Back to Ranking" xr:uid="{E1B12AEB-1785-42FF-A30A-0C11759F2991}"/>
  </hyperlink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3F23-27A4-4852-9088-225A16F70B7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26</v>
      </c>
      <c r="B2" s="20" t="s">
        <v>42</v>
      </c>
      <c r="C2" s="21">
        <v>43981</v>
      </c>
      <c r="D2" s="22" t="s">
        <v>31</v>
      </c>
      <c r="E2" s="23">
        <v>188</v>
      </c>
      <c r="F2" s="23">
        <v>192</v>
      </c>
      <c r="G2" s="23">
        <v>190</v>
      </c>
      <c r="H2" s="23">
        <v>193</v>
      </c>
      <c r="I2" s="23"/>
      <c r="J2" s="23"/>
      <c r="K2" s="24">
        <v>4</v>
      </c>
      <c r="L2" s="24">
        <v>763</v>
      </c>
      <c r="M2" s="25">
        <v>190.75</v>
      </c>
      <c r="N2" s="26">
        <v>3</v>
      </c>
      <c r="O2" s="27">
        <v>193.75</v>
      </c>
    </row>
    <row r="3" spans="1:17" x14ac:dyDescent="0.25">
      <c r="A3" s="19" t="s">
        <v>26</v>
      </c>
      <c r="B3" s="20" t="s">
        <v>42</v>
      </c>
      <c r="C3" s="21">
        <v>43982</v>
      </c>
      <c r="D3" s="22" t="s">
        <v>31</v>
      </c>
      <c r="E3" s="23">
        <v>190</v>
      </c>
      <c r="F3" s="23">
        <v>192</v>
      </c>
      <c r="G3" s="23">
        <v>193.001</v>
      </c>
      <c r="H3" s="23">
        <v>186</v>
      </c>
      <c r="I3" s="23">
        <v>193</v>
      </c>
      <c r="J3" s="23">
        <v>192</v>
      </c>
      <c r="K3" s="24">
        <v>6</v>
      </c>
      <c r="L3" s="24">
        <v>1146.001</v>
      </c>
      <c r="M3" s="25">
        <v>191.00016666666667</v>
      </c>
      <c r="N3" s="26">
        <v>12</v>
      </c>
      <c r="O3" s="27">
        <v>203.00016666666667</v>
      </c>
    </row>
    <row r="5" spans="1:17" x14ac:dyDescent="0.25">
      <c r="K5" s="8">
        <f>SUM(K2:K4)</f>
        <v>10</v>
      </c>
      <c r="L5" s="8">
        <f>SUM(L2:L4)</f>
        <v>1909.001</v>
      </c>
      <c r="M5" s="7">
        <f>SUM(L5/K5)</f>
        <v>190.90010000000001</v>
      </c>
      <c r="N5" s="8">
        <f>SUM(N2:N4)</f>
        <v>15</v>
      </c>
      <c r="O5" s="14">
        <f>SUM(M5+N5)</f>
        <v>205.90010000000001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I2">
    <cfRule type="top10" dxfId="65" priority="9" rank="1"/>
  </conditionalFormatting>
  <conditionalFormatting sqref="F2">
    <cfRule type="top10" dxfId="64" priority="12" rank="1"/>
  </conditionalFormatting>
  <conditionalFormatting sqref="G2">
    <cfRule type="top10" dxfId="63" priority="11" rank="1"/>
  </conditionalFormatting>
  <conditionalFormatting sqref="H2">
    <cfRule type="top10" dxfId="62" priority="10" rank="1"/>
  </conditionalFormatting>
  <conditionalFormatting sqref="J2">
    <cfRule type="top10" dxfId="61" priority="8" rank="1"/>
  </conditionalFormatting>
  <conditionalFormatting sqref="E2">
    <cfRule type="top10" dxfId="60" priority="7" rank="1"/>
  </conditionalFormatting>
  <conditionalFormatting sqref="F3">
    <cfRule type="top10" dxfId="59" priority="6" rank="1"/>
  </conditionalFormatting>
  <conditionalFormatting sqref="G3">
    <cfRule type="top10" dxfId="58" priority="5" rank="1"/>
  </conditionalFormatting>
  <conditionalFormatting sqref="H3">
    <cfRule type="top10" dxfId="57" priority="4" rank="1"/>
  </conditionalFormatting>
  <conditionalFormatting sqref="I3">
    <cfRule type="top10" dxfId="56" priority="3" rank="1"/>
  </conditionalFormatting>
  <conditionalFormatting sqref="J3">
    <cfRule type="top10" dxfId="55" priority="2" rank="1"/>
  </conditionalFormatting>
  <conditionalFormatting sqref="E3">
    <cfRule type="top10" dxfId="54" priority="1" rank="1"/>
  </conditionalFormatting>
  <hyperlinks>
    <hyperlink ref="Q1" location="'Tennessee 2020 Ranking'!A1" display="Back to Ranking" xr:uid="{5007E5F0-B186-4CA7-B151-84A8F27D5F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06779-339F-49BF-A29D-26C3ACF655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26</v>
      </c>
      <c r="B2" s="20" t="s">
        <v>40</v>
      </c>
      <c r="C2" s="21">
        <v>43981</v>
      </c>
      <c r="D2" s="22" t="s">
        <v>31</v>
      </c>
      <c r="E2" s="23">
        <v>190</v>
      </c>
      <c r="F2" s="23">
        <v>195</v>
      </c>
      <c r="G2" s="23">
        <v>197</v>
      </c>
      <c r="H2" s="23">
        <v>198</v>
      </c>
      <c r="I2" s="23"/>
      <c r="J2" s="23"/>
      <c r="K2" s="24">
        <v>4</v>
      </c>
      <c r="L2" s="24">
        <v>780</v>
      </c>
      <c r="M2" s="25">
        <v>195</v>
      </c>
      <c r="N2" s="26">
        <v>11</v>
      </c>
      <c r="O2" s="27">
        <v>206</v>
      </c>
    </row>
    <row r="3" spans="1:17" x14ac:dyDescent="0.25">
      <c r="A3" s="19" t="s">
        <v>26</v>
      </c>
      <c r="B3" s="20" t="s">
        <v>40</v>
      </c>
      <c r="C3" s="21">
        <v>43982</v>
      </c>
      <c r="D3" s="22" t="s">
        <v>31</v>
      </c>
      <c r="E3" s="23">
        <v>186</v>
      </c>
      <c r="F3" s="23">
        <v>184</v>
      </c>
      <c r="G3" s="23">
        <v>193</v>
      </c>
      <c r="H3" s="23">
        <v>193</v>
      </c>
      <c r="I3" s="23">
        <v>192</v>
      </c>
      <c r="J3" s="23">
        <v>192</v>
      </c>
      <c r="K3" s="24">
        <v>6</v>
      </c>
      <c r="L3" s="24">
        <v>1140</v>
      </c>
      <c r="M3" s="25">
        <v>190</v>
      </c>
      <c r="N3" s="26">
        <v>4</v>
      </c>
      <c r="O3" s="27">
        <v>194</v>
      </c>
    </row>
    <row r="4" spans="1:17" x14ac:dyDescent="0.25">
      <c r="A4" s="19" t="s">
        <v>26</v>
      </c>
      <c r="B4" s="20" t="s">
        <v>40</v>
      </c>
      <c r="C4" s="21">
        <v>43995</v>
      </c>
      <c r="D4" s="22" t="s">
        <v>31</v>
      </c>
      <c r="E4" s="23">
        <v>187</v>
      </c>
      <c r="F4" s="23">
        <v>191</v>
      </c>
      <c r="G4" s="23">
        <v>200</v>
      </c>
      <c r="H4" s="23">
        <v>194</v>
      </c>
      <c r="I4" s="23"/>
      <c r="J4" s="23"/>
      <c r="K4" s="24">
        <v>4</v>
      </c>
      <c r="L4" s="24">
        <v>772</v>
      </c>
      <c r="M4" s="25">
        <v>193</v>
      </c>
      <c r="N4" s="26">
        <v>11</v>
      </c>
      <c r="O4" s="27">
        <v>204</v>
      </c>
    </row>
    <row r="5" spans="1:17" x14ac:dyDescent="0.25">
      <c r="A5" s="19" t="s">
        <v>26</v>
      </c>
      <c r="B5" s="20" t="s">
        <v>40</v>
      </c>
      <c r="C5" s="21">
        <v>44009</v>
      </c>
      <c r="D5" s="22" t="s">
        <v>31</v>
      </c>
      <c r="E5" s="23">
        <v>189</v>
      </c>
      <c r="F5" s="23">
        <v>195.001</v>
      </c>
      <c r="G5" s="23">
        <v>194</v>
      </c>
      <c r="H5" s="23">
        <v>188</v>
      </c>
      <c r="I5" s="23"/>
      <c r="J5" s="23"/>
      <c r="K5" s="24">
        <v>4</v>
      </c>
      <c r="L5" s="24">
        <v>766.00099999999998</v>
      </c>
      <c r="M5" s="25">
        <v>191.50024999999999</v>
      </c>
      <c r="N5" s="26">
        <v>8</v>
      </c>
      <c r="O5" s="27">
        <v>199.50024999999999</v>
      </c>
    </row>
    <row r="8" spans="1:17" x14ac:dyDescent="0.25">
      <c r="K8" s="8">
        <f>SUM(K2:K7)</f>
        <v>18</v>
      </c>
      <c r="L8" s="8">
        <f>SUM(L2:L7)</f>
        <v>3458.0010000000002</v>
      </c>
      <c r="M8" s="7">
        <f>SUM(L8/K8)</f>
        <v>192.11116666666669</v>
      </c>
      <c r="N8" s="8">
        <f>SUM(N2:N7)</f>
        <v>34</v>
      </c>
      <c r="O8" s="8">
        <f>SUM(M8+N8)</f>
        <v>226.11116666666669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5:J5 B5:C5" name="Range1_8"/>
    <protectedRange algorithmName="SHA-512" hashValue="ON39YdpmFHfN9f47KpiRvqrKx0V9+erV1CNkpWzYhW/Qyc6aT8rEyCrvauWSYGZK2ia3o7vd3akF07acHAFpOA==" saltValue="yVW9XmDwTqEnmpSGai0KYg==" spinCount="100000" sqref="D5" name="Range1_1_4"/>
  </protectedRanges>
  <conditionalFormatting sqref="F2">
    <cfRule type="top10" dxfId="53" priority="24" rank="1"/>
  </conditionalFormatting>
  <conditionalFormatting sqref="G2">
    <cfRule type="top10" dxfId="52" priority="23" rank="1"/>
  </conditionalFormatting>
  <conditionalFormatting sqref="H2">
    <cfRule type="top10" dxfId="51" priority="22" rank="1"/>
  </conditionalFormatting>
  <conditionalFormatting sqref="I2">
    <cfRule type="top10" dxfId="50" priority="21" rank="1"/>
  </conditionalFormatting>
  <conditionalFormatting sqref="J2">
    <cfRule type="top10" dxfId="49" priority="20" rank="1"/>
  </conditionalFormatting>
  <conditionalFormatting sqref="E2">
    <cfRule type="top10" dxfId="48" priority="19" rank="1"/>
  </conditionalFormatting>
  <conditionalFormatting sqref="F3">
    <cfRule type="top10" dxfId="47" priority="18" rank="1"/>
  </conditionalFormatting>
  <conditionalFormatting sqref="G3">
    <cfRule type="top10" dxfId="46" priority="17" rank="1"/>
  </conditionalFormatting>
  <conditionalFormatting sqref="H3">
    <cfRule type="top10" dxfId="45" priority="16" rank="1"/>
  </conditionalFormatting>
  <conditionalFormatting sqref="I3">
    <cfRule type="top10" dxfId="44" priority="15" rank="1"/>
  </conditionalFormatting>
  <conditionalFormatting sqref="J3">
    <cfRule type="top10" dxfId="43" priority="14" rank="1"/>
  </conditionalFormatting>
  <conditionalFormatting sqref="E3">
    <cfRule type="top10" dxfId="42" priority="13" rank="1"/>
  </conditionalFormatting>
  <conditionalFormatting sqref="F4">
    <cfRule type="top10" dxfId="41" priority="12" rank="1"/>
  </conditionalFormatting>
  <conditionalFormatting sqref="G4">
    <cfRule type="top10" dxfId="40" priority="11" rank="1"/>
  </conditionalFormatting>
  <conditionalFormatting sqref="H4">
    <cfRule type="top10" dxfId="39" priority="10" rank="1"/>
  </conditionalFormatting>
  <conditionalFormatting sqref="I4">
    <cfRule type="top10" dxfId="38" priority="9" rank="1"/>
  </conditionalFormatting>
  <conditionalFormatting sqref="J4">
    <cfRule type="top10" dxfId="37" priority="8" rank="1"/>
  </conditionalFormatting>
  <conditionalFormatting sqref="E4">
    <cfRule type="top10" dxfId="36" priority="7" rank="1"/>
  </conditionalFormatting>
  <conditionalFormatting sqref="F5">
    <cfRule type="top10" dxfId="35" priority="5" rank="1"/>
  </conditionalFormatting>
  <conditionalFormatting sqref="G5">
    <cfRule type="top10" dxfId="34" priority="4" rank="1"/>
  </conditionalFormatting>
  <conditionalFormatting sqref="H5">
    <cfRule type="top10" dxfId="33" priority="3" rank="1"/>
  </conditionalFormatting>
  <conditionalFormatting sqref="I5">
    <cfRule type="top10" dxfId="32" priority="2" rank="1"/>
  </conditionalFormatting>
  <conditionalFormatting sqref="J5">
    <cfRule type="top10" dxfId="31" priority="1" rank="1"/>
  </conditionalFormatting>
  <conditionalFormatting sqref="E5">
    <cfRule type="top10" dxfId="30" priority="6" rank="1"/>
  </conditionalFormatting>
  <hyperlinks>
    <hyperlink ref="Q1" location="'Tennessee 2020 Ranking'!A1" display="Back to Ranking" xr:uid="{1F16FC89-D423-4A78-855C-A4F997E84B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120F0-3DFA-428A-86A6-71759C6ABCB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28</v>
      </c>
      <c r="B2" s="20" t="s">
        <v>47</v>
      </c>
      <c r="C2" s="21">
        <v>43981</v>
      </c>
      <c r="D2" s="22" t="s">
        <v>31</v>
      </c>
      <c r="E2" s="23">
        <v>177</v>
      </c>
      <c r="F2" s="23">
        <v>165</v>
      </c>
      <c r="G2" s="23">
        <v>169</v>
      </c>
      <c r="H2" s="23">
        <v>165</v>
      </c>
      <c r="I2" s="23"/>
      <c r="J2" s="23"/>
      <c r="K2" s="24">
        <v>4</v>
      </c>
      <c r="L2" s="24">
        <v>676</v>
      </c>
      <c r="M2" s="25">
        <v>169</v>
      </c>
      <c r="N2" s="26">
        <v>3</v>
      </c>
      <c r="O2" s="27">
        <v>172</v>
      </c>
    </row>
    <row r="3" spans="1:17" x14ac:dyDescent="0.25">
      <c r="A3" s="19" t="s">
        <v>28</v>
      </c>
      <c r="B3" s="20" t="s">
        <v>47</v>
      </c>
      <c r="C3" s="21">
        <v>43982</v>
      </c>
      <c r="D3" s="22" t="s">
        <v>31</v>
      </c>
      <c r="E3" s="23">
        <v>166</v>
      </c>
      <c r="F3" s="23">
        <v>168</v>
      </c>
      <c r="G3" s="23">
        <v>155</v>
      </c>
      <c r="H3" s="23">
        <v>160</v>
      </c>
      <c r="I3" s="23">
        <v>153</v>
      </c>
      <c r="J3" s="23">
        <v>150</v>
      </c>
      <c r="K3" s="24">
        <v>6</v>
      </c>
      <c r="L3" s="24">
        <v>952</v>
      </c>
      <c r="M3" s="25">
        <v>158.66666666666666</v>
      </c>
      <c r="N3" s="26">
        <v>6</v>
      </c>
      <c r="O3" s="27">
        <v>164.66666666666666</v>
      </c>
    </row>
    <row r="5" spans="1:17" x14ac:dyDescent="0.25">
      <c r="K5" s="8">
        <f>SUM(K2:K4)</f>
        <v>10</v>
      </c>
      <c r="L5" s="8">
        <f>SUM(L2:L4)</f>
        <v>1628</v>
      </c>
      <c r="M5" s="7">
        <f>SUM(L5/K5)</f>
        <v>162.80000000000001</v>
      </c>
      <c r="N5" s="8">
        <f>SUM(N2:N4)</f>
        <v>9</v>
      </c>
      <c r="O5" s="14">
        <f>SUM(M5+N5)</f>
        <v>171.8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_1"/>
    <protectedRange algorithmName="SHA-512" hashValue="ON39YdpmFHfN9f47KpiRvqrKx0V9+erV1CNkpWzYhW/Qyc6aT8rEyCrvauWSYGZK2ia3o7vd3akF07acHAFpOA==" saltValue="yVW9XmDwTqEnmpSGai0KYg==" spinCount="100000" sqref="D2" name="Range1_1_8_1"/>
  </protectedRanges>
  <conditionalFormatting sqref="E2">
    <cfRule type="top10" dxfId="29" priority="12" rank="1"/>
  </conditionalFormatting>
  <conditionalFormatting sqref="F2">
    <cfRule type="top10" dxfId="28" priority="11" rank="1"/>
  </conditionalFormatting>
  <conditionalFormatting sqref="G2">
    <cfRule type="top10" dxfId="27" priority="10" rank="1"/>
  </conditionalFormatting>
  <conditionalFormatting sqref="H2">
    <cfRule type="top10" dxfId="26" priority="9" rank="1"/>
  </conditionalFormatting>
  <conditionalFormatting sqref="I2">
    <cfRule type="top10" dxfId="25" priority="8" rank="1"/>
  </conditionalFormatting>
  <conditionalFormatting sqref="J2">
    <cfRule type="top10" dxfId="24" priority="7" rank="1"/>
  </conditionalFormatting>
  <conditionalFormatting sqref="E3">
    <cfRule type="top10" dxfId="23" priority="6" rank="1"/>
  </conditionalFormatting>
  <conditionalFormatting sqref="F3">
    <cfRule type="top10" dxfId="22" priority="5" rank="1"/>
  </conditionalFormatting>
  <conditionalFormatting sqref="G3">
    <cfRule type="top10" dxfId="21" priority="4" rank="1"/>
  </conditionalFormatting>
  <conditionalFormatting sqref="H3">
    <cfRule type="top10" dxfId="20" priority="3" rank="1"/>
  </conditionalFormatting>
  <conditionalFormatting sqref="I3">
    <cfRule type="top10" dxfId="19" priority="2" rank="1"/>
  </conditionalFormatting>
  <conditionalFormatting sqref="J3">
    <cfRule type="top10" dxfId="18" priority="1" rank="1"/>
  </conditionalFormatting>
  <hyperlinks>
    <hyperlink ref="Q1" location="'Tennessee 2020 Ranking'!A1" display="Back to Ranking" xr:uid="{7D4D8088-41AA-4C49-A1CC-801B648BAF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56107B-223A-48F7-BB79-DF3BD88343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43"/>
  <sheetViews>
    <sheetView tabSelected="1" workbookViewId="0">
      <selection activeCell="J35" sqref="J35"/>
    </sheetView>
  </sheetViews>
  <sheetFormatPr defaultRowHeight="15" x14ac:dyDescent="0.25"/>
  <cols>
    <col min="1" max="1" width="9.140625" style="9"/>
    <col min="2" max="2" width="13.42578125" style="9" bestFit="1" customWidth="1"/>
    <col min="3" max="3" width="18.42578125" style="35" bestFit="1" customWidth="1"/>
    <col min="4" max="4" width="15.7109375" style="9" bestFit="1" customWidth="1"/>
    <col min="5" max="5" width="16.140625" style="9" bestFit="1" customWidth="1"/>
    <col min="6" max="6" width="9.140625" style="18"/>
    <col min="7" max="7" width="9.140625" style="9"/>
    <col min="8" max="8" width="16.28515625" style="18" bestFit="1" customWidth="1"/>
  </cols>
  <sheetData>
    <row r="1" spans="1:8" x14ac:dyDescent="0.25">
      <c r="A1" s="11"/>
      <c r="B1" s="11"/>
      <c r="C1" s="32"/>
      <c r="D1" s="11"/>
      <c r="E1" s="11"/>
      <c r="F1" s="16"/>
      <c r="G1" s="11"/>
      <c r="H1" s="16"/>
    </row>
    <row r="2" spans="1:8" ht="28.5" x14ac:dyDescent="0.45">
      <c r="A2" s="11"/>
      <c r="B2" s="11"/>
      <c r="C2" s="33" t="s">
        <v>22</v>
      </c>
      <c r="D2" s="11"/>
      <c r="E2" s="11"/>
      <c r="F2" s="16"/>
      <c r="G2" s="11"/>
      <c r="H2" s="16"/>
    </row>
    <row r="3" spans="1:8" ht="18.75" x14ac:dyDescent="0.3">
      <c r="A3" s="11"/>
      <c r="B3" s="11"/>
      <c r="C3" s="32"/>
      <c r="D3" s="15" t="s">
        <v>31</v>
      </c>
      <c r="E3" s="11"/>
      <c r="F3" s="16"/>
      <c r="G3" s="11"/>
      <c r="H3" s="16"/>
    </row>
    <row r="4" spans="1:8" x14ac:dyDescent="0.25">
      <c r="A4" s="11"/>
      <c r="B4" s="11"/>
      <c r="C4" s="32"/>
      <c r="D4" s="11"/>
      <c r="E4" s="11"/>
      <c r="F4" s="16"/>
      <c r="G4" s="11"/>
      <c r="H4" s="16"/>
    </row>
    <row r="5" spans="1:8" ht="18.75" x14ac:dyDescent="0.4">
      <c r="A5" s="12" t="s">
        <v>0</v>
      </c>
      <c r="B5" s="12" t="s">
        <v>1</v>
      </c>
      <c r="C5" s="34" t="s">
        <v>2</v>
      </c>
      <c r="D5" s="12" t="s">
        <v>21</v>
      </c>
      <c r="E5" s="12" t="s">
        <v>16</v>
      </c>
      <c r="F5" s="17" t="s">
        <v>17</v>
      </c>
      <c r="G5" s="12" t="s">
        <v>14</v>
      </c>
      <c r="H5" s="17" t="s">
        <v>18</v>
      </c>
    </row>
    <row r="6" spans="1:8" x14ac:dyDescent="0.25">
      <c r="A6" s="9">
        <v>1</v>
      </c>
      <c r="B6" s="9" t="s">
        <v>19</v>
      </c>
      <c r="C6" s="28" t="s">
        <v>30</v>
      </c>
      <c r="D6" s="10">
        <f>SUM('Jim Haley'!K7)</f>
        <v>14</v>
      </c>
      <c r="E6" s="10">
        <f>SUM('Jim Haley'!L7)</f>
        <v>2726.002</v>
      </c>
      <c r="F6" s="18">
        <f>SUM('Jim Haley'!M7)</f>
        <v>194.71442857142856</v>
      </c>
      <c r="G6" s="10">
        <f>SUM('Jim Haley'!N7)</f>
        <v>45</v>
      </c>
      <c r="H6" s="18">
        <f>SUM('Jim Haley'!O7)</f>
        <v>239.71442857142856</v>
      </c>
    </row>
    <row r="7" spans="1:8" x14ac:dyDescent="0.25">
      <c r="A7" s="9">
        <v>2</v>
      </c>
      <c r="B7" s="9" t="s">
        <v>19</v>
      </c>
      <c r="C7" s="28" t="s">
        <v>32</v>
      </c>
      <c r="D7" s="10">
        <f>SUM('Billy Hudson'!K5)</f>
        <v>10</v>
      </c>
      <c r="E7" s="10">
        <f>SUM('Billy Hudson'!L5)</f>
        <v>1934</v>
      </c>
      <c r="F7" s="18">
        <f>SUM('Billy Hudson'!M5)</f>
        <v>193.4</v>
      </c>
      <c r="G7" s="10">
        <f>SUM('Billy Hudson'!N5)</f>
        <v>12</v>
      </c>
      <c r="H7" s="18">
        <f>SUM('Billy Hudson'!O5)</f>
        <v>205.4</v>
      </c>
    </row>
    <row r="8" spans="1:8" x14ac:dyDescent="0.25">
      <c r="A8" s="9">
        <v>3</v>
      </c>
      <c r="B8" s="9" t="s">
        <v>19</v>
      </c>
      <c r="C8" s="28" t="s">
        <v>39</v>
      </c>
      <c r="D8" s="10">
        <f>SUM('Steve Duvall'!K5)</f>
        <v>6</v>
      </c>
      <c r="E8" s="10">
        <f>SUM('Steve Duvall'!L5)</f>
        <v>1153</v>
      </c>
      <c r="F8" s="18">
        <f>SUM('Steve Duvall'!M5)</f>
        <v>192.16666666666666</v>
      </c>
      <c r="G8" s="10">
        <f>SUM('Steve Duvall'!N5)</f>
        <v>12</v>
      </c>
      <c r="H8" s="18">
        <f>SUM('Steve Duvall'!O5)</f>
        <v>204.16666666666666</v>
      </c>
    </row>
    <row r="9" spans="1:8" x14ac:dyDescent="0.25">
      <c r="A9" s="9">
        <v>4</v>
      </c>
      <c r="B9" s="9" t="s">
        <v>19</v>
      </c>
      <c r="C9" s="28" t="s">
        <v>33</v>
      </c>
      <c r="D9" s="10">
        <f>SUM('James Carroll'!K6)</f>
        <v>8</v>
      </c>
      <c r="E9" s="10">
        <f>SUM('James Carroll'!L6)</f>
        <v>1552.001</v>
      </c>
      <c r="F9" s="18">
        <f>SUM('James Carroll'!M6)</f>
        <v>194.000125</v>
      </c>
      <c r="G9" s="10">
        <f>SUM('James Carroll'!N6)</f>
        <v>8</v>
      </c>
      <c r="H9" s="18">
        <f>SUM('James Carroll'!O6)</f>
        <v>202.000125</v>
      </c>
    </row>
    <row r="10" spans="1:8" x14ac:dyDescent="0.25">
      <c r="A10" s="9">
        <v>5</v>
      </c>
      <c r="B10" s="9" t="s">
        <v>19</v>
      </c>
      <c r="C10" s="28" t="s">
        <v>38</v>
      </c>
      <c r="D10" s="10">
        <f>SUM('Danny Payne'!K5)</f>
        <v>10</v>
      </c>
      <c r="E10" s="10">
        <f>SUM('Danny Payne'!L5)</f>
        <v>1906</v>
      </c>
      <c r="F10" s="18">
        <f>SUM('Danny Payne'!M5)</f>
        <v>190.6</v>
      </c>
      <c r="G10" s="10">
        <f>SUM('Danny Payne'!N5)</f>
        <v>11</v>
      </c>
      <c r="H10" s="18">
        <f>SUM('Danny Payne'!O5)</f>
        <v>201.6</v>
      </c>
    </row>
    <row r="11" spans="1:8" x14ac:dyDescent="0.25">
      <c r="A11" s="9">
        <v>6</v>
      </c>
      <c r="B11" s="9" t="s">
        <v>19</v>
      </c>
      <c r="C11" s="28" t="s">
        <v>53</v>
      </c>
      <c r="D11" s="10">
        <f>SUM('Bill Kelly'!K4)</f>
        <v>4</v>
      </c>
      <c r="E11" s="10">
        <f>SUM('Bill Kelly'!L4)</f>
        <v>775.00099999999998</v>
      </c>
      <c r="F11" s="18">
        <f>SUM('Bill Kelly'!M4)</f>
        <v>193.75024999999999</v>
      </c>
      <c r="G11" s="10">
        <f>SUM('Bill Kelly'!N4)</f>
        <v>7</v>
      </c>
      <c r="H11" s="18">
        <f>SUM('Bill Kelly'!O4)</f>
        <v>200.75024999999999</v>
      </c>
    </row>
    <row r="12" spans="1:8" x14ac:dyDescent="0.25">
      <c r="A12" s="9">
        <v>7</v>
      </c>
      <c r="B12" s="9" t="s">
        <v>19</v>
      </c>
      <c r="C12" s="28" t="s">
        <v>34</v>
      </c>
      <c r="D12" s="10">
        <f>SUM('Matthew Tignor'!K6)</f>
        <v>10</v>
      </c>
      <c r="E12" s="10">
        <f>SUM('Matthew Tignor'!L6)</f>
        <v>1923.002</v>
      </c>
      <c r="F12" s="18">
        <f>SUM('Matthew Tignor'!M6)</f>
        <v>192.30019999999999</v>
      </c>
      <c r="G12" s="10">
        <f>SUM('Matthew Tignor'!N6)</f>
        <v>8</v>
      </c>
      <c r="H12" s="18">
        <f>SUM('Matthew Tignor'!O6)</f>
        <v>200.30019999999999</v>
      </c>
    </row>
    <row r="13" spans="1:8" x14ac:dyDescent="0.25">
      <c r="A13" s="9">
        <v>8</v>
      </c>
      <c r="B13" s="9" t="s">
        <v>19</v>
      </c>
      <c r="C13" s="28" t="s">
        <v>36</v>
      </c>
      <c r="D13" s="10">
        <f>SUM('Jim Parnell'!K8)</f>
        <v>18</v>
      </c>
      <c r="E13" s="10">
        <f>SUM('Jim Parnell'!L8)</f>
        <v>3310.0010000000002</v>
      </c>
      <c r="F13" s="18">
        <f>SUM('Jim Parnell'!M8)</f>
        <v>183.88894444444446</v>
      </c>
      <c r="G13" s="10">
        <f>SUM('Jim Parnell'!N8)</f>
        <v>16</v>
      </c>
      <c r="H13" s="18">
        <f>SUM('Jim Parnell'!O8)</f>
        <v>199.88894444444446</v>
      </c>
    </row>
    <row r="14" spans="1:8" x14ac:dyDescent="0.25">
      <c r="A14" s="9">
        <v>9</v>
      </c>
      <c r="B14" s="9" t="s">
        <v>19</v>
      </c>
      <c r="C14" s="28" t="s">
        <v>50</v>
      </c>
      <c r="D14" s="10">
        <f>SUM('Danny Sissom'!K5)</f>
        <v>8</v>
      </c>
      <c r="E14" s="10">
        <f>SUM('Danny Sissom'!L5)</f>
        <v>1522.001</v>
      </c>
      <c r="F14" s="18">
        <f>SUM('Danny Sissom'!M5)</f>
        <v>190.250125</v>
      </c>
      <c r="G14" s="10">
        <f>SUM('Danny Sissom'!N5)</f>
        <v>7</v>
      </c>
      <c r="H14" s="18">
        <f>SUM('Danny Sissom'!O5)</f>
        <v>197.250125</v>
      </c>
    </row>
    <row r="15" spans="1:8" x14ac:dyDescent="0.25">
      <c r="A15" s="9">
        <v>10</v>
      </c>
      <c r="B15" s="9" t="s">
        <v>19</v>
      </c>
      <c r="C15" s="28" t="s">
        <v>35</v>
      </c>
      <c r="D15" s="10">
        <f>SUM('Rebecca Carroll'!K6)</f>
        <v>8</v>
      </c>
      <c r="E15" s="10">
        <f>SUM('Rebecca Carroll'!L6)</f>
        <v>1527.001</v>
      </c>
      <c r="F15" s="18">
        <f>SUM('Rebecca Carroll'!M6)</f>
        <v>190.875125</v>
      </c>
      <c r="G15" s="10">
        <f>SUM('Rebecca Carroll'!N6)</f>
        <v>6</v>
      </c>
      <c r="H15" s="18">
        <f>SUM('Rebecca Carroll'!O6)</f>
        <v>196.875125</v>
      </c>
    </row>
    <row r="16" spans="1:8" x14ac:dyDescent="0.25">
      <c r="A16" s="9">
        <v>11</v>
      </c>
      <c r="B16" s="9" t="s">
        <v>19</v>
      </c>
      <c r="C16" s="28" t="s">
        <v>54</v>
      </c>
      <c r="D16" s="10">
        <f>SUM('Julian Morrison'!K4)</f>
        <v>4</v>
      </c>
      <c r="E16" s="10">
        <f>SUM('Julian Morrison'!L4)</f>
        <v>752</v>
      </c>
      <c r="F16" s="18">
        <f>SUM('Julian Morrison'!M4)</f>
        <v>188</v>
      </c>
      <c r="G16" s="10">
        <f>SUM('Julian Morrison'!N4)</f>
        <v>2</v>
      </c>
      <c r="H16" s="18">
        <f>SUM('Julian Morrison'!O4)</f>
        <v>190</v>
      </c>
    </row>
    <row r="17" spans="1:8" x14ac:dyDescent="0.25">
      <c r="C17" s="28"/>
      <c r="D17" s="10"/>
      <c r="E17" s="10"/>
      <c r="G17" s="10"/>
    </row>
    <row r="18" spans="1:8" x14ac:dyDescent="0.25">
      <c r="A18" s="11"/>
      <c r="B18" s="11"/>
      <c r="C18" s="32"/>
      <c r="D18" s="11"/>
      <c r="E18" s="11"/>
      <c r="F18" s="16"/>
      <c r="G18" s="11"/>
      <c r="H18" s="16"/>
    </row>
    <row r="19" spans="1:8" ht="28.5" x14ac:dyDescent="0.45">
      <c r="A19" s="11"/>
      <c r="B19" s="11"/>
      <c r="C19" s="33" t="s">
        <v>23</v>
      </c>
      <c r="D19" s="11"/>
      <c r="E19" s="11"/>
      <c r="F19" s="16"/>
      <c r="G19" s="11"/>
      <c r="H19" s="16"/>
    </row>
    <row r="20" spans="1:8" ht="18.75" x14ac:dyDescent="0.3">
      <c r="A20" s="11"/>
      <c r="B20" s="11"/>
      <c r="C20" s="32"/>
      <c r="D20" s="15" t="s">
        <v>31</v>
      </c>
      <c r="E20" s="11"/>
      <c r="F20" s="16"/>
      <c r="G20" s="11"/>
      <c r="H20" s="16"/>
    </row>
    <row r="21" spans="1:8" x14ac:dyDescent="0.25">
      <c r="A21" s="11"/>
      <c r="B21" s="11"/>
      <c r="C21" s="32"/>
      <c r="D21" s="11"/>
      <c r="E21" s="11"/>
      <c r="F21" s="16"/>
      <c r="G21" s="11"/>
      <c r="H21" s="16"/>
    </row>
    <row r="22" spans="1:8" x14ac:dyDescent="0.25">
      <c r="A22" s="11"/>
      <c r="B22" s="11"/>
      <c r="C22" s="32"/>
      <c r="D22" s="11"/>
      <c r="E22" s="11"/>
      <c r="F22" s="16"/>
      <c r="G22" s="11"/>
      <c r="H22" s="16"/>
    </row>
    <row r="23" spans="1:8" ht="18.75" x14ac:dyDescent="0.4">
      <c r="A23" s="12" t="s">
        <v>0</v>
      </c>
      <c r="B23" s="12" t="s">
        <v>1</v>
      </c>
      <c r="C23" s="34" t="s">
        <v>2</v>
      </c>
      <c r="D23" s="12" t="s">
        <v>21</v>
      </c>
      <c r="E23" s="12" t="s">
        <v>16</v>
      </c>
      <c r="F23" s="17" t="s">
        <v>17</v>
      </c>
      <c r="G23" s="12" t="s">
        <v>14</v>
      </c>
      <c r="H23" s="17" t="s">
        <v>18</v>
      </c>
    </row>
    <row r="24" spans="1:8" x14ac:dyDescent="0.25">
      <c r="A24" s="9">
        <v>1</v>
      </c>
      <c r="B24" s="9" t="s">
        <v>20</v>
      </c>
      <c r="C24" s="28" t="s">
        <v>41</v>
      </c>
      <c r="D24" s="10">
        <f>SUM('Ricky Haley'!K7)</f>
        <v>14</v>
      </c>
      <c r="E24" s="10">
        <f>SUM('Ricky Haley'!L7)</f>
        <v>2707</v>
      </c>
      <c r="F24" s="18">
        <f>SUM('Ricky Haley'!M7)</f>
        <v>193.35714285714286</v>
      </c>
      <c r="G24" s="10">
        <f>SUM('Ricky Haley'!N7)</f>
        <v>41</v>
      </c>
      <c r="H24" s="18">
        <f>SUM('Ricky Haley'!O7)</f>
        <v>234.35714285714286</v>
      </c>
    </row>
    <row r="25" spans="1:8" x14ac:dyDescent="0.25">
      <c r="A25" s="9">
        <v>2</v>
      </c>
      <c r="B25" s="9" t="s">
        <v>20</v>
      </c>
      <c r="C25" s="28" t="s">
        <v>40</v>
      </c>
      <c r="D25" s="10">
        <f>SUM('Travis Davis'!K8)</f>
        <v>18</v>
      </c>
      <c r="E25" s="10">
        <f>SUM('Travis Davis'!L8)</f>
        <v>3458.0010000000002</v>
      </c>
      <c r="F25" s="18">
        <f>SUM('Travis Davis'!M8)</f>
        <v>192.11116666666669</v>
      </c>
      <c r="G25" s="10">
        <f>SUM('Travis Davis'!N8)</f>
        <v>34</v>
      </c>
      <c r="H25" s="18">
        <f>SUM('Travis Davis'!O8)</f>
        <v>226.11116666666669</v>
      </c>
    </row>
    <row r="26" spans="1:8" x14ac:dyDescent="0.25">
      <c r="A26" s="9">
        <v>3</v>
      </c>
      <c r="B26" s="9" t="s">
        <v>20</v>
      </c>
      <c r="C26" s="28" t="s">
        <v>46</v>
      </c>
      <c r="D26" s="10">
        <f>SUM('Lucas Brooks'!K6)</f>
        <v>14</v>
      </c>
      <c r="E26" s="10">
        <f>SUM('Lucas Brooks'!L6)</f>
        <v>2651</v>
      </c>
      <c r="F26" s="18">
        <f>SUM('Lucas Brooks'!M6)</f>
        <v>189.35714285714286</v>
      </c>
      <c r="G26" s="10">
        <f>SUM('Lucas Brooks'!N6)</f>
        <v>18</v>
      </c>
      <c r="H26" s="18">
        <f>SUM('Lucas Brooks'!O6)</f>
        <v>207.35714285714286</v>
      </c>
    </row>
    <row r="27" spans="1:8" x14ac:dyDescent="0.25">
      <c r="A27" s="9">
        <v>4</v>
      </c>
      <c r="B27" s="9" t="s">
        <v>20</v>
      </c>
      <c r="C27" s="28" t="s">
        <v>42</v>
      </c>
      <c r="D27" s="10">
        <f>SUM('Tom Tignor'!K5)</f>
        <v>10</v>
      </c>
      <c r="E27" s="10">
        <f>SUM('Tom Tignor'!L5)</f>
        <v>1909.001</v>
      </c>
      <c r="F27" s="18">
        <f>SUM('Tom Tignor'!M5)</f>
        <v>190.90010000000001</v>
      </c>
      <c r="G27" s="10">
        <f>SUM('Tom Tignor'!N5)</f>
        <v>15</v>
      </c>
      <c r="H27" s="18">
        <f>SUM('Tom Tignor'!O5)</f>
        <v>205.90010000000001</v>
      </c>
    </row>
    <row r="28" spans="1:8" x14ac:dyDescent="0.25">
      <c r="A28" s="9">
        <v>5</v>
      </c>
      <c r="B28" s="9" t="s">
        <v>20</v>
      </c>
      <c r="C28" s="28" t="s">
        <v>43</v>
      </c>
      <c r="D28" s="10">
        <f>SUM('Benji Matoy'!K5)</f>
        <v>8</v>
      </c>
      <c r="E28" s="10">
        <f>SUM('Benji Matoy'!L5)</f>
        <v>1521</v>
      </c>
      <c r="F28" s="18">
        <f>SUM('Benji Matoy'!M5)</f>
        <v>190.125</v>
      </c>
      <c r="G28" s="10">
        <f>SUM('Benji Matoy'!N5)</f>
        <v>5</v>
      </c>
      <c r="H28" s="18">
        <f>SUM('Benji Matoy'!O5)</f>
        <v>195.125</v>
      </c>
    </row>
    <row r="29" spans="1:8" x14ac:dyDescent="0.25">
      <c r="A29" s="9">
        <v>6</v>
      </c>
      <c r="B29" s="9" t="s">
        <v>20</v>
      </c>
      <c r="C29" s="28" t="s">
        <v>44</v>
      </c>
      <c r="D29" s="10">
        <f>SUM('David Huff'!K5)</f>
        <v>10</v>
      </c>
      <c r="E29" s="10">
        <f>SUM('David Huff'!L5)</f>
        <v>1877</v>
      </c>
      <c r="F29" s="18">
        <f>SUM('David Huff'!M5)</f>
        <v>187.7</v>
      </c>
      <c r="G29" s="10">
        <f>SUM('David Huff'!N5)</f>
        <v>6</v>
      </c>
      <c r="H29" s="18">
        <f>SUM('David Huff'!O5)</f>
        <v>193.7</v>
      </c>
    </row>
    <row r="30" spans="1:8" x14ac:dyDescent="0.25">
      <c r="A30" s="9">
        <v>7</v>
      </c>
      <c r="B30" s="9" t="s">
        <v>20</v>
      </c>
      <c r="C30" s="28" t="s">
        <v>51</v>
      </c>
      <c r="D30" s="10">
        <f>SUM('Kasi Davis'!K4)</f>
        <v>4</v>
      </c>
      <c r="E30" s="10">
        <f>SUM('Kasi Davis'!L4)</f>
        <v>734</v>
      </c>
      <c r="F30" s="18">
        <f>SUM('Kasi Davis'!M4)</f>
        <v>183.5</v>
      </c>
      <c r="G30" s="10">
        <f>SUM('Kasi Davis'!N4)</f>
        <v>2</v>
      </c>
      <c r="H30" s="18">
        <f>SUM('Kasi Davis'!O4)</f>
        <v>185.5</v>
      </c>
    </row>
    <row r="31" spans="1:8" x14ac:dyDescent="0.25">
      <c r="A31" s="9">
        <v>8</v>
      </c>
      <c r="B31" s="9" t="s">
        <v>20</v>
      </c>
      <c r="C31" s="28" t="s">
        <v>39</v>
      </c>
      <c r="D31" s="10">
        <f>SUM('Danny Payne'!K14)</f>
        <v>4</v>
      </c>
      <c r="E31" s="10">
        <f>SUM('Danny Payne'!L14)</f>
        <v>362</v>
      </c>
      <c r="F31" s="18">
        <f>SUM('Danny Payne'!M14)</f>
        <v>90.5</v>
      </c>
      <c r="G31" s="10">
        <f>SUM('Danny Payne'!N14)</f>
        <v>2</v>
      </c>
      <c r="H31" s="18">
        <f>SUM('Danny Payne'!O14)</f>
        <v>92.5</v>
      </c>
    </row>
    <row r="32" spans="1:8" x14ac:dyDescent="0.25">
      <c r="C32" s="31"/>
      <c r="D32" s="10"/>
      <c r="E32" s="10"/>
      <c r="G32" s="10"/>
    </row>
    <row r="33" spans="1:8" x14ac:dyDescent="0.25">
      <c r="A33" s="11"/>
      <c r="B33" s="11"/>
      <c r="C33" s="32"/>
      <c r="D33" s="11"/>
      <c r="E33" s="11"/>
      <c r="F33" s="16"/>
      <c r="G33" s="11"/>
      <c r="H33" s="16"/>
    </row>
    <row r="34" spans="1:8" ht="28.5" x14ac:dyDescent="0.45">
      <c r="A34" s="11"/>
      <c r="B34" s="11"/>
      <c r="C34" s="33" t="s">
        <v>27</v>
      </c>
      <c r="D34" s="11"/>
      <c r="E34" s="11"/>
      <c r="F34" s="16"/>
      <c r="G34" s="11"/>
      <c r="H34" s="16"/>
    </row>
    <row r="35" spans="1:8" ht="18.75" x14ac:dyDescent="0.3">
      <c r="A35" s="11"/>
      <c r="B35" s="11"/>
      <c r="C35" s="32"/>
      <c r="D35" s="15" t="s">
        <v>31</v>
      </c>
      <c r="E35" s="11"/>
      <c r="F35" s="16"/>
      <c r="G35" s="11"/>
      <c r="H35" s="16"/>
    </row>
    <row r="36" spans="1:8" x14ac:dyDescent="0.25">
      <c r="A36" s="11"/>
      <c r="B36" s="11"/>
      <c r="C36" s="32"/>
      <c r="D36" s="11"/>
      <c r="E36" s="11"/>
      <c r="F36" s="16"/>
      <c r="G36" s="11"/>
      <c r="H36" s="16"/>
    </row>
    <row r="37" spans="1:8" x14ac:dyDescent="0.25">
      <c r="A37" s="11"/>
      <c r="B37" s="11"/>
      <c r="C37" s="32"/>
      <c r="D37" s="11"/>
      <c r="E37" s="11"/>
      <c r="F37" s="16"/>
      <c r="G37" s="11"/>
      <c r="H37" s="16"/>
    </row>
    <row r="38" spans="1:8" ht="18.75" x14ac:dyDescent="0.4">
      <c r="A38" s="12" t="s">
        <v>0</v>
      </c>
      <c r="B38" s="12" t="s">
        <v>1</v>
      </c>
      <c r="C38" s="34" t="s">
        <v>2</v>
      </c>
      <c r="D38" s="12" t="s">
        <v>21</v>
      </c>
      <c r="E38" s="12" t="s">
        <v>16</v>
      </c>
      <c r="F38" s="17" t="s">
        <v>17</v>
      </c>
      <c r="G38" s="12" t="s">
        <v>14</v>
      </c>
      <c r="H38" s="17" t="s">
        <v>18</v>
      </c>
    </row>
    <row r="39" spans="1:8" x14ac:dyDescent="0.25">
      <c r="A39" s="9">
        <v>1</v>
      </c>
      <c r="B39" s="9" t="s">
        <v>29</v>
      </c>
      <c r="C39" s="28" t="s">
        <v>49</v>
      </c>
      <c r="D39" s="10">
        <f>SUM('Cody McBroon'!K7)</f>
        <v>18</v>
      </c>
      <c r="E39" s="10">
        <f>SUM('Cody McBroon'!L7)</f>
        <v>3269</v>
      </c>
      <c r="F39" s="18">
        <f>SUM('Cody McBroon'!M7)</f>
        <v>181.61111111111111</v>
      </c>
      <c r="G39" s="10">
        <f>SUM('Cody McBroon'!N7)</f>
        <v>73</v>
      </c>
      <c r="H39" s="18">
        <f>SUM('Cody McBroon'!O7)</f>
        <v>254.61111111111111</v>
      </c>
    </row>
    <row r="40" spans="1:8" x14ac:dyDescent="0.25">
      <c r="A40" s="9">
        <v>2</v>
      </c>
      <c r="B40" s="9" t="s">
        <v>29</v>
      </c>
      <c r="C40" s="28" t="s">
        <v>48</v>
      </c>
      <c r="D40" s="10">
        <f>SUM('Chris Carter'!K6)</f>
        <v>14</v>
      </c>
      <c r="E40" s="10">
        <f>SUM('Chris Carter'!L6)</f>
        <v>2388</v>
      </c>
      <c r="F40" s="18">
        <f>SUM('Chris Carter'!M6)</f>
        <v>170.57142857142858</v>
      </c>
      <c r="G40" s="10">
        <f>SUM('Chris Carter'!N6)</f>
        <v>16</v>
      </c>
      <c r="H40" s="18">
        <f>SUM('Chris Carter'!O6)</f>
        <v>186.57142857142858</v>
      </c>
    </row>
    <row r="41" spans="1:8" x14ac:dyDescent="0.25">
      <c r="A41" s="9">
        <v>3</v>
      </c>
      <c r="B41" s="9" t="s">
        <v>29</v>
      </c>
      <c r="C41" s="28" t="s">
        <v>47</v>
      </c>
      <c r="D41" s="10">
        <f>SUM('Wade Haley'!K5)</f>
        <v>10</v>
      </c>
      <c r="E41" s="10">
        <f>SUM('Wade Haley'!L5)</f>
        <v>1628</v>
      </c>
      <c r="F41" s="18">
        <f>SUM('Wade Haley'!M5)</f>
        <v>162.80000000000001</v>
      </c>
      <c r="G41" s="10">
        <f>SUM('Wade Haley'!N5)</f>
        <v>9</v>
      </c>
      <c r="H41" s="18">
        <f>SUM('Wade Haley'!O5)</f>
        <v>171.8</v>
      </c>
    </row>
    <row r="42" spans="1:8" x14ac:dyDescent="0.25">
      <c r="A42" s="9">
        <v>4</v>
      </c>
      <c r="B42" s="9" t="s">
        <v>29</v>
      </c>
      <c r="C42" s="31" t="s">
        <v>52</v>
      </c>
      <c r="D42" s="10">
        <f>SUM('Kandace Matoy'!K4)</f>
        <v>4</v>
      </c>
      <c r="E42" s="10">
        <f>SUM('Kandace Matoy'!L4)</f>
        <v>663</v>
      </c>
      <c r="F42" s="18">
        <f>SUM('Kandace Matoy'!M4)</f>
        <v>165.75</v>
      </c>
      <c r="G42" s="10">
        <f>SUM('Kandace Matoy'!N4)</f>
        <v>4</v>
      </c>
      <c r="H42" s="18">
        <f>SUM('Kandace Matoy'!O4)</f>
        <v>169.75</v>
      </c>
    </row>
    <row r="43" spans="1:8" x14ac:dyDescent="0.25">
      <c r="A43" s="9">
        <v>5</v>
      </c>
      <c r="B43" s="9" t="s">
        <v>29</v>
      </c>
      <c r="C43" s="31" t="s">
        <v>55</v>
      </c>
      <c r="D43" s="10">
        <f>SUM('Herman Matoy'!K4)</f>
        <v>4</v>
      </c>
      <c r="E43" s="10">
        <f>SUM('Herman Matoy'!L4)</f>
        <v>628</v>
      </c>
      <c r="F43" s="18">
        <f>SUM('Herman Matoy'!M4)</f>
        <v>157</v>
      </c>
      <c r="G43" s="10">
        <f>SUM('Herman Matoy'!N4)</f>
        <v>3</v>
      </c>
      <c r="H43" s="18">
        <f>SUM('Herman Matoy'!O4)</f>
        <v>160</v>
      </c>
    </row>
  </sheetData>
  <sortState xmlns:xlrd2="http://schemas.microsoft.com/office/spreadsheetml/2017/richdata2" ref="C39:H43">
    <sortCondition descending="1" ref="H39:H43"/>
  </sortState>
  <hyperlinks>
    <hyperlink ref="C6" location="'Jim Haley'!A1" display="Jim Haley" xr:uid="{19915547-B343-47D1-BA38-2EA5927F01A8}"/>
    <hyperlink ref="C7" location="'Billy Hudson'!A1" display="Billy Hudson" xr:uid="{4BE83EE7-52DB-4A32-B0CA-90CD58D91A7B}"/>
    <hyperlink ref="C9" location="'James Carroll'!A1" display="James Carroll" xr:uid="{6CBDE335-E90B-4940-849E-860BEB41CCE9}"/>
    <hyperlink ref="C12" location="'Matthew Tignor'!A1" display="Matthew Tignor" xr:uid="{CA0B3DFB-74FD-4757-BA3A-9C9AA8340EF2}"/>
    <hyperlink ref="C15" location="'Rebecca Carroll'!A1" display="Rebecca Carroll" xr:uid="{FC95612F-95F9-4EC4-9AA2-BC97379222B9}"/>
    <hyperlink ref="C13" location="'Jim Parnell'!A1" display="Jim Parnell" xr:uid="{C821A1A5-9AEA-4264-9FEE-A2D333DE7E75}"/>
    <hyperlink ref="C10" location="'Steve Duvall'!A1" display="Steve Duvall" xr:uid="{7EF0037F-F401-42E1-A248-9B534DB1E7E2}"/>
    <hyperlink ref="C8" location="'Danny Payne'!A1" display="Danny Payne" xr:uid="{51C7592E-D31C-4391-AE0C-EA92C390A7F1}"/>
    <hyperlink ref="C25" location="'Travis Davis'!A1" display="Travis Davis" xr:uid="{A8B4BE47-EE83-45AB-A331-68EA43829FD5}"/>
    <hyperlink ref="C24" location="'Ricky Haley'!A1" display="Ricky Haley" xr:uid="{6DCE563C-9FC1-4949-9102-3D9F89F37B3D}"/>
    <hyperlink ref="C27" location="'Tom Tignor'!A1" display="Tom Tignor" xr:uid="{E95EFF46-D50D-4144-8683-AD165D0E51F1}"/>
    <hyperlink ref="C28" location="'Benji Matoy'!A1" display="Benji Matoy" xr:uid="{00D44E54-0B26-461A-8FFB-3325B34B2469}"/>
    <hyperlink ref="C29" location="'David Huff'!A1" display="David Huff" xr:uid="{A9539314-EA24-4614-8F3D-76C6B792E493}"/>
    <hyperlink ref="C26" location="'Lucas Brooks'!A1" display="Lucas Brooks" xr:uid="{B00E9BF4-85DF-4D0A-A519-83BFC9598291}"/>
    <hyperlink ref="C31" location="'Danny Payne'!A1" display="Danny Payne" xr:uid="{5A3F1159-1F48-4507-95FE-F80F81C699E3}"/>
    <hyperlink ref="C39" location="'Cody McBroon'!A1" display="Cody McBroon" xr:uid="{DE2B08BA-8045-4907-B852-C13D735901F4}"/>
    <hyperlink ref="C40" location="'Chris Carter'!A1" display="Chris Carter" xr:uid="{C4E1A91F-3A7B-4819-89FE-3FCF42809D39}"/>
    <hyperlink ref="C41" location="'Wade Haley'!A1" display="Wade Haley" xr:uid="{E8F75D67-3A96-4329-B7DF-058FF39EB8AA}"/>
    <hyperlink ref="C14" location="'Danny Sissom'!A1" display="Danny Sissom" xr:uid="{E1D3AB70-0EFE-459C-9114-0190EB242440}"/>
    <hyperlink ref="C30" location="'Kasi Davis'!A1" display="Kasi Davis" xr:uid="{E266EAA8-8656-4B61-B632-5D36CBCC536F}"/>
    <hyperlink ref="C42" location="'Kandace Matoy'!A1" display="Kandace Matoy" xr:uid="{5E22DD95-CA7A-4415-8293-5C3FEE82DB93}"/>
    <hyperlink ref="C11" location="'Bill Kelly'!A1" display="Bill Kelly" xr:uid="{F940F41B-3251-41A3-A169-12016D3CAD3A}"/>
    <hyperlink ref="C16" location="'Julian Morrison'!A1" display="Julian Morrison" xr:uid="{E5F5EC86-EC0A-4760-A591-63EDF6269A23}"/>
    <hyperlink ref="C43" location="'Herman Matoy'!A1" display="Herman Matoy" xr:uid="{EA3A9DE8-7CE8-4CBA-A2B4-38A1A0A952C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B8F5-6AE0-4B25-AE8D-4F18251A957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26</v>
      </c>
      <c r="B2" s="20" t="s">
        <v>43</v>
      </c>
      <c r="C2" s="21">
        <v>43981</v>
      </c>
      <c r="D2" s="22" t="s">
        <v>31</v>
      </c>
      <c r="E2" s="23">
        <v>192</v>
      </c>
      <c r="F2" s="23">
        <v>191</v>
      </c>
      <c r="G2" s="23">
        <v>187</v>
      </c>
      <c r="H2" s="23">
        <v>192</v>
      </c>
      <c r="I2" s="23"/>
      <c r="J2" s="23"/>
      <c r="K2" s="24">
        <v>4</v>
      </c>
      <c r="L2" s="24">
        <v>762</v>
      </c>
      <c r="M2" s="25">
        <v>190.5</v>
      </c>
      <c r="N2" s="26">
        <v>2</v>
      </c>
      <c r="O2" s="27">
        <v>192.5</v>
      </c>
    </row>
    <row r="3" spans="1:17" x14ac:dyDescent="0.25">
      <c r="A3" s="19" t="s">
        <v>26</v>
      </c>
      <c r="B3" s="20" t="s">
        <v>43</v>
      </c>
      <c r="C3" s="21">
        <v>43995</v>
      </c>
      <c r="D3" s="22" t="s">
        <v>31</v>
      </c>
      <c r="E3" s="23">
        <v>188</v>
      </c>
      <c r="F3" s="23">
        <v>190</v>
      </c>
      <c r="G3" s="23">
        <v>192</v>
      </c>
      <c r="H3" s="23">
        <v>189</v>
      </c>
      <c r="I3" s="23"/>
      <c r="J3" s="23"/>
      <c r="K3" s="24">
        <v>4</v>
      </c>
      <c r="L3" s="24">
        <v>759</v>
      </c>
      <c r="M3" s="25">
        <v>189.75</v>
      </c>
      <c r="N3" s="26">
        <v>3</v>
      </c>
      <c r="O3" s="27">
        <v>192.75</v>
      </c>
    </row>
    <row r="5" spans="1:17" x14ac:dyDescent="0.25">
      <c r="K5" s="8">
        <f>SUM(K2:K4)</f>
        <v>8</v>
      </c>
      <c r="L5" s="8">
        <f>SUM(L2:L4)</f>
        <v>1521</v>
      </c>
      <c r="M5" s="7">
        <f>SUM(L5/K5)</f>
        <v>190.125</v>
      </c>
      <c r="N5" s="8">
        <f>SUM(N2:N4)</f>
        <v>5</v>
      </c>
      <c r="O5" s="14">
        <f>SUM(M5+N5)</f>
        <v>195.125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</protectedRanges>
  <conditionalFormatting sqref="I2">
    <cfRule type="top10" dxfId="275" priority="9" rank="1"/>
  </conditionalFormatting>
  <conditionalFormatting sqref="F2">
    <cfRule type="top10" dxfId="274" priority="12" rank="1"/>
  </conditionalFormatting>
  <conditionalFormatting sqref="G2">
    <cfRule type="top10" dxfId="273" priority="11" rank="1"/>
  </conditionalFormatting>
  <conditionalFormatting sqref="H2">
    <cfRule type="top10" dxfId="272" priority="10" rank="1"/>
  </conditionalFormatting>
  <conditionalFormatting sqref="J2">
    <cfRule type="top10" dxfId="271" priority="8" rank="1"/>
  </conditionalFormatting>
  <conditionalFormatting sqref="E2">
    <cfRule type="top10" dxfId="270" priority="7" rank="1"/>
  </conditionalFormatting>
  <conditionalFormatting sqref="F3">
    <cfRule type="top10" dxfId="269" priority="6" rank="1"/>
  </conditionalFormatting>
  <conditionalFormatting sqref="G3">
    <cfRule type="top10" dxfId="268" priority="5" rank="1"/>
  </conditionalFormatting>
  <conditionalFormatting sqref="H3">
    <cfRule type="top10" dxfId="267" priority="4" rank="1"/>
  </conditionalFormatting>
  <conditionalFormatting sqref="I3">
    <cfRule type="top10" dxfId="266" priority="3" rank="1"/>
  </conditionalFormatting>
  <conditionalFormatting sqref="J3">
    <cfRule type="top10" dxfId="265" priority="2" rank="1"/>
  </conditionalFormatting>
  <conditionalFormatting sqref="E3">
    <cfRule type="top10" dxfId="264" priority="1" rank="1"/>
  </conditionalFormatting>
  <hyperlinks>
    <hyperlink ref="Q1" location="'Tennessee 2020 Ranking'!A1" display="Back to Ranking" xr:uid="{E8373F2F-FA6D-45CC-AB35-97152A09ED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33C658-EEEB-49F6-ADC7-01E662E250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8530-A5F4-47B6-8398-7309F47B6A76}">
  <dimension ref="A1:Q4"/>
  <sheetViews>
    <sheetView workbookViewId="0">
      <selection activeCell="A3" sqref="A3:XFD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53</v>
      </c>
      <c r="C2" s="21">
        <v>44009</v>
      </c>
      <c r="D2" s="22" t="s">
        <v>31</v>
      </c>
      <c r="E2" s="23">
        <v>192</v>
      </c>
      <c r="F2" s="23">
        <v>193</v>
      </c>
      <c r="G2" s="23">
        <v>194.001</v>
      </c>
      <c r="H2" s="23">
        <v>196</v>
      </c>
      <c r="I2" s="23"/>
      <c r="J2" s="23"/>
      <c r="K2" s="24">
        <v>4</v>
      </c>
      <c r="L2" s="24">
        <v>775.00099999999998</v>
      </c>
      <c r="M2" s="25">
        <v>193.75024999999999</v>
      </c>
      <c r="N2" s="26">
        <v>7</v>
      </c>
      <c r="O2" s="27">
        <v>200.75024999999999</v>
      </c>
    </row>
    <row r="4" spans="1:17" x14ac:dyDescent="0.25">
      <c r="K4" s="8">
        <f>SUM(K2:K3)</f>
        <v>4</v>
      </c>
      <c r="L4" s="8">
        <f>SUM(L2:L3)</f>
        <v>775.00099999999998</v>
      </c>
      <c r="M4" s="7">
        <f>SUM(L4/K4)</f>
        <v>193.75024999999999</v>
      </c>
      <c r="N4" s="8">
        <f>SUM(N2:N3)</f>
        <v>7</v>
      </c>
      <c r="O4" s="14">
        <f>SUM(M4+N4)</f>
        <v>200.75024999999999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I2">
    <cfRule type="top10" dxfId="263" priority="2" rank="1"/>
  </conditionalFormatting>
  <conditionalFormatting sqref="E2">
    <cfRule type="top10" dxfId="262" priority="6" rank="1"/>
  </conditionalFormatting>
  <conditionalFormatting sqref="G2">
    <cfRule type="top10" dxfId="261" priority="4" rank="1"/>
  </conditionalFormatting>
  <conditionalFormatting sqref="H2">
    <cfRule type="top10" dxfId="260" priority="3" rank="1"/>
  </conditionalFormatting>
  <conditionalFormatting sqref="J2">
    <cfRule type="top10" dxfId="259" priority="1" rank="1"/>
  </conditionalFormatting>
  <conditionalFormatting sqref="F2">
    <cfRule type="top10" dxfId="258" priority="5" rank="1"/>
  </conditionalFormatting>
  <hyperlinks>
    <hyperlink ref="Q1" location="'Tennessee 2020 Ranking'!A1" display="Back to Ranking" xr:uid="{398CBAB8-18D6-45FA-8962-108695CF2A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E8F24F-4C05-486E-9784-2062C9E75A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CE5A-6977-45D9-9A7C-8EECDF7224F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32</v>
      </c>
      <c r="C2" s="21">
        <v>43981</v>
      </c>
      <c r="D2" s="22" t="s">
        <v>31</v>
      </c>
      <c r="E2" s="23">
        <v>195</v>
      </c>
      <c r="F2" s="23">
        <v>195</v>
      </c>
      <c r="G2" s="23">
        <v>198</v>
      </c>
      <c r="H2" s="23">
        <v>199</v>
      </c>
      <c r="I2" s="23"/>
      <c r="J2" s="23"/>
      <c r="K2" s="24">
        <v>4</v>
      </c>
      <c r="L2" s="24">
        <v>787</v>
      </c>
      <c r="M2" s="25">
        <v>196.75</v>
      </c>
      <c r="N2" s="26">
        <v>8</v>
      </c>
      <c r="O2" s="27">
        <v>204.75</v>
      </c>
    </row>
    <row r="3" spans="1:17" x14ac:dyDescent="0.25">
      <c r="A3" s="19" t="s">
        <v>25</v>
      </c>
      <c r="B3" s="20" t="s">
        <v>32</v>
      </c>
      <c r="C3" s="21">
        <v>43982</v>
      </c>
      <c r="D3" s="22" t="s">
        <v>31</v>
      </c>
      <c r="E3" s="23">
        <v>194</v>
      </c>
      <c r="F3" s="23">
        <v>190</v>
      </c>
      <c r="G3" s="23">
        <v>189</v>
      </c>
      <c r="H3" s="23">
        <v>193</v>
      </c>
      <c r="I3" s="23">
        <v>191</v>
      </c>
      <c r="J3" s="23">
        <v>190</v>
      </c>
      <c r="K3" s="24">
        <v>6</v>
      </c>
      <c r="L3" s="24">
        <v>1147</v>
      </c>
      <c r="M3" s="25">
        <v>191.16666666666666</v>
      </c>
      <c r="N3" s="26">
        <v>4</v>
      </c>
      <c r="O3" s="27">
        <v>195.16666666666666</v>
      </c>
    </row>
    <row r="5" spans="1:17" x14ac:dyDescent="0.25">
      <c r="K5" s="8">
        <f>SUM(K2:K4)</f>
        <v>10</v>
      </c>
      <c r="L5" s="8">
        <f>SUM(L2:L4)</f>
        <v>1934</v>
      </c>
      <c r="M5" s="7">
        <f>SUM(L5/K5)</f>
        <v>193.4</v>
      </c>
      <c r="N5" s="8">
        <f>SUM(N2:N4)</f>
        <v>12</v>
      </c>
      <c r="O5" s="14">
        <f>SUM(M5+N5)</f>
        <v>205.4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257" priority="9" rank="1"/>
  </conditionalFormatting>
  <conditionalFormatting sqref="E2">
    <cfRule type="top10" dxfId="256" priority="8" rank="1"/>
  </conditionalFormatting>
  <conditionalFormatting sqref="F2">
    <cfRule type="top10" dxfId="255" priority="7" rank="1"/>
  </conditionalFormatting>
  <conditionalFormatting sqref="G2">
    <cfRule type="top10" dxfId="254" priority="6" rank="1"/>
  </conditionalFormatting>
  <conditionalFormatting sqref="H2">
    <cfRule type="top10" dxfId="253" priority="5" rank="1"/>
  </conditionalFormatting>
  <conditionalFormatting sqref="J2">
    <cfRule type="top10" dxfId="252" priority="4" rank="1"/>
  </conditionalFormatting>
  <conditionalFormatting sqref="I3">
    <cfRule type="top10" dxfId="251" priority="3" rank="1"/>
  </conditionalFormatting>
  <conditionalFormatting sqref="E3:H3">
    <cfRule type="top10" dxfId="250" priority="2" rank="1"/>
  </conditionalFormatting>
  <conditionalFormatting sqref="J3">
    <cfRule type="top10" dxfId="249" priority="1" rank="1"/>
  </conditionalFormatting>
  <hyperlinks>
    <hyperlink ref="Q1" location="'Tennessee 2020 Ranking'!A1" display="Back to Ranking" xr:uid="{E00BC452-5EBA-44B4-865D-ECE983D51E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0C1F1-1AB1-4F10-BEE2-80A54EA2E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B511-7725-4286-8B4F-9ABF9FF4B012}"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28</v>
      </c>
      <c r="B2" s="20" t="s">
        <v>48</v>
      </c>
      <c r="C2" s="21">
        <v>43981</v>
      </c>
      <c r="D2" s="22" t="s">
        <v>31</v>
      </c>
      <c r="E2" s="23">
        <v>170</v>
      </c>
      <c r="F2" s="23">
        <v>168</v>
      </c>
      <c r="G2" s="23">
        <v>174</v>
      </c>
      <c r="H2" s="23">
        <v>176</v>
      </c>
      <c r="I2" s="23"/>
      <c r="J2" s="23"/>
      <c r="K2" s="24">
        <v>4</v>
      </c>
      <c r="L2" s="24">
        <v>688</v>
      </c>
      <c r="M2" s="25">
        <v>172</v>
      </c>
      <c r="N2" s="26">
        <v>4</v>
      </c>
      <c r="O2" s="27">
        <v>176</v>
      </c>
    </row>
    <row r="3" spans="1:17" x14ac:dyDescent="0.25">
      <c r="A3" s="19" t="s">
        <v>28</v>
      </c>
      <c r="B3" s="20" t="s">
        <v>48</v>
      </c>
      <c r="C3" s="21">
        <v>43982</v>
      </c>
      <c r="D3" s="22" t="s">
        <v>31</v>
      </c>
      <c r="E3" s="23">
        <v>166</v>
      </c>
      <c r="F3" s="23">
        <v>161</v>
      </c>
      <c r="G3" s="23">
        <v>162</v>
      </c>
      <c r="H3" s="23">
        <v>178</v>
      </c>
      <c r="I3" s="23">
        <v>170</v>
      </c>
      <c r="J3" s="23">
        <v>168</v>
      </c>
      <c r="K3" s="24">
        <v>6</v>
      </c>
      <c r="L3" s="24">
        <v>1005</v>
      </c>
      <c r="M3" s="25">
        <v>167.5</v>
      </c>
      <c r="N3" s="26">
        <v>8</v>
      </c>
      <c r="O3" s="27">
        <v>175.5</v>
      </c>
    </row>
    <row r="4" spans="1:17" x14ac:dyDescent="0.25">
      <c r="A4" s="19" t="s">
        <v>28</v>
      </c>
      <c r="B4" s="20" t="s">
        <v>48</v>
      </c>
      <c r="C4" s="21">
        <v>44009</v>
      </c>
      <c r="D4" s="22" t="s">
        <v>31</v>
      </c>
      <c r="E4" s="23">
        <v>172</v>
      </c>
      <c r="F4" s="23">
        <v>175</v>
      </c>
      <c r="G4" s="23">
        <v>173</v>
      </c>
      <c r="H4" s="23">
        <v>175</v>
      </c>
      <c r="I4" s="23"/>
      <c r="J4" s="23"/>
      <c r="K4" s="24">
        <v>4</v>
      </c>
      <c r="L4" s="24">
        <v>695</v>
      </c>
      <c r="M4" s="25">
        <v>173.75</v>
      </c>
      <c r="N4" s="26">
        <v>4</v>
      </c>
      <c r="O4" s="27">
        <v>177.75</v>
      </c>
    </row>
    <row r="6" spans="1:17" x14ac:dyDescent="0.25">
      <c r="K6" s="8">
        <f>SUM(K2:K5)</f>
        <v>14</v>
      </c>
      <c r="L6" s="8">
        <f>SUM(L2:L5)</f>
        <v>2388</v>
      </c>
      <c r="M6" s="7">
        <f>SUM(L6/K6)</f>
        <v>170.57142857142858</v>
      </c>
      <c r="N6" s="8">
        <f>SUM(N2:N5)</f>
        <v>16</v>
      </c>
      <c r="O6" s="14">
        <f>SUM(M6+N6)</f>
        <v>186.57142857142858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E2">
    <cfRule type="top10" dxfId="248" priority="18" rank="1"/>
  </conditionalFormatting>
  <conditionalFormatting sqref="F2">
    <cfRule type="top10" dxfId="247" priority="17" rank="1"/>
  </conditionalFormatting>
  <conditionalFormatting sqref="G2">
    <cfRule type="top10" dxfId="246" priority="16" rank="1"/>
  </conditionalFormatting>
  <conditionalFormatting sqref="H2">
    <cfRule type="top10" dxfId="245" priority="15" rank="1"/>
  </conditionalFormatting>
  <conditionalFormatting sqref="I2">
    <cfRule type="top10" dxfId="244" priority="14" rank="1"/>
  </conditionalFormatting>
  <conditionalFormatting sqref="J2">
    <cfRule type="top10" dxfId="243" priority="13" rank="1"/>
  </conditionalFormatting>
  <conditionalFormatting sqref="E3">
    <cfRule type="top10" dxfId="242" priority="12" rank="1"/>
  </conditionalFormatting>
  <conditionalFormatting sqref="F3">
    <cfRule type="top10" dxfId="241" priority="11" rank="1"/>
  </conditionalFormatting>
  <conditionalFormatting sqref="G3">
    <cfRule type="top10" dxfId="240" priority="10" rank="1"/>
  </conditionalFormatting>
  <conditionalFormatting sqref="H3">
    <cfRule type="top10" dxfId="239" priority="9" rank="1"/>
  </conditionalFormatting>
  <conditionalFormatting sqref="I3">
    <cfRule type="top10" dxfId="238" priority="8" rank="1"/>
  </conditionalFormatting>
  <conditionalFormatting sqref="J3">
    <cfRule type="top10" dxfId="237" priority="7" rank="1"/>
  </conditionalFormatting>
  <conditionalFormatting sqref="E4">
    <cfRule type="top10" dxfId="17" priority="6" rank="1"/>
  </conditionalFormatting>
  <conditionalFormatting sqref="F4">
    <cfRule type="top10" dxfId="16" priority="5" rank="1"/>
  </conditionalFormatting>
  <conditionalFormatting sqref="G4">
    <cfRule type="top10" dxfId="15" priority="4" rank="1"/>
  </conditionalFormatting>
  <conditionalFormatting sqref="H4">
    <cfRule type="top10" dxfId="14" priority="3" rank="1"/>
  </conditionalFormatting>
  <conditionalFormatting sqref="I4">
    <cfRule type="top10" dxfId="13" priority="2" rank="1"/>
  </conditionalFormatting>
  <conditionalFormatting sqref="J4">
    <cfRule type="top10" dxfId="12" priority="1" rank="1"/>
  </conditionalFormatting>
  <hyperlinks>
    <hyperlink ref="Q1" location="'Tennessee 2020 Ranking'!A1" display="Back to Ranking" xr:uid="{55A041DA-A763-46CB-872A-DBB04EC5E0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BBBABA-9196-4095-BE3C-8C3E9F39FEB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CFEF-19D6-495A-97C4-C4BA85B8B93F}">
  <dimension ref="A1:Q7"/>
  <sheetViews>
    <sheetView workbookViewId="0">
      <selection activeCell="C20" sqref="C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28</v>
      </c>
      <c r="B2" s="20" t="s">
        <v>49</v>
      </c>
      <c r="C2" s="21">
        <v>43981</v>
      </c>
      <c r="D2" s="22" t="s">
        <v>31</v>
      </c>
      <c r="E2" s="23">
        <v>178</v>
      </c>
      <c r="F2" s="23">
        <v>182</v>
      </c>
      <c r="G2" s="23">
        <v>180</v>
      </c>
      <c r="H2" s="23">
        <v>182</v>
      </c>
      <c r="I2" s="23"/>
      <c r="J2" s="23"/>
      <c r="K2" s="24">
        <v>4</v>
      </c>
      <c r="L2" s="24">
        <v>722</v>
      </c>
      <c r="M2" s="25">
        <v>180.5</v>
      </c>
      <c r="N2" s="26">
        <v>13</v>
      </c>
      <c r="O2" s="27">
        <v>193.5</v>
      </c>
    </row>
    <row r="3" spans="1:17" x14ac:dyDescent="0.25">
      <c r="A3" s="19" t="s">
        <v>28</v>
      </c>
      <c r="B3" s="20" t="s">
        <v>49</v>
      </c>
      <c r="C3" s="21">
        <v>43982</v>
      </c>
      <c r="D3" s="22" t="s">
        <v>31</v>
      </c>
      <c r="E3" s="23">
        <v>184</v>
      </c>
      <c r="F3" s="23">
        <v>181</v>
      </c>
      <c r="G3" s="23">
        <v>177</v>
      </c>
      <c r="H3" s="23">
        <v>182</v>
      </c>
      <c r="I3" s="23">
        <v>181</v>
      </c>
      <c r="J3" s="23">
        <v>175</v>
      </c>
      <c r="K3" s="24">
        <v>6</v>
      </c>
      <c r="L3" s="24">
        <v>1080</v>
      </c>
      <c r="M3" s="25">
        <v>180</v>
      </c>
      <c r="N3" s="26">
        <v>34</v>
      </c>
      <c r="O3" s="27">
        <v>214</v>
      </c>
    </row>
    <row r="4" spans="1:17" x14ac:dyDescent="0.25">
      <c r="A4" s="19" t="s">
        <v>28</v>
      </c>
      <c r="B4" s="20" t="s">
        <v>49</v>
      </c>
      <c r="C4" s="21">
        <v>43995</v>
      </c>
      <c r="D4" s="22" t="s">
        <v>31</v>
      </c>
      <c r="E4" s="23">
        <v>184</v>
      </c>
      <c r="F4" s="23">
        <v>192</v>
      </c>
      <c r="G4" s="23">
        <v>179</v>
      </c>
      <c r="H4" s="23">
        <v>181</v>
      </c>
      <c r="I4" s="23"/>
      <c r="J4" s="23"/>
      <c r="K4" s="24">
        <v>4</v>
      </c>
      <c r="L4" s="24">
        <v>736</v>
      </c>
      <c r="M4" s="25">
        <v>184</v>
      </c>
      <c r="N4" s="26">
        <v>13</v>
      </c>
      <c r="O4" s="27">
        <v>197</v>
      </c>
    </row>
    <row r="5" spans="1:17" x14ac:dyDescent="0.25">
      <c r="A5" s="19" t="s">
        <v>28</v>
      </c>
      <c r="B5" s="20" t="s">
        <v>49</v>
      </c>
      <c r="C5" s="21">
        <v>44009</v>
      </c>
      <c r="D5" s="22" t="s">
        <v>31</v>
      </c>
      <c r="E5" s="23">
        <v>184</v>
      </c>
      <c r="F5" s="23">
        <v>179</v>
      </c>
      <c r="G5" s="23">
        <v>181</v>
      </c>
      <c r="H5" s="23">
        <v>187</v>
      </c>
      <c r="I5" s="23"/>
      <c r="J5" s="23"/>
      <c r="K5" s="24">
        <v>4</v>
      </c>
      <c r="L5" s="24">
        <v>731</v>
      </c>
      <c r="M5" s="25">
        <v>182.75</v>
      </c>
      <c r="N5" s="26">
        <v>13</v>
      </c>
      <c r="O5" s="27">
        <v>195.75</v>
      </c>
    </row>
    <row r="7" spans="1:17" x14ac:dyDescent="0.25">
      <c r="K7" s="8">
        <f>SUM(K2:K6)</f>
        <v>18</v>
      </c>
      <c r="L7" s="8">
        <f>SUM(L2:L6)</f>
        <v>3269</v>
      </c>
      <c r="M7" s="7">
        <f>SUM(L7/K7)</f>
        <v>181.61111111111111</v>
      </c>
      <c r="N7" s="8">
        <f>SUM(N2:N6)</f>
        <v>73</v>
      </c>
      <c r="O7" s="14">
        <f>SUM(M7+N7)</f>
        <v>254.61111111111111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5"/>
  </protectedRanges>
  <conditionalFormatting sqref="E2">
    <cfRule type="top10" dxfId="236" priority="24" rank="1"/>
  </conditionalFormatting>
  <conditionalFormatting sqref="F2">
    <cfRule type="top10" dxfId="235" priority="23" rank="1"/>
  </conditionalFormatting>
  <conditionalFormatting sqref="G2">
    <cfRule type="top10" dxfId="234" priority="22" rank="1"/>
  </conditionalFormatting>
  <conditionalFormatting sqref="H2">
    <cfRule type="top10" dxfId="233" priority="21" rank="1"/>
  </conditionalFormatting>
  <conditionalFormatting sqref="I2">
    <cfRule type="top10" dxfId="232" priority="20" rank="1"/>
  </conditionalFormatting>
  <conditionalFormatting sqref="J2">
    <cfRule type="top10" dxfId="231" priority="19" rank="1"/>
  </conditionalFormatting>
  <conditionalFormatting sqref="E3">
    <cfRule type="top10" dxfId="230" priority="18" rank="1"/>
  </conditionalFormatting>
  <conditionalFormatting sqref="F3">
    <cfRule type="top10" dxfId="229" priority="17" rank="1"/>
  </conditionalFormatting>
  <conditionalFormatting sqref="G3">
    <cfRule type="top10" dxfId="228" priority="16" rank="1"/>
  </conditionalFormatting>
  <conditionalFormatting sqref="H3">
    <cfRule type="top10" dxfId="227" priority="15" rank="1"/>
  </conditionalFormatting>
  <conditionalFormatting sqref="I3">
    <cfRule type="top10" dxfId="226" priority="14" rank="1"/>
  </conditionalFormatting>
  <conditionalFormatting sqref="J3">
    <cfRule type="top10" dxfId="225" priority="13" rank="1"/>
  </conditionalFormatting>
  <conditionalFormatting sqref="E4">
    <cfRule type="top10" dxfId="224" priority="12" rank="1"/>
  </conditionalFormatting>
  <conditionalFormatting sqref="F4">
    <cfRule type="top10" dxfId="223" priority="11" rank="1"/>
  </conditionalFormatting>
  <conditionalFormatting sqref="G4">
    <cfRule type="top10" dxfId="222" priority="10" rank="1"/>
  </conditionalFormatting>
  <conditionalFormatting sqref="H4">
    <cfRule type="top10" dxfId="221" priority="9" rank="1"/>
  </conditionalFormatting>
  <conditionalFormatting sqref="I4">
    <cfRule type="top10" dxfId="220" priority="8" rank="1"/>
  </conditionalFormatting>
  <conditionalFormatting sqref="J4">
    <cfRule type="top10" dxfId="219" priority="7" rank="1"/>
  </conditionalFormatting>
  <conditionalFormatting sqref="E5">
    <cfRule type="top10" dxfId="218" priority="6" rank="1"/>
  </conditionalFormatting>
  <conditionalFormatting sqref="F5">
    <cfRule type="top10" dxfId="217" priority="5" rank="1"/>
  </conditionalFormatting>
  <conditionalFormatting sqref="G5">
    <cfRule type="top10" dxfId="216" priority="4" rank="1"/>
  </conditionalFormatting>
  <conditionalFormatting sqref="H5">
    <cfRule type="top10" dxfId="215" priority="3" rank="1"/>
  </conditionalFormatting>
  <conditionalFormatting sqref="I5">
    <cfRule type="top10" dxfId="214" priority="2" rank="1"/>
  </conditionalFormatting>
  <conditionalFormatting sqref="J5">
    <cfRule type="top10" dxfId="213" priority="1" rank="1"/>
  </conditionalFormatting>
  <hyperlinks>
    <hyperlink ref="Q1" location="'Tennessee 2020 Ranking'!A1" display="Back to Ranking" xr:uid="{6E72091E-C3DE-45B4-B8B6-B639831016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500C26-B852-493F-81AE-BDEDE39EE4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4157-9643-4B86-988D-0965EE4794F5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9" t="s">
        <v>25</v>
      </c>
      <c r="B2" s="20" t="s">
        <v>39</v>
      </c>
      <c r="C2" s="21">
        <v>43982</v>
      </c>
      <c r="D2" s="22" t="s">
        <v>31</v>
      </c>
      <c r="E2" s="23">
        <v>189</v>
      </c>
      <c r="F2" s="23">
        <v>184</v>
      </c>
      <c r="G2" s="23">
        <v>191</v>
      </c>
      <c r="H2" s="23">
        <v>190</v>
      </c>
      <c r="I2" s="23">
        <v>191</v>
      </c>
      <c r="J2" s="23">
        <v>190</v>
      </c>
      <c r="K2" s="24">
        <v>6</v>
      </c>
      <c r="L2" s="24">
        <v>1135</v>
      </c>
      <c r="M2" s="25">
        <v>189.16666666666666</v>
      </c>
      <c r="N2" s="26">
        <v>4</v>
      </c>
      <c r="O2" s="27">
        <v>193.16666666666666</v>
      </c>
    </row>
    <row r="3" spans="1:17" x14ac:dyDescent="0.25">
      <c r="A3" s="19" t="s">
        <v>25</v>
      </c>
      <c r="B3" s="20" t="s">
        <v>39</v>
      </c>
      <c r="C3" s="21">
        <v>44009</v>
      </c>
      <c r="D3" s="22" t="s">
        <v>31</v>
      </c>
      <c r="E3" s="23">
        <v>193</v>
      </c>
      <c r="F3" s="23">
        <v>194</v>
      </c>
      <c r="G3" s="23">
        <v>190</v>
      </c>
      <c r="H3" s="23">
        <v>194</v>
      </c>
      <c r="I3" s="23"/>
      <c r="J3" s="23"/>
      <c r="K3" s="24">
        <v>4</v>
      </c>
      <c r="L3" s="24">
        <v>771</v>
      </c>
      <c r="M3" s="25">
        <v>192.75</v>
      </c>
      <c r="N3" s="26">
        <v>7</v>
      </c>
      <c r="O3" s="27">
        <v>199.75</v>
      </c>
    </row>
    <row r="5" spans="1:17" x14ac:dyDescent="0.25">
      <c r="K5" s="8">
        <f>SUM(K2:K4)</f>
        <v>10</v>
      </c>
      <c r="L5" s="8">
        <f>SUM(L2:L4)</f>
        <v>1906</v>
      </c>
      <c r="M5" s="7">
        <f>SUM(L5/K5)</f>
        <v>190.6</v>
      </c>
      <c r="N5" s="8">
        <f>SUM(N2:N4)</f>
        <v>11</v>
      </c>
      <c r="O5" s="14">
        <f>SUM(M5+N5)</f>
        <v>201.6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9" t="s">
        <v>26</v>
      </c>
      <c r="B12" s="20" t="s">
        <v>39</v>
      </c>
      <c r="C12" s="21">
        <v>43981</v>
      </c>
      <c r="D12" s="22" t="s">
        <v>31</v>
      </c>
      <c r="E12" s="23">
        <v>180</v>
      </c>
      <c r="F12" s="23">
        <v>182</v>
      </c>
      <c r="G12" s="23">
        <v>0</v>
      </c>
      <c r="H12" s="23">
        <v>0</v>
      </c>
      <c r="I12" s="23"/>
      <c r="J12" s="23"/>
      <c r="K12" s="24">
        <v>4</v>
      </c>
      <c r="L12" s="24">
        <v>362</v>
      </c>
      <c r="M12" s="25">
        <v>90.5</v>
      </c>
      <c r="N12" s="26">
        <v>2</v>
      </c>
      <c r="O12" s="27">
        <v>92.5</v>
      </c>
    </row>
    <row r="14" spans="1:17" x14ac:dyDescent="0.25">
      <c r="K14" s="8">
        <f>SUM(K12:K13)</f>
        <v>4</v>
      </c>
      <c r="L14" s="8">
        <f>SUM(L12:L13)</f>
        <v>362</v>
      </c>
      <c r="M14" s="7">
        <f>SUM(L14/K14)</f>
        <v>90.5</v>
      </c>
      <c r="N14" s="8">
        <f>SUM(N12:N13)</f>
        <v>2</v>
      </c>
      <c r="O14" s="14">
        <f>SUM(M14+N14)</f>
        <v>92.5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E12:J12 B12:C12" name="Range1_14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2">
    <cfRule type="top10" dxfId="212" priority="16" rank="1"/>
  </conditionalFormatting>
  <conditionalFormatting sqref="I2">
    <cfRule type="top10" dxfId="211" priority="18" rank="1"/>
  </conditionalFormatting>
  <conditionalFormatting sqref="E2:H2">
    <cfRule type="top10" dxfId="210" priority="17" rank="1"/>
  </conditionalFormatting>
  <conditionalFormatting sqref="I12">
    <cfRule type="top10" dxfId="209" priority="9" rank="1"/>
  </conditionalFormatting>
  <conditionalFormatting sqref="F12">
    <cfRule type="top10" dxfId="208" priority="12" rank="1"/>
  </conditionalFormatting>
  <conditionalFormatting sqref="G12">
    <cfRule type="top10" dxfId="207" priority="11" rank="1"/>
  </conditionalFormatting>
  <conditionalFormatting sqref="H12">
    <cfRule type="top10" dxfId="206" priority="10" rank="1"/>
  </conditionalFormatting>
  <conditionalFormatting sqref="J12">
    <cfRule type="top10" dxfId="205" priority="8" rank="1"/>
  </conditionalFormatting>
  <conditionalFormatting sqref="E12">
    <cfRule type="top10" dxfId="204" priority="7" rank="1"/>
  </conditionalFormatting>
  <conditionalFormatting sqref="I3">
    <cfRule type="top10" dxfId="203" priority="2" rank="1"/>
  </conditionalFormatting>
  <conditionalFormatting sqref="E3">
    <cfRule type="top10" dxfId="202" priority="6" rank="1"/>
  </conditionalFormatting>
  <conditionalFormatting sqref="G3">
    <cfRule type="top10" dxfId="201" priority="4" rank="1"/>
  </conditionalFormatting>
  <conditionalFormatting sqref="H3">
    <cfRule type="top10" dxfId="200" priority="3" rank="1"/>
  </conditionalFormatting>
  <conditionalFormatting sqref="J3">
    <cfRule type="top10" dxfId="199" priority="1" rank="1"/>
  </conditionalFormatting>
  <conditionalFormatting sqref="F3">
    <cfRule type="top10" dxfId="198" priority="5" rank="1"/>
  </conditionalFormatting>
  <hyperlinks>
    <hyperlink ref="Q1" location="'Tennessee 2020 Ranking'!A1" display="Back to Ranking" xr:uid="{F32C4078-2078-4B65-8ABF-E66B4BF202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74BBE5-8B16-4F1B-B2CE-DA9A5180E6B8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Herman Matoy</vt:lpstr>
      <vt:lpstr>Julian Morrison</vt:lpstr>
      <vt:lpstr>Tennessee 2020 Ranking</vt:lpstr>
      <vt:lpstr>Benji Matoy</vt:lpstr>
      <vt:lpstr>Bill Kelly</vt:lpstr>
      <vt:lpstr>Billy Hudson</vt:lpstr>
      <vt:lpstr>Chris Carter</vt:lpstr>
      <vt:lpstr>Cody McBroon</vt:lpstr>
      <vt:lpstr>Danny Payne</vt:lpstr>
      <vt:lpstr>Danny Sissom</vt:lpstr>
      <vt:lpstr>David Huff</vt:lpstr>
      <vt:lpstr>James Carroll</vt:lpstr>
      <vt:lpstr>Jim Haley</vt:lpstr>
      <vt:lpstr>Jim Parnell</vt:lpstr>
      <vt:lpstr>Kandace Matoy</vt:lpstr>
      <vt:lpstr>Kasi Davis</vt:lpstr>
      <vt:lpstr>Lucas Brooks</vt:lpstr>
      <vt:lpstr>Matthew Tignor</vt:lpstr>
      <vt:lpstr>Rebecca Carroll</vt:lpstr>
      <vt:lpstr>Ricky Haley</vt:lpstr>
      <vt:lpstr>Steve Duvall</vt:lpstr>
      <vt:lpstr>Tom Tignor</vt:lpstr>
      <vt:lpstr>Travis Davis</vt:lpstr>
      <vt:lpstr>Wade Haley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2020-06-28T15:59:16Z</dcterms:modified>
</cp:coreProperties>
</file>