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South Carolina\"/>
    </mc:Choice>
  </mc:AlternateContent>
  <xr:revisionPtr revIDLastSave="0" documentId="13_ncr:1_{C3AAF626-BF96-4BCA-8E34-4B3516D8DC51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South Carolina 2020 Ranking" sheetId="1" r:id="rId1"/>
    <sheet name="Barton Yates" sheetId="15" r:id="rId2"/>
    <sheet name="Charlie Fortson" sheetId="2" r:id="rId3"/>
    <sheet name="Seth Ferguson" sheetId="13" r:id="rId4"/>
    <sheet name="Will Fortson" sheetId="14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5" l="1"/>
  <c r="G24" i="1" s="1"/>
  <c r="L6" i="15"/>
  <c r="E24" i="1" s="1"/>
  <c r="K6" i="15"/>
  <c r="D24" i="1" s="1"/>
  <c r="M6" i="15" l="1"/>
  <c r="N7" i="14"/>
  <c r="G18" i="1" s="1"/>
  <c r="K7" i="14"/>
  <c r="D18" i="1" s="1"/>
  <c r="O6" i="15" l="1"/>
  <c r="H24" i="1" s="1"/>
  <c r="F24" i="1"/>
  <c r="L7" i="14"/>
  <c r="L2" i="13"/>
  <c r="L9" i="13" s="1"/>
  <c r="E7" i="1" s="1"/>
  <c r="K2" i="13"/>
  <c r="K9" i="13" s="1"/>
  <c r="D7" i="1" s="1"/>
  <c r="N9" i="13"/>
  <c r="G7" i="1" s="1"/>
  <c r="L2" i="2"/>
  <c r="K2" i="2"/>
  <c r="K9" i="2" s="1"/>
  <c r="N9" i="2"/>
  <c r="G6" i="1" s="1"/>
  <c r="M2" i="2" l="1"/>
  <c r="O2" i="2" s="1"/>
  <c r="L9" i="2"/>
  <c r="E6" i="1" s="1"/>
  <c r="M2" i="13"/>
  <c r="O2" i="13" s="1"/>
  <c r="M7" i="14"/>
  <c r="E18" i="1"/>
  <c r="D6" i="1"/>
  <c r="M9" i="13"/>
  <c r="M9" i="2" l="1"/>
  <c r="O9" i="2" s="1"/>
  <c r="H6" i="1" s="1"/>
  <c r="O7" i="14"/>
  <c r="H18" i="1" s="1"/>
  <c r="F18" i="1"/>
  <c r="F7" i="1"/>
  <c r="O9" i="13"/>
  <c r="H7" i="1" s="1"/>
  <c r="F6" i="1"/>
</calcChain>
</file>

<file path=xl/sharedStrings.xml><?xml version="1.0" encoding="utf-8"?>
<sst xmlns="http://schemas.openxmlformats.org/spreadsheetml/2006/main" count="147" uniqueCount="44">
  <si>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</si>
  <si>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</si>
  <si>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</si>
  <si>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</si>
  <si>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</si>
  <si>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</si>
  <si>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</si>
  <si>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</si>
  <si>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</si>
  <si>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</si>
  <si>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</si>
  <si>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</si>
  <si>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</si>
  <si>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</si>
  <si>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</si>
  <si>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</si>
  <si>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</si>
  <si>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Target Total</t>
  </si>
  <si>
    <t>Agg</t>
  </si>
  <si>
    <t>Agg + Points</t>
  </si>
  <si>
    <t>Outlaw Heavy</t>
  </si>
  <si>
    <t>ABRA YOUTH OUTLAW HEAVY RANKING 2020</t>
  </si>
  <si>
    <t>Charlie Fortson</t>
  </si>
  <si>
    <t>Return to Rankings</t>
  </si>
  <si>
    <t># Of Targets</t>
  </si>
  <si>
    <t>Belton SC</t>
  </si>
  <si>
    <t>Seth Ferguson</t>
  </si>
  <si>
    <t>Belton, SC</t>
  </si>
  <si>
    <t>Outlaw Hvy</t>
  </si>
  <si>
    <t>* Charlie Fortson</t>
  </si>
  <si>
    <t>* Seth Ferguson</t>
  </si>
  <si>
    <t>Will Fortson</t>
  </si>
  <si>
    <t>Unlimited</t>
  </si>
  <si>
    <t>Outlaw Lt</t>
  </si>
  <si>
    <t>Barton Yates</t>
  </si>
  <si>
    <t>ABRA YOUTH UNLIMITED RANKING 2020</t>
  </si>
  <si>
    <t>ABRA YOUTH OUTLAW LITE RANKING 2020</t>
  </si>
  <si>
    <t>Outlaw Lite</t>
  </si>
  <si>
    <t xml:space="preserve">Outlaw Hvy </t>
  </si>
  <si>
    <t>*Charlie Forston</t>
  </si>
  <si>
    <t>*Seth Ferguson</t>
  </si>
  <si>
    <t xml:space="preserve">Unlimited </t>
  </si>
  <si>
    <t>*Will Forston</t>
  </si>
  <si>
    <t>*Barton 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</si>
</sst>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ill="1"/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 hidden="1"/>
    </xf>
  </cellXfs>
  <cellStyles count="2">
    <cellStyle name="Hyperlink" xfId="1" builtinId="8"/>
    <cellStyle name="Normal" xfId="0" builtinId="0"/>
  </cellStyles>
  <dxfs count="9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__ABRA%20Scoring%20Program%20%202-25-2020%20MASTER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24"/>
  <sheetViews>
    <sheetView tabSelected="1" topLeftCell="A4" workbookViewId="0">
      <selection activeCell="K13" sqref="K13"/>
    </sheetView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8" bestFit="1" customWidth="1"/>
    <col min="4" max="4" width="15.6640625" style="8" bestFit="1" customWidth="1"/>
    <col min="5" max="5" width="16.109375" style="8" bestFit="1" customWidth="1"/>
    <col min="6" max="6" width="9.109375" style="28"/>
    <col min="7" max="7" width="9.109375" style="8"/>
    <col min="8" max="8" width="16.33203125" style="28" bestFit="1" customWidth="1"/>
  </cols>
  <sheetData>
    <row r="1" spans="1:8" x14ac:dyDescent="0.3">
      <c r="A1" s="10"/>
      <c r="B1" s="10"/>
      <c r="C1" s="10"/>
      <c r="D1" s="10"/>
      <c r="E1" s="10"/>
      <c r="F1" s="26"/>
      <c r="G1" s="10"/>
      <c r="H1" s="26"/>
    </row>
    <row r="2" spans="1:8" ht="28.8" x14ac:dyDescent="0.55000000000000004">
      <c r="A2" s="10"/>
      <c r="B2" s="10"/>
      <c r="C2" s="14" t="s">
        <v>21</v>
      </c>
      <c r="D2" s="10"/>
      <c r="E2" s="10"/>
      <c r="F2" s="26"/>
      <c r="G2" s="10"/>
      <c r="H2" s="26"/>
    </row>
    <row r="3" spans="1:8" ht="18" x14ac:dyDescent="0.35">
      <c r="A3" s="10"/>
      <c r="B3" s="10"/>
      <c r="C3" s="10"/>
      <c r="D3" s="16" t="s">
        <v>25</v>
      </c>
      <c r="E3" s="10"/>
      <c r="F3" s="26"/>
      <c r="G3" s="10"/>
      <c r="H3" s="26"/>
    </row>
    <row r="4" spans="1:8" x14ac:dyDescent="0.3">
      <c r="A4" s="10"/>
      <c r="B4" s="10"/>
      <c r="C4" s="10"/>
      <c r="D4" s="10"/>
      <c r="E4" s="10"/>
      <c r="F4" s="26"/>
      <c r="G4" s="10"/>
      <c r="H4" s="26"/>
    </row>
    <row r="5" spans="1:8" ht="17.399999999999999" x14ac:dyDescent="0.45">
      <c r="A5" s="11" t="s">
        <v>0</v>
      </c>
      <c r="B5" s="11" t="s">
        <v>1</v>
      </c>
      <c r="C5" s="11" t="s">
        <v>2</v>
      </c>
      <c r="D5" s="11" t="s">
        <v>24</v>
      </c>
      <c r="E5" s="11" t="s">
        <v>17</v>
      </c>
      <c r="F5" s="27" t="s">
        <v>18</v>
      </c>
      <c r="G5" s="11" t="s">
        <v>14</v>
      </c>
      <c r="H5" s="27" t="s">
        <v>19</v>
      </c>
    </row>
    <row r="6" spans="1:8" x14ac:dyDescent="0.3">
      <c r="A6" s="8">
        <v>1</v>
      </c>
      <c r="B6" s="8" t="s">
        <v>20</v>
      </c>
      <c r="C6" s="17" t="s">
        <v>22</v>
      </c>
      <c r="D6" s="9">
        <f>SUM('Charlie Fortson'!K9)</f>
        <v>22</v>
      </c>
      <c r="E6" s="9">
        <f>SUM('Charlie Fortson'!L9)</f>
        <v>4182.0010000000002</v>
      </c>
      <c r="F6" s="28">
        <f>SUM('Charlie Fortson'!M9)</f>
        <v>190.09095454545457</v>
      </c>
      <c r="G6" s="9">
        <f>SUM('Charlie Fortson'!N9)</f>
        <v>58</v>
      </c>
      <c r="H6" s="28">
        <f>SUM('Charlie Fortson'!O9)</f>
        <v>248.09095454545457</v>
      </c>
    </row>
    <row r="7" spans="1:8" x14ac:dyDescent="0.3">
      <c r="A7" s="8">
        <v>2</v>
      </c>
      <c r="B7" s="8" t="s">
        <v>20</v>
      </c>
      <c r="C7" s="15" t="s">
        <v>26</v>
      </c>
      <c r="D7" s="9">
        <f>SUM('Seth Ferguson'!K9)</f>
        <v>22</v>
      </c>
      <c r="E7" s="9">
        <f>SUM('Seth Ferguson'!L9)</f>
        <v>4180</v>
      </c>
      <c r="F7" s="28">
        <f>SUM('Seth Ferguson'!M9)</f>
        <v>190</v>
      </c>
      <c r="G7" s="9">
        <f>SUM('Seth Ferguson'!N9)</f>
        <v>54</v>
      </c>
      <c r="H7" s="28">
        <f>SUM('Seth Ferguson'!O9)</f>
        <v>244</v>
      </c>
    </row>
    <row r="13" spans="1:8" x14ac:dyDescent="0.3">
      <c r="A13" s="10"/>
      <c r="B13" s="10"/>
      <c r="C13" s="10"/>
      <c r="D13" s="10"/>
      <c r="E13" s="10"/>
      <c r="F13" s="26"/>
      <c r="G13" s="10"/>
      <c r="H13" s="26"/>
    </row>
    <row r="14" spans="1:8" ht="28.8" x14ac:dyDescent="0.55000000000000004">
      <c r="A14" s="10"/>
      <c r="B14" s="10"/>
      <c r="C14" s="14" t="s">
        <v>35</v>
      </c>
      <c r="D14" s="10"/>
      <c r="E14" s="10"/>
      <c r="F14" s="26"/>
      <c r="G14" s="10"/>
      <c r="H14" s="26"/>
    </row>
    <row r="15" spans="1:8" ht="18" x14ac:dyDescent="0.35">
      <c r="A15" s="10"/>
      <c r="B15" s="10"/>
      <c r="C15" s="10"/>
      <c r="D15" s="16" t="s">
        <v>25</v>
      </c>
      <c r="E15" s="10"/>
      <c r="F15" s="26"/>
      <c r="G15" s="10"/>
      <c r="H15" s="26"/>
    </row>
    <row r="16" spans="1:8" x14ac:dyDescent="0.3">
      <c r="A16" s="10"/>
      <c r="B16" s="10"/>
      <c r="C16" s="10"/>
      <c r="D16" s="10"/>
      <c r="E16" s="10"/>
      <c r="F16" s="26"/>
      <c r="G16" s="10"/>
      <c r="H16" s="26"/>
    </row>
    <row r="17" spans="1:8" ht="17.399999999999999" x14ac:dyDescent="0.45">
      <c r="A17" s="11" t="s">
        <v>0</v>
      </c>
      <c r="B17" s="11" t="s">
        <v>1</v>
      </c>
      <c r="C17" s="11" t="s">
        <v>2</v>
      </c>
      <c r="D17" s="11" t="s">
        <v>24</v>
      </c>
      <c r="E17" s="11" t="s">
        <v>17</v>
      </c>
      <c r="F17" s="27" t="s">
        <v>18</v>
      </c>
      <c r="G17" s="11" t="s">
        <v>14</v>
      </c>
      <c r="H17" s="27" t="s">
        <v>19</v>
      </c>
    </row>
    <row r="18" spans="1:8" x14ac:dyDescent="0.3">
      <c r="A18" s="8">
        <v>1</v>
      </c>
      <c r="B18" s="8" t="s">
        <v>20</v>
      </c>
      <c r="C18" s="17" t="s">
        <v>31</v>
      </c>
      <c r="D18" s="9">
        <f>SUM('Will Fortson'!K7)</f>
        <v>12</v>
      </c>
      <c r="E18" s="9">
        <f>SUM('Will Fortson'!L7)</f>
        <v>2300</v>
      </c>
      <c r="F18" s="28">
        <f>SUM('Will Fortson'!M7)</f>
        <v>191.66666666666666</v>
      </c>
      <c r="G18" s="9">
        <f>SUM('Will Fortson'!N7)</f>
        <v>15</v>
      </c>
      <c r="H18" s="28">
        <f>SUM('Will Fortson'!O7)</f>
        <v>206.66666666666666</v>
      </c>
    </row>
    <row r="20" spans="1:8" ht="28.8" x14ac:dyDescent="0.55000000000000004">
      <c r="A20" s="10"/>
      <c r="B20" s="10"/>
      <c r="C20" s="14" t="s">
        <v>36</v>
      </c>
      <c r="D20" s="10"/>
      <c r="E20" s="10"/>
      <c r="F20" s="26"/>
      <c r="G20" s="10"/>
      <c r="H20" s="26"/>
    </row>
    <row r="21" spans="1:8" ht="18" x14ac:dyDescent="0.35">
      <c r="A21" s="10"/>
      <c r="B21" s="10"/>
      <c r="C21" s="10"/>
      <c r="D21" s="16" t="s">
        <v>25</v>
      </c>
      <c r="E21" s="10"/>
      <c r="F21" s="26"/>
      <c r="G21" s="10"/>
      <c r="H21" s="26"/>
    </row>
    <row r="22" spans="1:8" x14ac:dyDescent="0.3">
      <c r="A22" s="10"/>
      <c r="B22" s="10"/>
      <c r="C22" s="10"/>
      <c r="D22" s="10"/>
      <c r="E22" s="10"/>
      <c r="F22" s="26"/>
      <c r="G22" s="10"/>
      <c r="H22" s="26"/>
    </row>
    <row r="23" spans="1:8" ht="17.399999999999999" x14ac:dyDescent="0.45">
      <c r="A23" s="11" t="s">
        <v>0</v>
      </c>
      <c r="B23" s="11" t="s">
        <v>1</v>
      </c>
      <c r="C23" s="11" t="s">
        <v>2</v>
      </c>
      <c r="D23" s="11" t="s">
        <v>24</v>
      </c>
      <c r="E23" s="11" t="s">
        <v>17</v>
      </c>
      <c r="F23" s="27" t="s">
        <v>18</v>
      </c>
      <c r="G23" s="11" t="s">
        <v>14</v>
      </c>
      <c r="H23" s="27" t="s">
        <v>19</v>
      </c>
    </row>
    <row r="24" spans="1:8" x14ac:dyDescent="0.3">
      <c r="A24" s="8">
        <v>1</v>
      </c>
      <c r="B24" s="8" t="s">
        <v>37</v>
      </c>
      <c r="C24" s="17" t="s">
        <v>34</v>
      </c>
      <c r="D24" s="9">
        <f>SUM('Barton Yates'!K6)</f>
        <v>8</v>
      </c>
      <c r="E24" s="9">
        <f>SUM('Barton Yates'!L6)</f>
        <v>1283</v>
      </c>
      <c r="F24" s="28">
        <f>SUM('Barton Yates'!M6)</f>
        <v>160.375</v>
      </c>
      <c r="G24" s="9">
        <f>SUM('Barton Yates'!N6)</f>
        <v>10</v>
      </c>
      <c r="H24" s="28">
        <f>SUM('Barton Yates'!O6)</f>
        <v>170.375</v>
      </c>
    </row>
  </sheetData>
  <sortState xmlns:xlrd2="http://schemas.microsoft.com/office/spreadsheetml/2017/richdata2" ref="C6:H7">
    <sortCondition descending="1" ref="H6:H7"/>
  </sortState>
  <hyperlinks>
    <hyperlink ref="C6" location="'Charlie Fortson'!A1" display="Charlie Fortson" xr:uid="{F7A9BB9E-7E0E-44C1-A9BF-A6E4B63F8A6A}"/>
    <hyperlink ref="C7" location="'Seth Ferguson'!A1" display="Seth Ferguson" xr:uid="{0B7CA9C2-D1BE-44E0-8476-EFAD493F38FE}"/>
    <hyperlink ref="C18" location="'Will Fortson'!A1" display="Will Fortson" xr:uid="{3E18E841-55C4-4B6E-B8CE-5DA8F0166B3A}"/>
    <hyperlink ref="C24" location="'Barton Yates'!A1" display="Barton Yates" xr:uid="{2EA3C00A-4EB9-4182-BBF1-5A4A3475FD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CC3D-269C-47EF-9DD3-85F64A9DD220}">
  <dimension ref="A1:Q6"/>
  <sheetViews>
    <sheetView workbookViewId="0">
      <selection activeCell="B13" sqref="B13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23</v>
      </c>
    </row>
    <row r="2" spans="1:17" x14ac:dyDescent="0.3">
      <c r="A2" s="18" t="s">
        <v>33</v>
      </c>
      <c r="B2" s="19" t="s">
        <v>34</v>
      </c>
      <c r="C2" s="20">
        <v>44044</v>
      </c>
      <c r="D2" s="31" t="s">
        <v>27</v>
      </c>
      <c r="E2" s="21">
        <v>161</v>
      </c>
      <c r="F2" s="21">
        <v>160</v>
      </c>
      <c r="G2" s="21">
        <v>153</v>
      </c>
      <c r="H2" s="21">
        <v>162</v>
      </c>
      <c r="I2" s="21"/>
      <c r="J2" s="21"/>
      <c r="K2" s="22">
        <v>4</v>
      </c>
      <c r="L2" s="22">
        <v>636</v>
      </c>
      <c r="M2" s="23">
        <v>159</v>
      </c>
      <c r="N2" s="24">
        <v>5</v>
      </c>
      <c r="O2" s="25">
        <v>164</v>
      </c>
    </row>
    <row r="3" spans="1:17" x14ac:dyDescent="0.3">
      <c r="A3" s="18" t="s">
        <v>33</v>
      </c>
      <c r="B3" s="19" t="s">
        <v>43</v>
      </c>
      <c r="C3" s="20">
        <v>44093</v>
      </c>
      <c r="D3" s="31" t="s">
        <v>27</v>
      </c>
      <c r="E3" s="21">
        <v>160</v>
      </c>
      <c r="F3" s="21">
        <v>158</v>
      </c>
      <c r="G3" s="21">
        <v>173</v>
      </c>
      <c r="H3" s="21">
        <v>156</v>
      </c>
      <c r="I3" s="21"/>
      <c r="J3" s="21"/>
      <c r="K3" s="22">
        <v>4</v>
      </c>
      <c r="L3" s="22">
        <v>647</v>
      </c>
      <c r="M3" s="23">
        <v>161.75</v>
      </c>
      <c r="N3" s="24">
        <v>5</v>
      </c>
      <c r="O3" s="25">
        <v>166.75</v>
      </c>
    </row>
    <row r="6" spans="1:17" x14ac:dyDescent="0.3">
      <c r="K6" s="7">
        <f>SUM(K2:K5)</f>
        <v>8</v>
      </c>
      <c r="L6" s="7">
        <f>SUM(L2:L5)</f>
        <v>1283</v>
      </c>
      <c r="M6" s="13">
        <f>SUM(L6/K6)</f>
        <v>160.375</v>
      </c>
      <c r="N6" s="7">
        <f>SUM(N2:N5)</f>
        <v>10</v>
      </c>
      <c r="O6" s="13">
        <f>SUM(M6+N6)</f>
        <v>170.375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5"/>
    <protectedRange algorithmName="SHA-512" hashValue="ON39YdpmFHfN9f47KpiRvqrKx0V9+erV1CNkpWzYhW/Qyc6aT8rEyCrvauWSYGZK2ia3o7vd3akF07acHAFpOA==" saltValue="yVW9XmDwTqEnmpSGai0KYg==" spinCount="100000" sqref="B3:C3" name="Range1_1_2_8"/>
    <protectedRange algorithmName="SHA-512" hashValue="ON39YdpmFHfN9f47KpiRvqrKx0V9+erV1CNkpWzYhW/Qyc6aT8rEyCrvauWSYGZK2ia3o7vd3akF07acHAFpOA==" saltValue="yVW9XmDwTqEnmpSGai0KYg==" spinCount="100000" sqref="D3" name="Range1_1_1_2_7"/>
    <protectedRange algorithmName="SHA-512" hashValue="ON39YdpmFHfN9f47KpiRvqrKx0V9+erV1CNkpWzYhW/Qyc6aT8rEyCrvauWSYGZK2ia3o7vd3akF07acHAFpOA==" saltValue="yVW9XmDwTqEnmpSGai0KYg==" spinCount="100000" sqref="E3:J3" name="Range1_4_7"/>
  </protectedRanges>
  <conditionalFormatting sqref="F2">
    <cfRule type="top10" dxfId="89" priority="11" rank="1"/>
  </conditionalFormatting>
  <conditionalFormatting sqref="H2">
    <cfRule type="top10" dxfId="88" priority="10" rank="1"/>
  </conditionalFormatting>
  <conditionalFormatting sqref="G2">
    <cfRule type="top10" dxfId="87" priority="8" rank="1"/>
  </conditionalFormatting>
  <conditionalFormatting sqref="I2">
    <cfRule type="top10" dxfId="86" priority="9" rank="1"/>
  </conditionalFormatting>
  <conditionalFormatting sqref="J2">
    <cfRule type="top10" dxfId="85" priority="7" rank="1"/>
  </conditionalFormatting>
  <conditionalFormatting sqref="E2">
    <cfRule type="top10" dxfId="84" priority="12" rank="1"/>
  </conditionalFormatting>
  <conditionalFormatting sqref="F3">
    <cfRule type="top10" dxfId="5" priority="5" rank="1"/>
  </conditionalFormatting>
  <conditionalFormatting sqref="H3">
    <cfRule type="top10" dxfId="4" priority="4" rank="1"/>
  </conditionalFormatting>
  <conditionalFormatting sqref="G3">
    <cfRule type="top10" dxfId="3" priority="2" rank="1"/>
  </conditionalFormatting>
  <conditionalFormatting sqref="I3">
    <cfRule type="top10" dxfId="2" priority="3" rank="1"/>
  </conditionalFormatting>
  <conditionalFormatting sqref="J3">
    <cfRule type="top10" dxfId="1" priority="1" rank="1"/>
  </conditionalFormatting>
  <conditionalFormatting sqref="E3">
    <cfRule type="top10" dxfId="0" priority="6" rank="1"/>
  </conditionalFormatting>
  <hyperlinks>
    <hyperlink ref="Q1" location="'South Carolina 2020 Ranking'!A1" display="Return to Rankings" xr:uid="{8C81C474-0633-4AF0-BC00-1BAFC36DD0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A1FF1A-65B8-4E84-AECA-3FCCA081F2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9"/>
  <sheetViews>
    <sheetView workbookViewId="0">
      <selection activeCell="B14" sqref="B14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23</v>
      </c>
    </row>
    <row r="2" spans="1:17" x14ac:dyDescent="0.3">
      <c r="A2" s="18" t="s">
        <v>16</v>
      </c>
      <c r="B2" s="19" t="s">
        <v>22</v>
      </c>
      <c r="C2" s="20">
        <v>43897</v>
      </c>
      <c r="D2" s="29" t="s">
        <v>27</v>
      </c>
      <c r="E2" s="21">
        <v>190</v>
      </c>
      <c r="F2" s="21">
        <v>187</v>
      </c>
      <c r="G2" s="21">
        <v>189</v>
      </c>
      <c r="H2" s="21">
        <v>191</v>
      </c>
      <c r="I2" s="21"/>
      <c r="J2" s="21"/>
      <c r="K2" s="22">
        <f>COUNT(E2:J2)</f>
        <v>4</v>
      </c>
      <c r="L2" s="22">
        <f>SUM(E2:J2)</f>
        <v>757</v>
      </c>
      <c r="M2" s="23">
        <f>IFERROR(L2/K2,0)</f>
        <v>189.25</v>
      </c>
      <c r="N2" s="24">
        <v>11</v>
      </c>
      <c r="O2" s="25">
        <f>SUM(M2+N2)</f>
        <v>200.25</v>
      </c>
    </row>
    <row r="3" spans="1:17" x14ac:dyDescent="0.3">
      <c r="A3" s="18" t="s">
        <v>28</v>
      </c>
      <c r="B3" s="19" t="s">
        <v>29</v>
      </c>
      <c r="C3" s="20">
        <v>43988</v>
      </c>
      <c r="D3" s="31" t="s">
        <v>27</v>
      </c>
      <c r="E3" s="21">
        <v>188</v>
      </c>
      <c r="F3" s="21">
        <v>196</v>
      </c>
      <c r="G3" s="21">
        <v>185</v>
      </c>
      <c r="H3" s="21">
        <v>192</v>
      </c>
      <c r="I3" s="21">
        <v>189</v>
      </c>
      <c r="J3" s="21">
        <v>188</v>
      </c>
      <c r="K3" s="22">
        <v>6</v>
      </c>
      <c r="L3" s="22">
        <v>1138</v>
      </c>
      <c r="M3" s="23">
        <v>189.66666666666666</v>
      </c>
      <c r="N3" s="24">
        <v>22</v>
      </c>
      <c r="O3" s="25">
        <v>211.66666666666666</v>
      </c>
    </row>
    <row r="4" spans="1:17" x14ac:dyDescent="0.3">
      <c r="A4" s="18" t="s">
        <v>28</v>
      </c>
      <c r="B4" s="19" t="s">
        <v>22</v>
      </c>
      <c r="C4" s="20">
        <v>44030</v>
      </c>
      <c r="D4" s="31" t="s">
        <v>27</v>
      </c>
      <c r="E4" s="21">
        <v>188</v>
      </c>
      <c r="F4" s="21">
        <v>186</v>
      </c>
      <c r="G4" s="21">
        <v>186</v>
      </c>
      <c r="H4" s="21">
        <v>192.001</v>
      </c>
      <c r="I4" s="21"/>
      <c r="J4" s="21"/>
      <c r="K4" s="22">
        <v>4</v>
      </c>
      <c r="L4" s="22">
        <v>752</v>
      </c>
      <c r="M4" s="23">
        <v>188</v>
      </c>
      <c r="N4" s="24">
        <v>6</v>
      </c>
      <c r="O4" s="25">
        <v>194</v>
      </c>
    </row>
    <row r="5" spans="1:17" x14ac:dyDescent="0.3">
      <c r="A5" s="18" t="s">
        <v>28</v>
      </c>
      <c r="B5" s="19" t="s">
        <v>22</v>
      </c>
      <c r="C5" s="20">
        <v>44044</v>
      </c>
      <c r="D5" s="31" t="s">
        <v>27</v>
      </c>
      <c r="E5" s="21">
        <v>193</v>
      </c>
      <c r="F5" s="21">
        <v>193</v>
      </c>
      <c r="G5" s="21">
        <v>193.001</v>
      </c>
      <c r="H5" s="21">
        <v>193</v>
      </c>
      <c r="I5" s="21"/>
      <c r="J5" s="21"/>
      <c r="K5" s="22">
        <v>4</v>
      </c>
      <c r="L5" s="22">
        <v>772.00099999999998</v>
      </c>
      <c r="M5" s="23">
        <v>193.00024999999999</v>
      </c>
      <c r="N5" s="24">
        <v>13</v>
      </c>
      <c r="O5" s="25">
        <v>206.00024999999999</v>
      </c>
    </row>
    <row r="6" spans="1:17" x14ac:dyDescent="0.3">
      <c r="A6" s="18" t="s">
        <v>38</v>
      </c>
      <c r="B6" s="19" t="s">
        <v>39</v>
      </c>
      <c r="C6" s="20">
        <v>44093</v>
      </c>
      <c r="D6" s="31" t="s">
        <v>27</v>
      </c>
      <c r="E6" s="21">
        <v>191</v>
      </c>
      <c r="F6" s="21">
        <v>189</v>
      </c>
      <c r="G6" s="21">
        <v>189</v>
      </c>
      <c r="H6" s="21">
        <v>194</v>
      </c>
      <c r="I6" s="21"/>
      <c r="J6" s="21"/>
      <c r="K6" s="22">
        <v>4</v>
      </c>
      <c r="L6" s="22">
        <v>763</v>
      </c>
      <c r="M6" s="23">
        <v>190.75</v>
      </c>
      <c r="N6" s="24">
        <v>6</v>
      </c>
      <c r="O6" s="25">
        <v>196.75</v>
      </c>
    </row>
    <row r="9" spans="1:17" x14ac:dyDescent="0.3">
      <c r="K9" s="7">
        <f>SUM(K2:K8)</f>
        <v>22</v>
      </c>
      <c r="L9" s="7">
        <f>SUM(L2:L8)</f>
        <v>4182.0010000000002</v>
      </c>
      <c r="M9" s="13">
        <f>SUM(L9/K9)</f>
        <v>190.09095454545457</v>
      </c>
      <c r="N9" s="7">
        <f>SUM(N2:N8)</f>
        <v>58</v>
      </c>
      <c r="O9" s="13">
        <f>SUM(M9+N9)</f>
        <v>248.09095454545457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1"/>
    <protectedRange algorithmName="SHA-512" hashValue="ON39YdpmFHfN9f47KpiRvqrKx0V9+erV1CNkpWzYhW/Qyc6aT8rEyCrvauWSYGZK2ia3o7vd3akF07acHAFpOA==" saltValue="yVW9XmDwTqEnmpSGai0KYg==" spinCount="100000" sqref="B2" name="Range1_1_2_6"/>
    <protectedRange algorithmName="SHA-512" hashValue="ON39YdpmFHfN9f47KpiRvqrKx0V9+erV1CNkpWzYhW/Qyc6aT8rEyCrvauWSYGZK2ia3o7vd3akF07acHAFpOA==" saltValue="yVW9XmDwTqEnmpSGai0KYg==" spinCount="100000" sqref="E2:J2" name="Range1_4_6"/>
    <protectedRange algorithmName="SHA-512" hashValue="ON39YdpmFHfN9f47KpiRvqrKx0V9+erV1CNkpWzYhW/Qyc6aT8rEyCrvauWSYGZK2ia3o7vd3akF07acHAFpOA==" saltValue="yVW9XmDwTqEnmpSGai0KYg==" spinCount="100000" sqref="B3:C3" name="Range1_1_2_2_1_1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E3:J3" name="Range1_4_2_1_1"/>
    <protectedRange algorithmName="SHA-512" hashValue="ON39YdpmFHfN9f47KpiRvqrKx0V9+erV1CNkpWzYhW/Qyc6aT8rEyCrvauWSYGZK2ia3o7vd3akF07acHAFpOA==" saltValue="yVW9XmDwTqEnmpSGai0KYg==" spinCount="100000" sqref="B4:C4" name="Range1_1_2_1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1_1"/>
    <protectedRange algorithmName="SHA-512" hashValue="ON39YdpmFHfN9f47KpiRvqrKx0V9+erV1CNkpWzYhW/Qyc6aT8rEyCrvauWSYGZK2ia3o7vd3akF07acHAFpOA==" saltValue="yVW9XmDwTqEnmpSGai0KYg==" spinCount="100000" sqref="B5:C5" name="Range1_1_2_5"/>
    <protectedRange algorithmName="SHA-512" hashValue="ON39YdpmFHfN9f47KpiRvqrKx0V9+erV1CNkpWzYhW/Qyc6aT8rEyCrvauWSYGZK2ia3o7vd3akF07acHAFpOA==" saltValue="yVW9XmDwTqEnmpSGai0KYg==" spinCount="100000" sqref="D5" name="Range1_1_1_2_4"/>
    <protectedRange algorithmName="SHA-512" hashValue="ON39YdpmFHfN9f47KpiRvqrKx0V9+erV1CNkpWzYhW/Qyc6aT8rEyCrvauWSYGZK2ia3o7vd3akF07acHAFpOA==" saltValue="yVW9XmDwTqEnmpSGai0KYg==" spinCount="100000" sqref="E5:J5" name="Range1_4_4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3"/>
  </protectedRanges>
  <conditionalFormatting sqref="E2">
    <cfRule type="top10" dxfId="83" priority="25" rank="1"/>
  </conditionalFormatting>
  <conditionalFormatting sqref="F2">
    <cfRule type="top10" dxfId="82" priority="26" rank="1"/>
  </conditionalFormatting>
  <conditionalFormatting sqref="G2">
    <cfRule type="top10" dxfId="81" priority="27" rank="1"/>
  </conditionalFormatting>
  <conditionalFormatting sqref="H2">
    <cfRule type="top10" dxfId="80" priority="28" rank="1"/>
  </conditionalFormatting>
  <conditionalFormatting sqref="I2">
    <cfRule type="top10" dxfId="79" priority="29" rank="1"/>
  </conditionalFormatting>
  <conditionalFormatting sqref="J2">
    <cfRule type="top10" dxfId="78" priority="30" rank="1"/>
  </conditionalFormatting>
  <conditionalFormatting sqref="E3">
    <cfRule type="top10" dxfId="77" priority="24" rank="1"/>
  </conditionalFormatting>
  <conditionalFormatting sqref="F3">
    <cfRule type="top10" dxfId="76" priority="23" rank="1"/>
  </conditionalFormatting>
  <conditionalFormatting sqref="G3">
    <cfRule type="top10" dxfId="75" priority="22" rank="1"/>
  </conditionalFormatting>
  <conditionalFormatting sqref="H3">
    <cfRule type="top10" dxfId="74" priority="21" rank="1"/>
  </conditionalFormatting>
  <conditionalFormatting sqref="I3">
    <cfRule type="top10" dxfId="73" priority="20" rank="1"/>
  </conditionalFormatting>
  <conditionalFormatting sqref="J3">
    <cfRule type="top10" dxfId="72" priority="19" rank="1"/>
  </conditionalFormatting>
  <conditionalFormatting sqref="E4">
    <cfRule type="top10" dxfId="71" priority="18" rank="1"/>
  </conditionalFormatting>
  <conditionalFormatting sqref="F4">
    <cfRule type="top10" dxfId="70" priority="17" rank="1"/>
  </conditionalFormatting>
  <conditionalFormatting sqref="G4">
    <cfRule type="top10" dxfId="69" priority="16" rank="1"/>
  </conditionalFormatting>
  <conditionalFormatting sqref="H4">
    <cfRule type="top10" dxfId="68" priority="15" rank="1"/>
  </conditionalFormatting>
  <conditionalFormatting sqref="I4">
    <cfRule type="top10" dxfId="67" priority="14" rank="1"/>
  </conditionalFormatting>
  <conditionalFormatting sqref="J4">
    <cfRule type="top10" dxfId="66" priority="13" rank="1"/>
  </conditionalFormatting>
  <conditionalFormatting sqref="E5">
    <cfRule type="top10" dxfId="65" priority="12" rank="1"/>
  </conditionalFormatting>
  <conditionalFormatting sqref="F5">
    <cfRule type="top10" dxfId="64" priority="11" rank="1"/>
  </conditionalFormatting>
  <conditionalFormatting sqref="G5">
    <cfRule type="top10" dxfId="63" priority="10" rank="1"/>
  </conditionalFormatting>
  <conditionalFormatting sqref="H5">
    <cfRule type="top10" dxfId="62" priority="9" rank="1"/>
  </conditionalFormatting>
  <conditionalFormatting sqref="I5">
    <cfRule type="top10" dxfId="61" priority="8" rank="1"/>
  </conditionalFormatting>
  <conditionalFormatting sqref="J5">
    <cfRule type="top10" dxfId="60" priority="7" rank="1"/>
  </conditionalFormatting>
  <conditionalFormatting sqref="E6">
    <cfRule type="top10" dxfId="59" priority="6" rank="1"/>
  </conditionalFormatting>
  <conditionalFormatting sqref="F6">
    <cfRule type="top10" dxfId="58" priority="5" rank="1"/>
  </conditionalFormatting>
  <conditionalFormatting sqref="G6">
    <cfRule type="top10" dxfId="57" priority="4" rank="1"/>
  </conditionalFormatting>
  <conditionalFormatting sqref="H6">
    <cfRule type="top10" dxfId="56" priority="3" rank="1"/>
  </conditionalFormatting>
  <conditionalFormatting sqref="I6">
    <cfRule type="top10" dxfId="55" priority="2" rank="1"/>
  </conditionalFormatting>
  <conditionalFormatting sqref="J6">
    <cfRule type="top10" dxfId="54" priority="1" rank="1"/>
  </conditionalFormatting>
  <hyperlinks>
    <hyperlink ref="Q1" location="'South Carolina 2020 Ranking'!A1" display="Return to Rankings" xr:uid="{507ABFBF-8090-4941-814E-49BFA74439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C7CD651-27AC-4CFE-8EDF-1FDCB59FBBB4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517F-AE6A-47A1-8BC7-334A97147936}">
  <dimension ref="A1:Q9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23</v>
      </c>
    </row>
    <row r="2" spans="1:17" x14ac:dyDescent="0.3">
      <c r="A2" s="18" t="s">
        <v>16</v>
      </c>
      <c r="B2" s="19" t="s">
        <v>26</v>
      </c>
      <c r="C2" s="20">
        <v>43897</v>
      </c>
      <c r="D2" s="29" t="s">
        <v>27</v>
      </c>
      <c r="E2" s="21">
        <v>189</v>
      </c>
      <c r="F2" s="21">
        <v>188</v>
      </c>
      <c r="G2" s="21">
        <v>185</v>
      </c>
      <c r="H2" s="21">
        <v>184</v>
      </c>
      <c r="I2" s="21"/>
      <c r="J2" s="21"/>
      <c r="K2" s="22">
        <f>COUNT(E2:J2)</f>
        <v>4</v>
      </c>
      <c r="L2" s="22">
        <f>SUM(E2:J2)</f>
        <v>746</v>
      </c>
      <c r="M2" s="23">
        <f>IFERROR(L2/K2,0)</f>
        <v>186.5</v>
      </c>
      <c r="N2" s="24">
        <v>6</v>
      </c>
      <c r="O2" s="25">
        <f>SUM(M2+N2)</f>
        <v>192.5</v>
      </c>
    </row>
    <row r="3" spans="1:17" x14ac:dyDescent="0.3">
      <c r="A3" s="18" t="s">
        <v>28</v>
      </c>
      <c r="B3" s="19" t="s">
        <v>30</v>
      </c>
      <c r="C3" s="20">
        <v>43988</v>
      </c>
      <c r="D3" s="31" t="s">
        <v>27</v>
      </c>
      <c r="E3" s="21">
        <v>191</v>
      </c>
      <c r="F3" s="21">
        <v>190</v>
      </c>
      <c r="G3" s="21">
        <v>197</v>
      </c>
      <c r="H3" s="21">
        <v>181</v>
      </c>
      <c r="I3" s="21">
        <v>188</v>
      </c>
      <c r="J3" s="21">
        <v>190</v>
      </c>
      <c r="K3" s="22">
        <v>6</v>
      </c>
      <c r="L3" s="22">
        <v>1137</v>
      </c>
      <c r="M3" s="23">
        <v>189.5</v>
      </c>
      <c r="N3" s="24">
        <v>20</v>
      </c>
      <c r="O3" s="25">
        <v>209.5</v>
      </c>
    </row>
    <row r="4" spans="1:17" x14ac:dyDescent="0.3">
      <c r="A4" s="18" t="s">
        <v>28</v>
      </c>
      <c r="B4" s="19" t="s">
        <v>26</v>
      </c>
      <c r="C4" s="20">
        <v>44030</v>
      </c>
      <c r="D4" s="31" t="s">
        <v>27</v>
      </c>
      <c r="E4" s="21">
        <v>190</v>
      </c>
      <c r="F4" s="21">
        <v>195</v>
      </c>
      <c r="G4" s="21">
        <v>191</v>
      </c>
      <c r="H4" s="21">
        <v>192</v>
      </c>
      <c r="I4" s="21"/>
      <c r="J4" s="21"/>
      <c r="K4" s="22">
        <v>4</v>
      </c>
      <c r="L4" s="22">
        <v>768</v>
      </c>
      <c r="M4" s="23">
        <v>192</v>
      </c>
      <c r="N4" s="24">
        <v>13</v>
      </c>
      <c r="O4" s="25">
        <v>205</v>
      </c>
    </row>
    <row r="5" spans="1:17" x14ac:dyDescent="0.3">
      <c r="A5" s="18" t="s">
        <v>28</v>
      </c>
      <c r="B5" s="19" t="s">
        <v>26</v>
      </c>
      <c r="C5" s="20">
        <v>44044</v>
      </c>
      <c r="D5" s="31" t="s">
        <v>27</v>
      </c>
      <c r="E5" s="21">
        <v>189</v>
      </c>
      <c r="F5" s="21">
        <v>192</v>
      </c>
      <c r="G5" s="21">
        <v>193</v>
      </c>
      <c r="H5" s="21">
        <v>190</v>
      </c>
      <c r="I5" s="21"/>
      <c r="J5" s="21"/>
      <c r="K5" s="22">
        <v>4</v>
      </c>
      <c r="L5" s="22">
        <v>764</v>
      </c>
      <c r="M5" s="23">
        <v>191</v>
      </c>
      <c r="N5" s="24">
        <v>4</v>
      </c>
      <c r="O5" s="25">
        <v>195</v>
      </c>
    </row>
    <row r="6" spans="1:17" x14ac:dyDescent="0.3">
      <c r="A6" s="18" t="s">
        <v>38</v>
      </c>
      <c r="B6" s="19" t="s">
        <v>40</v>
      </c>
      <c r="C6" s="20">
        <v>44093</v>
      </c>
      <c r="D6" s="31" t="s">
        <v>27</v>
      </c>
      <c r="E6" s="21">
        <v>192</v>
      </c>
      <c r="F6" s="21">
        <v>188</v>
      </c>
      <c r="G6" s="21">
        <v>190</v>
      </c>
      <c r="H6" s="21">
        <v>195</v>
      </c>
      <c r="I6" s="21"/>
      <c r="J6" s="21"/>
      <c r="K6" s="22">
        <v>4</v>
      </c>
      <c r="L6" s="22">
        <v>765</v>
      </c>
      <c r="M6" s="23">
        <v>191.25</v>
      </c>
      <c r="N6" s="24">
        <v>11</v>
      </c>
      <c r="O6" s="25">
        <v>202.25</v>
      </c>
    </row>
    <row r="9" spans="1:17" x14ac:dyDescent="0.3">
      <c r="K9" s="7">
        <f>SUM(K2:K8)</f>
        <v>22</v>
      </c>
      <c r="L9" s="7">
        <f>SUM(L2:L8)</f>
        <v>4180</v>
      </c>
      <c r="M9" s="13">
        <f>SUM(L9/K9)</f>
        <v>190</v>
      </c>
      <c r="N9" s="7">
        <f>SUM(N2:N8)</f>
        <v>54</v>
      </c>
      <c r="O9" s="13">
        <f>SUM(M9+N9)</f>
        <v>244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1"/>
    <protectedRange algorithmName="SHA-512" hashValue="ON39YdpmFHfN9f47KpiRvqrKx0V9+erV1CNkpWzYhW/Qyc6aT8rEyCrvauWSYGZK2ia3o7vd3akF07acHAFpOA==" saltValue="yVW9XmDwTqEnmpSGai0KYg==" spinCount="100000" sqref="B2" name="Range1_1_2_6"/>
    <protectedRange algorithmName="SHA-512" hashValue="ON39YdpmFHfN9f47KpiRvqrKx0V9+erV1CNkpWzYhW/Qyc6aT8rEyCrvauWSYGZK2ia3o7vd3akF07acHAFpOA==" saltValue="yVW9XmDwTqEnmpSGai0KYg==" spinCount="100000" sqref="E2:J2" name="Range1_4_6"/>
    <protectedRange algorithmName="SHA-512" hashValue="ON39YdpmFHfN9f47KpiRvqrKx0V9+erV1CNkpWzYhW/Qyc6aT8rEyCrvauWSYGZK2ia3o7vd3akF07acHAFpOA==" saltValue="yVW9XmDwTqEnmpSGai0KYg==" spinCount="100000" sqref="B3:C3" name="Range1_1_2_2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2_1"/>
    <protectedRange algorithmName="SHA-512" hashValue="ON39YdpmFHfN9f47KpiRvqrKx0V9+erV1CNkpWzYhW/Qyc6aT8rEyCrvauWSYGZK2ia3o7vd3akF07acHAFpOA==" saltValue="yVW9XmDwTqEnmpSGai0KYg==" spinCount="100000" sqref="B4:C4" name="Range1_1_2_1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1_1"/>
    <protectedRange algorithmName="SHA-512" hashValue="ON39YdpmFHfN9f47KpiRvqrKx0V9+erV1CNkpWzYhW/Qyc6aT8rEyCrvauWSYGZK2ia3o7vd3akF07acHAFpOA==" saltValue="yVW9XmDwTqEnmpSGai0KYg==" spinCount="100000" sqref="B5:C5" name="Range1_1_2_5"/>
    <protectedRange algorithmName="SHA-512" hashValue="ON39YdpmFHfN9f47KpiRvqrKx0V9+erV1CNkpWzYhW/Qyc6aT8rEyCrvauWSYGZK2ia3o7vd3akF07acHAFpOA==" saltValue="yVW9XmDwTqEnmpSGai0KYg==" spinCount="100000" sqref="D5" name="Range1_1_1_2_4"/>
    <protectedRange algorithmName="SHA-512" hashValue="ON39YdpmFHfN9f47KpiRvqrKx0V9+erV1CNkpWzYhW/Qyc6aT8rEyCrvauWSYGZK2ia3o7vd3akF07acHAFpOA==" saltValue="yVW9XmDwTqEnmpSGai0KYg==" spinCount="100000" sqref="E5:J5" name="Range1_4_4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3"/>
  </protectedRanges>
  <conditionalFormatting sqref="H2">
    <cfRule type="top10" dxfId="53" priority="28" rank="1"/>
  </conditionalFormatting>
  <conditionalFormatting sqref="E2">
    <cfRule type="top10" dxfId="52" priority="25" rank="1"/>
  </conditionalFormatting>
  <conditionalFormatting sqref="F2">
    <cfRule type="top10" dxfId="51" priority="26" rank="1"/>
  </conditionalFormatting>
  <conditionalFormatting sqref="G2">
    <cfRule type="top10" dxfId="50" priority="27" rank="1"/>
  </conditionalFormatting>
  <conditionalFormatting sqref="I2">
    <cfRule type="top10" dxfId="49" priority="29" rank="1"/>
  </conditionalFormatting>
  <conditionalFormatting sqref="J2">
    <cfRule type="top10" dxfId="48" priority="30" rank="1"/>
  </conditionalFormatting>
  <conditionalFormatting sqref="E3">
    <cfRule type="top10" dxfId="47" priority="24" rank="1"/>
  </conditionalFormatting>
  <conditionalFormatting sqref="F3">
    <cfRule type="top10" dxfId="46" priority="23" rank="1"/>
  </conditionalFormatting>
  <conditionalFormatting sqref="G3">
    <cfRule type="top10" dxfId="45" priority="22" rank="1"/>
  </conditionalFormatting>
  <conditionalFormatting sqref="H3">
    <cfRule type="top10" dxfId="44" priority="21" rank="1"/>
  </conditionalFormatting>
  <conditionalFormatting sqref="I3">
    <cfRule type="top10" dxfId="43" priority="20" rank="1"/>
  </conditionalFormatting>
  <conditionalFormatting sqref="J3">
    <cfRule type="top10" dxfId="42" priority="19" rank="1"/>
  </conditionalFormatting>
  <conditionalFormatting sqref="E4">
    <cfRule type="top10" dxfId="41" priority="18" rank="1"/>
  </conditionalFormatting>
  <conditionalFormatting sqref="F4">
    <cfRule type="top10" dxfId="40" priority="17" rank="1"/>
  </conditionalFormatting>
  <conditionalFormatting sqref="G4">
    <cfRule type="top10" dxfId="39" priority="16" rank="1"/>
  </conditionalFormatting>
  <conditionalFormatting sqref="H4">
    <cfRule type="top10" dxfId="38" priority="15" rank="1"/>
  </conditionalFormatting>
  <conditionalFormatting sqref="I4">
    <cfRule type="top10" dxfId="37" priority="14" rank="1"/>
  </conditionalFormatting>
  <conditionalFormatting sqref="J4">
    <cfRule type="top10" dxfId="36" priority="13" rank="1"/>
  </conditionalFormatting>
  <conditionalFormatting sqref="E5">
    <cfRule type="top10" dxfId="35" priority="12" rank="1"/>
  </conditionalFormatting>
  <conditionalFormatting sqref="F5">
    <cfRule type="top10" dxfId="34" priority="11" rank="1"/>
  </conditionalFormatting>
  <conditionalFormatting sqref="G5">
    <cfRule type="top10" dxfId="33" priority="10" rank="1"/>
  </conditionalFormatting>
  <conditionalFormatting sqref="H5">
    <cfRule type="top10" dxfId="32" priority="9" rank="1"/>
  </conditionalFormatting>
  <conditionalFormatting sqref="I5">
    <cfRule type="top10" dxfId="31" priority="8" rank="1"/>
  </conditionalFormatting>
  <conditionalFormatting sqref="J5">
    <cfRule type="top10" dxfId="30" priority="7" rank="1"/>
  </conditionalFormatting>
  <conditionalFormatting sqref="E6">
    <cfRule type="top10" dxfId="29" priority="6" rank="1"/>
  </conditionalFormatting>
  <conditionalFormatting sqref="F6">
    <cfRule type="top10" dxfId="28" priority="5" rank="1"/>
  </conditionalFormatting>
  <conditionalFormatting sqref="G6">
    <cfRule type="top10" dxfId="27" priority="4" rank="1"/>
  </conditionalFormatting>
  <conditionalFormatting sqref="H6">
    <cfRule type="top10" dxfId="26" priority="3" rank="1"/>
  </conditionalFormatting>
  <conditionalFormatting sqref="I6">
    <cfRule type="top10" dxfId="25" priority="2" rank="1"/>
  </conditionalFormatting>
  <conditionalFormatting sqref="J6">
    <cfRule type="top10" dxfId="24" priority="1" rank="1"/>
  </conditionalFormatting>
  <hyperlinks>
    <hyperlink ref="Q1" location="'South Carolina 2020 Ranking'!A1" display="Return to Rankings" xr:uid="{F920E8AA-C835-49D5-87B4-EF655A6CEA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8F4DCE-177D-49B6-A614-5F108D43D0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D7E9CED-1526-42FE-BCE8-D99B65054851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5E1E0-B942-4C1D-B960-DE8C7755FEFF}">
  <dimension ref="A1:Q7"/>
  <sheetViews>
    <sheetView workbookViewId="0">
      <selection activeCell="A4" sqref="A4:O4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23</v>
      </c>
    </row>
    <row r="2" spans="1:17" x14ac:dyDescent="0.3">
      <c r="A2" s="18" t="s">
        <v>32</v>
      </c>
      <c r="B2" s="19" t="s">
        <v>31</v>
      </c>
      <c r="C2" s="20">
        <v>44030</v>
      </c>
      <c r="D2" s="31" t="s">
        <v>27</v>
      </c>
      <c r="E2" s="21">
        <v>191</v>
      </c>
      <c r="F2" s="21">
        <v>195</v>
      </c>
      <c r="G2" s="21">
        <v>189</v>
      </c>
      <c r="H2" s="21">
        <v>192</v>
      </c>
      <c r="I2" s="21"/>
      <c r="J2" s="21"/>
      <c r="K2" s="22">
        <v>4</v>
      </c>
      <c r="L2" s="22">
        <v>767</v>
      </c>
      <c r="M2" s="23">
        <v>191.75</v>
      </c>
      <c r="N2" s="24">
        <v>5</v>
      </c>
      <c r="O2" s="25">
        <v>196.75</v>
      </c>
    </row>
    <row r="3" spans="1:17" x14ac:dyDescent="0.3">
      <c r="A3" s="18" t="s">
        <v>32</v>
      </c>
      <c r="B3" s="19" t="s">
        <v>31</v>
      </c>
      <c r="C3" s="20">
        <v>44044</v>
      </c>
      <c r="D3" s="31" t="s">
        <v>27</v>
      </c>
      <c r="E3" s="21">
        <v>192</v>
      </c>
      <c r="F3" s="21">
        <v>193</v>
      </c>
      <c r="G3" s="21">
        <v>192</v>
      </c>
      <c r="H3" s="21">
        <v>193</v>
      </c>
      <c r="I3" s="21"/>
      <c r="J3" s="21"/>
      <c r="K3" s="22">
        <v>4</v>
      </c>
      <c r="L3" s="22">
        <v>770</v>
      </c>
      <c r="M3" s="23">
        <v>192.5</v>
      </c>
      <c r="N3" s="24">
        <v>5</v>
      </c>
      <c r="O3" s="25">
        <v>197.5</v>
      </c>
    </row>
    <row r="4" spans="1:17" x14ac:dyDescent="0.3">
      <c r="A4" s="18" t="s">
        <v>41</v>
      </c>
      <c r="B4" s="19" t="s">
        <v>42</v>
      </c>
      <c r="C4" s="20">
        <v>44093</v>
      </c>
      <c r="D4" s="31" t="s">
        <v>27</v>
      </c>
      <c r="E4" s="32">
        <v>191</v>
      </c>
      <c r="F4" s="32">
        <v>189</v>
      </c>
      <c r="G4" s="32">
        <v>189</v>
      </c>
      <c r="H4" s="32">
        <v>194</v>
      </c>
      <c r="I4" s="32"/>
      <c r="J4" s="32"/>
      <c r="K4" s="22">
        <v>4</v>
      </c>
      <c r="L4" s="22">
        <v>763</v>
      </c>
      <c r="M4" s="23">
        <v>190.75</v>
      </c>
      <c r="N4" s="24">
        <v>5</v>
      </c>
      <c r="O4" s="25">
        <v>195.75</v>
      </c>
    </row>
    <row r="7" spans="1:17" x14ac:dyDescent="0.3">
      <c r="K7" s="7">
        <f>SUM(K2:K6)</f>
        <v>12</v>
      </c>
      <c r="L7" s="7">
        <f>SUM(L2:L6)</f>
        <v>2300</v>
      </c>
      <c r="M7" s="13">
        <f>SUM(L7/K7)</f>
        <v>191.66666666666666</v>
      </c>
      <c r="N7" s="7">
        <f>SUM(N2:N6)</f>
        <v>15</v>
      </c>
      <c r="O7" s="13">
        <f>SUM(M7+N7)</f>
        <v>206.66666666666666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:C3" name="Range1_1_2_7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" name="Range1_1_2_9"/>
    <protectedRange algorithmName="SHA-512" hashValue="ON39YdpmFHfN9f47KpiRvqrKx0V9+erV1CNkpWzYhW/Qyc6aT8rEyCrvauWSYGZK2ia3o7vd3akF07acHAFpOA==" saltValue="yVW9XmDwTqEnmpSGai0KYg==" spinCount="100000" sqref="D4" name="Range1_1_1_2_8"/>
    <protectedRange algorithmName="SHA-512" hashValue="ON39YdpmFHfN9f47KpiRvqrKx0V9+erV1CNkpWzYhW/Qyc6aT8rEyCrvauWSYGZK2ia3o7vd3akF07acHAFpOA==" saltValue="yVW9XmDwTqEnmpSGai0KYg==" spinCount="100000" sqref="E4:J4" name="Range1_4_8"/>
  </protectedRanges>
  <conditionalFormatting sqref="E2">
    <cfRule type="top10" dxfId="23" priority="18" rank="1"/>
  </conditionalFormatting>
  <conditionalFormatting sqref="F2">
    <cfRule type="top10" dxfId="22" priority="17" rank="1"/>
  </conditionalFormatting>
  <conditionalFormatting sqref="G2">
    <cfRule type="top10" dxfId="21" priority="16" rank="1"/>
  </conditionalFormatting>
  <conditionalFormatting sqref="H2">
    <cfRule type="top10" dxfId="20" priority="15" rank="1"/>
  </conditionalFormatting>
  <conditionalFormatting sqref="I2">
    <cfRule type="top10" dxfId="19" priority="14" rank="1"/>
  </conditionalFormatting>
  <conditionalFormatting sqref="J2">
    <cfRule type="top10" dxfId="18" priority="13" rank="1"/>
  </conditionalFormatting>
  <conditionalFormatting sqref="E3">
    <cfRule type="top10" dxfId="17" priority="12" rank="1"/>
  </conditionalFormatting>
  <conditionalFormatting sqref="F3">
    <cfRule type="top10" dxfId="16" priority="11" rank="1"/>
  </conditionalFormatting>
  <conditionalFormatting sqref="G3">
    <cfRule type="top10" dxfId="15" priority="10" rank="1"/>
  </conditionalFormatting>
  <conditionalFormatting sqref="H3">
    <cfRule type="top10" dxfId="14" priority="9" rank="1"/>
  </conditionalFormatting>
  <conditionalFormatting sqref="I3">
    <cfRule type="top10" dxfId="13" priority="8" rank="1"/>
  </conditionalFormatting>
  <conditionalFormatting sqref="J3">
    <cfRule type="top10" dxfId="12" priority="7" rank="1"/>
  </conditionalFormatting>
  <conditionalFormatting sqref="E4">
    <cfRule type="top10" dxfId="11" priority="6" rank="1"/>
  </conditionalFormatting>
  <conditionalFormatting sqref="F4">
    <cfRule type="top10" dxfId="10" priority="5" rank="1"/>
  </conditionalFormatting>
  <conditionalFormatting sqref="G4">
    <cfRule type="top10" dxfId="9" priority="4" rank="1"/>
  </conditionalFormatting>
  <conditionalFormatting sqref="H4">
    <cfRule type="top10" dxfId="8" priority="3" rank="1"/>
  </conditionalFormatting>
  <conditionalFormatting sqref="I4">
    <cfRule type="top10" dxfId="7" priority="2" rank="1"/>
  </conditionalFormatting>
  <conditionalFormatting sqref="J4">
    <cfRule type="top10" dxfId="6" priority="1" rank="1"/>
  </conditionalFormatting>
  <hyperlinks>
    <hyperlink ref="Q1" location="'South Carolina 2020 Ranking'!A1" display="Return to Rankings" xr:uid="{1E9E56B2-382B-431B-B76B-37D4960A5B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A6D709-CDC7-4081-9FF0-FFD268CDD5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South Carolina 2020 Ranking</vt:lpstr>
      <vt:lpstr>Barton Yates</vt:lpstr>
      <vt:lpstr>Charlie Fortson</vt:lpstr>
      <vt:lpstr>Seth Ferguson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2020-09-25T21:19:52Z</dcterms:modified>
</cp:coreProperties>
</file>