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South Carolina\"/>
    </mc:Choice>
  </mc:AlternateContent>
  <xr:revisionPtr revIDLastSave="0" documentId="13_ncr:1_{AFA48527-3C87-49CD-986A-3A15D2FAA687}" xr6:coauthVersionLast="45" xr6:coauthVersionMax="45" xr10:uidLastSave="{00000000-0000-0000-0000-000000000000}"/>
  <bookViews>
    <workbookView xWindow="-120" yWindow="-120" windowWidth="29040" windowHeight="15840" activeTab="6" xr2:uid="{9878CD3C-DECC-4BCD-82BA-AAD0CA48A116}"/>
  </bookViews>
  <sheets>
    <sheet name="05 04 2019" sheetId="1" r:id="rId1"/>
    <sheet name="06 01 2019" sheetId="2" r:id="rId2"/>
    <sheet name="07 06 19" sheetId="3" r:id="rId3"/>
    <sheet name="08 03 2019" sheetId="4" r:id="rId4"/>
    <sheet name="09 07 2019" sheetId="5" r:id="rId5"/>
    <sheet name="10 05 19" sheetId="6" r:id="rId6"/>
    <sheet name="11 02 2019" sheetId="7" r:id="rId7"/>
  </sheets>
  <externalReferences>
    <externalReference r:id="rId8"/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7" l="1"/>
  <c r="M24" i="7"/>
  <c r="F24" i="7"/>
  <c r="N23" i="7"/>
  <c r="M23" i="7"/>
  <c r="F23" i="7"/>
  <c r="N20" i="7"/>
  <c r="M20" i="7"/>
  <c r="F20" i="7"/>
  <c r="N17" i="7"/>
  <c r="M17" i="7"/>
  <c r="F17" i="7"/>
  <c r="N16" i="7"/>
  <c r="M16" i="7"/>
  <c r="F16" i="7"/>
  <c r="N13" i="7"/>
  <c r="M13" i="7"/>
  <c r="F13" i="7"/>
  <c r="N12" i="7"/>
  <c r="M12" i="7"/>
  <c r="F12" i="7"/>
  <c r="N11" i="7"/>
  <c r="M11" i="7"/>
  <c r="F11" i="7"/>
  <c r="N10" i="7"/>
  <c r="M10" i="7"/>
  <c r="F10" i="7"/>
  <c r="N7" i="7"/>
  <c r="M7" i="7"/>
  <c r="F7" i="7"/>
  <c r="N4" i="7"/>
  <c r="M4" i="7"/>
  <c r="F4" i="7"/>
  <c r="N3" i="7"/>
  <c r="M3" i="7"/>
  <c r="F3" i="7"/>
  <c r="N2" i="7"/>
  <c r="M2" i="7"/>
  <c r="F2" i="7"/>
  <c r="O4" i="7" l="1"/>
  <c r="O12" i="7"/>
  <c r="O23" i="7"/>
  <c r="Q23" i="7" s="1"/>
  <c r="O13" i="7"/>
  <c r="O2" i="7"/>
  <c r="O7" i="7"/>
  <c r="O10" i="7"/>
  <c r="O11" i="7"/>
  <c r="Q11" i="7" s="1"/>
  <c r="O20" i="7"/>
  <c r="Q20" i="7" s="1"/>
  <c r="O3" i="7"/>
  <c r="Q3" i="7" s="1"/>
  <c r="O24" i="7"/>
  <c r="O16" i="7"/>
  <c r="O17" i="7"/>
  <c r="Q7" i="7"/>
  <c r="Q10" i="7"/>
  <c r="Q17" i="7"/>
  <c r="Q2" i="7"/>
  <c r="Q24" i="7"/>
  <c r="Q12" i="7"/>
  <c r="Q4" i="7"/>
  <c r="Q16" i="7" l="1"/>
  <c r="Q13" i="7"/>
  <c r="E2" i="6" l="1"/>
  <c r="L2" i="6"/>
  <c r="M2" i="6"/>
  <c r="N2" i="6"/>
  <c r="P2" i="6" s="1"/>
  <c r="E3" i="6"/>
  <c r="L3" i="6"/>
  <c r="M3" i="6"/>
  <c r="N3" i="6" s="1"/>
  <c r="P3" i="6" s="1"/>
  <c r="E4" i="6"/>
  <c r="L4" i="6"/>
  <c r="M4" i="6"/>
  <c r="E7" i="6"/>
  <c r="L7" i="6"/>
  <c r="M7" i="6"/>
  <c r="E8" i="6"/>
  <c r="L8" i="6"/>
  <c r="M8" i="6"/>
  <c r="N8" i="6" s="1"/>
  <c r="P8" i="6" s="1"/>
  <c r="E11" i="6"/>
  <c r="L11" i="6"/>
  <c r="M11" i="6"/>
  <c r="N11" i="6" s="1"/>
  <c r="P11" i="6" s="1"/>
  <c r="E14" i="6"/>
  <c r="L14" i="6"/>
  <c r="M14" i="6"/>
  <c r="E15" i="6"/>
  <c r="L15" i="6"/>
  <c r="M15" i="6"/>
  <c r="N15" i="6" s="1"/>
  <c r="P15" i="6" s="1"/>
  <c r="E16" i="6"/>
  <c r="L16" i="6"/>
  <c r="N16" i="6" s="1"/>
  <c r="P16" i="6" s="1"/>
  <c r="M16" i="6"/>
  <c r="E19" i="6"/>
  <c r="L19" i="6"/>
  <c r="M19" i="6"/>
  <c r="E20" i="6"/>
  <c r="L20" i="6"/>
  <c r="M20" i="6"/>
  <c r="E21" i="6"/>
  <c r="L21" i="6"/>
  <c r="M21" i="6"/>
  <c r="N21" i="6" s="1"/>
  <c r="P21" i="6" s="1"/>
  <c r="N20" i="6" l="1"/>
  <c r="P20" i="6" s="1"/>
  <c r="N14" i="6"/>
  <c r="P14" i="6" s="1"/>
  <c r="N19" i="6"/>
  <c r="P19" i="6" s="1"/>
  <c r="N7" i="6"/>
  <c r="P7" i="6" s="1"/>
  <c r="N4" i="6"/>
  <c r="P4" i="6" s="1"/>
  <c r="N19" i="4"/>
  <c r="M19" i="4"/>
  <c r="F19" i="4"/>
  <c r="N16" i="4"/>
  <c r="M16" i="4"/>
  <c r="F16" i="4"/>
  <c r="N13" i="4"/>
  <c r="M13" i="4"/>
  <c r="F13" i="4"/>
  <c r="N12" i="4"/>
  <c r="M12" i="4"/>
  <c r="F12" i="4"/>
  <c r="N11" i="4"/>
  <c r="M11" i="4"/>
  <c r="F11" i="4"/>
  <c r="N8" i="4"/>
  <c r="M8" i="4"/>
  <c r="O8" i="4" s="1"/>
  <c r="F8" i="4"/>
  <c r="N7" i="4"/>
  <c r="M7" i="4"/>
  <c r="F7" i="4"/>
  <c r="N3" i="4"/>
  <c r="M3" i="4"/>
  <c r="F3" i="4"/>
  <c r="N2" i="4"/>
  <c r="M2" i="4"/>
  <c r="F2" i="4"/>
  <c r="O16" i="4" l="1"/>
  <c r="Q16" i="4" s="1"/>
  <c r="O13" i="4"/>
  <c r="O7" i="4"/>
  <c r="O2" i="4"/>
  <c r="Q2" i="4" s="1"/>
  <c r="O11" i="4"/>
  <c r="Q11" i="4" s="1"/>
  <c r="O12" i="4"/>
  <c r="O3" i="4"/>
  <c r="Q3" i="4" s="1"/>
  <c r="O19" i="4"/>
  <c r="Q19" i="4" s="1"/>
  <c r="Q8" i="4"/>
  <c r="Q12" i="4"/>
  <c r="Q7" i="4"/>
  <c r="M28" i="3"/>
  <c r="L28" i="3"/>
  <c r="E28" i="3"/>
  <c r="D28" i="3"/>
  <c r="M25" i="3"/>
  <c r="L25" i="3"/>
  <c r="E25" i="3"/>
  <c r="D25" i="3"/>
  <c r="M24" i="3"/>
  <c r="L24" i="3"/>
  <c r="E24" i="3"/>
  <c r="D24" i="3"/>
  <c r="M23" i="3"/>
  <c r="N23" i="3" s="1"/>
  <c r="L23" i="3"/>
  <c r="E23" i="3"/>
  <c r="D23" i="3"/>
  <c r="M22" i="3"/>
  <c r="N22" i="3" s="1"/>
  <c r="L22" i="3"/>
  <c r="E22" i="3"/>
  <c r="D22" i="3"/>
  <c r="M18" i="3"/>
  <c r="L18" i="3"/>
  <c r="E18" i="3"/>
  <c r="D18" i="3"/>
  <c r="M17" i="3"/>
  <c r="L17" i="3"/>
  <c r="E17" i="3"/>
  <c r="D17" i="3"/>
  <c r="M16" i="3"/>
  <c r="L16" i="3"/>
  <c r="E16" i="3"/>
  <c r="D16" i="3"/>
  <c r="M13" i="3"/>
  <c r="L13" i="3"/>
  <c r="E13" i="3"/>
  <c r="D13" i="3"/>
  <c r="M12" i="3"/>
  <c r="N12" i="3" s="1"/>
  <c r="L12" i="3"/>
  <c r="E12" i="3"/>
  <c r="D12" i="3"/>
  <c r="M11" i="3"/>
  <c r="L11" i="3"/>
  <c r="E11" i="3"/>
  <c r="D11" i="3"/>
  <c r="M10" i="3"/>
  <c r="L10" i="3"/>
  <c r="E10" i="3"/>
  <c r="D10" i="3"/>
  <c r="M9" i="3"/>
  <c r="L9" i="3"/>
  <c r="E9" i="3"/>
  <c r="D9" i="3"/>
  <c r="M6" i="3"/>
  <c r="L6" i="3"/>
  <c r="E6" i="3"/>
  <c r="D6" i="3"/>
  <c r="M5" i="3"/>
  <c r="L5" i="3"/>
  <c r="E5" i="3"/>
  <c r="D5" i="3"/>
  <c r="M4" i="3"/>
  <c r="L4" i="3"/>
  <c r="E4" i="3"/>
  <c r="D4" i="3"/>
  <c r="M3" i="3"/>
  <c r="L3" i="3"/>
  <c r="E3" i="3"/>
  <c r="D3" i="3"/>
  <c r="M2" i="3"/>
  <c r="L2" i="3"/>
  <c r="E2" i="3"/>
  <c r="D2" i="3"/>
  <c r="Q13" i="4" l="1"/>
  <c r="N2" i="3"/>
  <c r="N6" i="3"/>
  <c r="P6" i="3" s="1"/>
  <c r="N13" i="3"/>
  <c r="P13" i="3" s="1"/>
  <c r="N18" i="3"/>
  <c r="N3" i="3"/>
  <c r="P3" i="3" s="1"/>
  <c r="N4" i="3"/>
  <c r="P4" i="3" s="1"/>
  <c r="N5" i="3"/>
  <c r="P5" i="3" s="1"/>
  <c r="N17" i="3"/>
  <c r="P17" i="3" s="1"/>
  <c r="N24" i="3"/>
  <c r="N25" i="3"/>
  <c r="N16" i="3"/>
  <c r="N9" i="3"/>
  <c r="N10" i="3"/>
  <c r="P10" i="3" s="1"/>
  <c r="N11" i="3"/>
  <c r="P11" i="3" s="1"/>
  <c r="N28" i="3"/>
  <c r="P28" i="3" s="1"/>
  <c r="P2" i="3"/>
  <c r="P22" i="3"/>
  <c r="P23" i="3"/>
  <c r="P12" i="3"/>
  <c r="P25" i="3" l="1"/>
  <c r="P18" i="3"/>
  <c r="P16" i="3"/>
  <c r="P24" i="3"/>
  <c r="P9" i="3"/>
  <c r="P15" i="2"/>
  <c r="M14" i="2"/>
  <c r="N14" i="2" s="1"/>
  <c r="P14" i="2" s="1"/>
  <c r="P20" i="2" l="1"/>
  <c r="O65" i="1" l="1"/>
  <c r="N65" i="1"/>
  <c r="P65" i="1" l="1"/>
  <c r="R65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6" i="1"/>
  <c r="N45" i="1"/>
  <c r="N44" i="1"/>
  <c r="N43" i="1"/>
  <c r="N42" i="1"/>
  <c r="N41" i="1"/>
  <c r="N40" i="1"/>
  <c r="N39" i="1"/>
  <c r="N38" i="1"/>
  <c r="N34" i="1"/>
  <c r="N37" i="1"/>
  <c r="N35" i="1"/>
  <c r="N36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5" i="1"/>
  <c r="N2" i="1"/>
  <c r="N3" i="1"/>
  <c r="N4" i="1"/>
  <c r="N7" i="1"/>
  <c r="N8" i="1"/>
  <c r="N9" i="1"/>
  <c r="N10" i="1"/>
  <c r="N11" i="1"/>
  <c r="N12" i="1"/>
  <c r="N13" i="1"/>
  <c r="N14" i="1"/>
  <c r="N6" i="1"/>
  <c r="C62" i="1" l="1"/>
  <c r="C61" i="1"/>
  <c r="C60" i="1"/>
  <c r="C59" i="1"/>
  <c r="C58" i="1"/>
  <c r="C57" i="1"/>
  <c r="C56" i="1"/>
  <c r="C55" i="1"/>
  <c r="C54" i="1"/>
  <c r="C53" i="1"/>
  <c r="C52" i="1"/>
  <c r="C51" i="1"/>
  <c r="C46" i="1"/>
  <c r="C45" i="1"/>
  <c r="C44" i="1"/>
  <c r="C43" i="1"/>
  <c r="C42" i="1"/>
  <c r="C41" i="1"/>
  <c r="C40" i="1"/>
  <c r="C39" i="1"/>
  <c r="C38" i="1"/>
  <c r="C30" i="1"/>
  <c r="C29" i="1"/>
  <c r="C28" i="1"/>
  <c r="C27" i="1"/>
  <c r="C26" i="1"/>
  <c r="C25" i="1"/>
  <c r="C24" i="1"/>
  <c r="C23" i="1"/>
  <c r="C22" i="1"/>
  <c r="C21" i="1"/>
  <c r="C20" i="1"/>
  <c r="C14" i="1"/>
  <c r="C13" i="1"/>
  <c r="C12" i="1"/>
  <c r="C11" i="1"/>
  <c r="C10" i="1"/>
  <c r="C9" i="1"/>
  <c r="C8" i="1"/>
  <c r="C7" i="1"/>
  <c r="C6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6" i="1"/>
  <c r="O45" i="1"/>
  <c r="O44" i="1"/>
  <c r="O43" i="1"/>
  <c r="O42" i="1"/>
  <c r="O41" i="1"/>
  <c r="O40" i="1"/>
  <c r="O39" i="1"/>
  <c r="O38" i="1"/>
  <c r="O34" i="1"/>
  <c r="O37" i="1"/>
  <c r="O35" i="1"/>
  <c r="O36" i="1"/>
  <c r="O30" i="1"/>
  <c r="O29" i="1"/>
  <c r="P29" i="1" s="1"/>
  <c r="O28" i="1"/>
  <c r="O27" i="1"/>
  <c r="O26" i="1"/>
  <c r="O25" i="1"/>
  <c r="O24" i="1"/>
  <c r="O23" i="1"/>
  <c r="O22" i="1"/>
  <c r="O21" i="1"/>
  <c r="O20" i="1"/>
  <c r="O19" i="1"/>
  <c r="O18" i="1"/>
  <c r="O2" i="1"/>
  <c r="O6" i="1"/>
  <c r="O5" i="1"/>
  <c r="O3" i="1"/>
  <c r="O4" i="1"/>
  <c r="O7" i="1"/>
  <c r="O8" i="1"/>
  <c r="O9" i="1"/>
  <c r="O10" i="1"/>
  <c r="P10" i="1" s="1"/>
  <c r="O11" i="1"/>
  <c r="O12" i="1"/>
  <c r="O13" i="1"/>
  <c r="O14" i="1"/>
  <c r="P14" i="1" s="1"/>
  <c r="R29" i="1" l="1"/>
  <c r="P52" i="1"/>
  <c r="R52" i="1" s="1"/>
  <c r="P56" i="1"/>
  <c r="R56" i="1" s="1"/>
  <c r="P60" i="1"/>
  <c r="R60" i="1" s="1"/>
  <c r="R14" i="1"/>
  <c r="R10" i="1"/>
  <c r="P6" i="1"/>
  <c r="P13" i="1"/>
  <c r="P4" i="1"/>
  <c r="P37" i="1"/>
  <c r="P40" i="1"/>
  <c r="P44" i="1"/>
  <c r="P9" i="1"/>
  <c r="P45" i="1"/>
  <c r="P53" i="1"/>
  <c r="R53" i="1" s="1"/>
  <c r="P34" i="1"/>
  <c r="P41" i="1"/>
  <c r="P51" i="1"/>
  <c r="P55" i="1"/>
  <c r="R55" i="1" s="1"/>
  <c r="P58" i="1"/>
  <c r="R58" i="1" s="1"/>
  <c r="P38" i="1"/>
  <c r="P42" i="1"/>
  <c r="P46" i="1"/>
  <c r="P35" i="1"/>
  <c r="P39" i="1"/>
  <c r="P43" i="1"/>
  <c r="P19" i="1"/>
  <c r="P23" i="1"/>
  <c r="P27" i="1"/>
  <c r="P20" i="1"/>
  <c r="P24" i="1"/>
  <c r="P28" i="1"/>
  <c r="P21" i="1"/>
  <c r="P25" i="1"/>
  <c r="P18" i="1"/>
  <c r="P22" i="1"/>
  <c r="P26" i="1"/>
  <c r="P30" i="1"/>
  <c r="P12" i="1"/>
  <c r="P8" i="1"/>
  <c r="P11" i="1"/>
  <c r="P7" i="1"/>
  <c r="P3" i="1"/>
  <c r="P5" i="1"/>
  <c r="P57" i="1"/>
  <c r="R57" i="1" s="1"/>
  <c r="P61" i="1"/>
  <c r="R61" i="1" s="1"/>
  <c r="P59" i="1"/>
  <c r="R59" i="1" s="1"/>
  <c r="P36" i="1"/>
  <c r="P62" i="1"/>
  <c r="R62" i="1" s="1"/>
  <c r="P54" i="1"/>
  <c r="P50" i="1"/>
  <c r="R50" i="1" s="1"/>
  <c r="P2" i="1"/>
  <c r="R51" i="1" l="1"/>
  <c r="R54" i="1"/>
  <c r="B51" i="1"/>
  <c r="B55" i="1"/>
  <c r="B59" i="1"/>
  <c r="B50" i="1"/>
  <c r="B52" i="1"/>
  <c r="B56" i="1"/>
  <c r="B60" i="1"/>
  <c r="B53" i="1"/>
  <c r="B57" i="1"/>
  <c r="B61" i="1"/>
  <c r="B54" i="1"/>
  <c r="B58" i="1"/>
  <c r="B62" i="1"/>
  <c r="B29" i="1"/>
  <c r="B2" i="1"/>
  <c r="R30" i="1"/>
  <c r="B30" i="1"/>
  <c r="R25" i="1"/>
  <c r="B25" i="1"/>
  <c r="R20" i="1"/>
  <c r="B20" i="1"/>
  <c r="R43" i="1"/>
  <c r="B43" i="1"/>
  <c r="R42" i="1"/>
  <c r="B42" i="1"/>
  <c r="R45" i="1"/>
  <c r="B45" i="1"/>
  <c r="R37" i="1"/>
  <c r="B37" i="1"/>
  <c r="R26" i="1"/>
  <c r="B26" i="1"/>
  <c r="R21" i="1"/>
  <c r="B21" i="1"/>
  <c r="R27" i="1"/>
  <c r="B27" i="1"/>
  <c r="R39" i="1"/>
  <c r="B39" i="1"/>
  <c r="R38" i="1"/>
  <c r="B38" i="1"/>
  <c r="R41" i="1"/>
  <c r="B41" i="1"/>
  <c r="R36" i="1"/>
  <c r="B36" i="1"/>
  <c r="R22" i="1"/>
  <c r="B22" i="1"/>
  <c r="R28" i="1"/>
  <c r="B28" i="1"/>
  <c r="R23" i="1"/>
  <c r="B23" i="1"/>
  <c r="R35" i="1"/>
  <c r="B35" i="1"/>
  <c r="R34" i="1"/>
  <c r="B34" i="1"/>
  <c r="R44" i="1"/>
  <c r="B44" i="1"/>
  <c r="R18" i="1"/>
  <c r="B18" i="1"/>
  <c r="R24" i="1"/>
  <c r="B24" i="1"/>
  <c r="R19" i="1"/>
  <c r="B19" i="1"/>
  <c r="R46" i="1"/>
  <c r="B46" i="1"/>
  <c r="R40" i="1"/>
  <c r="B40" i="1"/>
  <c r="R5" i="1"/>
  <c r="B5" i="1"/>
  <c r="R8" i="1"/>
  <c r="B8" i="1"/>
  <c r="R4" i="1"/>
  <c r="B4" i="1"/>
  <c r="R3" i="1"/>
  <c r="B3" i="1"/>
  <c r="R12" i="1"/>
  <c r="B12" i="1"/>
  <c r="R13" i="1"/>
  <c r="B13" i="1"/>
  <c r="R11" i="1"/>
  <c r="B11" i="1"/>
  <c r="R9" i="1"/>
  <c r="B9" i="1"/>
  <c r="B10" i="1"/>
  <c r="B14" i="1"/>
  <c r="R7" i="1"/>
  <c r="B7" i="1"/>
  <c r="R6" i="1"/>
  <c r="B6" i="1"/>
  <c r="R2" i="1"/>
  <c r="F3" i="1"/>
  <c r="F4" i="1" s="1"/>
  <c r="F5" i="1" s="1"/>
  <c r="F7" i="1"/>
  <c r="F8" i="1" s="1"/>
  <c r="F9" i="1" s="1"/>
  <c r="F10" i="1" s="1"/>
  <c r="F11" i="1" s="1"/>
  <c r="F12" i="1" s="1"/>
  <c r="F13" i="1" s="1"/>
  <c r="F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Q6" authorId="0" shapeId="0" xr:uid="{CADA872D-27D6-4C2A-92CF-11210DFE976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Q18" authorId="0" shapeId="0" xr:uid="{5128B0E8-BE32-4A44-941E-80EA30480CF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Q36" authorId="0" shapeId="0" xr:uid="{7F8A2A8E-B3A2-40AD-A171-254EB94F4F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Q50" authorId="0" shapeId="0" xr:uid="{1180A578-EA35-45BB-BA8D-6278B93B14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Q65" authorId="0" shapeId="0" xr:uid="{EA3D6647-7F8A-4557-954D-FAC84D9AC7E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2" authorId="0" shapeId="0" xr:uid="{3A8459C1-4DE8-42FF-9625-22B960AFD55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9" authorId="0" shapeId="0" xr:uid="{7B78E7F9-B6EC-428D-B367-694C1701077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8" authorId="0" shapeId="0" xr:uid="{6B8216C5-031F-4954-B1CE-EB2F275F06C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25" authorId="0" shapeId="0" xr:uid="{EF447ABF-8ABD-4C55-8648-7A7B835BD04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P2" authorId="0" shapeId="0" xr:uid="{68A0367E-CF24-47F3-953E-CA7FBB121F6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7" authorId="0" shapeId="0" xr:uid="{07728F40-25BC-4685-82AC-E4F8F589A5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13" authorId="0" shapeId="0" xr:uid="{487FDE32-BB9F-4E7F-A55A-6E33DE57E3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19" authorId="0" shapeId="0" xr:uid="{C645DF5B-9AC9-434B-AC13-F8FBEAF3CA5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2" authorId="0" shapeId="0" xr:uid="{B74593A3-2DF3-4B37-933F-EF606E8E528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7" authorId="0" shapeId="0" xr:uid="{D13F20A2-D5AD-45ED-8599-02DD53FC0B8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4" authorId="0" shapeId="0" xr:uid="{9E05C7BC-457D-4D8D-98C3-D47D88B9B70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9" authorId="0" shapeId="0" xr:uid="{F052483C-1B82-408C-AC0F-55F53F66ECC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P2" authorId="0" shapeId="0" xr:uid="{E892A5D9-75E2-47FB-B79B-DAB7413C3A7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7" authorId="0" shapeId="0" xr:uid="{0D0AEF23-4166-4906-979D-D6550404221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12" authorId="0" shapeId="0" xr:uid="{83E29E3F-2AC4-4E49-B9BE-3975FC21286C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24" authorId="0" shapeId="0" xr:uid="{780B775F-C535-4167-9A14-C6CF7A8DF48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<sst xmlns="http://schemas.openxmlformats.org/spreadsheetml/2006/main" count="868" uniqueCount="81">
  <si>
    <t>Competitor</t>
  </si>
  <si>
    <t>Class</t>
  </si>
  <si>
    <t>Bench#</t>
  </si>
  <si>
    <t>Rank</t>
  </si>
  <si>
    <t>Date</t>
  </si>
  <si>
    <t>Range Location</t>
  </si>
  <si>
    <t>TGT-1</t>
  </si>
  <si>
    <t>TGT-2</t>
  </si>
  <si>
    <t>TGT-3</t>
  </si>
  <si>
    <t>TGT-4</t>
  </si>
  <si>
    <t>TGT-5</t>
  </si>
  <si>
    <t>TGT-6</t>
  </si>
  <si>
    <t># of Targets</t>
  </si>
  <si>
    <t>TGT Total</t>
  </si>
  <si>
    <t>AGG</t>
  </si>
  <si>
    <t>Points</t>
  </si>
  <si>
    <t>AGG + Points</t>
  </si>
  <si>
    <t>Heavy Barrel Bolt</t>
  </si>
  <si>
    <t>Lite Barrel Bolt</t>
  </si>
  <si>
    <t>Unlimited Semi Auto</t>
  </si>
  <si>
    <t>Factory Semi Auto</t>
  </si>
  <si>
    <t>Match Type</t>
  </si>
  <si>
    <t>Tony Greenway</t>
  </si>
  <si>
    <t>John Hovan</t>
  </si>
  <si>
    <t>Robert Cvammen</t>
  </si>
  <si>
    <t>Wade Haley</t>
  </si>
  <si>
    <t>Scott Bullions</t>
  </si>
  <si>
    <t>Kevin Sullivan</t>
  </si>
  <si>
    <t>Steven Nicholas</t>
  </si>
  <si>
    <t>Billy Hudson</t>
  </si>
  <si>
    <t>Kevin Noggle</t>
  </si>
  <si>
    <t>Woody Smith</t>
  </si>
  <si>
    <t>Cody King</t>
  </si>
  <si>
    <t>Belton Gun Range</t>
  </si>
  <si>
    <t>Robby King</t>
  </si>
  <si>
    <t>Club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</si>
  <si>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</si>
  <si>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</si>
  <si>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</si>
  <si>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</si>
  <si>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</si>
  <si>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</si>
  <si>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</si>
  <si>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</si>
  <si>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</si>
  <si>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Agg</t>
  </si>
  <si>
    <t>Pts</t>
  </si>
  <si>
    <t>Agg + Points</t>
  </si>
  <si>
    <t>Factory</t>
  </si>
  <si>
    <t>Justin Fortson</t>
  </si>
  <si>
    <t>Belton,SC</t>
  </si>
  <si>
    <t>Victor Galea</t>
  </si>
  <si>
    <t>Scott Dudley</t>
  </si>
  <si>
    <t>Unlimited</t>
  </si>
  <si>
    <t>Outlaw-Hvy</t>
  </si>
  <si>
    <t>Harold Reynolds</t>
  </si>
  <si>
    <t>Melvin Ferguson</t>
  </si>
  <si>
    <t>Jr Outlaw- Hvy</t>
  </si>
  <si>
    <t>*Seth Ferguson</t>
  </si>
  <si>
    <t>Outlaw-Lt</t>
  </si>
  <si>
    <t>Walter Smith</t>
  </si>
  <si>
    <t>Scott Bullion</t>
  </si>
  <si>
    <t>Brandon Smith</t>
  </si>
  <si>
    <t>Zach Smith</t>
  </si>
  <si>
    <t>Steve Nicholas</t>
  </si>
  <si>
    <t>Dave Eisensch</t>
  </si>
  <si>
    <t>John Joseph</t>
  </si>
  <si>
    <t>John Joseph III</t>
  </si>
  <si>
    <t>Ernie Converse</t>
  </si>
  <si>
    <t>Youth Class</t>
  </si>
  <si>
    <t>Seth Ferguson</t>
  </si>
  <si>
    <t>Club Match</t>
  </si>
  <si>
    <t>Outlaw Hvy</t>
  </si>
  <si>
    <t>Outlaw Lt</t>
  </si>
  <si>
    <t>Ed Peterson</t>
  </si>
  <si>
    <t>Regis Hartnett</t>
  </si>
  <si>
    <t>Belton, SC</t>
  </si>
  <si>
    <t>Outlaw Lite</t>
  </si>
  <si>
    <t>Bob Cvammen</t>
  </si>
  <si>
    <t>Shleby Matoy</t>
  </si>
  <si>
    <t>Lucas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</si>
</sst>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1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top"/>
      <protection locked="0" hidden="1"/>
    </xf>
    <xf numFmtId="0" fontId="0" fillId="0" borderId="1" xfId="0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22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sSOUTH%20CAROLINA%20SCORING%20PROGRAM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CDF0-4945-4F93-BF76-185110F7FA16}">
  <sheetPr>
    <pageSetUpPr fitToPage="1"/>
  </sheetPr>
  <dimension ref="A1:R65"/>
  <sheetViews>
    <sheetView workbookViewId="0">
      <selection activeCell="D65" sqref="D65:R65"/>
    </sheetView>
  </sheetViews>
  <sheetFormatPr defaultColWidth="10.140625" defaultRowHeight="12.75" x14ac:dyDescent="0.2"/>
  <cols>
    <col min="1" max="1" width="10.140625" style="10"/>
    <col min="2" max="2" width="14.5703125" style="10" bestFit="1" customWidth="1"/>
    <col min="3" max="4" width="19.42578125" style="18" customWidth="1"/>
    <col min="5" max="5" width="15.85546875" style="10" bestFit="1" customWidth="1"/>
    <col min="6" max="6" width="10.140625" style="10"/>
    <col min="7" max="7" width="19.85546875" style="19" customWidth="1"/>
    <col min="8" max="13" width="6.7109375" style="13" bestFit="1" customWidth="1"/>
    <col min="14" max="14" width="10.140625" style="15"/>
    <col min="15" max="15" width="10.140625" style="19"/>
    <col min="16" max="16" width="10.140625" style="16"/>
    <col min="17" max="17" width="6.28515625" style="10" bestFit="1" customWidth="1"/>
    <col min="18" max="18" width="10.140625" style="17"/>
    <col min="19" max="16384" width="10.140625" style="14"/>
  </cols>
  <sheetData>
    <row r="1" spans="1:18" ht="30" x14ac:dyDescent="0.3">
      <c r="A1" s="1" t="s">
        <v>2</v>
      </c>
      <c r="B1" s="1" t="s">
        <v>3</v>
      </c>
      <c r="C1" s="2" t="s">
        <v>21</v>
      </c>
      <c r="D1" s="2" t="s">
        <v>1</v>
      </c>
      <c r="E1" s="1" t="s">
        <v>0</v>
      </c>
      <c r="F1" s="1" t="s">
        <v>4</v>
      </c>
      <c r="G1" s="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3" t="s">
        <v>13</v>
      </c>
      <c r="P1" s="6" t="s">
        <v>14</v>
      </c>
      <c r="Q1" s="1" t="s">
        <v>15</v>
      </c>
      <c r="R1" s="7" t="s">
        <v>16</v>
      </c>
    </row>
    <row r="2" spans="1:18" ht="15" x14ac:dyDescent="0.3">
      <c r="B2" s="9">
        <f>COUNTIF($P$2:$P$14,"&gt;="&amp;P2)</f>
        <v>1</v>
      </c>
      <c r="C2" s="2" t="s">
        <v>35</v>
      </c>
      <c r="D2" s="2" t="s">
        <v>17</v>
      </c>
      <c r="E2" s="10" t="s">
        <v>29</v>
      </c>
      <c r="F2" s="11">
        <v>43589</v>
      </c>
      <c r="G2" s="12" t="s">
        <v>33</v>
      </c>
      <c r="H2" s="13">
        <v>199</v>
      </c>
      <c r="I2" s="13">
        <v>199</v>
      </c>
      <c r="J2" s="13">
        <v>191</v>
      </c>
      <c r="K2" s="13">
        <v>189</v>
      </c>
      <c r="N2" s="15">
        <f>COUNT(H2:M2)</f>
        <v>4</v>
      </c>
      <c r="O2" s="15">
        <f>SUM(H2:M2)</f>
        <v>778</v>
      </c>
      <c r="P2" s="16">
        <f>SUM(O2/N2)</f>
        <v>194.5</v>
      </c>
      <c r="Q2" s="10">
        <v>9</v>
      </c>
      <c r="R2" s="17">
        <f>SUM(P2+Q2)</f>
        <v>203.5</v>
      </c>
    </row>
    <row r="3" spans="1:18" ht="15" x14ac:dyDescent="0.3">
      <c r="B3" s="9">
        <f>COUNTIF($P$2:$P$14,"&gt;="&amp;P3)</f>
        <v>2</v>
      </c>
      <c r="C3" s="2" t="s">
        <v>35</v>
      </c>
      <c r="D3" s="2" t="s">
        <v>17</v>
      </c>
      <c r="E3" s="10" t="s">
        <v>30</v>
      </c>
      <c r="F3" s="11">
        <f>F2</f>
        <v>43589</v>
      </c>
      <c r="G3" s="12" t="s">
        <v>33</v>
      </c>
      <c r="H3" s="13">
        <v>191</v>
      </c>
      <c r="I3" s="13">
        <v>194</v>
      </c>
      <c r="J3" s="13">
        <v>196</v>
      </c>
      <c r="K3" s="13">
        <v>193</v>
      </c>
      <c r="N3" s="15">
        <f>COUNT(H3:M3)</f>
        <v>4</v>
      </c>
      <c r="O3" s="15">
        <f>SUM(H3:M3)</f>
        <v>774</v>
      </c>
      <c r="P3" s="16">
        <f>SUM(O3/N3)</f>
        <v>193.5</v>
      </c>
      <c r="Q3" s="10">
        <v>8</v>
      </c>
      <c r="R3" s="17">
        <f>SUM(P3+Q3)</f>
        <v>201.5</v>
      </c>
    </row>
    <row r="4" spans="1:18" ht="15" x14ac:dyDescent="0.3">
      <c r="B4" s="9">
        <f>COUNTIF($P$2:$P$14,"&gt;="&amp;P4)</f>
        <v>3</v>
      </c>
      <c r="C4" s="2" t="s">
        <v>35</v>
      </c>
      <c r="D4" s="2" t="s">
        <v>17</v>
      </c>
      <c r="E4" s="10" t="s">
        <v>31</v>
      </c>
      <c r="F4" s="11">
        <f>F3</f>
        <v>43589</v>
      </c>
      <c r="G4" s="12" t="s">
        <v>33</v>
      </c>
      <c r="H4" s="13">
        <v>185</v>
      </c>
      <c r="I4" s="13">
        <v>192</v>
      </c>
      <c r="J4" s="13">
        <v>189</v>
      </c>
      <c r="K4" s="13">
        <v>187</v>
      </c>
      <c r="N4" s="15">
        <f>COUNT(H4:M4)</f>
        <v>4</v>
      </c>
      <c r="O4" s="15">
        <f>SUM(H4:M4)</f>
        <v>753</v>
      </c>
      <c r="P4" s="16">
        <f>SUM(O4/N4)</f>
        <v>188.25</v>
      </c>
      <c r="Q4" s="10">
        <v>3</v>
      </c>
      <c r="R4" s="17">
        <f>SUM(P4+Q4)</f>
        <v>191.25</v>
      </c>
    </row>
    <row r="5" spans="1:18" ht="15" x14ac:dyDescent="0.3">
      <c r="B5" s="9">
        <f>COUNTIF($P$2:$P$14,"&gt;="&amp;P5)</f>
        <v>4</v>
      </c>
      <c r="C5" s="2" t="s">
        <v>35</v>
      </c>
      <c r="D5" s="2" t="s">
        <v>17</v>
      </c>
      <c r="E5" s="10" t="s">
        <v>27</v>
      </c>
      <c r="F5" s="11">
        <f>F4</f>
        <v>43589</v>
      </c>
      <c r="G5" s="12" t="s">
        <v>33</v>
      </c>
      <c r="H5" s="13">
        <v>176</v>
      </c>
      <c r="I5" s="13">
        <v>175</v>
      </c>
      <c r="J5" s="13">
        <v>173</v>
      </c>
      <c r="K5" s="13">
        <v>167</v>
      </c>
      <c r="N5" s="15">
        <f>COUNT(H5:M5)</f>
        <v>4</v>
      </c>
      <c r="O5" s="15">
        <f>SUM(H5:M5)</f>
        <v>691</v>
      </c>
      <c r="P5" s="16">
        <f>SUM(O5/N5)</f>
        <v>172.75</v>
      </c>
      <c r="Q5" s="10">
        <v>2</v>
      </c>
      <c r="R5" s="17">
        <f>SUM(P5+Q5)</f>
        <v>174.75</v>
      </c>
    </row>
    <row r="6" spans="1:18" ht="15" hidden="1" x14ac:dyDescent="0.3">
      <c r="B6" s="9">
        <f>COUNTIF($P$2:$P$14,"&gt;="&amp;P6)</f>
        <v>9</v>
      </c>
      <c r="C6" s="2" t="e">
        <f>#REF!</f>
        <v>#REF!</v>
      </c>
      <c r="D6" s="2" t="s">
        <v>17</v>
      </c>
      <c r="F6" s="11">
        <v>43589</v>
      </c>
      <c r="G6" s="12" t="s">
        <v>33</v>
      </c>
      <c r="N6" s="15">
        <f>COUNT(H6:M6)</f>
        <v>0</v>
      </c>
      <c r="O6" s="15">
        <f>SUM(H6:M6)</f>
        <v>0</v>
      </c>
      <c r="P6" s="16" t="e">
        <f>SUM(O6/N6)</f>
        <v>#DIV/0!</v>
      </c>
      <c r="R6" s="17" t="e">
        <f>SUM(P6+Q6)</f>
        <v>#DIV/0!</v>
      </c>
    </row>
    <row r="7" spans="1:18" ht="15" hidden="1" x14ac:dyDescent="0.3">
      <c r="B7" s="9">
        <f t="shared" ref="B7:B14" si="0">COUNTIF($P$2:$P$14,"&gt;="&amp;P7)</f>
        <v>9</v>
      </c>
      <c r="C7" s="2" t="e">
        <f>#REF!</f>
        <v>#REF!</v>
      </c>
      <c r="D7" s="2" t="s">
        <v>17</v>
      </c>
      <c r="F7" s="11">
        <f t="shared" ref="F7:F14" si="1">F6</f>
        <v>43589</v>
      </c>
      <c r="G7" s="12" t="s">
        <v>33</v>
      </c>
      <c r="N7" s="15">
        <f t="shared" ref="N7:N14" si="2">COUNT(H7:M7)</f>
        <v>0</v>
      </c>
      <c r="O7" s="15">
        <f t="shared" ref="O7:O14" si="3">SUM(H7:M7)</f>
        <v>0</v>
      </c>
      <c r="P7" s="16" t="e">
        <f t="shared" ref="P7:P14" si="4">SUM(O7/N7)</f>
        <v>#DIV/0!</v>
      </c>
      <c r="R7" s="17" t="e">
        <f t="shared" ref="R7:R14" si="5">SUM(P7+Q7)</f>
        <v>#DIV/0!</v>
      </c>
    </row>
    <row r="8" spans="1:18" ht="15" hidden="1" x14ac:dyDescent="0.3">
      <c r="B8" s="9">
        <f t="shared" si="0"/>
        <v>9</v>
      </c>
      <c r="C8" s="2" t="e">
        <f>#REF!</f>
        <v>#REF!</v>
      </c>
      <c r="D8" s="2" t="s">
        <v>17</v>
      </c>
      <c r="F8" s="11">
        <f t="shared" si="1"/>
        <v>43589</v>
      </c>
      <c r="G8" s="12" t="s">
        <v>33</v>
      </c>
      <c r="N8" s="15">
        <f t="shared" si="2"/>
        <v>0</v>
      </c>
      <c r="O8" s="15">
        <f t="shared" si="3"/>
        <v>0</v>
      </c>
      <c r="P8" s="16" t="e">
        <f t="shared" si="4"/>
        <v>#DIV/0!</v>
      </c>
      <c r="R8" s="17" t="e">
        <f t="shared" si="5"/>
        <v>#DIV/0!</v>
      </c>
    </row>
    <row r="9" spans="1:18" ht="15" hidden="1" x14ac:dyDescent="0.3">
      <c r="B9" s="9">
        <f t="shared" si="0"/>
        <v>9</v>
      </c>
      <c r="C9" s="2" t="e">
        <f>#REF!</f>
        <v>#REF!</v>
      </c>
      <c r="D9" s="2" t="s">
        <v>17</v>
      </c>
      <c r="F9" s="11">
        <f t="shared" si="1"/>
        <v>43589</v>
      </c>
      <c r="G9" s="12" t="s">
        <v>33</v>
      </c>
      <c r="N9" s="15">
        <f t="shared" si="2"/>
        <v>0</v>
      </c>
      <c r="O9" s="15">
        <f t="shared" si="3"/>
        <v>0</v>
      </c>
      <c r="P9" s="16" t="e">
        <f t="shared" si="4"/>
        <v>#DIV/0!</v>
      </c>
      <c r="R9" s="17" t="e">
        <f t="shared" si="5"/>
        <v>#DIV/0!</v>
      </c>
    </row>
    <row r="10" spans="1:18" ht="15" hidden="1" x14ac:dyDescent="0.3">
      <c r="B10" s="9">
        <f t="shared" si="0"/>
        <v>9</v>
      </c>
      <c r="C10" s="2" t="e">
        <f>#REF!</f>
        <v>#REF!</v>
      </c>
      <c r="D10" s="2" t="s">
        <v>17</v>
      </c>
      <c r="F10" s="11">
        <f t="shared" si="1"/>
        <v>43589</v>
      </c>
      <c r="G10" s="12" t="s">
        <v>33</v>
      </c>
      <c r="N10" s="15">
        <f t="shared" si="2"/>
        <v>0</v>
      </c>
      <c r="O10" s="15">
        <f t="shared" si="3"/>
        <v>0</v>
      </c>
      <c r="P10" s="16" t="e">
        <f t="shared" si="4"/>
        <v>#DIV/0!</v>
      </c>
      <c r="R10" s="17" t="e">
        <f t="shared" si="5"/>
        <v>#DIV/0!</v>
      </c>
    </row>
    <row r="11" spans="1:18" ht="15" hidden="1" x14ac:dyDescent="0.3">
      <c r="B11" s="9">
        <f t="shared" si="0"/>
        <v>9</v>
      </c>
      <c r="C11" s="2" t="e">
        <f>#REF!</f>
        <v>#REF!</v>
      </c>
      <c r="D11" s="2" t="s">
        <v>17</v>
      </c>
      <c r="F11" s="11">
        <f t="shared" si="1"/>
        <v>43589</v>
      </c>
      <c r="G11" s="12" t="s">
        <v>33</v>
      </c>
      <c r="N11" s="15">
        <f t="shared" si="2"/>
        <v>0</v>
      </c>
      <c r="O11" s="15">
        <f t="shared" si="3"/>
        <v>0</v>
      </c>
      <c r="P11" s="16" t="e">
        <f t="shared" si="4"/>
        <v>#DIV/0!</v>
      </c>
      <c r="R11" s="17" t="e">
        <f t="shared" si="5"/>
        <v>#DIV/0!</v>
      </c>
    </row>
    <row r="12" spans="1:18" ht="15" hidden="1" x14ac:dyDescent="0.3">
      <c r="B12" s="9">
        <f t="shared" si="0"/>
        <v>9</v>
      </c>
      <c r="C12" s="2" t="e">
        <f>#REF!</f>
        <v>#REF!</v>
      </c>
      <c r="D12" s="2" t="s">
        <v>17</v>
      </c>
      <c r="F12" s="11">
        <f t="shared" si="1"/>
        <v>43589</v>
      </c>
      <c r="G12" s="12" t="s">
        <v>33</v>
      </c>
      <c r="N12" s="15">
        <f t="shared" si="2"/>
        <v>0</v>
      </c>
      <c r="O12" s="15">
        <f t="shared" si="3"/>
        <v>0</v>
      </c>
      <c r="P12" s="16" t="e">
        <f t="shared" si="4"/>
        <v>#DIV/0!</v>
      </c>
      <c r="R12" s="17" t="e">
        <f t="shared" si="5"/>
        <v>#DIV/0!</v>
      </c>
    </row>
    <row r="13" spans="1:18" ht="15" hidden="1" x14ac:dyDescent="0.3">
      <c r="B13" s="9">
        <f t="shared" si="0"/>
        <v>9</v>
      </c>
      <c r="C13" s="2" t="e">
        <f>#REF!</f>
        <v>#REF!</v>
      </c>
      <c r="D13" s="2" t="s">
        <v>17</v>
      </c>
      <c r="F13" s="11">
        <f t="shared" si="1"/>
        <v>43589</v>
      </c>
      <c r="G13" s="12" t="s">
        <v>33</v>
      </c>
      <c r="N13" s="15">
        <f t="shared" si="2"/>
        <v>0</v>
      </c>
      <c r="O13" s="15">
        <f t="shared" si="3"/>
        <v>0</v>
      </c>
      <c r="P13" s="16" t="e">
        <f t="shared" si="4"/>
        <v>#DIV/0!</v>
      </c>
      <c r="R13" s="17" t="e">
        <f t="shared" si="5"/>
        <v>#DIV/0!</v>
      </c>
    </row>
    <row r="14" spans="1:18" ht="15" hidden="1" x14ac:dyDescent="0.3">
      <c r="B14" s="9">
        <f t="shared" si="0"/>
        <v>9</v>
      </c>
      <c r="C14" s="2" t="e">
        <f>#REF!</f>
        <v>#REF!</v>
      </c>
      <c r="D14" s="2" t="s">
        <v>17</v>
      </c>
      <c r="F14" s="11">
        <f t="shared" si="1"/>
        <v>43589</v>
      </c>
      <c r="G14" s="12" t="s">
        <v>33</v>
      </c>
      <c r="N14" s="15">
        <f t="shared" si="2"/>
        <v>0</v>
      </c>
      <c r="O14" s="15">
        <f t="shared" si="3"/>
        <v>0</v>
      </c>
      <c r="P14" s="16" t="e">
        <f t="shared" si="4"/>
        <v>#DIV/0!</v>
      </c>
      <c r="R14" s="17" t="e">
        <f t="shared" si="5"/>
        <v>#DIV/0!</v>
      </c>
    </row>
    <row r="15" spans="1:18" hidden="1" x14ac:dyDescent="0.2"/>
    <row r="17" spans="1:18" ht="30" x14ac:dyDescent="0.3">
      <c r="A17" s="1" t="s">
        <v>2</v>
      </c>
      <c r="B17" s="1" t="s">
        <v>3</v>
      </c>
      <c r="C17" s="2" t="s">
        <v>21</v>
      </c>
      <c r="D17" s="2" t="s">
        <v>1</v>
      </c>
      <c r="E17" s="1" t="s">
        <v>0</v>
      </c>
      <c r="F17" s="1" t="s">
        <v>4</v>
      </c>
      <c r="G17" s="3" t="s">
        <v>5</v>
      </c>
      <c r="H17" s="4" t="s">
        <v>6</v>
      </c>
      <c r="I17" s="4" t="s">
        <v>7</v>
      </c>
      <c r="J17" s="4" t="s">
        <v>8</v>
      </c>
      <c r="K17" s="4" t="s">
        <v>9</v>
      </c>
      <c r="L17" s="4" t="s">
        <v>10</v>
      </c>
      <c r="M17" s="4" t="s">
        <v>11</v>
      </c>
      <c r="N17" s="5" t="s">
        <v>12</v>
      </c>
      <c r="O17" s="3" t="s">
        <v>13</v>
      </c>
      <c r="P17" s="6" t="s">
        <v>14</v>
      </c>
      <c r="Q17" s="1" t="s">
        <v>15</v>
      </c>
      <c r="R17" s="7" t="s">
        <v>16</v>
      </c>
    </row>
    <row r="18" spans="1:18" ht="15" x14ac:dyDescent="0.3">
      <c r="B18" s="9">
        <f>COUNTIF($P$18:$P$30,"&gt;="&amp;P18)</f>
        <v>1</v>
      </c>
      <c r="C18" s="2" t="s">
        <v>35</v>
      </c>
      <c r="D18" s="2" t="s">
        <v>18</v>
      </c>
      <c r="E18" s="10" t="s">
        <v>25</v>
      </c>
      <c r="F18" s="11">
        <v>43589</v>
      </c>
      <c r="G18" s="12" t="s">
        <v>33</v>
      </c>
      <c r="H18" s="13">
        <v>188</v>
      </c>
      <c r="I18" s="13">
        <v>185</v>
      </c>
      <c r="J18" s="13">
        <v>185</v>
      </c>
      <c r="K18" s="13">
        <v>189</v>
      </c>
      <c r="N18" s="15">
        <f t="shared" ref="N18:N30" si="6">COUNT(H18:M18)</f>
        <v>4</v>
      </c>
      <c r="O18" s="15">
        <f>SUM(H18:M18)</f>
        <v>747</v>
      </c>
      <c r="P18" s="16">
        <f>SUM(O18/N18)</f>
        <v>186.75</v>
      </c>
      <c r="Q18" s="10">
        <v>13</v>
      </c>
      <c r="R18" s="17">
        <f>SUM(P18+Q18)</f>
        <v>199.75</v>
      </c>
    </row>
    <row r="19" spans="1:18" ht="15" x14ac:dyDescent="0.3">
      <c r="B19" s="9">
        <f t="shared" ref="B19:B30" si="7">COUNTIF($P$18:$P$30,"&gt;="&amp;P19)</f>
        <v>2</v>
      </c>
      <c r="C19" s="2" t="s">
        <v>35</v>
      </c>
      <c r="D19" s="2" t="s">
        <v>18</v>
      </c>
      <c r="E19" s="10" t="s">
        <v>26</v>
      </c>
      <c r="F19" s="11">
        <v>43589</v>
      </c>
      <c r="G19" s="12" t="s">
        <v>33</v>
      </c>
      <c r="H19" s="13">
        <v>175</v>
      </c>
      <c r="I19" s="13">
        <v>152</v>
      </c>
      <c r="J19" s="13">
        <v>162</v>
      </c>
      <c r="K19" s="13">
        <v>162</v>
      </c>
      <c r="N19" s="15">
        <f t="shared" si="6"/>
        <v>4</v>
      </c>
      <c r="O19" s="15">
        <f t="shared" ref="O19:O30" si="8">SUM(H19:M19)</f>
        <v>651</v>
      </c>
      <c r="P19" s="16">
        <f t="shared" ref="P19:P30" si="9">SUM(O19/N19)</f>
        <v>162.75</v>
      </c>
      <c r="Q19" s="10">
        <v>4</v>
      </c>
      <c r="R19" s="17">
        <f t="shared" ref="R19:R30" si="10">SUM(P19+Q19)</f>
        <v>166.75</v>
      </c>
    </row>
    <row r="20" spans="1:18" ht="15" hidden="1" x14ac:dyDescent="0.3">
      <c r="B20" s="9">
        <f t="shared" si="7"/>
        <v>11</v>
      </c>
      <c r="C20" s="2" t="e">
        <f>#REF!</f>
        <v>#REF!</v>
      </c>
      <c r="D20" s="2" t="s">
        <v>18</v>
      </c>
      <c r="F20" s="11"/>
      <c r="G20" s="12"/>
      <c r="N20" s="15">
        <f t="shared" si="6"/>
        <v>0</v>
      </c>
      <c r="O20" s="15">
        <f t="shared" si="8"/>
        <v>0</v>
      </c>
      <c r="P20" s="16" t="e">
        <f t="shared" si="9"/>
        <v>#DIV/0!</v>
      </c>
      <c r="R20" s="17" t="e">
        <f t="shared" si="10"/>
        <v>#DIV/0!</v>
      </c>
    </row>
    <row r="21" spans="1:18" ht="15" hidden="1" x14ac:dyDescent="0.3">
      <c r="B21" s="9">
        <f t="shared" si="7"/>
        <v>11</v>
      </c>
      <c r="C21" s="2" t="e">
        <f>#REF!</f>
        <v>#REF!</v>
      </c>
      <c r="D21" s="2" t="s">
        <v>18</v>
      </c>
      <c r="F21" s="11"/>
      <c r="G21" s="12"/>
      <c r="N21" s="15">
        <f t="shared" si="6"/>
        <v>0</v>
      </c>
      <c r="O21" s="15">
        <f t="shared" si="8"/>
        <v>0</v>
      </c>
      <c r="P21" s="16" t="e">
        <f t="shared" si="9"/>
        <v>#DIV/0!</v>
      </c>
      <c r="R21" s="17" t="e">
        <f t="shared" si="10"/>
        <v>#DIV/0!</v>
      </c>
    </row>
    <row r="22" spans="1:18" ht="15" hidden="1" x14ac:dyDescent="0.3">
      <c r="B22" s="9">
        <f t="shared" si="7"/>
        <v>11</v>
      </c>
      <c r="C22" s="2" t="e">
        <f>#REF!</f>
        <v>#REF!</v>
      </c>
      <c r="D22" s="2" t="s">
        <v>18</v>
      </c>
      <c r="F22" s="11"/>
      <c r="G22" s="12"/>
      <c r="N22" s="15">
        <f t="shared" si="6"/>
        <v>0</v>
      </c>
      <c r="O22" s="15">
        <f t="shared" si="8"/>
        <v>0</v>
      </c>
      <c r="P22" s="16" t="e">
        <f t="shared" si="9"/>
        <v>#DIV/0!</v>
      </c>
      <c r="R22" s="17" t="e">
        <f t="shared" si="10"/>
        <v>#DIV/0!</v>
      </c>
    </row>
    <row r="23" spans="1:18" ht="15" hidden="1" x14ac:dyDescent="0.3">
      <c r="B23" s="9">
        <f t="shared" si="7"/>
        <v>11</v>
      </c>
      <c r="C23" s="2" t="e">
        <f>#REF!</f>
        <v>#REF!</v>
      </c>
      <c r="D23" s="2" t="s">
        <v>18</v>
      </c>
      <c r="F23" s="11"/>
      <c r="G23" s="12"/>
      <c r="N23" s="15">
        <f t="shared" si="6"/>
        <v>0</v>
      </c>
      <c r="O23" s="15">
        <f t="shared" si="8"/>
        <v>0</v>
      </c>
      <c r="P23" s="16" t="e">
        <f t="shared" si="9"/>
        <v>#DIV/0!</v>
      </c>
      <c r="R23" s="17" t="e">
        <f t="shared" si="10"/>
        <v>#DIV/0!</v>
      </c>
    </row>
    <row r="24" spans="1:18" ht="15" hidden="1" x14ac:dyDescent="0.3">
      <c r="B24" s="9">
        <f t="shared" si="7"/>
        <v>11</v>
      </c>
      <c r="C24" s="2" t="e">
        <f>#REF!</f>
        <v>#REF!</v>
      </c>
      <c r="D24" s="2" t="s">
        <v>18</v>
      </c>
      <c r="F24" s="11"/>
      <c r="G24" s="12"/>
      <c r="N24" s="15">
        <f t="shared" si="6"/>
        <v>0</v>
      </c>
      <c r="O24" s="15">
        <f t="shared" si="8"/>
        <v>0</v>
      </c>
      <c r="P24" s="16" t="e">
        <f t="shared" si="9"/>
        <v>#DIV/0!</v>
      </c>
      <c r="R24" s="17" t="e">
        <f t="shared" si="10"/>
        <v>#DIV/0!</v>
      </c>
    </row>
    <row r="25" spans="1:18" ht="15" hidden="1" x14ac:dyDescent="0.3">
      <c r="B25" s="9">
        <f t="shared" si="7"/>
        <v>11</v>
      </c>
      <c r="C25" s="2" t="e">
        <f>#REF!</f>
        <v>#REF!</v>
      </c>
      <c r="D25" s="2" t="s">
        <v>18</v>
      </c>
      <c r="F25" s="11"/>
      <c r="G25" s="12"/>
      <c r="N25" s="15">
        <f t="shared" si="6"/>
        <v>0</v>
      </c>
      <c r="O25" s="15">
        <f t="shared" si="8"/>
        <v>0</v>
      </c>
      <c r="P25" s="16" t="e">
        <f t="shared" si="9"/>
        <v>#DIV/0!</v>
      </c>
      <c r="R25" s="17" t="e">
        <f t="shared" si="10"/>
        <v>#DIV/0!</v>
      </c>
    </row>
    <row r="26" spans="1:18" ht="15" hidden="1" x14ac:dyDescent="0.3">
      <c r="B26" s="9">
        <f t="shared" si="7"/>
        <v>11</v>
      </c>
      <c r="C26" s="2" t="e">
        <f>#REF!</f>
        <v>#REF!</v>
      </c>
      <c r="D26" s="2" t="s">
        <v>18</v>
      </c>
      <c r="F26" s="11"/>
      <c r="G26" s="12"/>
      <c r="N26" s="15">
        <f t="shared" si="6"/>
        <v>0</v>
      </c>
      <c r="O26" s="15">
        <f t="shared" si="8"/>
        <v>0</v>
      </c>
      <c r="P26" s="16" t="e">
        <f t="shared" si="9"/>
        <v>#DIV/0!</v>
      </c>
      <c r="R26" s="17" t="e">
        <f t="shared" si="10"/>
        <v>#DIV/0!</v>
      </c>
    </row>
    <row r="27" spans="1:18" ht="15" hidden="1" x14ac:dyDescent="0.3">
      <c r="B27" s="9">
        <f t="shared" si="7"/>
        <v>11</v>
      </c>
      <c r="C27" s="2" t="e">
        <f>#REF!</f>
        <v>#REF!</v>
      </c>
      <c r="D27" s="2" t="s">
        <v>18</v>
      </c>
      <c r="F27" s="11"/>
      <c r="G27" s="12"/>
      <c r="N27" s="15">
        <f t="shared" si="6"/>
        <v>0</v>
      </c>
      <c r="O27" s="15">
        <f t="shared" si="8"/>
        <v>0</v>
      </c>
      <c r="P27" s="16" t="e">
        <f t="shared" si="9"/>
        <v>#DIV/0!</v>
      </c>
      <c r="R27" s="17" t="e">
        <f t="shared" si="10"/>
        <v>#DIV/0!</v>
      </c>
    </row>
    <row r="28" spans="1:18" ht="15" hidden="1" x14ac:dyDescent="0.3">
      <c r="B28" s="9">
        <f t="shared" si="7"/>
        <v>11</v>
      </c>
      <c r="C28" s="2" t="e">
        <f>#REF!</f>
        <v>#REF!</v>
      </c>
      <c r="D28" s="2" t="s">
        <v>18</v>
      </c>
      <c r="F28" s="11"/>
      <c r="G28" s="12"/>
      <c r="N28" s="15">
        <f t="shared" si="6"/>
        <v>0</v>
      </c>
      <c r="O28" s="15">
        <f t="shared" si="8"/>
        <v>0</v>
      </c>
      <c r="P28" s="16" t="e">
        <f t="shared" si="9"/>
        <v>#DIV/0!</v>
      </c>
      <c r="R28" s="17" t="e">
        <f t="shared" si="10"/>
        <v>#DIV/0!</v>
      </c>
    </row>
    <row r="29" spans="1:18" ht="15" hidden="1" x14ac:dyDescent="0.3">
      <c r="B29" s="9">
        <f t="shared" si="7"/>
        <v>11</v>
      </c>
      <c r="C29" s="2" t="e">
        <f>#REF!</f>
        <v>#REF!</v>
      </c>
      <c r="D29" s="2" t="s">
        <v>18</v>
      </c>
      <c r="F29" s="11"/>
      <c r="G29" s="12"/>
      <c r="N29" s="15">
        <f t="shared" si="6"/>
        <v>0</v>
      </c>
      <c r="O29" s="15">
        <f t="shared" si="8"/>
        <v>0</v>
      </c>
      <c r="P29" s="16" t="e">
        <f t="shared" si="9"/>
        <v>#DIV/0!</v>
      </c>
      <c r="R29" s="17" t="e">
        <f t="shared" si="10"/>
        <v>#DIV/0!</v>
      </c>
    </row>
    <row r="30" spans="1:18" ht="15" hidden="1" x14ac:dyDescent="0.3">
      <c r="B30" s="9">
        <f t="shared" si="7"/>
        <v>11</v>
      </c>
      <c r="C30" s="2" t="e">
        <f>#REF!</f>
        <v>#REF!</v>
      </c>
      <c r="D30" s="2" t="s">
        <v>18</v>
      </c>
      <c r="F30" s="11"/>
      <c r="G30" s="12"/>
      <c r="N30" s="15">
        <f t="shared" si="6"/>
        <v>0</v>
      </c>
      <c r="O30" s="15">
        <f t="shared" si="8"/>
        <v>0</v>
      </c>
      <c r="P30" s="16" t="e">
        <f t="shared" si="9"/>
        <v>#DIV/0!</v>
      </c>
      <c r="R30" s="17" t="e">
        <f t="shared" si="10"/>
        <v>#DIV/0!</v>
      </c>
    </row>
    <row r="31" spans="1:18" hidden="1" x14ac:dyDescent="0.2"/>
    <row r="33" spans="1:18" ht="30" x14ac:dyDescent="0.3">
      <c r="A33" s="1" t="s">
        <v>2</v>
      </c>
      <c r="B33" s="1" t="s">
        <v>3</v>
      </c>
      <c r="C33" s="2" t="s">
        <v>21</v>
      </c>
      <c r="D33" s="2" t="s">
        <v>1</v>
      </c>
      <c r="E33" s="1" t="s">
        <v>0</v>
      </c>
      <c r="F33" s="1" t="s">
        <v>4</v>
      </c>
      <c r="G33" s="3" t="s">
        <v>5</v>
      </c>
      <c r="H33" s="4" t="s">
        <v>6</v>
      </c>
      <c r="I33" s="4" t="s">
        <v>7</v>
      </c>
      <c r="J33" s="4" t="s">
        <v>8</v>
      </c>
      <c r="K33" s="4" t="s">
        <v>9</v>
      </c>
      <c r="L33" s="4" t="s">
        <v>10</v>
      </c>
      <c r="M33" s="4" t="s">
        <v>11</v>
      </c>
      <c r="N33" s="5" t="s">
        <v>12</v>
      </c>
      <c r="O33" s="3" t="s">
        <v>13</v>
      </c>
      <c r="P33" s="6" t="s">
        <v>14</v>
      </c>
      <c r="Q33" s="1" t="s">
        <v>15</v>
      </c>
      <c r="R33" s="7" t="s">
        <v>16</v>
      </c>
    </row>
    <row r="34" spans="1:18" ht="15" x14ac:dyDescent="0.3">
      <c r="B34" s="9">
        <f>COUNTIF($P$34:$P$46,"&gt;="&amp;P34)</f>
        <v>1</v>
      </c>
      <c r="C34" s="2" t="s">
        <v>35</v>
      </c>
      <c r="D34" s="2" t="s">
        <v>19</v>
      </c>
      <c r="E34" s="10" t="s">
        <v>28</v>
      </c>
      <c r="F34" s="11">
        <v>43589</v>
      </c>
      <c r="G34" s="12" t="s">
        <v>33</v>
      </c>
      <c r="H34" s="13">
        <v>191</v>
      </c>
      <c r="I34" s="13">
        <v>186</v>
      </c>
      <c r="J34" s="13">
        <v>183</v>
      </c>
      <c r="K34" s="13">
        <v>172</v>
      </c>
      <c r="N34" s="15">
        <f>COUNT(H34:M34)</f>
        <v>4</v>
      </c>
      <c r="O34" s="15">
        <f>SUM(H34:M34)</f>
        <v>732</v>
      </c>
      <c r="P34" s="16">
        <f>SUM(O34/N34)</f>
        <v>183</v>
      </c>
      <c r="Q34" s="10">
        <v>11</v>
      </c>
      <c r="R34" s="17">
        <f>SUM(P34+Q34)</f>
        <v>194</v>
      </c>
    </row>
    <row r="35" spans="1:18" ht="15" x14ac:dyDescent="0.3">
      <c r="B35" s="9">
        <f>COUNTIF($P$34:$P$46,"&gt;="&amp;P35)</f>
        <v>2</v>
      </c>
      <c r="C35" s="2" t="s">
        <v>35</v>
      </c>
      <c r="D35" s="2" t="s">
        <v>19</v>
      </c>
      <c r="E35" s="10" t="s">
        <v>23</v>
      </c>
      <c r="F35" s="11">
        <v>43589</v>
      </c>
      <c r="G35" s="12" t="s">
        <v>33</v>
      </c>
      <c r="H35" s="13">
        <v>178</v>
      </c>
      <c r="I35" s="13">
        <v>178</v>
      </c>
      <c r="J35" s="13">
        <v>173</v>
      </c>
      <c r="K35" s="13">
        <v>179</v>
      </c>
      <c r="N35" s="15">
        <f>COUNT(H35:M35)</f>
        <v>4</v>
      </c>
      <c r="O35" s="15">
        <f>SUM(H35:M35)</f>
        <v>708</v>
      </c>
      <c r="P35" s="16">
        <f>SUM(O35/N35)</f>
        <v>177</v>
      </c>
      <c r="Q35" s="10">
        <v>4</v>
      </c>
      <c r="R35" s="17">
        <f>SUM(P35+Q35)</f>
        <v>181</v>
      </c>
    </row>
    <row r="36" spans="1:18" ht="15" x14ac:dyDescent="0.3">
      <c r="B36" s="9">
        <f>COUNTIF($P$34:$P$46,"&gt;="&amp;P36)</f>
        <v>3</v>
      </c>
      <c r="C36" s="2" t="s">
        <v>35</v>
      </c>
      <c r="D36" s="2" t="s">
        <v>19</v>
      </c>
      <c r="E36" s="10" t="s">
        <v>22</v>
      </c>
      <c r="F36" s="11">
        <v>43589</v>
      </c>
      <c r="G36" s="12" t="s">
        <v>33</v>
      </c>
      <c r="H36" s="13">
        <v>180</v>
      </c>
      <c r="I36" s="13">
        <v>170</v>
      </c>
      <c r="J36" s="13">
        <v>168</v>
      </c>
      <c r="K36" s="13">
        <v>167</v>
      </c>
      <c r="N36" s="15">
        <f>COUNT(H36:M36)</f>
        <v>4</v>
      </c>
      <c r="O36" s="15">
        <f>SUM(H36:M36)</f>
        <v>685</v>
      </c>
      <c r="P36" s="16">
        <f>SUM(O36/N36)</f>
        <v>171.25</v>
      </c>
      <c r="Q36" s="10">
        <v>3</v>
      </c>
      <c r="R36" s="17">
        <f>SUM(P36+Q36)</f>
        <v>174.25</v>
      </c>
    </row>
    <row r="37" spans="1:18" ht="15" x14ac:dyDescent="0.3">
      <c r="B37" s="9">
        <f>COUNTIF($P$34:$P$46,"&gt;="&amp;P37)</f>
        <v>4</v>
      </c>
      <c r="C37" s="2" t="s">
        <v>35</v>
      </c>
      <c r="D37" s="2" t="s">
        <v>19</v>
      </c>
      <c r="E37" s="10" t="s">
        <v>24</v>
      </c>
      <c r="F37" s="11">
        <v>43589</v>
      </c>
      <c r="G37" s="12" t="s">
        <v>33</v>
      </c>
      <c r="H37" s="13">
        <v>164</v>
      </c>
      <c r="I37" s="13">
        <v>156</v>
      </c>
      <c r="J37" s="13">
        <v>166</v>
      </c>
      <c r="K37" s="13">
        <v>182</v>
      </c>
      <c r="N37" s="15">
        <f>COUNT(H37:M37)</f>
        <v>4</v>
      </c>
      <c r="O37" s="15">
        <f>SUM(H37:M37)</f>
        <v>668</v>
      </c>
      <c r="P37" s="16">
        <f>SUM(O37/N37)</f>
        <v>167</v>
      </c>
      <c r="Q37" s="10">
        <v>4</v>
      </c>
      <c r="R37" s="17">
        <f>SUM(P37+Q37)</f>
        <v>171</v>
      </c>
    </row>
    <row r="38" spans="1:18" ht="15" hidden="1" x14ac:dyDescent="0.3">
      <c r="B38" s="9">
        <f t="shared" ref="B38:B46" si="11">COUNTIF($P$34:$P$46,"&gt;="&amp;P38)</f>
        <v>9</v>
      </c>
      <c r="C38" s="2" t="e">
        <f>#REF!</f>
        <v>#REF!</v>
      </c>
      <c r="D38" s="2" t="s">
        <v>19</v>
      </c>
      <c r="F38" s="11"/>
      <c r="G38" s="12"/>
      <c r="N38" s="15">
        <f t="shared" ref="N38:N46" si="12">COUNT(H38:M38)</f>
        <v>0</v>
      </c>
      <c r="O38" s="15">
        <f t="shared" ref="O38:O46" si="13">SUM(H38:M38)</f>
        <v>0</v>
      </c>
      <c r="P38" s="16" t="e">
        <f t="shared" ref="P38:P46" si="14">SUM(O38/N38)</f>
        <v>#DIV/0!</v>
      </c>
      <c r="R38" s="17" t="e">
        <f t="shared" ref="R38:R46" si="15">SUM(P38+Q38)</f>
        <v>#DIV/0!</v>
      </c>
    </row>
    <row r="39" spans="1:18" ht="15" hidden="1" x14ac:dyDescent="0.3">
      <c r="B39" s="9">
        <f t="shared" si="11"/>
        <v>9</v>
      </c>
      <c r="C39" s="2" t="e">
        <f>#REF!</f>
        <v>#REF!</v>
      </c>
      <c r="D39" s="2" t="s">
        <v>19</v>
      </c>
      <c r="F39" s="11"/>
      <c r="G39" s="12"/>
      <c r="N39" s="15">
        <f t="shared" si="12"/>
        <v>0</v>
      </c>
      <c r="O39" s="15">
        <f t="shared" si="13"/>
        <v>0</v>
      </c>
      <c r="P39" s="16" t="e">
        <f t="shared" si="14"/>
        <v>#DIV/0!</v>
      </c>
      <c r="R39" s="17" t="e">
        <f t="shared" si="15"/>
        <v>#DIV/0!</v>
      </c>
    </row>
    <row r="40" spans="1:18" ht="15" hidden="1" x14ac:dyDescent="0.3">
      <c r="B40" s="9">
        <f t="shared" si="11"/>
        <v>9</v>
      </c>
      <c r="C40" s="2" t="e">
        <f>#REF!</f>
        <v>#REF!</v>
      </c>
      <c r="D40" s="2" t="s">
        <v>19</v>
      </c>
      <c r="F40" s="11"/>
      <c r="G40" s="12"/>
      <c r="N40" s="15">
        <f t="shared" si="12"/>
        <v>0</v>
      </c>
      <c r="O40" s="15">
        <f t="shared" si="13"/>
        <v>0</v>
      </c>
      <c r="P40" s="16" t="e">
        <f t="shared" si="14"/>
        <v>#DIV/0!</v>
      </c>
      <c r="R40" s="17" t="e">
        <f t="shared" si="15"/>
        <v>#DIV/0!</v>
      </c>
    </row>
    <row r="41" spans="1:18" ht="15" hidden="1" x14ac:dyDescent="0.3">
      <c r="B41" s="9">
        <f t="shared" si="11"/>
        <v>9</v>
      </c>
      <c r="C41" s="2" t="e">
        <f>#REF!</f>
        <v>#REF!</v>
      </c>
      <c r="D41" s="2" t="s">
        <v>19</v>
      </c>
      <c r="F41" s="11"/>
      <c r="G41" s="12"/>
      <c r="N41" s="15">
        <f t="shared" si="12"/>
        <v>0</v>
      </c>
      <c r="O41" s="15">
        <f t="shared" si="13"/>
        <v>0</v>
      </c>
      <c r="P41" s="16" t="e">
        <f t="shared" si="14"/>
        <v>#DIV/0!</v>
      </c>
      <c r="R41" s="17" t="e">
        <f t="shared" si="15"/>
        <v>#DIV/0!</v>
      </c>
    </row>
    <row r="42" spans="1:18" ht="15" hidden="1" x14ac:dyDescent="0.3">
      <c r="B42" s="9">
        <f t="shared" si="11"/>
        <v>9</v>
      </c>
      <c r="C42" s="2" t="e">
        <f>#REF!</f>
        <v>#REF!</v>
      </c>
      <c r="D42" s="2" t="s">
        <v>19</v>
      </c>
      <c r="F42" s="11"/>
      <c r="G42" s="12"/>
      <c r="N42" s="15">
        <f t="shared" si="12"/>
        <v>0</v>
      </c>
      <c r="O42" s="15">
        <f t="shared" si="13"/>
        <v>0</v>
      </c>
      <c r="P42" s="16" t="e">
        <f t="shared" si="14"/>
        <v>#DIV/0!</v>
      </c>
      <c r="R42" s="17" t="e">
        <f t="shared" si="15"/>
        <v>#DIV/0!</v>
      </c>
    </row>
    <row r="43" spans="1:18" ht="15" hidden="1" x14ac:dyDescent="0.3">
      <c r="B43" s="9">
        <f t="shared" si="11"/>
        <v>9</v>
      </c>
      <c r="C43" s="2" t="e">
        <f>#REF!</f>
        <v>#REF!</v>
      </c>
      <c r="D43" s="2" t="s">
        <v>19</v>
      </c>
      <c r="F43" s="11"/>
      <c r="G43" s="12"/>
      <c r="N43" s="15">
        <f t="shared" si="12"/>
        <v>0</v>
      </c>
      <c r="O43" s="15">
        <f t="shared" si="13"/>
        <v>0</v>
      </c>
      <c r="P43" s="16" t="e">
        <f t="shared" si="14"/>
        <v>#DIV/0!</v>
      </c>
      <c r="R43" s="17" t="e">
        <f t="shared" si="15"/>
        <v>#DIV/0!</v>
      </c>
    </row>
    <row r="44" spans="1:18" ht="15" hidden="1" x14ac:dyDescent="0.3">
      <c r="B44" s="9">
        <f t="shared" si="11"/>
        <v>9</v>
      </c>
      <c r="C44" s="2" t="e">
        <f>#REF!</f>
        <v>#REF!</v>
      </c>
      <c r="D44" s="2" t="s">
        <v>19</v>
      </c>
      <c r="F44" s="11"/>
      <c r="G44" s="12"/>
      <c r="N44" s="15">
        <f t="shared" si="12"/>
        <v>0</v>
      </c>
      <c r="O44" s="15">
        <f t="shared" si="13"/>
        <v>0</v>
      </c>
      <c r="P44" s="16" t="e">
        <f t="shared" si="14"/>
        <v>#DIV/0!</v>
      </c>
      <c r="R44" s="17" t="e">
        <f t="shared" si="15"/>
        <v>#DIV/0!</v>
      </c>
    </row>
    <row r="45" spans="1:18" ht="15" hidden="1" x14ac:dyDescent="0.3">
      <c r="B45" s="9">
        <f t="shared" si="11"/>
        <v>9</v>
      </c>
      <c r="C45" s="2" t="e">
        <f>#REF!</f>
        <v>#REF!</v>
      </c>
      <c r="D45" s="2" t="s">
        <v>19</v>
      </c>
      <c r="F45" s="11"/>
      <c r="G45" s="12"/>
      <c r="N45" s="15">
        <f t="shared" si="12"/>
        <v>0</v>
      </c>
      <c r="O45" s="15">
        <f t="shared" si="13"/>
        <v>0</v>
      </c>
      <c r="P45" s="16" t="e">
        <f t="shared" si="14"/>
        <v>#DIV/0!</v>
      </c>
      <c r="R45" s="17" t="e">
        <f t="shared" si="15"/>
        <v>#DIV/0!</v>
      </c>
    </row>
    <row r="46" spans="1:18" ht="15" hidden="1" x14ac:dyDescent="0.3">
      <c r="B46" s="9">
        <f t="shared" si="11"/>
        <v>9</v>
      </c>
      <c r="C46" s="2" t="e">
        <f>#REF!</f>
        <v>#REF!</v>
      </c>
      <c r="D46" s="2" t="s">
        <v>19</v>
      </c>
      <c r="F46" s="11"/>
      <c r="G46" s="12"/>
      <c r="N46" s="15">
        <f t="shared" si="12"/>
        <v>0</v>
      </c>
      <c r="O46" s="15">
        <f t="shared" si="13"/>
        <v>0</v>
      </c>
      <c r="P46" s="16" t="e">
        <f t="shared" si="14"/>
        <v>#DIV/0!</v>
      </c>
      <c r="R46" s="17" t="e">
        <f t="shared" si="15"/>
        <v>#DIV/0!</v>
      </c>
    </row>
    <row r="47" spans="1:18" hidden="1" x14ac:dyDescent="0.2"/>
    <row r="49" spans="1:18" ht="30" x14ac:dyDescent="0.3">
      <c r="A49" s="1" t="s">
        <v>2</v>
      </c>
      <c r="B49" s="1" t="s">
        <v>3</v>
      </c>
      <c r="C49" s="2" t="s">
        <v>21</v>
      </c>
      <c r="D49" s="2" t="s">
        <v>1</v>
      </c>
      <c r="E49" s="1" t="s">
        <v>0</v>
      </c>
      <c r="F49" s="1" t="s">
        <v>4</v>
      </c>
      <c r="G49" s="3" t="s">
        <v>5</v>
      </c>
      <c r="H49" s="4" t="s">
        <v>6</v>
      </c>
      <c r="I49" s="4" t="s">
        <v>7</v>
      </c>
      <c r="J49" s="4" t="s">
        <v>8</v>
      </c>
      <c r="K49" s="4" t="s">
        <v>9</v>
      </c>
      <c r="L49" s="4" t="s">
        <v>10</v>
      </c>
      <c r="M49" s="4" t="s">
        <v>11</v>
      </c>
      <c r="N49" s="5" t="s">
        <v>12</v>
      </c>
      <c r="O49" s="3" t="s">
        <v>13</v>
      </c>
      <c r="P49" s="6" t="s">
        <v>14</v>
      </c>
      <c r="Q49" s="1" t="s">
        <v>15</v>
      </c>
      <c r="R49" s="7" t="s">
        <v>16</v>
      </c>
    </row>
    <row r="50" spans="1:18" ht="15" x14ac:dyDescent="0.3">
      <c r="B50" s="9">
        <f>COUNTIF($P$50:$P$62,"&gt;="&amp;P50)</f>
        <v>1</v>
      </c>
      <c r="C50" s="2" t="s">
        <v>35</v>
      </c>
      <c r="D50" s="2" t="s">
        <v>20</v>
      </c>
      <c r="E50" s="10" t="s">
        <v>34</v>
      </c>
      <c r="F50" s="11">
        <v>43586</v>
      </c>
      <c r="G50" s="12" t="s">
        <v>33</v>
      </c>
      <c r="H50" s="13">
        <v>177</v>
      </c>
      <c r="I50" s="13">
        <v>177</v>
      </c>
      <c r="J50" s="13">
        <v>173</v>
      </c>
      <c r="K50" s="13">
        <v>179</v>
      </c>
      <c r="N50" s="15">
        <f t="shared" ref="N50:N62" si="16">COUNT(H50:M50)</f>
        <v>4</v>
      </c>
      <c r="O50" s="15">
        <f>SUM(H50:M50)</f>
        <v>706</v>
      </c>
      <c r="P50" s="16">
        <f>SUM(O50/N50)</f>
        <v>176.5</v>
      </c>
      <c r="Q50" s="10">
        <v>5</v>
      </c>
      <c r="R50" s="17">
        <f>SUM(P50+Q50)</f>
        <v>181.5</v>
      </c>
    </row>
    <row r="51" spans="1:18" ht="15" hidden="1" x14ac:dyDescent="0.3">
      <c r="B51" s="9">
        <f t="shared" ref="B51:B62" si="17">COUNTIF($P$50:$P$62,"&gt;="&amp;P51)</f>
        <v>12</v>
      </c>
      <c r="C51" s="2" t="e">
        <f>#REF!</f>
        <v>#REF!</v>
      </c>
      <c r="D51" s="2" t="s">
        <v>20</v>
      </c>
      <c r="F51" s="11"/>
      <c r="G51" s="12"/>
      <c r="N51" s="15">
        <f t="shared" si="16"/>
        <v>0</v>
      </c>
      <c r="O51" s="15">
        <f t="shared" ref="O51:O62" si="18">SUM(H51:M51)</f>
        <v>0</v>
      </c>
      <c r="P51" s="16" t="e">
        <f t="shared" ref="P51:P62" si="19">SUM(O51/N51)</f>
        <v>#DIV/0!</v>
      </c>
      <c r="R51" s="17" t="e">
        <f t="shared" ref="R51:R62" si="20">SUM(P51+Q51)</f>
        <v>#DIV/0!</v>
      </c>
    </row>
    <row r="52" spans="1:18" ht="15" hidden="1" x14ac:dyDescent="0.3">
      <c r="B52" s="9">
        <f t="shared" si="17"/>
        <v>12</v>
      </c>
      <c r="C52" s="2" t="e">
        <f>#REF!</f>
        <v>#REF!</v>
      </c>
      <c r="D52" s="2" t="s">
        <v>20</v>
      </c>
      <c r="F52" s="11"/>
      <c r="G52" s="12"/>
      <c r="N52" s="15">
        <f t="shared" si="16"/>
        <v>0</v>
      </c>
      <c r="O52" s="15">
        <f t="shared" si="18"/>
        <v>0</v>
      </c>
      <c r="P52" s="16" t="e">
        <f t="shared" si="19"/>
        <v>#DIV/0!</v>
      </c>
      <c r="R52" s="17" t="e">
        <f t="shared" si="20"/>
        <v>#DIV/0!</v>
      </c>
    </row>
    <row r="53" spans="1:18" ht="15" hidden="1" x14ac:dyDescent="0.3">
      <c r="B53" s="9">
        <f t="shared" si="17"/>
        <v>12</v>
      </c>
      <c r="C53" s="2" t="e">
        <f>#REF!</f>
        <v>#REF!</v>
      </c>
      <c r="D53" s="2" t="s">
        <v>20</v>
      </c>
      <c r="F53" s="11"/>
      <c r="G53" s="12"/>
      <c r="N53" s="15">
        <f t="shared" si="16"/>
        <v>0</v>
      </c>
      <c r="O53" s="15">
        <f t="shared" si="18"/>
        <v>0</v>
      </c>
      <c r="P53" s="16" t="e">
        <f t="shared" si="19"/>
        <v>#DIV/0!</v>
      </c>
      <c r="R53" s="17" t="e">
        <f t="shared" si="20"/>
        <v>#DIV/0!</v>
      </c>
    </row>
    <row r="54" spans="1:18" ht="15" hidden="1" x14ac:dyDescent="0.3">
      <c r="B54" s="9">
        <f t="shared" si="17"/>
        <v>12</v>
      </c>
      <c r="C54" s="2" t="e">
        <f>#REF!</f>
        <v>#REF!</v>
      </c>
      <c r="D54" s="2" t="s">
        <v>20</v>
      </c>
      <c r="F54" s="11"/>
      <c r="G54" s="12"/>
      <c r="N54" s="15">
        <f t="shared" si="16"/>
        <v>0</v>
      </c>
      <c r="O54" s="15">
        <f t="shared" si="18"/>
        <v>0</v>
      </c>
      <c r="P54" s="16" t="e">
        <f t="shared" si="19"/>
        <v>#DIV/0!</v>
      </c>
      <c r="R54" s="17" t="e">
        <f t="shared" si="20"/>
        <v>#DIV/0!</v>
      </c>
    </row>
    <row r="55" spans="1:18" ht="15" hidden="1" x14ac:dyDescent="0.3">
      <c r="B55" s="9">
        <f t="shared" si="17"/>
        <v>12</v>
      </c>
      <c r="C55" s="2" t="e">
        <f>#REF!</f>
        <v>#REF!</v>
      </c>
      <c r="D55" s="2" t="s">
        <v>20</v>
      </c>
      <c r="F55" s="11"/>
      <c r="G55" s="12"/>
      <c r="N55" s="15">
        <f t="shared" si="16"/>
        <v>0</v>
      </c>
      <c r="O55" s="15">
        <f t="shared" si="18"/>
        <v>0</v>
      </c>
      <c r="P55" s="16" t="e">
        <f t="shared" si="19"/>
        <v>#DIV/0!</v>
      </c>
      <c r="R55" s="17" t="e">
        <f t="shared" si="20"/>
        <v>#DIV/0!</v>
      </c>
    </row>
    <row r="56" spans="1:18" ht="15" hidden="1" x14ac:dyDescent="0.3">
      <c r="B56" s="9">
        <f t="shared" si="17"/>
        <v>12</v>
      </c>
      <c r="C56" s="2" t="e">
        <f>#REF!</f>
        <v>#REF!</v>
      </c>
      <c r="D56" s="2" t="s">
        <v>20</v>
      </c>
      <c r="F56" s="11"/>
      <c r="G56" s="12"/>
      <c r="N56" s="15">
        <f t="shared" si="16"/>
        <v>0</v>
      </c>
      <c r="O56" s="15">
        <f t="shared" si="18"/>
        <v>0</v>
      </c>
      <c r="P56" s="16" t="e">
        <f t="shared" si="19"/>
        <v>#DIV/0!</v>
      </c>
      <c r="R56" s="17" t="e">
        <f t="shared" si="20"/>
        <v>#DIV/0!</v>
      </c>
    </row>
    <row r="57" spans="1:18" ht="15" hidden="1" x14ac:dyDescent="0.3">
      <c r="B57" s="9">
        <f t="shared" si="17"/>
        <v>12</v>
      </c>
      <c r="C57" s="2" t="e">
        <f>#REF!</f>
        <v>#REF!</v>
      </c>
      <c r="D57" s="2" t="s">
        <v>20</v>
      </c>
      <c r="F57" s="11"/>
      <c r="G57" s="12"/>
      <c r="N57" s="15">
        <f t="shared" si="16"/>
        <v>0</v>
      </c>
      <c r="O57" s="15">
        <f t="shared" si="18"/>
        <v>0</v>
      </c>
      <c r="P57" s="16" t="e">
        <f t="shared" si="19"/>
        <v>#DIV/0!</v>
      </c>
      <c r="R57" s="17" t="e">
        <f t="shared" si="20"/>
        <v>#DIV/0!</v>
      </c>
    </row>
    <row r="58" spans="1:18" ht="15" hidden="1" x14ac:dyDescent="0.3">
      <c r="B58" s="9">
        <f t="shared" si="17"/>
        <v>12</v>
      </c>
      <c r="C58" s="2" t="e">
        <f>#REF!</f>
        <v>#REF!</v>
      </c>
      <c r="D58" s="2" t="s">
        <v>20</v>
      </c>
      <c r="F58" s="11"/>
      <c r="G58" s="12"/>
      <c r="N58" s="15">
        <f t="shared" si="16"/>
        <v>0</v>
      </c>
      <c r="O58" s="15">
        <f t="shared" si="18"/>
        <v>0</v>
      </c>
      <c r="P58" s="16" t="e">
        <f t="shared" si="19"/>
        <v>#DIV/0!</v>
      </c>
      <c r="R58" s="17" t="e">
        <f t="shared" si="20"/>
        <v>#DIV/0!</v>
      </c>
    </row>
    <row r="59" spans="1:18" ht="15" hidden="1" x14ac:dyDescent="0.3">
      <c r="B59" s="9">
        <f t="shared" si="17"/>
        <v>12</v>
      </c>
      <c r="C59" s="2" t="e">
        <f>#REF!</f>
        <v>#REF!</v>
      </c>
      <c r="D59" s="2" t="s">
        <v>20</v>
      </c>
      <c r="F59" s="11"/>
      <c r="G59" s="12"/>
      <c r="N59" s="15">
        <f t="shared" si="16"/>
        <v>0</v>
      </c>
      <c r="O59" s="15">
        <f t="shared" si="18"/>
        <v>0</v>
      </c>
      <c r="P59" s="16" t="e">
        <f t="shared" si="19"/>
        <v>#DIV/0!</v>
      </c>
      <c r="R59" s="17" t="e">
        <f t="shared" si="20"/>
        <v>#DIV/0!</v>
      </c>
    </row>
    <row r="60" spans="1:18" ht="15" hidden="1" x14ac:dyDescent="0.3">
      <c r="B60" s="9">
        <f t="shared" si="17"/>
        <v>12</v>
      </c>
      <c r="C60" s="2" t="e">
        <f>#REF!</f>
        <v>#REF!</v>
      </c>
      <c r="D60" s="2" t="s">
        <v>20</v>
      </c>
      <c r="F60" s="11"/>
      <c r="G60" s="12"/>
      <c r="N60" s="15">
        <f t="shared" si="16"/>
        <v>0</v>
      </c>
      <c r="O60" s="15">
        <f t="shared" si="18"/>
        <v>0</v>
      </c>
      <c r="P60" s="16" t="e">
        <f t="shared" si="19"/>
        <v>#DIV/0!</v>
      </c>
      <c r="R60" s="17" t="e">
        <f t="shared" si="20"/>
        <v>#DIV/0!</v>
      </c>
    </row>
    <row r="61" spans="1:18" ht="15" hidden="1" x14ac:dyDescent="0.3">
      <c r="B61" s="9">
        <f t="shared" si="17"/>
        <v>12</v>
      </c>
      <c r="C61" s="2" t="e">
        <f>#REF!</f>
        <v>#REF!</v>
      </c>
      <c r="D61" s="2" t="s">
        <v>20</v>
      </c>
      <c r="F61" s="11"/>
      <c r="G61" s="12"/>
      <c r="N61" s="15">
        <f t="shared" si="16"/>
        <v>0</v>
      </c>
      <c r="O61" s="15">
        <f t="shared" si="18"/>
        <v>0</v>
      </c>
      <c r="P61" s="16" t="e">
        <f t="shared" si="19"/>
        <v>#DIV/0!</v>
      </c>
      <c r="R61" s="17" t="e">
        <f t="shared" si="20"/>
        <v>#DIV/0!</v>
      </c>
    </row>
    <row r="62" spans="1:18" ht="15" hidden="1" x14ac:dyDescent="0.3">
      <c r="B62" s="9">
        <f t="shared" si="17"/>
        <v>12</v>
      </c>
      <c r="C62" s="2" t="e">
        <f>#REF!</f>
        <v>#REF!</v>
      </c>
      <c r="D62" s="2" t="s">
        <v>20</v>
      </c>
      <c r="F62" s="11"/>
      <c r="G62" s="12"/>
      <c r="N62" s="15">
        <f t="shared" si="16"/>
        <v>0</v>
      </c>
      <c r="O62" s="15">
        <f t="shared" si="18"/>
        <v>0</v>
      </c>
      <c r="P62" s="16" t="e">
        <f t="shared" si="19"/>
        <v>#DIV/0!</v>
      </c>
      <c r="R62" s="17" t="e">
        <f t="shared" si="20"/>
        <v>#DIV/0!</v>
      </c>
    </row>
    <row r="64" spans="1:18" ht="30" x14ac:dyDescent="0.3">
      <c r="A64" s="1" t="s">
        <v>2</v>
      </c>
      <c r="B64" s="1" t="s">
        <v>3</v>
      </c>
      <c r="C64" s="2" t="s">
        <v>21</v>
      </c>
      <c r="D64" s="2" t="s">
        <v>1</v>
      </c>
      <c r="E64" s="1" t="s">
        <v>0</v>
      </c>
      <c r="F64" s="1" t="s">
        <v>4</v>
      </c>
      <c r="G64" s="3" t="s">
        <v>5</v>
      </c>
      <c r="H64" s="4" t="s">
        <v>6</v>
      </c>
      <c r="I64" s="4" t="s">
        <v>7</v>
      </c>
      <c r="J64" s="4" t="s">
        <v>8</v>
      </c>
      <c r="K64" s="4" t="s">
        <v>9</v>
      </c>
      <c r="L64" s="4" t="s">
        <v>10</v>
      </c>
      <c r="M64" s="4" t="s">
        <v>11</v>
      </c>
      <c r="N64" s="5" t="s">
        <v>12</v>
      </c>
      <c r="O64" s="3" t="s">
        <v>13</v>
      </c>
      <c r="P64" s="6" t="s">
        <v>14</v>
      </c>
      <c r="Q64" s="1" t="s">
        <v>15</v>
      </c>
      <c r="R64" s="7" t="s">
        <v>16</v>
      </c>
    </row>
    <row r="65" spans="2:18" ht="15" x14ac:dyDescent="0.3">
      <c r="B65" s="9">
        <v>1</v>
      </c>
      <c r="C65" s="2" t="s">
        <v>35</v>
      </c>
      <c r="D65" s="2" t="s">
        <v>17</v>
      </c>
      <c r="E65" s="8" t="s">
        <v>32</v>
      </c>
      <c r="F65" s="11">
        <v>43586</v>
      </c>
      <c r="G65" s="12" t="s">
        <v>33</v>
      </c>
      <c r="H65" s="13">
        <v>186</v>
      </c>
      <c r="I65" s="13">
        <v>188</v>
      </c>
      <c r="J65" s="13">
        <v>185</v>
      </c>
      <c r="K65" s="13">
        <v>185</v>
      </c>
      <c r="N65" s="15">
        <f t="shared" ref="N65" si="21">COUNT(H65:M65)</f>
        <v>4</v>
      </c>
      <c r="O65" s="15">
        <f>SUM(H65:M65)</f>
        <v>744</v>
      </c>
      <c r="P65" s="16">
        <f>SUM(O65/N65)</f>
        <v>186</v>
      </c>
      <c r="Q65" s="10">
        <v>5</v>
      </c>
      <c r="R65" s="17">
        <f>SUM(P65+Q65)</f>
        <v>191</v>
      </c>
    </row>
  </sheetData>
  <sheetProtection insertRows="0" deleteRows="0" sort="0"/>
  <protectedRanges>
    <protectedRange algorithmName="SHA-512" hashValue="FG7sbUW81RLTrqZOgRQY3WT58Fmv2wpczdNtHSivDYpua2f0csBbi4PHtU2Z8RiB+M2w+jl67Do94rJCq0Ck5Q==" saltValue="84WXeaapoYvzxj0ZBNU3eQ==" spinCount="100000" sqref="O2:P14 R2:R14 O18:P30 R18:R30 O34:P46 R34:R46 O50:P62 R50:R62 O65:P65 R65" name="Range1"/>
  </protectedRanges>
  <sortState ref="B34:R37">
    <sortCondition ref="B34:B37"/>
  </sortState>
  <conditionalFormatting sqref="H2:H14">
    <cfRule type="top10" dxfId="223" priority="32" rank="1"/>
  </conditionalFormatting>
  <conditionalFormatting sqref="I2:I14">
    <cfRule type="top10" dxfId="222" priority="31" rank="1"/>
  </conditionalFormatting>
  <conditionalFormatting sqref="J2:J14">
    <cfRule type="top10" dxfId="221" priority="30" rank="1"/>
  </conditionalFormatting>
  <conditionalFormatting sqref="K2:K14">
    <cfRule type="top10" dxfId="220" priority="29" rank="1"/>
  </conditionalFormatting>
  <conditionalFormatting sqref="L2:L16">
    <cfRule type="top10" dxfId="219" priority="28" rank="1"/>
  </conditionalFormatting>
  <conditionalFormatting sqref="M2:M14">
    <cfRule type="top10" dxfId="218" priority="27" rank="1"/>
  </conditionalFormatting>
  <conditionalFormatting sqref="C2">
    <cfRule type="duplicateValues" dxfId="217" priority="26"/>
  </conditionalFormatting>
  <conditionalFormatting sqref="H18:H30">
    <cfRule type="top10" dxfId="216" priority="24" rank="1"/>
  </conditionalFormatting>
  <conditionalFormatting sqref="I18:I30">
    <cfRule type="top10" dxfId="215" priority="23" rank="1"/>
  </conditionalFormatting>
  <conditionalFormatting sqref="J18:J30">
    <cfRule type="top10" dxfId="214" priority="22" rank="1"/>
  </conditionalFormatting>
  <conditionalFormatting sqref="K18:K30">
    <cfRule type="top10" dxfId="213" priority="21" rank="1"/>
  </conditionalFormatting>
  <conditionalFormatting sqref="L18:L30">
    <cfRule type="top10" dxfId="212" priority="20" rank="1"/>
  </conditionalFormatting>
  <conditionalFormatting sqref="M18:M30">
    <cfRule type="top10" dxfId="211" priority="19" rank="1"/>
  </conditionalFormatting>
  <conditionalFormatting sqref="H50:H62">
    <cfRule type="top10" dxfId="210" priority="18" rank="1"/>
  </conditionalFormatting>
  <conditionalFormatting sqref="I50:I62">
    <cfRule type="top10" dxfId="209" priority="17" rank="1"/>
  </conditionalFormatting>
  <conditionalFormatting sqref="J50:J62">
    <cfRule type="top10" dxfId="208" priority="16" rank="1"/>
  </conditionalFormatting>
  <conditionalFormatting sqref="K50:K62">
    <cfRule type="top10" dxfId="207" priority="15" rank="1"/>
  </conditionalFormatting>
  <conditionalFormatting sqref="L50:L62">
    <cfRule type="top10" dxfId="206" priority="14" rank="1"/>
  </conditionalFormatting>
  <conditionalFormatting sqref="M50:M62">
    <cfRule type="top10" dxfId="205" priority="13" rank="1"/>
  </conditionalFormatting>
  <conditionalFormatting sqref="H34:H46">
    <cfRule type="top10" dxfId="204" priority="12" rank="1"/>
  </conditionalFormatting>
  <conditionalFormatting sqref="I34:I46">
    <cfRule type="top10" dxfId="203" priority="11" rank="1"/>
  </conditionalFormatting>
  <conditionalFormatting sqref="J34:J46">
    <cfRule type="top10" dxfId="202" priority="10" rank="1"/>
  </conditionalFormatting>
  <conditionalFormatting sqref="K34:K46">
    <cfRule type="top10" dxfId="201" priority="9" rank="1"/>
  </conditionalFormatting>
  <conditionalFormatting sqref="L34:L46">
    <cfRule type="top10" dxfId="200" priority="8" rank="1"/>
  </conditionalFormatting>
  <conditionalFormatting sqref="M34:M46">
    <cfRule type="top10" dxfId="199" priority="7" rank="1"/>
  </conditionalFormatting>
  <conditionalFormatting sqref="H65">
    <cfRule type="top10" dxfId="198" priority="6" rank="1"/>
  </conditionalFormatting>
  <conditionalFormatting sqref="I65">
    <cfRule type="top10" dxfId="197" priority="5" rank="1"/>
  </conditionalFormatting>
  <conditionalFormatting sqref="J65">
    <cfRule type="top10" dxfId="196" priority="4" rank="1"/>
  </conditionalFormatting>
  <conditionalFormatting sqref="K65">
    <cfRule type="top10" dxfId="195" priority="3" rank="1"/>
  </conditionalFormatting>
  <conditionalFormatting sqref="L65">
    <cfRule type="top10" dxfId="194" priority="2" rank="1"/>
  </conditionalFormatting>
  <conditionalFormatting sqref="M65">
    <cfRule type="top10" dxfId="193" priority="1" rank="1"/>
  </conditionalFormatting>
  <dataValidations count="2">
    <dataValidation type="list" allowBlank="1" showInputMessage="1" showErrorMessage="1" sqref="E1:E14 E50:E62" xr:uid="{A501BA4C-A704-4C38-AE75-8E41449BE02A}">
      <formula1>#REF!</formula1>
    </dataValidation>
    <dataValidation type="list" allowBlank="1" showInputMessage="1" showErrorMessage="1" sqref="E17:E30 E33:E46 E49 E64:E65" xr:uid="{5ADAF478-A1C3-471B-BA74-35DBDCA779DF}">
      <formula1>#REF!</formula1>
    </dataValidation>
  </dataValidations>
  <printOptions gridLines="1"/>
  <pageMargins left="0" right="0" top="0" bottom="0" header="0" footer="0"/>
  <pageSetup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48E9C-6BD0-48F7-9A21-E03D0746DA55}">
  <sheetPr>
    <pageSetUpPr fitToPage="1"/>
  </sheetPr>
  <dimension ref="A1:P24"/>
  <sheetViews>
    <sheetView workbookViewId="0">
      <selection activeCell="G28" sqref="G28"/>
    </sheetView>
  </sheetViews>
  <sheetFormatPr defaultRowHeight="15" x14ac:dyDescent="0.25"/>
  <cols>
    <col min="2" max="2" width="12.42578125" bestFit="1" customWidth="1"/>
    <col min="3" max="3" width="14.28515625" bestFit="1" customWidth="1"/>
  </cols>
  <sheetData>
    <row r="1" spans="1:16" ht="47.25" x14ac:dyDescent="0.25">
      <c r="A1" s="20" t="s">
        <v>3</v>
      </c>
      <c r="B1" s="20" t="s">
        <v>1</v>
      </c>
      <c r="C1" s="20" t="s">
        <v>36</v>
      </c>
      <c r="D1" s="20" t="s">
        <v>4</v>
      </c>
      <c r="E1" s="21" t="s">
        <v>5</v>
      </c>
      <c r="F1" s="21" t="s">
        <v>37</v>
      </c>
      <c r="G1" s="21" t="s">
        <v>38</v>
      </c>
      <c r="H1" s="21" t="s">
        <v>39</v>
      </c>
      <c r="I1" s="21" t="s">
        <v>40</v>
      </c>
      <c r="J1" s="21" t="s">
        <v>41</v>
      </c>
      <c r="K1" s="21" t="s">
        <v>42</v>
      </c>
      <c r="L1" s="21" t="s">
        <v>43</v>
      </c>
      <c r="M1" s="21" t="s">
        <v>44</v>
      </c>
      <c r="N1" s="20" t="s">
        <v>45</v>
      </c>
      <c r="O1" s="21" t="s">
        <v>46</v>
      </c>
      <c r="P1" s="21" t="s">
        <v>47</v>
      </c>
    </row>
    <row r="2" spans="1:16" x14ac:dyDescent="0.25">
      <c r="A2" s="22">
        <v>1</v>
      </c>
      <c r="B2" s="22" t="s">
        <v>48</v>
      </c>
      <c r="C2" s="22" t="s">
        <v>49</v>
      </c>
      <c r="D2" s="23">
        <v>43617</v>
      </c>
      <c r="E2" s="24" t="s">
        <v>50</v>
      </c>
      <c r="F2" s="22">
        <v>176</v>
      </c>
      <c r="G2" s="22">
        <v>183</v>
      </c>
      <c r="H2" s="22">
        <v>175</v>
      </c>
      <c r="I2" s="22">
        <v>185</v>
      </c>
      <c r="J2" s="22"/>
      <c r="K2" s="22"/>
      <c r="L2" s="25">
        <v>4</v>
      </c>
      <c r="M2" s="25">
        <v>719</v>
      </c>
      <c r="N2" s="26">
        <v>179.75</v>
      </c>
      <c r="O2" s="25">
        <v>11</v>
      </c>
      <c r="P2" s="26">
        <v>190.75</v>
      </c>
    </row>
    <row r="3" spans="1:16" x14ac:dyDescent="0.25">
      <c r="A3" s="22">
        <v>2</v>
      </c>
      <c r="B3" s="22" t="s">
        <v>48</v>
      </c>
      <c r="C3" s="22" t="s">
        <v>51</v>
      </c>
      <c r="D3" s="23">
        <v>43617</v>
      </c>
      <c r="E3" s="24" t="s">
        <v>50</v>
      </c>
      <c r="F3" s="22">
        <v>177</v>
      </c>
      <c r="G3" s="22">
        <v>171</v>
      </c>
      <c r="H3" s="22">
        <v>171</v>
      </c>
      <c r="I3" s="22">
        <v>174</v>
      </c>
      <c r="J3" s="22"/>
      <c r="K3" s="22"/>
      <c r="L3" s="25">
        <v>4</v>
      </c>
      <c r="M3" s="25">
        <v>693</v>
      </c>
      <c r="N3" s="26">
        <v>173.25</v>
      </c>
      <c r="O3" s="25">
        <v>6</v>
      </c>
      <c r="P3" s="26">
        <v>179.25</v>
      </c>
    </row>
    <row r="4" spans="1:16" x14ac:dyDescent="0.25">
      <c r="A4" s="22">
        <v>3</v>
      </c>
      <c r="B4" s="22" t="s">
        <v>48</v>
      </c>
      <c r="C4" s="22" t="s">
        <v>52</v>
      </c>
      <c r="D4" s="23">
        <v>43617</v>
      </c>
      <c r="E4" s="24" t="s">
        <v>50</v>
      </c>
      <c r="F4" s="22">
        <v>50</v>
      </c>
      <c r="G4" s="22">
        <v>42</v>
      </c>
      <c r="H4" s="22">
        <v>79</v>
      </c>
      <c r="I4" s="22">
        <v>59</v>
      </c>
      <c r="J4" s="22"/>
      <c r="K4" s="22"/>
      <c r="L4" s="25">
        <v>4</v>
      </c>
      <c r="M4" s="25">
        <v>230</v>
      </c>
      <c r="N4" s="26">
        <v>57.5</v>
      </c>
      <c r="O4" s="25">
        <v>3</v>
      </c>
      <c r="P4" s="26">
        <v>60.5</v>
      </c>
    </row>
    <row r="6" spans="1:16" ht="47.25" x14ac:dyDescent="0.25">
      <c r="A6" s="20" t="s">
        <v>3</v>
      </c>
      <c r="B6" s="20" t="s">
        <v>1</v>
      </c>
      <c r="C6" s="20" t="s">
        <v>36</v>
      </c>
      <c r="D6" s="20" t="s">
        <v>4</v>
      </c>
      <c r="E6" s="21" t="s">
        <v>5</v>
      </c>
      <c r="F6" s="21" t="s">
        <v>37</v>
      </c>
      <c r="G6" s="21" t="s">
        <v>38</v>
      </c>
      <c r="H6" s="21" t="s">
        <v>39</v>
      </c>
      <c r="I6" s="21" t="s">
        <v>40</v>
      </c>
      <c r="J6" s="21" t="s">
        <v>41</v>
      </c>
      <c r="K6" s="21" t="s">
        <v>42</v>
      </c>
      <c r="L6" s="21" t="s">
        <v>43</v>
      </c>
      <c r="M6" s="21" t="s">
        <v>44</v>
      </c>
      <c r="N6" s="20" t="s">
        <v>45</v>
      </c>
      <c r="O6" s="21" t="s">
        <v>46</v>
      </c>
      <c r="P6" s="21" t="s">
        <v>47</v>
      </c>
    </row>
    <row r="7" spans="1:16" x14ac:dyDescent="0.25">
      <c r="A7" s="22">
        <v>1</v>
      </c>
      <c r="B7" s="22" t="s">
        <v>53</v>
      </c>
      <c r="C7" s="22" t="s">
        <v>28</v>
      </c>
      <c r="D7" s="23">
        <v>43617</v>
      </c>
      <c r="E7" s="24" t="s">
        <v>50</v>
      </c>
      <c r="F7" s="22">
        <v>189</v>
      </c>
      <c r="G7" s="22">
        <v>184</v>
      </c>
      <c r="H7" s="22">
        <v>188</v>
      </c>
      <c r="I7" s="27">
        <v>189</v>
      </c>
      <c r="J7" s="22"/>
      <c r="K7" s="22"/>
      <c r="L7" s="25">
        <v>4</v>
      </c>
      <c r="M7" s="25">
        <v>750</v>
      </c>
      <c r="N7" s="26">
        <v>187.5</v>
      </c>
      <c r="O7" s="25">
        <v>11</v>
      </c>
      <c r="P7" s="26">
        <v>198.5</v>
      </c>
    </row>
    <row r="8" spans="1:16" x14ac:dyDescent="0.25">
      <c r="A8" s="22">
        <v>2</v>
      </c>
      <c r="B8" s="22" t="s">
        <v>53</v>
      </c>
      <c r="C8" s="22" t="s">
        <v>22</v>
      </c>
      <c r="D8" s="23">
        <v>43617</v>
      </c>
      <c r="E8" s="24" t="s">
        <v>50</v>
      </c>
      <c r="F8" s="27">
        <v>178</v>
      </c>
      <c r="G8" s="27">
        <v>184</v>
      </c>
      <c r="H8" s="27">
        <v>177</v>
      </c>
      <c r="I8" s="22">
        <v>179</v>
      </c>
      <c r="J8" s="22"/>
      <c r="K8" s="22"/>
      <c r="L8" s="25">
        <v>4</v>
      </c>
      <c r="M8" s="25">
        <v>718</v>
      </c>
      <c r="N8" s="26">
        <v>179.5</v>
      </c>
      <c r="O8" s="25">
        <v>6</v>
      </c>
      <c r="P8" s="26">
        <v>185.5</v>
      </c>
    </row>
    <row r="9" spans="1:16" x14ac:dyDescent="0.25">
      <c r="A9" s="22">
        <v>3</v>
      </c>
      <c r="B9" s="22" t="s">
        <v>53</v>
      </c>
      <c r="C9" s="22" t="s">
        <v>24</v>
      </c>
      <c r="D9" s="23">
        <v>43617</v>
      </c>
      <c r="E9" s="24" t="s">
        <v>50</v>
      </c>
      <c r="F9" s="22">
        <v>171</v>
      </c>
      <c r="G9" s="22">
        <v>171</v>
      </c>
      <c r="H9" s="22">
        <v>173</v>
      </c>
      <c r="I9" s="22">
        <v>182</v>
      </c>
      <c r="J9" s="22"/>
      <c r="K9" s="22"/>
      <c r="L9" s="25">
        <v>4</v>
      </c>
      <c r="M9" s="25">
        <v>697</v>
      </c>
      <c r="N9" s="26">
        <v>174.25</v>
      </c>
      <c r="O9" s="25">
        <v>3</v>
      </c>
      <c r="P9" s="26">
        <v>177.25</v>
      </c>
    </row>
    <row r="11" spans="1:16" ht="47.25" x14ac:dyDescent="0.25">
      <c r="A11" s="28" t="s">
        <v>3</v>
      </c>
      <c r="B11" s="20" t="s">
        <v>1</v>
      </c>
      <c r="C11" s="20" t="s">
        <v>36</v>
      </c>
      <c r="D11" s="20" t="s">
        <v>4</v>
      </c>
      <c r="E11" s="21" t="s">
        <v>5</v>
      </c>
      <c r="F11" s="21" t="s">
        <v>37</v>
      </c>
      <c r="G11" s="21" t="s">
        <v>38</v>
      </c>
      <c r="H11" s="21" t="s">
        <v>39</v>
      </c>
      <c r="I11" s="21" t="s">
        <v>40</v>
      </c>
      <c r="J11" s="21" t="s">
        <v>41</v>
      </c>
      <c r="K11" s="21" t="s">
        <v>42</v>
      </c>
      <c r="L11" s="21" t="s">
        <v>43</v>
      </c>
      <c r="M11" s="21" t="s">
        <v>44</v>
      </c>
      <c r="N11" s="20" t="s">
        <v>45</v>
      </c>
      <c r="O11" s="21" t="s">
        <v>46</v>
      </c>
      <c r="P11" s="21" t="s">
        <v>47</v>
      </c>
    </row>
    <row r="12" spans="1:16" x14ac:dyDescent="0.25">
      <c r="A12" s="22">
        <v>1</v>
      </c>
      <c r="B12" s="22" t="s">
        <v>54</v>
      </c>
      <c r="C12" s="22" t="s">
        <v>29</v>
      </c>
      <c r="D12" s="23">
        <v>43617</v>
      </c>
      <c r="E12" s="24" t="s">
        <v>50</v>
      </c>
      <c r="F12" s="22">
        <v>195</v>
      </c>
      <c r="G12" s="22">
        <v>192</v>
      </c>
      <c r="H12" s="22">
        <v>194</v>
      </c>
      <c r="I12" s="22">
        <v>190</v>
      </c>
      <c r="J12" s="22"/>
      <c r="K12" s="22"/>
      <c r="L12" s="25">
        <v>4</v>
      </c>
      <c r="M12" s="25">
        <v>771</v>
      </c>
      <c r="N12" s="26">
        <v>192.75</v>
      </c>
      <c r="O12" s="25">
        <v>11</v>
      </c>
      <c r="P12" s="26">
        <v>203.75</v>
      </c>
    </row>
    <row r="13" spans="1:16" x14ac:dyDescent="0.25">
      <c r="A13" s="22">
        <v>2</v>
      </c>
      <c r="B13" s="22" t="s">
        <v>54</v>
      </c>
      <c r="C13" s="22" t="s">
        <v>55</v>
      </c>
      <c r="D13" s="23">
        <v>43617</v>
      </c>
      <c r="E13" s="24" t="s">
        <v>50</v>
      </c>
      <c r="F13" s="22">
        <v>194</v>
      </c>
      <c r="G13" s="22">
        <v>191</v>
      </c>
      <c r="H13" s="22">
        <v>196</v>
      </c>
      <c r="I13" s="22">
        <v>189</v>
      </c>
      <c r="J13" s="22"/>
      <c r="K13" s="22"/>
      <c r="L13" s="25">
        <v>4</v>
      </c>
      <c r="M13" s="25">
        <v>770</v>
      </c>
      <c r="N13" s="26">
        <v>192.5</v>
      </c>
      <c r="O13" s="25">
        <v>6</v>
      </c>
      <c r="P13" s="26">
        <v>198.5</v>
      </c>
    </row>
    <row r="14" spans="1:16" x14ac:dyDescent="0.25">
      <c r="A14" s="22">
        <v>3</v>
      </c>
      <c r="B14" s="22" t="s">
        <v>54</v>
      </c>
      <c r="C14" s="22" t="s">
        <v>31</v>
      </c>
      <c r="D14" s="23">
        <v>43617</v>
      </c>
      <c r="E14" s="24" t="s">
        <v>50</v>
      </c>
      <c r="F14" s="22">
        <v>191</v>
      </c>
      <c r="G14" s="22">
        <v>190</v>
      </c>
      <c r="H14" s="22">
        <v>191</v>
      </c>
      <c r="I14" s="22">
        <v>186</v>
      </c>
      <c r="J14" s="22"/>
      <c r="K14" s="22"/>
      <c r="L14" s="25">
        <v>4</v>
      </c>
      <c r="M14" s="25">
        <f>SUM(F14:K14)</f>
        <v>758</v>
      </c>
      <c r="N14" s="26">
        <f>SUM(M14/L14)</f>
        <v>189.5</v>
      </c>
      <c r="O14" s="25">
        <v>3</v>
      </c>
      <c r="P14" s="26">
        <f>SUM(N14+O14)</f>
        <v>192.5</v>
      </c>
    </row>
    <row r="15" spans="1:16" x14ac:dyDescent="0.25">
      <c r="A15" s="22">
        <v>4</v>
      </c>
      <c r="B15" s="22" t="s">
        <v>54</v>
      </c>
      <c r="C15" s="22" t="s">
        <v>30</v>
      </c>
      <c r="D15" s="23">
        <v>43617</v>
      </c>
      <c r="E15" s="24" t="s">
        <v>50</v>
      </c>
      <c r="F15" s="22">
        <v>186</v>
      </c>
      <c r="G15" s="22">
        <v>191</v>
      </c>
      <c r="H15" s="22">
        <v>190</v>
      </c>
      <c r="I15" s="22">
        <v>186</v>
      </c>
      <c r="J15" s="22"/>
      <c r="K15" s="22"/>
      <c r="L15" s="25">
        <v>4</v>
      </c>
      <c r="M15" s="25">
        <v>753</v>
      </c>
      <c r="N15" s="26">
        <v>188.25</v>
      </c>
      <c r="O15" s="25">
        <v>2</v>
      </c>
      <c r="P15" s="26">
        <f>SUM(N15+O15)</f>
        <v>190.25</v>
      </c>
    </row>
    <row r="16" spans="1:16" x14ac:dyDescent="0.25">
      <c r="A16" s="22">
        <v>5</v>
      </c>
      <c r="B16" s="22" t="s">
        <v>54</v>
      </c>
      <c r="C16" s="22" t="s">
        <v>27</v>
      </c>
      <c r="D16" s="23">
        <v>43617</v>
      </c>
      <c r="E16" s="24" t="s">
        <v>50</v>
      </c>
      <c r="F16" s="22">
        <v>172</v>
      </c>
      <c r="G16" s="22">
        <v>189</v>
      </c>
      <c r="H16" s="22">
        <v>184</v>
      </c>
      <c r="I16" s="22">
        <v>184</v>
      </c>
      <c r="J16" s="22"/>
      <c r="K16" s="22"/>
      <c r="L16" s="25">
        <v>4</v>
      </c>
      <c r="M16" s="25">
        <v>729</v>
      </c>
      <c r="N16" s="26">
        <v>182.25</v>
      </c>
      <c r="O16" s="25">
        <v>2</v>
      </c>
      <c r="P16" s="26">
        <v>184.25</v>
      </c>
    </row>
    <row r="17" spans="1:16" x14ac:dyDescent="0.25">
      <c r="A17" s="22">
        <v>6</v>
      </c>
      <c r="B17" s="22" t="s">
        <v>54</v>
      </c>
      <c r="C17" s="22" t="s">
        <v>56</v>
      </c>
      <c r="D17" s="23">
        <v>43617</v>
      </c>
      <c r="E17" s="24" t="s">
        <v>50</v>
      </c>
      <c r="F17" s="22">
        <v>181</v>
      </c>
      <c r="G17" s="22">
        <v>179</v>
      </c>
      <c r="H17" s="22">
        <v>181</v>
      </c>
      <c r="I17" s="22">
        <v>185</v>
      </c>
      <c r="J17" s="22"/>
      <c r="K17" s="22"/>
      <c r="L17" s="25">
        <v>4</v>
      </c>
      <c r="M17" s="25">
        <v>726</v>
      </c>
      <c r="N17" s="26">
        <v>181.5</v>
      </c>
      <c r="O17" s="25">
        <v>2</v>
      </c>
      <c r="P17" s="26">
        <v>183.5</v>
      </c>
    </row>
    <row r="19" spans="1:16" ht="47.25" x14ac:dyDescent="0.25">
      <c r="A19" s="28" t="s">
        <v>3</v>
      </c>
      <c r="B19" s="20" t="s">
        <v>1</v>
      </c>
      <c r="C19" s="20" t="s">
        <v>36</v>
      </c>
      <c r="D19" s="20" t="s">
        <v>4</v>
      </c>
      <c r="E19" s="21" t="s">
        <v>5</v>
      </c>
      <c r="F19" s="21" t="s">
        <v>37</v>
      </c>
      <c r="G19" s="21" t="s">
        <v>38</v>
      </c>
      <c r="H19" s="21" t="s">
        <v>39</v>
      </c>
      <c r="I19" s="21" t="s">
        <v>40</v>
      </c>
      <c r="J19" s="21" t="s">
        <v>41</v>
      </c>
      <c r="K19" s="21" t="s">
        <v>42</v>
      </c>
      <c r="L19" s="21" t="s">
        <v>43</v>
      </c>
      <c r="M19" s="21" t="s">
        <v>44</v>
      </c>
      <c r="N19" s="20" t="s">
        <v>45</v>
      </c>
      <c r="O19" s="21" t="s">
        <v>46</v>
      </c>
      <c r="P19" s="21" t="s">
        <v>47</v>
      </c>
    </row>
    <row r="20" spans="1:16" x14ac:dyDescent="0.25">
      <c r="A20" s="22">
        <v>1</v>
      </c>
      <c r="B20" s="22" t="s">
        <v>57</v>
      </c>
      <c r="C20" s="22" t="s">
        <v>58</v>
      </c>
      <c r="D20" s="23">
        <v>43617</v>
      </c>
      <c r="E20" s="24" t="s">
        <v>50</v>
      </c>
      <c r="F20" s="22">
        <v>168</v>
      </c>
      <c r="G20" s="22">
        <v>171</v>
      </c>
      <c r="H20" s="22">
        <v>177</v>
      </c>
      <c r="I20" s="25">
        <v>169</v>
      </c>
      <c r="J20" s="25"/>
      <c r="K20" s="29"/>
      <c r="L20" s="25">
        <v>4</v>
      </c>
      <c r="M20" s="25">
        <v>685</v>
      </c>
      <c r="N20" s="26">
        <v>171.25</v>
      </c>
      <c r="O20" s="25">
        <v>5</v>
      </c>
      <c r="P20" s="26">
        <f>SUM(N20+O20)</f>
        <v>176.25</v>
      </c>
    </row>
    <row r="22" spans="1:16" ht="47.25" x14ac:dyDescent="0.25">
      <c r="A22" s="28" t="s">
        <v>3</v>
      </c>
      <c r="B22" s="20" t="s">
        <v>1</v>
      </c>
      <c r="C22" s="20" t="s">
        <v>36</v>
      </c>
      <c r="D22" s="20" t="s">
        <v>4</v>
      </c>
      <c r="E22" s="21" t="s">
        <v>5</v>
      </c>
      <c r="F22" s="21" t="s">
        <v>37</v>
      </c>
      <c r="G22" s="21" t="s">
        <v>38</v>
      </c>
      <c r="H22" s="21" t="s">
        <v>39</v>
      </c>
      <c r="I22" s="21" t="s">
        <v>40</v>
      </c>
      <c r="J22" s="21" t="s">
        <v>41</v>
      </c>
      <c r="K22" s="21" t="s">
        <v>42</v>
      </c>
      <c r="L22" s="21" t="s">
        <v>43</v>
      </c>
      <c r="M22" s="21" t="s">
        <v>44</v>
      </c>
      <c r="N22" s="20" t="s">
        <v>45</v>
      </c>
      <c r="O22" s="21" t="s">
        <v>46</v>
      </c>
      <c r="P22" s="21" t="s">
        <v>47</v>
      </c>
    </row>
    <row r="23" spans="1:16" x14ac:dyDescent="0.25">
      <c r="A23" s="22">
        <v>1</v>
      </c>
      <c r="B23" s="22" t="s">
        <v>59</v>
      </c>
      <c r="C23" s="22" t="s">
        <v>25</v>
      </c>
      <c r="D23" s="23">
        <v>43617</v>
      </c>
      <c r="E23" s="24" t="s">
        <v>50</v>
      </c>
      <c r="F23" s="22">
        <v>183</v>
      </c>
      <c r="G23" s="22">
        <v>187</v>
      </c>
      <c r="H23" s="22">
        <v>187</v>
      </c>
      <c r="I23" s="25">
        <v>185</v>
      </c>
      <c r="J23" s="25"/>
      <c r="K23" s="29"/>
      <c r="L23" s="25">
        <v>4</v>
      </c>
      <c r="M23" s="25">
        <v>742</v>
      </c>
      <c r="N23" s="26">
        <v>185.5</v>
      </c>
      <c r="O23" s="25">
        <v>13</v>
      </c>
      <c r="P23" s="26">
        <v>198.5</v>
      </c>
    </row>
    <row r="24" spans="1:16" x14ac:dyDescent="0.25">
      <c r="A24" s="22">
        <v>2</v>
      </c>
      <c r="B24" s="22" t="s">
        <v>59</v>
      </c>
      <c r="C24" s="22" t="s">
        <v>60</v>
      </c>
      <c r="D24" s="23">
        <v>43617</v>
      </c>
      <c r="E24" s="24" t="s">
        <v>50</v>
      </c>
      <c r="F24" s="22">
        <v>173</v>
      </c>
      <c r="G24" s="22">
        <v>179</v>
      </c>
      <c r="H24" s="22">
        <v>171</v>
      </c>
      <c r="I24" s="25">
        <v>166</v>
      </c>
      <c r="J24" s="25"/>
      <c r="K24" s="25"/>
      <c r="L24" s="25">
        <v>4</v>
      </c>
      <c r="M24" s="25">
        <v>689</v>
      </c>
      <c r="N24" s="26">
        <v>172.25</v>
      </c>
      <c r="O24" s="25">
        <v>4</v>
      </c>
      <c r="P24" s="26">
        <v>176.25</v>
      </c>
    </row>
  </sheetData>
  <sortState ref="B12:P17">
    <sortCondition descending="1" ref="M12:M17"/>
  </sortState>
  <conditionalFormatting sqref="F1">
    <cfRule type="top10" priority="113" bottom="1" rank="1"/>
    <cfRule type="top10" dxfId="192" priority="114" rank="1"/>
  </conditionalFormatting>
  <conditionalFormatting sqref="G1">
    <cfRule type="top10" priority="111" bottom="1" rank="1"/>
    <cfRule type="top10" dxfId="191" priority="112" rank="1"/>
  </conditionalFormatting>
  <conditionalFormatting sqref="H1">
    <cfRule type="top10" priority="109" bottom="1" rank="1"/>
    <cfRule type="top10" dxfId="190" priority="110" rank="1"/>
  </conditionalFormatting>
  <conditionalFormatting sqref="I1">
    <cfRule type="top10" priority="107" bottom="1" rank="1"/>
    <cfRule type="top10" dxfId="189" priority="108" rank="1"/>
  </conditionalFormatting>
  <conditionalFormatting sqref="J1">
    <cfRule type="top10" priority="105" bottom="1" rank="1"/>
    <cfRule type="top10" dxfId="188" priority="106" rank="1"/>
  </conditionalFormatting>
  <conditionalFormatting sqref="K1">
    <cfRule type="top10" priority="103" bottom="1" rank="1"/>
    <cfRule type="top10" dxfId="187" priority="104" rank="1"/>
  </conditionalFormatting>
  <conditionalFormatting sqref="F2:F4">
    <cfRule type="top10" priority="115" bottom="1" rank="1"/>
    <cfRule type="top10" dxfId="186" priority="116" rank="1"/>
  </conditionalFormatting>
  <conditionalFormatting sqref="G2:G4">
    <cfRule type="top10" priority="117" bottom="1" rank="1"/>
    <cfRule type="top10" dxfId="185" priority="118" rank="1"/>
  </conditionalFormatting>
  <conditionalFormatting sqref="H2:H4">
    <cfRule type="top10" priority="119" bottom="1" rank="1"/>
    <cfRule type="top10" dxfId="184" priority="120" rank="1"/>
  </conditionalFormatting>
  <conditionalFormatting sqref="I2:I4">
    <cfRule type="top10" priority="121" bottom="1" rank="1"/>
    <cfRule type="top10" dxfId="183" priority="122" rank="1"/>
  </conditionalFormatting>
  <conditionalFormatting sqref="J2:J4">
    <cfRule type="top10" priority="123" bottom="1" rank="1"/>
    <cfRule type="top10" dxfId="182" priority="124" rank="1"/>
  </conditionalFormatting>
  <conditionalFormatting sqref="K2:K4">
    <cfRule type="top10" priority="125" bottom="1" rank="1"/>
    <cfRule type="top10" dxfId="181" priority="126" rank="1"/>
  </conditionalFormatting>
  <conditionalFormatting sqref="F6">
    <cfRule type="top10" priority="101" bottom="1" rank="1"/>
    <cfRule type="top10" dxfId="180" priority="102" rank="1"/>
  </conditionalFormatting>
  <conditionalFormatting sqref="G6">
    <cfRule type="top10" priority="99" bottom="1" rank="1"/>
    <cfRule type="top10" dxfId="179" priority="100" rank="1"/>
  </conditionalFormatting>
  <conditionalFormatting sqref="H6">
    <cfRule type="top10" priority="97" bottom="1" rank="1"/>
    <cfRule type="top10" dxfId="178" priority="98" rank="1"/>
  </conditionalFormatting>
  <conditionalFormatting sqref="I6">
    <cfRule type="top10" priority="95" bottom="1" rank="1"/>
    <cfRule type="top10" dxfId="177" priority="96" rank="1"/>
  </conditionalFormatting>
  <conditionalFormatting sqref="J6">
    <cfRule type="top10" priority="93" bottom="1" rank="1"/>
    <cfRule type="top10" dxfId="176" priority="94" rank="1"/>
  </conditionalFormatting>
  <conditionalFormatting sqref="K6">
    <cfRule type="top10" priority="91" bottom="1" rank="1"/>
    <cfRule type="top10" dxfId="175" priority="92" rank="1"/>
  </conditionalFormatting>
  <conditionalFormatting sqref="F7:F9">
    <cfRule type="top10" priority="89" bottom="1" rank="1"/>
    <cfRule type="top10" dxfId="174" priority="90" rank="1"/>
  </conditionalFormatting>
  <conditionalFormatting sqref="G7:G9">
    <cfRule type="top10" priority="87" bottom="1" rank="1"/>
    <cfRule type="top10" dxfId="173" priority="88" rank="1"/>
  </conditionalFormatting>
  <conditionalFormatting sqref="H7:H9">
    <cfRule type="top10" priority="85" bottom="1" rank="1"/>
    <cfRule type="top10" dxfId="172" priority="86" rank="1"/>
  </conditionalFormatting>
  <conditionalFormatting sqref="I7:I9">
    <cfRule type="top10" priority="83" bottom="1" rank="1"/>
    <cfRule type="top10" dxfId="171" priority="84" rank="1"/>
  </conditionalFormatting>
  <conditionalFormatting sqref="J7:J9">
    <cfRule type="top10" priority="81" bottom="1" rank="1"/>
    <cfRule type="top10" dxfId="170" priority="82" rank="1"/>
  </conditionalFormatting>
  <conditionalFormatting sqref="K7:K9">
    <cfRule type="top10" priority="79" bottom="1" rank="1"/>
    <cfRule type="top10" dxfId="169" priority="80" rank="1"/>
  </conditionalFormatting>
  <conditionalFormatting sqref="L11">
    <cfRule type="top10" dxfId="168" priority="77" bottom="1" rank="1"/>
    <cfRule type="top10" dxfId="167" priority="78" rank="1"/>
  </conditionalFormatting>
  <conditionalFormatting sqref="F11">
    <cfRule type="top10" priority="75" bottom="1" rank="1"/>
    <cfRule type="top10" dxfId="166" priority="76" rank="1"/>
  </conditionalFormatting>
  <conditionalFormatting sqref="G11">
    <cfRule type="top10" priority="73" bottom="1" rank="1"/>
    <cfRule type="top10" dxfId="165" priority="74" rank="1"/>
  </conditionalFormatting>
  <conditionalFormatting sqref="H11">
    <cfRule type="top10" priority="71" bottom="1" rank="1"/>
    <cfRule type="top10" dxfId="164" priority="72" rank="1"/>
  </conditionalFormatting>
  <conditionalFormatting sqref="I11">
    <cfRule type="top10" priority="69" bottom="1" rank="1"/>
    <cfRule type="top10" dxfId="163" priority="70" rank="1"/>
  </conditionalFormatting>
  <conditionalFormatting sqref="J11">
    <cfRule type="top10" priority="67" bottom="1" rank="1"/>
    <cfRule type="top10" dxfId="162" priority="68" rank="1"/>
  </conditionalFormatting>
  <conditionalFormatting sqref="K11">
    <cfRule type="top10" priority="65" bottom="1" rank="1"/>
    <cfRule type="top10" dxfId="161" priority="66" rank="1"/>
  </conditionalFormatting>
  <conditionalFormatting sqref="F12:F17">
    <cfRule type="top10" priority="63" bottom="1" rank="1"/>
    <cfRule type="top10" dxfId="160" priority="64" rank="1"/>
  </conditionalFormatting>
  <conditionalFormatting sqref="G12:G17">
    <cfRule type="top10" priority="61" bottom="1" rank="1"/>
    <cfRule type="top10" dxfId="159" priority="62" rank="1"/>
  </conditionalFormatting>
  <conditionalFormatting sqref="H12:H17">
    <cfRule type="top10" priority="59" bottom="1" rank="1"/>
    <cfRule type="top10" dxfId="158" priority="60" rank="1"/>
  </conditionalFormatting>
  <conditionalFormatting sqref="I12:I17">
    <cfRule type="top10" priority="57" bottom="1" rank="1"/>
    <cfRule type="top10" dxfId="157" priority="58" rank="1"/>
  </conditionalFormatting>
  <conditionalFormatting sqref="J12:J17">
    <cfRule type="top10" priority="55" bottom="1" rank="1"/>
    <cfRule type="top10" dxfId="156" priority="56" rank="1"/>
  </conditionalFormatting>
  <conditionalFormatting sqref="K12:K17">
    <cfRule type="top10" priority="53" bottom="1" rank="1"/>
    <cfRule type="top10" dxfId="155" priority="54" rank="1"/>
  </conditionalFormatting>
  <conditionalFormatting sqref="L19">
    <cfRule type="top10" dxfId="154" priority="51" bottom="1" rank="1"/>
    <cfRule type="top10" dxfId="153" priority="52" rank="1"/>
  </conditionalFormatting>
  <conditionalFormatting sqref="F19">
    <cfRule type="top10" priority="49" bottom="1" rank="1"/>
    <cfRule type="top10" dxfId="152" priority="50" rank="1"/>
  </conditionalFormatting>
  <conditionalFormatting sqref="G19">
    <cfRule type="top10" priority="47" bottom="1" rank="1"/>
    <cfRule type="top10" dxfId="151" priority="48" rank="1"/>
  </conditionalFormatting>
  <conditionalFormatting sqref="H19">
    <cfRule type="top10" priority="45" bottom="1" rank="1"/>
    <cfRule type="top10" dxfId="150" priority="46" rank="1"/>
  </conditionalFormatting>
  <conditionalFormatting sqref="I19">
    <cfRule type="top10" priority="43" bottom="1" rank="1"/>
    <cfRule type="top10" dxfId="149" priority="44" rank="1"/>
  </conditionalFormatting>
  <conditionalFormatting sqref="J19">
    <cfRule type="top10" priority="41" bottom="1" rank="1"/>
    <cfRule type="top10" dxfId="148" priority="42" rank="1"/>
  </conditionalFormatting>
  <conditionalFormatting sqref="K19">
    <cfRule type="top10" priority="39" bottom="1" rank="1"/>
    <cfRule type="top10" dxfId="147" priority="40" rank="1"/>
  </conditionalFormatting>
  <conditionalFormatting sqref="F20">
    <cfRule type="top10" priority="37" bottom="1" rank="1"/>
    <cfRule type="top10" dxfId="146" priority="38" rank="1"/>
  </conditionalFormatting>
  <conditionalFormatting sqref="G20">
    <cfRule type="top10" priority="35" bottom="1" rank="1"/>
    <cfRule type="top10" dxfId="145" priority="36" rank="1"/>
  </conditionalFormatting>
  <conditionalFormatting sqref="H20">
    <cfRule type="top10" priority="33" bottom="1" rank="1"/>
    <cfRule type="top10" dxfId="144" priority="34" rank="1"/>
  </conditionalFormatting>
  <conditionalFormatting sqref="I20">
    <cfRule type="top10" priority="31" bottom="1" rank="1"/>
    <cfRule type="top10" dxfId="143" priority="32" rank="1"/>
  </conditionalFormatting>
  <conditionalFormatting sqref="J20">
    <cfRule type="top10" priority="29" bottom="1" rank="1"/>
    <cfRule type="top10" dxfId="142" priority="30" rank="1"/>
  </conditionalFormatting>
  <conditionalFormatting sqref="K20">
    <cfRule type="top10" priority="27" bottom="1" rank="1"/>
    <cfRule type="top10" dxfId="141" priority="28" rank="1"/>
  </conditionalFormatting>
  <conditionalFormatting sqref="L22">
    <cfRule type="top10" dxfId="140" priority="25" bottom="1" rank="1"/>
    <cfRule type="top10" dxfId="139" priority="26" rank="1"/>
  </conditionalFormatting>
  <conditionalFormatting sqref="F22">
    <cfRule type="top10" priority="23" bottom="1" rank="1"/>
    <cfRule type="top10" dxfId="138" priority="24" rank="1"/>
  </conditionalFormatting>
  <conditionalFormatting sqref="G22">
    <cfRule type="top10" priority="21" bottom="1" rank="1"/>
    <cfRule type="top10" dxfId="137" priority="22" rank="1"/>
  </conditionalFormatting>
  <conditionalFormatting sqref="H22">
    <cfRule type="top10" priority="19" bottom="1" rank="1"/>
    <cfRule type="top10" dxfId="136" priority="20" rank="1"/>
  </conditionalFormatting>
  <conditionalFormatting sqref="I22">
    <cfRule type="top10" priority="17" bottom="1" rank="1"/>
    <cfRule type="top10" dxfId="135" priority="18" rank="1"/>
  </conditionalFormatting>
  <conditionalFormatting sqref="J22">
    <cfRule type="top10" priority="15" bottom="1" rank="1"/>
    <cfRule type="top10" dxfId="134" priority="16" rank="1"/>
  </conditionalFormatting>
  <conditionalFormatting sqref="K22">
    <cfRule type="top10" priority="13" bottom="1" rank="1"/>
    <cfRule type="top10" dxfId="133" priority="14" rank="1"/>
  </conditionalFormatting>
  <conditionalFormatting sqref="F23:F24">
    <cfRule type="top10" priority="11" bottom="1" rank="1"/>
    <cfRule type="top10" dxfId="132" priority="12" rank="1"/>
  </conditionalFormatting>
  <conditionalFormatting sqref="G23:G24">
    <cfRule type="top10" priority="9" bottom="1" rank="1"/>
    <cfRule type="top10" dxfId="131" priority="10" rank="1"/>
  </conditionalFormatting>
  <conditionalFormatting sqref="H23:H24">
    <cfRule type="top10" priority="7" bottom="1" rank="1"/>
    <cfRule type="top10" dxfId="130" priority="8" rank="1"/>
  </conditionalFormatting>
  <conditionalFormatting sqref="I23:I24">
    <cfRule type="top10" priority="5" bottom="1" rank="1"/>
    <cfRule type="top10" dxfId="129" priority="6" rank="1"/>
  </conditionalFormatting>
  <conditionalFormatting sqref="J23:J24">
    <cfRule type="top10" priority="3" bottom="1" rank="1"/>
    <cfRule type="top10" dxfId="128" priority="4" rank="1"/>
  </conditionalFormatting>
  <conditionalFormatting sqref="K23:K24">
    <cfRule type="top10" priority="1" bottom="1" rank="1"/>
    <cfRule type="top10" dxfId="127" priority="2" rank="1"/>
  </conditionalFormatting>
  <pageMargins left="0.7" right="0.7" top="0.75" bottom="0.75" header="0.3" footer="0.3"/>
  <pageSetup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EFCE67-68FE-4600-B13A-20053ECB2FEF}">
          <x14:formula1>
            <xm:f>'C:\Users\abra2\Desktop\[ABRA2019.xlsm]Data'!#REF!</xm:f>
          </x14:formula1>
          <xm:sqref>C20</xm:sqref>
        </x14:dataValidation>
        <x14:dataValidation type="list" allowBlank="1" showInputMessage="1" showErrorMessage="1" xr:uid="{525DE99E-6364-4BDF-9891-1616B1F35E39}">
          <x14:formula1>
            <xm:f>'C:\Users\abra2\Desktop\[ABRA2019.xlsm]Data'!#REF!</xm:f>
          </x14:formula1>
          <xm:sqref>C2:C4 C7:C9 C12:C17 C23:C24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0B03-E4BE-4638-8074-9CE4F7EA52B0}">
  <dimension ref="A1:P28"/>
  <sheetViews>
    <sheetView workbookViewId="0">
      <selection activeCell="H19" sqref="H19"/>
    </sheetView>
  </sheetViews>
  <sheetFormatPr defaultRowHeight="15" x14ac:dyDescent="0.25"/>
  <cols>
    <col min="2" max="2" width="20.28515625" customWidth="1"/>
    <col min="3" max="3" width="14" bestFit="1" customWidth="1"/>
  </cols>
  <sheetData>
    <row r="1" spans="1:16" ht="30" x14ac:dyDescent="0.3">
      <c r="A1" s="1" t="s">
        <v>3</v>
      </c>
      <c r="B1" s="2" t="s">
        <v>1</v>
      </c>
      <c r="C1" s="30" t="s">
        <v>0</v>
      </c>
      <c r="D1" s="1" t="s">
        <v>4</v>
      </c>
      <c r="E1" s="3" t="s">
        <v>5</v>
      </c>
      <c r="F1" s="31" t="s">
        <v>6</v>
      </c>
      <c r="G1" s="31" t="s">
        <v>7</v>
      </c>
      <c r="H1" s="31" t="s">
        <v>8</v>
      </c>
      <c r="I1" s="31" t="s">
        <v>9</v>
      </c>
      <c r="J1" s="31" t="s">
        <v>10</v>
      </c>
      <c r="K1" s="31" t="s">
        <v>11</v>
      </c>
      <c r="L1" s="5" t="s">
        <v>12</v>
      </c>
      <c r="M1" s="3" t="s">
        <v>13</v>
      </c>
      <c r="N1" s="6" t="s">
        <v>14</v>
      </c>
      <c r="O1" s="30" t="s">
        <v>15</v>
      </c>
      <c r="P1" s="7" t="s">
        <v>16</v>
      </c>
    </row>
    <row r="2" spans="1:16" ht="15.75" x14ac:dyDescent="0.3">
      <c r="A2" s="9">
        <v>1</v>
      </c>
      <c r="B2" s="2" t="s">
        <v>17</v>
      </c>
      <c r="C2" s="32" t="s">
        <v>29</v>
      </c>
      <c r="D2" s="11">
        <f>'[2]START TAB'!$D$2</f>
        <v>43652</v>
      </c>
      <c r="E2" s="12" t="str">
        <f>'[2]START TAB'!$B$2</f>
        <v>Belton, SC</v>
      </c>
      <c r="F2" s="33">
        <v>194</v>
      </c>
      <c r="G2" s="33">
        <v>197</v>
      </c>
      <c r="H2" s="33">
        <v>193</v>
      </c>
      <c r="I2" s="33">
        <v>193</v>
      </c>
      <c r="J2" s="33"/>
      <c r="K2" s="33"/>
      <c r="L2" s="15">
        <f>COUNT(F2:K2)</f>
        <v>4</v>
      </c>
      <c r="M2" s="15">
        <f>SUM(F2:K2)</f>
        <v>777</v>
      </c>
      <c r="N2" s="16">
        <f>SUM(M2/L2)</f>
        <v>194.25</v>
      </c>
      <c r="O2" s="32">
        <v>11</v>
      </c>
      <c r="P2" s="17">
        <f>SUM(N2+O2)</f>
        <v>205.25</v>
      </c>
    </row>
    <row r="3" spans="1:16" ht="15.75" x14ac:dyDescent="0.3">
      <c r="A3" s="9">
        <v>2</v>
      </c>
      <c r="B3" s="2" t="s">
        <v>17</v>
      </c>
      <c r="C3" s="32" t="s">
        <v>31</v>
      </c>
      <c r="D3" s="11">
        <f>'[2]START TAB'!$D$2</f>
        <v>43652</v>
      </c>
      <c r="E3" s="12" t="str">
        <f>'[2]START TAB'!$B$2</f>
        <v>Belton, SC</v>
      </c>
      <c r="F3" s="33">
        <v>188</v>
      </c>
      <c r="G3" s="33">
        <v>187</v>
      </c>
      <c r="H3" s="33">
        <v>188</v>
      </c>
      <c r="I3" s="33">
        <v>196</v>
      </c>
      <c r="J3" s="33"/>
      <c r="K3" s="33"/>
      <c r="L3" s="15">
        <f>COUNT(F3:K3)</f>
        <v>4</v>
      </c>
      <c r="M3" s="15">
        <f>SUM(F3:K3)</f>
        <v>759</v>
      </c>
      <c r="N3" s="16">
        <f>SUM(M3/L3)</f>
        <v>189.75</v>
      </c>
      <c r="O3" s="32">
        <v>6</v>
      </c>
      <c r="P3" s="17">
        <f>SUM(N3+O3)</f>
        <v>195.75</v>
      </c>
    </row>
    <row r="4" spans="1:16" ht="15.75" x14ac:dyDescent="0.3">
      <c r="A4" s="9">
        <v>3</v>
      </c>
      <c r="B4" s="2" t="s">
        <v>17</v>
      </c>
      <c r="C4" s="32" t="s">
        <v>56</v>
      </c>
      <c r="D4" s="11">
        <f>'[2]START TAB'!$D$2</f>
        <v>43652</v>
      </c>
      <c r="E4" s="12" t="str">
        <f>'[2]START TAB'!$B$2</f>
        <v>Belton, SC</v>
      </c>
      <c r="F4" s="33">
        <v>182</v>
      </c>
      <c r="G4" s="33">
        <v>175</v>
      </c>
      <c r="H4" s="33">
        <v>181</v>
      </c>
      <c r="I4" s="33">
        <v>175</v>
      </c>
      <c r="J4" s="33"/>
      <c r="K4" s="33"/>
      <c r="L4" s="15">
        <f>COUNT(F4:K4)</f>
        <v>4</v>
      </c>
      <c r="M4" s="15">
        <f>SUM(F4:K4)</f>
        <v>713</v>
      </c>
      <c r="N4" s="16">
        <f>SUM(M4/L4)</f>
        <v>178.25</v>
      </c>
      <c r="O4" s="32">
        <v>3</v>
      </c>
      <c r="P4" s="17">
        <f>SUM(N4+O4)</f>
        <v>181.25</v>
      </c>
    </row>
    <row r="5" spans="1:16" ht="15.75" x14ac:dyDescent="0.3">
      <c r="A5" s="9">
        <v>4</v>
      </c>
      <c r="B5" s="2" t="s">
        <v>17</v>
      </c>
      <c r="C5" s="32" t="s">
        <v>27</v>
      </c>
      <c r="D5" s="11">
        <f>'[2]START TAB'!$D$2</f>
        <v>43652</v>
      </c>
      <c r="E5" s="12" t="str">
        <f>'[2]START TAB'!$B$2</f>
        <v>Belton, SC</v>
      </c>
      <c r="F5" s="33">
        <v>174</v>
      </c>
      <c r="G5" s="33">
        <v>179</v>
      </c>
      <c r="H5" s="33">
        <v>177</v>
      </c>
      <c r="I5" s="33">
        <v>173</v>
      </c>
      <c r="J5" s="33"/>
      <c r="K5" s="33"/>
      <c r="L5" s="15">
        <f>COUNT(F5:K5)</f>
        <v>4</v>
      </c>
      <c r="M5" s="15">
        <f>SUM(F5:K5)</f>
        <v>703</v>
      </c>
      <c r="N5" s="16">
        <f>SUM(M5/L5)</f>
        <v>175.75</v>
      </c>
      <c r="O5" s="32">
        <v>2</v>
      </c>
      <c r="P5" s="17">
        <f>SUM(N5+O5)</f>
        <v>177.75</v>
      </c>
    </row>
    <row r="6" spans="1:16" ht="15.75" x14ac:dyDescent="0.3">
      <c r="A6" s="9">
        <v>5</v>
      </c>
      <c r="B6" s="2" t="s">
        <v>17</v>
      </c>
      <c r="C6" s="32" t="s">
        <v>23</v>
      </c>
      <c r="D6" s="11">
        <f>'[2]START TAB'!$D$2</f>
        <v>43652</v>
      </c>
      <c r="E6" s="12" t="str">
        <f>'[2]START TAB'!$B$2</f>
        <v>Belton, SC</v>
      </c>
      <c r="F6" s="33">
        <v>178</v>
      </c>
      <c r="G6" s="33">
        <v>173</v>
      </c>
      <c r="H6" s="33">
        <v>0</v>
      </c>
      <c r="I6" s="33">
        <v>0</v>
      </c>
      <c r="J6" s="33"/>
      <c r="K6" s="33"/>
      <c r="L6" s="15">
        <f>COUNT(F6:K6)</f>
        <v>4</v>
      </c>
      <c r="M6" s="15">
        <f>SUM(F6:K6)</f>
        <v>351</v>
      </c>
      <c r="N6" s="16">
        <f>SUM(M6/L6)</f>
        <v>87.75</v>
      </c>
      <c r="O6" s="32">
        <v>2</v>
      </c>
      <c r="P6" s="17">
        <f>SUM(N6+O6)</f>
        <v>89.75</v>
      </c>
    </row>
    <row r="7" spans="1:16" x14ac:dyDescent="0.25">
      <c r="A7" s="10"/>
      <c r="B7" s="18"/>
      <c r="C7" s="32"/>
      <c r="D7" s="10"/>
      <c r="E7" s="19"/>
      <c r="F7" s="33"/>
      <c r="G7" s="33"/>
      <c r="H7" s="33"/>
      <c r="I7" s="33"/>
      <c r="J7" s="33"/>
      <c r="K7" s="33"/>
      <c r="L7" s="15"/>
      <c r="M7" s="19"/>
      <c r="N7" s="16"/>
      <c r="O7" s="32"/>
      <c r="P7" s="17"/>
    </row>
    <row r="8" spans="1:16" ht="30" x14ac:dyDescent="0.3">
      <c r="A8" s="1" t="s">
        <v>3</v>
      </c>
      <c r="B8" s="2" t="s">
        <v>1</v>
      </c>
      <c r="C8" s="30" t="s">
        <v>0</v>
      </c>
      <c r="D8" s="1" t="s">
        <v>4</v>
      </c>
      <c r="E8" s="3" t="s">
        <v>5</v>
      </c>
      <c r="F8" s="31" t="s">
        <v>6</v>
      </c>
      <c r="G8" s="31" t="s">
        <v>7</v>
      </c>
      <c r="H8" s="31" t="s">
        <v>8</v>
      </c>
      <c r="I8" s="31" t="s">
        <v>9</v>
      </c>
      <c r="J8" s="31" t="s">
        <v>10</v>
      </c>
      <c r="K8" s="31" t="s">
        <v>11</v>
      </c>
      <c r="L8" s="5" t="s">
        <v>12</v>
      </c>
      <c r="M8" s="3" t="s">
        <v>13</v>
      </c>
      <c r="N8" s="6" t="s">
        <v>14</v>
      </c>
      <c r="O8" s="30" t="s">
        <v>15</v>
      </c>
      <c r="P8" s="7" t="s">
        <v>16</v>
      </c>
    </row>
    <row r="9" spans="1:16" ht="15.75" x14ac:dyDescent="0.3">
      <c r="A9" s="9">
        <v>1</v>
      </c>
      <c r="B9" s="2" t="s">
        <v>18</v>
      </c>
      <c r="C9" s="32" t="s">
        <v>25</v>
      </c>
      <c r="D9" s="11">
        <f>'[2]START TAB'!$D$2</f>
        <v>43652</v>
      </c>
      <c r="E9" s="12" t="str">
        <f>'[2]START TAB'!$B$2</f>
        <v>Belton, SC</v>
      </c>
      <c r="F9" s="33">
        <v>189</v>
      </c>
      <c r="G9" s="33">
        <v>183</v>
      </c>
      <c r="H9" s="33">
        <v>176</v>
      </c>
      <c r="I9" s="33">
        <v>187</v>
      </c>
      <c r="J9" s="33"/>
      <c r="K9" s="33"/>
      <c r="L9" s="15">
        <f>COUNT(F9:K9)</f>
        <v>4</v>
      </c>
      <c r="M9" s="15">
        <f>SUM(F9:K9)</f>
        <v>735</v>
      </c>
      <c r="N9" s="16">
        <f>SUM(M9/L9)</f>
        <v>183.75</v>
      </c>
      <c r="O9" s="32">
        <v>13</v>
      </c>
      <c r="P9" s="17">
        <f>SUM(N9+O9)</f>
        <v>196.75</v>
      </c>
    </row>
    <row r="10" spans="1:16" ht="15.75" x14ac:dyDescent="0.3">
      <c r="A10" s="9">
        <v>2</v>
      </c>
      <c r="B10" s="2" t="s">
        <v>18</v>
      </c>
      <c r="C10" s="32" t="s">
        <v>61</v>
      </c>
      <c r="D10" s="11">
        <f>'[2]START TAB'!$D$2</f>
        <v>43652</v>
      </c>
      <c r="E10" s="12" t="str">
        <f>'[2]START TAB'!$B$2</f>
        <v>Belton, SC</v>
      </c>
      <c r="F10" s="33">
        <v>166</v>
      </c>
      <c r="G10" s="33">
        <v>180</v>
      </c>
      <c r="H10" s="33">
        <v>170</v>
      </c>
      <c r="I10" s="33">
        <v>173</v>
      </c>
      <c r="J10" s="33"/>
      <c r="K10" s="33"/>
      <c r="L10" s="15">
        <f>COUNT(F10:K10)</f>
        <v>4</v>
      </c>
      <c r="M10" s="15">
        <f>SUM(F10:K10)</f>
        <v>689</v>
      </c>
      <c r="N10" s="16">
        <f>SUM(M10/L10)</f>
        <v>172.25</v>
      </c>
      <c r="O10" s="32">
        <v>4</v>
      </c>
      <c r="P10" s="17">
        <f>SUM(N10+O10)</f>
        <v>176.25</v>
      </c>
    </row>
    <row r="11" spans="1:16" ht="15.75" x14ac:dyDescent="0.3">
      <c r="A11" s="9">
        <v>3</v>
      </c>
      <c r="B11" s="2" t="s">
        <v>18</v>
      </c>
      <c r="C11" s="32" t="s">
        <v>60</v>
      </c>
      <c r="D11" s="11">
        <f>'[2]START TAB'!$D$2</f>
        <v>43652</v>
      </c>
      <c r="E11" s="12" t="str">
        <f>'[2]START TAB'!$B$2</f>
        <v>Belton, SC</v>
      </c>
      <c r="F11" s="33">
        <v>167</v>
      </c>
      <c r="G11" s="33">
        <v>176</v>
      </c>
      <c r="H11" s="33">
        <v>176</v>
      </c>
      <c r="I11" s="33">
        <v>167</v>
      </c>
      <c r="J11" s="33"/>
      <c r="K11" s="33"/>
      <c r="L11" s="15">
        <f>COUNT(F11:K11)</f>
        <v>4</v>
      </c>
      <c r="M11" s="15">
        <f>SUM(F11:K11)</f>
        <v>686</v>
      </c>
      <c r="N11" s="16">
        <f>SUM(M11/L11)</f>
        <v>171.5</v>
      </c>
      <c r="O11" s="32">
        <v>3</v>
      </c>
      <c r="P11" s="17">
        <f>SUM(N11+O11)</f>
        <v>174.5</v>
      </c>
    </row>
    <row r="12" spans="1:16" ht="15.75" x14ac:dyDescent="0.3">
      <c r="A12" s="9">
        <v>4</v>
      </c>
      <c r="B12" s="2" t="s">
        <v>18</v>
      </c>
      <c r="C12" s="32" t="s">
        <v>62</v>
      </c>
      <c r="D12" s="11">
        <f>'[2]START TAB'!$D$2</f>
        <v>43652</v>
      </c>
      <c r="E12" s="12" t="str">
        <f>'[2]START TAB'!$B$2</f>
        <v>Belton, SC</v>
      </c>
      <c r="F12" s="33">
        <v>163</v>
      </c>
      <c r="G12" s="33">
        <v>178</v>
      </c>
      <c r="H12" s="33">
        <v>173</v>
      </c>
      <c r="I12" s="33">
        <v>148</v>
      </c>
      <c r="J12" s="33"/>
      <c r="K12" s="33"/>
      <c r="L12" s="15">
        <f>COUNT(F12:K12)</f>
        <v>4</v>
      </c>
      <c r="M12" s="15">
        <f>SUM(F12:K12)</f>
        <v>662</v>
      </c>
      <c r="N12" s="16">
        <f>SUM(M12/L12)</f>
        <v>165.5</v>
      </c>
      <c r="O12" s="32">
        <v>2</v>
      </c>
      <c r="P12" s="17">
        <f>SUM(N12+O12)</f>
        <v>167.5</v>
      </c>
    </row>
    <row r="13" spans="1:16" ht="15.75" x14ac:dyDescent="0.3">
      <c r="A13" s="9">
        <v>5</v>
      </c>
      <c r="B13" s="2" t="s">
        <v>18</v>
      </c>
      <c r="C13" s="32" t="s">
        <v>63</v>
      </c>
      <c r="D13" s="11">
        <f>'[2]START TAB'!$D$2</f>
        <v>43652</v>
      </c>
      <c r="E13" s="12" t="str">
        <f>'[2]START TAB'!$B$2</f>
        <v>Belton, SC</v>
      </c>
      <c r="F13" s="33">
        <v>121</v>
      </c>
      <c r="G13" s="33">
        <v>153</v>
      </c>
      <c r="H13" s="33">
        <v>165</v>
      </c>
      <c r="I13" s="33">
        <v>169</v>
      </c>
      <c r="J13" s="33"/>
      <c r="K13" s="33"/>
      <c r="L13" s="15">
        <f>COUNT(F13:K13)</f>
        <v>4</v>
      </c>
      <c r="M13" s="15">
        <f>SUM(F13:K13)</f>
        <v>608</v>
      </c>
      <c r="N13" s="16">
        <f>SUM(M13/L13)</f>
        <v>152</v>
      </c>
      <c r="O13" s="32">
        <v>2</v>
      </c>
      <c r="P13" s="17">
        <f>SUM(N13+O13)</f>
        <v>154</v>
      </c>
    </row>
    <row r="14" spans="1:16" x14ac:dyDescent="0.25">
      <c r="A14" s="10"/>
      <c r="B14" s="18"/>
      <c r="C14" s="32"/>
      <c r="D14" s="10"/>
      <c r="E14" s="19"/>
      <c r="F14" s="33"/>
      <c r="G14" s="33"/>
      <c r="H14" s="33"/>
      <c r="I14" s="33"/>
      <c r="J14" s="33"/>
      <c r="K14" s="33"/>
      <c r="L14" s="15"/>
      <c r="M14" s="19"/>
      <c r="N14" s="16"/>
      <c r="O14" s="32"/>
      <c r="P14" s="17"/>
    </row>
    <row r="15" spans="1:16" ht="30" x14ac:dyDescent="0.3">
      <c r="A15" s="1" t="s">
        <v>3</v>
      </c>
      <c r="B15" s="2" t="s">
        <v>1</v>
      </c>
      <c r="C15" s="30" t="s">
        <v>0</v>
      </c>
      <c r="D15" s="1" t="s">
        <v>4</v>
      </c>
      <c r="E15" s="3" t="s">
        <v>5</v>
      </c>
      <c r="F15" s="31" t="s">
        <v>6</v>
      </c>
      <c r="G15" s="31" t="s">
        <v>7</v>
      </c>
      <c r="H15" s="31" t="s">
        <v>8</v>
      </c>
      <c r="I15" s="31" t="s">
        <v>9</v>
      </c>
      <c r="J15" s="31" t="s">
        <v>10</v>
      </c>
      <c r="K15" s="31" t="s">
        <v>11</v>
      </c>
      <c r="L15" s="5" t="s">
        <v>12</v>
      </c>
      <c r="M15" s="3" t="s">
        <v>13</v>
      </c>
      <c r="N15" s="6" t="s">
        <v>14</v>
      </c>
      <c r="O15" s="30" t="s">
        <v>15</v>
      </c>
      <c r="P15" s="7" t="s">
        <v>16</v>
      </c>
    </row>
    <row r="16" spans="1:16" ht="15.75" x14ac:dyDescent="0.3">
      <c r="A16" s="9">
        <v>1</v>
      </c>
      <c r="B16" s="2" t="s">
        <v>19</v>
      </c>
      <c r="C16" s="32" t="s">
        <v>64</v>
      </c>
      <c r="D16" s="11">
        <f>'[2]START TAB'!$D$2</f>
        <v>43652</v>
      </c>
      <c r="E16" s="12" t="str">
        <f>'[2]START TAB'!$B$2</f>
        <v>Belton, SC</v>
      </c>
      <c r="F16" s="33">
        <v>187</v>
      </c>
      <c r="G16" s="33">
        <v>183</v>
      </c>
      <c r="H16" s="33">
        <v>176</v>
      </c>
      <c r="I16" s="33">
        <v>187</v>
      </c>
      <c r="J16" s="33"/>
      <c r="K16" s="33"/>
      <c r="L16" s="15">
        <f>COUNT(F16:K16)</f>
        <v>4</v>
      </c>
      <c r="M16" s="15">
        <f>SUM(F16:K16)</f>
        <v>733</v>
      </c>
      <c r="N16" s="16">
        <f>SUM(M16/L16)</f>
        <v>183.25</v>
      </c>
      <c r="O16" s="32">
        <v>9</v>
      </c>
      <c r="P16" s="17">
        <f>SUM(N16+O16)</f>
        <v>192.25</v>
      </c>
    </row>
    <row r="17" spans="1:16" ht="15.75" x14ac:dyDescent="0.3">
      <c r="A17" s="9">
        <v>2</v>
      </c>
      <c r="B17" s="2" t="s">
        <v>19</v>
      </c>
      <c r="C17" s="32" t="s">
        <v>22</v>
      </c>
      <c r="D17" s="11">
        <f>'[2]START TAB'!$D$2</f>
        <v>43652</v>
      </c>
      <c r="E17" s="12" t="str">
        <f>'[2]START TAB'!$B$2</f>
        <v>Belton, SC</v>
      </c>
      <c r="F17" s="33">
        <v>176</v>
      </c>
      <c r="G17" s="33">
        <v>187</v>
      </c>
      <c r="H17" s="33">
        <v>185</v>
      </c>
      <c r="I17" s="33">
        <v>172</v>
      </c>
      <c r="J17" s="33"/>
      <c r="K17" s="33"/>
      <c r="L17" s="15">
        <f>COUNT(F17:K17)</f>
        <v>4</v>
      </c>
      <c r="M17" s="15">
        <f>SUM(F17:K17)</f>
        <v>720</v>
      </c>
      <c r="N17" s="16">
        <f>SUM(M17/L17)</f>
        <v>180</v>
      </c>
      <c r="O17" s="32">
        <v>8</v>
      </c>
      <c r="P17" s="17">
        <f>SUM(N17+O17)</f>
        <v>188</v>
      </c>
    </row>
    <row r="18" spans="1:16" ht="15.75" x14ac:dyDescent="0.3">
      <c r="A18" s="9">
        <v>3</v>
      </c>
      <c r="B18" s="2" t="s">
        <v>19</v>
      </c>
      <c r="C18" s="32" t="s">
        <v>65</v>
      </c>
      <c r="D18" s="11">
        <f>'[2]START TAB'!$D$2</f>
        <v>43652</v>
      </c>
      <c r="E18" s="12" t="str">
        <f>'[2]START TAB'!$B$2</f>
        <v>Belton, SC</v>
      </c>
      <c r="F18" s="33">
        <v>178</v>
      </c>
      <c r="G18" s="33">
        <v>176</v>
      </c>
      <c r="H18" s="33">
        <v>166</v>
      </c>
      <c r="I18" s="33">
        <v>158</v>
      </c>
      <c r="J18" s="33"/>
      <c r="K18" s="33"/>
      <c r="L18" s="15">
        <f>COUNT(F18:K18)</f>
        <v>4</v>
      </c>
      <c r="M18" s="15">
        <f>SUM(F18:K18)</f>
        <v>678</v>
      </c>
      <c r="N18" s="16">
        <f>SUM(M18/L18)</f>
        <v>169.5</v>
      </c>
      <c r="O18" s="32">
        <v>3</v>
      </c>
      <c r="P18" s="17">
        <f>SUM(N18+O18)</f>
        <v>172.5</v>
      </c>
    </row>
    <row r="19" spans="1:16" x14ac:dyDescent="0.25">
      <c r="A19" s="10"/>
      <c r="B19" s="18"/>
      <c r="C19" s="32"/>
      <c r="D19" s="10"/>
      <c r="E19" s="19"/>
      <c r="F19" s="33"/>
      <c r="G19" s="33"/>
      <c r="H19" s="33"/>
      <c r="I19" s="33"/>
      <c r="J19" s="33"/>
      <c r="K19" s="33"/>
      <c r="L19" s="15"/>
      <c r="M19" s="19"/>
      <c r="N19" s="16"/>
      <c r="O19" s="32"/>
      <c r="P19" s="17"/>
    </row>
    <row r="20" spans="1:16" x14ac:dyDescent="0.25">
      <c r="A20" s="10"/>
      <c r="B20" s="18"/>
      <c r="C20" s="32"/>
      <c r="D20" s="10"/>
      <c r="E20" s="19"/>
      <c r="F20" s="33"/>
      <c r="G20" s="33"/>
      <c r="H20" s="33"/>
      <c r="I20" s="33"/>
      <c r="J20" s="33"/>
      <c r="K20" s="33"/>
      <c r="L20" s="15"/>
      <c r="M20" s="19"/>
      <c r="N20" s="16"/>
      <c r="O20" s="32"/>
      <c r="P20" s="17"/>
    </row>
    <row r="21" spans="1:16" ht="30" x14ac:dyDescent="0.3">
      <c r="A21" s="1" t="s">
        <v>3</v>
      </c>
      <c r="B21" s="2" t="s">
        <v>1</v>
      </c>
      <c r="C21" s="30" t="s">
        <v>0</v>
      </c>
      <c r="D21" s="1" t="s">
        <v>4</v>
      </c>
      <c r="E21" s="3" t="s">
        <v>5</v>
      </c>
      <c r="F21" s="31" t="s">
        <v>6</v>
      </c>
      <c r="G21" s="31" t="s">
        <v>7</v>
      </c>
      <c r="H21" s="31" t="s">
        <v>8</v>
      </c>
      <c r="I21" s="31" t="s">
        <v>9</v>
      </c>
      <c r="J21" s="31" t="s">
        <v>10</v>
      </c>
      <c r="K21" s="31" t="s">
        <v>11</v>
      </c>
      <c r="L21" s="5" t="s">
        <v>12</v>
      </c>
      <c r="M21" s="3" t="s">
        <v>13</v>
      </c>
      <c r="N21" s="6" t="s">
        <v>14</v>
      </c>
      <c r="O21" s="30" t="s">
        <v>15</v>
      </c>
      <c r="P21" s="7" t="s">
        <v>16</v>
      </c>
    </row>
    <row r="22" spans="1:16" ht="15.75" x14ac:dyDescent="0.3">
      <c r="A22" s="9">
        <v>1</v>
      </c>
      <c r="B22" s="2" t="s">
        <v>20</v>
      </c>
      <c r="C22" s="32" t="s">
        <v>66</v>
      </c>
      <c r="D22" s="11">
        <f>'[2]START TAB'!$D$2</f>
        <v>43652</v>
      </c>
      <c r="E22" s="12" t="str">
        <f>'[2]START TAB'!$B$2</f>
        <v>Belton, SC</v>
      </c>
      <c r="F22" s="33">
        <v>182</v>
      </c>
      <c r="G22" s="33">
        <v>178</v>
      </c>
      <c r="H22" s="33">
        <v>178</v>
      </c>
      <c r="I22" s="33">
        <v>183</v>
      </c>
      <c r="J22" s="33"/>
      <c r="K22" s="33"/>
      <c r="L22" s="15">
        <f>COUNT(F22:K22)</f>
        <v>4</v>
      </c>
      <c r="M22" s="15">
        <f>SUM(F22:K22)</f>
        <v>721</v>
      </c>
      <c r="N22" s="16">
        <f>SUM(M22/L22)</f>
        <v>180.25</v>
      </c>
      <c r="O22" s="32">
        <v>9</v>
      </c>
      <c r="P22" s="17">
        <f>SUM(N22+O22)</f>
        <v>189.25</v>
      </c>
    </row>
    <row r="23" spans="1:16" ht="15.75" x14ac:dyDescent="0.3">
      <c r="A23" s="9">
        <v>2</v>
      </c>
      <c r="B23" s="2" t="s">
        <v>20</v>
      </c>
      <c r="C23" s="32" t="s">
        <v>49</v>
      </c>
      <c r="D23" s="11">
        <f>'[2]START TAB'!$D$2</f>
        <v>43652</v>
      </c>
      <c r="E23" s="12" t="str">
        <f>'[2]START TAB'!$B$2</f>
        <v>Belton, SC</v>
      </c>
      <c r="F23" s="33">
        <v>177</v>
      </c>
      <c r="G23" s="33">
        <v>181</v>
      </c>
      <c r="H23" s="33">
        <v>180</v>
      </c>
      <c r="I23" s="33">
        <v>178</v>
      </c>
      <c r="J23" s="33"/>
      <c r="K23" s="33"/>
      <c r="L23" s="15">
        <f>COUNT(F23:K23)</f>
        <v>4</v>
      </c>
      <c r="M23" s="15">
        <f>SUM(F23:K23)</f>
        <v>716</v>
      </c>
      <c r="N23" s="16">
        <f>SUM(M23/L23)</f>
        <v>179</v>
      </c>
      <c r="O23" s="32">
        <v>8</v>
      </c>
      <c r="P23" s="17">
        <f>SUM(N23+O23)</f>
        <v>187</v>
      </c>
    </row>
    <row r="24" spans="1:16" ht="15.75" x14ac:dyDescent="0.3">
      <c r="A24" s="9">
        <v>3</v>
      </c>
      <c r="B24" s="2" t="s">
        <v>20</v>
      </c>
      <c r="C24" s="32" t="s">
        <v>67</v>
      </c>
      <c r="D24" s="11">
        <f>'[2]START TAB'!$D$2</f>
        <v>43652</v>
      </c>
      <c r="E24" s="12" t="str">
        <f>'[2]START TAB'!$B$2</f>
        <v>Belton, SC</v>
      </c>
      <c r="F24" s="33">
        <v>160</v>
      </c>
      <c r="G24" s="33">
        <v>176</v>
      </c>
      <c r="H24" s="33">
        <v>168</v>
      </c>
      <c r="I24" s="33">
        <v>173</v>
      </c>
      <c r="J24" s="33"/>
      <c r="K24" s="33"/>
      <c r="L24" s="15">
        <f>COUNT(F24:K24)</f>
        <v>4</v>
      </c>
      <c r="M24" s="15">
        <f>SUM(F24:K24)</f>
        <v>677</v>
      </c>
      <c r="N24" s="16">
        <f>SUM(M24/L24)</f>
        <v>169.25</v>
      </c>
      <c r="O24" s="32">
        <v>3</v>
      </c>
      <c r="P24" s="17">
        <f>SUM(N24+O24)</f>
        <v>172.25</v>
      </c>
    </row>
    <row r="25" spans="1:16" ht="15.75" x14ac:dyDescent="0.3">
      <c r="A25" s="9">
        <v>4</v>
      </c>
      <c r="B25" s="2" t="s">
        <v>20</v>
      </c>
      <c r="C25" s="32" t="s">
        <v>68</v>
      </c>
      <c r="D25" s="11">
        <f>'[2]START TAB'!$D$2</f>
        <v>43652</v>
      </c>
      <c r="E25" s="12" t="str">
        <f>'[2]START TAB'!$B$2</f>
        <v>Belton, SC</v>
      </c>
      <c r="F25" s="33">
        <v>167</v>
      </c>
      <c r="G25" s="33">
        <v>177</v>
      </c>
      <c r="H25" s="33">
        <v>153</v>
      </c>
      <c r="I25" s="33">
        <v>143</v>
      </c>
      <c r="J25" s="33"/>
      <c r="K25" s="33"/>
      <c r="L25" s="15">
        <f>COUNT(F25:K25)</f>
        <v>4</v>
      </c>
      <c r="M25" s="15">
        <f>SUM(F25:K25)</f>
        <v>640</v>
      </c>
      <c r="N25" s="16">
        <f>SUM(M25/L25)</f>
        <v>160</v>
      </c>
      <c r="O25" s="32">
        <v>2</v>
      </c>
      <c r="P25" s="17">
        <f>SUM(N25+O25)</f>
        <v>162</v>
      </c>
    </row>
    <row r="26" spans="1:16" x14ac:dyDescent="0.25">
      <c r="A26" s="10"/>
      <c r="B26" s="18"/>
      <c r="C26" s="32"/>
      <c r="D26" s="10"/>
      <c r="E26" s="19"/>
      <c r="F26" s="33"/>
      <c r="G26" s="33"/>
      <c r="H26" s="33"/>
      <c r="I26" s="33"/>
      <c r="J26" s="33"/>
      <c r="K26" s="33"/>
      <c r="L26" s="15"/>
      <c r="M26" s="19"/>
      <c r="N26" s="16"/>
      <c r="O26" s="32"/>
      <c r="P26" s="17"/>
    </row>
    <row r="27" spans="1:16" ht="30" x14ac:dyDescent="0.3">
      <c r="A27" s="1" t="s">
        <v>3</v>
      </c>
      <c r="B27" s="2" t="s">
        <v>69</v>
      </c>
      <c r="C27" s="30" t="s">
        <v>0</v>
      </c>
      <c r="D27" s="1" t="s">
        <v>4</v>
      </c>
      <c r="E27" s="3" t="s">
        <v>5</v>
      </c>
      <c r="F27" s="31" t="s">
        <v>6</v>
      </c>
      <c r="G27" s="31" t="s">
        <v>7</v>
      </c>
      <c r="H27" s="31" t="s">
        <v>8</v>
      </c>
      <c r="I27" s="31" t="s">
        <v>9</v>
      </c>
      <c r="J27" s="31" t="s">
        <v>10</v>
      </c>
      <c r="K27" s="31" t="s">
        <v>11</v>
      </c>
      <c r="L27" s="5" t="s">
        <v>12</v>
      </c>
      <c r="M27" s="3" t="s">
        <v>13</v>
      </c>
      <c r="N27" s="6" t="s">
        <v>14</v>
      </c>
      <c r="O27" s="30" t="s">
        <v>15</v>
      </c>
      <c r="P27" s="7" t="s">
        <v>16</v>
      </c>
    </row>
    <row r="28" spans="1:16" ht="15.75" x14ac:dyDescent="0.3">
      <c r="A28" s="9">
        <v>1</v>
      </c>
      <c r="B28" s="2" t="s">
        <v>17</v>
      </c>
      <c r="C28" s="32" t="s">
        <v>70</v>
      </c>
      <c r="D28" s="11">
        <f>'[2]START TAB'!$D$2</f>
        <v>43652</v>
      </c>
      <c r="E28" s="12" t="str">
        <f>'[2]DATA SHEET'!$A$2</f>
        <v>Belton, SC</v>
      </c>
      <c r="F28" s="33">
        <v>173</v>
      </c>
      <c r="G28" s="33">
        <v>183</v>
      </c>
      <c r="H28" s="33">
        <v>183</v>
      </c>
      <c r="I28" s="33">
        <v>184</v>
      </c>
      <c r="J28" s="33"/>
      <c r="K28" s="33"/>
      <c r="L28" s="15">
        <f>COUNT(F28:K28)</f>
        <v>4</v>
      </c>
      <c r="M28" s="15">
        <f>SUM(F28:K28)</f>
        <v>723</v>
      </c>
      <c r="N28" s="16">
        <f>SUM(M28/L28)</f>
        <v>180.75</v>
      </c>
      <c r="O28" s="32">
        <v>5</v>
      </c>
      <c r="P28" s="17">
        <f>SUM(N28+O28)</f>
        <v>185.75</v>
      </c>
    </row>
  </sheetData>
  <protectedRanges>
    <protectedRange algorithmName="SHA-512" hashValue="FG7sbUW81RLTrqZOgRQY3WT58Fmv2wpczdNtHSivDYpua2f0csBbi4PHtU2Z8RiB+M2w+jl67Do94rJCq0Ck5Q==" saltValue="84WXeaapoYvzxj0ZBNU3eQ==" spinCount="100000" sqref="M28:N28 P28" name="Range1_3"/>
  </protectedRanges>
  <conditionalFormatting sqref="F28">
    <cfRule type="top10" dxfId="126" priority="6" rank="1"/>
  </conditionalFormatting>
  <conditionalFormatting sqref="G28">
    <cfRule type="top10" dxfId="125" priority="5" rank="1"/>
  </conditionalFormatting>
  <conditionalFormatting sqref="H28">
    <cfRule type="top10" dxfId="124" priority="4" rank="1"/>
  </conditionalFormatting>
  <conditionalFormatting sqref="I28">
    <cfRule type="top10" dxfId="123" priority="3" rank="1"/>
  </conditionalFormatting>
  <conditionalFormatting sqref="J28">
    <cfRule type="top10" dxfId="122" priority="2" rank="1"/>
  </conditionalFormatting>
  <conditionalFormatting sqref="K28">
    <cfRule type="top10" dxfId="121" priority="1" rank="1"/>
  </conditionalFormatting>
  <conditionalFormatting sqref="F2:F6">
    <cfRule type="top10" dxfId="120" priority="127" rank="1"/>
  </conditionalFormatting>
  <conditionalFormatting sqref="G2:G6">
    <cfRule type="top10" dxfId="119" priority="128" rank="1"/>
  </conditionalFormatting>
  <conditionalFormatting sqref="H2:H6">
    <cfRule type="top10" dxfId="118" priority="129" rank="1"/>
  </conditionalFormatting>
  <conditionalFormatting sqref="I2:I6">
    <cfRule type="top10" dxfId="117" priority="130" rank="1"/>
  </conditionalFormatting>
  <conditionalFormatting sqref="J2:J7">
    <cfRule type="top10" dxfId="116" priority="131" rank="1"/>
  </conditionalFormatting>
  <conditionalFormatting sqref="K2:K6">
    <cfRule type="top10" dxfId="115" priority="133" rank="1"/>
  </conditionalFormatting>
  <conditionalFormatting sqref="F9:F13">
    <cfRule type="top10" dxfId="114" priority="134" rank="1"/>
  </conditionalFormatting>
  <conditionalFormatting sqref="G9:G13">
    <cfRule type="top10" dxfId="113" priority="135" rank="1"/>
  </conditionalFormatting>
  <conditionalFormatting sqref="H9:H13">
    <cfRule type="top10" dxfId="112" priority="136" rank="1"/>
  </conditionalFormatting>
  <conditionalFormatting sqref="I9:I13">
    <cfRule type="top10" dxfId="111" priority="137" rank="1"/>
  </conditionalFormatting>
  <conditionalFormatting sqref="J9:J13">
    <cfRule type="top10" dxfId="110" priority="138" rank="1"/>
  </conditionalFormatting>
  <conditionalFormatting sqref="K9:K13">
    <cfRule type="top10" dxfId="109" priority="139" rank="1"/>
  </conditionalFormatting>
  <conditionalFormatting sqref="F16:F18">
    <cfRule type="top10" dxfId="108" priority="140" rank="1"/>
  </conditionalFormatting>
  <conditionalFormatting sqref="G16:G18">
    <cfRule type="top10" dxfId="107" priority="141" rank="1"/>
  </conditionalFormatting>
  <conditionalFormatting sqref="H16:H18">
    <cfRule type="top10" dxfId="106" priority="142" rank="1"/>
  </conditionalFormatting>
  <conditionalFormatting sqref="I16:I18">
    <cfRule type="top10" dxfId="105" priority="143" rank="1"/>
  </conditionalFormatting>
  <conditionalFormatting sqref="J16:J18">
    <cfRule type="top10" dxfId="104" priority="144" rank="1"/>
  </conditionalFormatting>
  <conditionalFormatting sqref="K16:K18">
    <cfRule type="top10" dxfId="103" priority="145" rank="1"/>
  </conditionalFormatting>
  <conditionalFormatting sqref="F22:F25">
    <cfRule type="top10" dxfId="102" priority="146" rank="1"/>
  </conditionalFormatting>
  <conditionalFormatting sqref="G22:G25">
    <cfRule type="top10" dxfId="101" priority="147" rank="1"/>
  </conditionalFormatting>
  <conditionalFormatting sqref="H22:H25">
    <cfRule type="top10" dxfId="100" priority="148" rank="1"/>
  </conditionalFormatting>
  <conditionalFormatting sqref="I22:I25">
    <cfRule type="top10" dxfId="99" priority="149" rank="1"/>
  </conditionalFormatting>
  <conditionalFormatting sqref="J22:J25">
    <cfRule type="top10" dxfId="98" priority="150" rank="1"/>
  </conditionalFormatting>
  <conditionalFormatting sqref="K22:K25">
    <cfRule type="top10" dxfId="97" priority="151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89B68B-36F3-4339-83AC-5A842F65DC2D}">
          <x14:formula1>
            <xm:f>'C:\Users\abra2\Desktop\ABRA Files and More\AUTO BENCH REST ASSOCIATION FILE\ABRA 2019\South Carolina\[ABRA sSOUTH CAROLINA SCORING PROGRAM 2019.xlsm]DATA SHEET'!#REF!</xm:f>
          </x14:formula1>
          <xm:sqref>C28</xm:sqref>
        </x14:dataValidation>
        <x14:dataValidation type="list" allowBlank="1" showInputMessage="1" showErrorMessage="1" xr:uid="{D47DF62D-45A9-4CF1-9376-77B06DCF0AB1}">
          <x14:formula1>
            <xm:f>'C:\Users\abra2\Desktop\ABRA Files and More\AUTO BENCH REST ASSOCIATION FILE\ABRA 2019\South Carolina\[ABRA sSOUTH CAROLINA SCORING PROGRAM 2019.xlsm]DATA SHEET'!#REF!</xm:f>
          </x14:formula1>
          <xm:sqref>C27 C21:C25 C1:C6 C8:C13 C15:C18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C197-578F-4A52-9430-A3516B792A4B}">
  <sheetPr>
    <pageSetUpPr fitToPage="1"/>
  </sheetPr>
  <dimension ref="A1:Q19"/>
  <sheetViews>
    <sheetView workbookViewId="0">
      <selection activeCell="D27" sqref="D27"/>
    </sheetView>
  </sheetViews>
  <sheetFormatPr defaultRowHeight="15" x14ac:dyDescent="0.25"/>
  <cols>
    <col min="2" max="2" width="23" customWidth="1"/>
    <col min="3" max="3" width="32.42578125" customWidth="1"/>
    <col min="4" max="4" width="17.42578125" customWidth="1"/>
    <col min="6" max="6" width="19.7109375" customWidth="1"/>
  </cols>
  <sheetData>
    <row r="1" spans="1:17" ht="30" x14ac:dyDescent="0.3">
      <c r="A1" s="34" t="s">
        <v>3</v>
      </c>
      <c r="B1" s="35" t="s">
        <v>21</v>
      </c>
      <c r="C1" s="35" t="s">
        <v>1</v>
      </c>
      <c r="D1" s="36" t="s">
        <v>0</v>
      </c>
      <c r="E1" s="34" t="s">
        <v>4</v>
      </c>
      <c r="F1" s="37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7" t="s">
        <v>13</v>
      </c>
      <c r="O1" s="40" t="s">
        <v>14</v>
      </c>
      <c r="P1" s="36" t="s">
        <v>15</v>
      </c>
      <c r="Q1" s="41" t="s">
        <v>16</v>
      </c>
    </row>
    <row r="2" spans="1:17" ht="15.75" x14ac:dyDescent="0.3">
      <c r="A2" s="42">
        <v>1</v>
      </c>
      <c r="B2" s="35" t="s">
        <v>71</v>
      </c>
      <c r="C2" s="35" t="s">
        <v>17</v>
      </c>
      <c r="D2" s="43" t="s">
        <v>29</v>
      </c>
      <c r="E2" s="44">
        <v>43680</v>
      </c>
      <c r="F2" s="45" t="str">
        <f>'[2]START TAB'!$B$2</f>
        <v>Belton, SC</v>
      </c>
      <c r="G2" s="46">
        <v>194</v>
      </c>
      <c r="H2" s="46">
        <v>194</v>
      </c>
      <c r="I2" s="46">
        <v>195</v>
      </c>
      <c r="J2" s="46">
        <v>194</v>
      </c>
      <c r="K2" s="46"/>
      <c r="L2" s="46"/>
      <c r="M2" s="47">
        <f>COUNT(G2:L2)</f>
        <v>4</v>
      </c>
      <c r="N2" s="47">
        <f>SUM(G2:L2)</f>
        <v>777</v>
      </c>
      <c r="O2" s="48">
        <f>SUM(N2/M2)</f>
        <v>194.25</v>
      </c>
      <c r="P2" s="43">
        <v>13</v>
      </c>
      <c r="Q2" s="49">
        <f>SUM(O2+P2)</f>
        <v>207.25</v>
      </c>
    </row>
    <row r="3" spans="1:17" ht="15.75" x14ac:dyDescent="0.3">
      <c r="A3" s="42">
        <v>2</v>
      </c>
      <c r="B3" s="35" t="s">
        <v>71</v>
      </c>
      <c r="C3" s="35" t="s">
        <v>17</v>
      </c>
      <c r="D3" s="43" t="s">
        <v>31</v>
      </c>
      <c r="E3" s="44">
        <v>43680</v>
      </c>
      <c r="F3" s="45" t="str">
        <f>'[2]START TAB'!$B$2</f>
        <v>Belton, SC</v>
      </c>
      <c r="G3" s="46">
        <v>193</v>
      </c>
      <c r="H3" s="46">
        <v>192</v>
      </c>
      <c r="I3" s="46">
        <v>189</v>
      </c>
      <c r="J3" s="46">
        <v>192</v>
      </c>
      <c r="K3" s="46"/>
      <c r="L3" s="46"/>
      <c r="M3" s="47">
        <f>COUNT(G3:L3)</f>
        <v>4</v>
      </c>
      <c r="N3" s="47">
        <f>SUM(G3:L3)</f>
        <v>766</v>
      </c>
      <c r="O3" s="48">
        <f>SUM(N3/M3)</f>
        <v>191.5</v>
      </c>
      <c r="P3" s="43">
        <v>4</v>
      </c>
      <c r="Q3" s="49">
        <f>SUM(O3+P3)</f>
        <v>195.5</v>
      </c>
    </row>
    <row r="4" spans="1:17" x14ac:dyDescent="0.25">
      <c r="A4" s="10"/>
      <c r="B4" s="18"/>
      <c r="C4" s="18"/>
      <c r="D4" s="32"/>
      <c r="E4" s="10"/>
      <c r="F4" s="19"/>
      <c r="G4" s="33"/>
      <c r="H4" s="33"/>
      <c r="I4" s="33"/>
      <c r="J4" s="33"/>
      <c r="K4" s="33"/>
      <c r="L4" s="33"/>
      <c r="M4" s="15"/>
      <c r="N4" s="19"/>
      <c r="O4" s="16"/>
      <c r="P4" s="32"/>
      <c r="Q4" s="17"/>
    </row>
    <row r="5" spans="1:17" x14ac:dyDescent="0.25">
      <c r="A5" s="10"/>
      <c r="B5" s="18"/>
      <c r="C5" s="18"/>
      <c r="D5" s="32"/>
      <c r="E5" s="10"/>
      <c r="F5" s="19"/>
      <c r="G5" s="33"/>
      <c r="H5" s="33"/>
      <c r="I5" s="33"/>
      <c r="J5" s="33"/>
      <c r="K5" s="33"/>
      <c r="L5" s="33"/>
      <c r="M5" s="15"/>
      <c r="N5" s="19"/>
      <c r="O5" s="16"/>
      <c r="P5" s="32"/>
      <c r="Q5" s="17"/>
    </row>
    <row r="6" spans="1:17" ht="30" x14ac:dyDescent="0.3">
      <c r="A6" s="34" t="s">
        <v>3</v>
      </c>
      <c r="B6" s="35" t="s">
        <v>21</v>
      </c>
      <c r="C6" s="35" t="s">
        <v>1</v>
      </c>
      <c r="D6" s="36" t="s">
        <v>0</v>
      </c>
      <c r="E6" s="34" t="s">
        <v>4</v>
      </c>
      <c r="F6" s="37" t="s">
        <v>5</v>
      </c>
      <c r="G6" s="38" t="s">
        <v>6</v>
      </c>
      <c r="H6" s="38" t="s">
        <v>7</v>
      </c>
      <c r="I6" s="38" t="s">
        <v>8</v>
      </c>
      <c r="J6" s="38" t="s">
        <v>9</v>
      </c>
      <c r="K6" s="38" t="s">
        <v>10</v>
      </c>
      <c r="L6" s="38" t="s">
        <v>11</v>
      </c>
      <c r="M6" s="39" t="s">
        <v>12</v>
      </c>
      <c r="N6" s="37" t="s">
        <v>13</v>
      </c>
      <c r="O6" s="40" t="s">
        <v>14</v>
      </c>
      <c r="P6" s="36" t="s">
        <v>15</v>
      </c>
      <c r="Q6" s="41" t="s">
        <v>16</v>
      </c>
    </row>
    <row r="7" spans="1:17" ht="15.75" x14ac:dyDescent="0.3">
      <c r="A7" s="42">
        <v>1</v>
      </c>
      <c r="B7" s="35" t="s">
        <v>71</v>
      </c>
      <c r="C7" s="35" t="s">
        <v>18</v>
      </c>
      <c r="D7" s="43" t="s">
        <v>25</v>
      </c>
      <c r="E7" s="44">
        <v>43680</v>
      </c>
      <c r="F7" s="45" t="str">
        <f>'[2]START TAB'!$B$2</f>
        <v>Belton, SC</v>
      </c>
      <c r="G7" s="46">
        <v>184</v>
      </c>
      <c r="H7" s="46">
        <v>186</v>
      </c>
      <c r="I7" s="50">
        <v>186</v>
      </c>
      <c r="J7" s="46">
        <v>186</v>
      </c>
      <c r="K7" s="46"/>
      <c r="L7" s="46"/>
      <c r="M7" s="47">
        <f>COUNT(G7:L7)</f>
        <v>4</v>
      </c>
      <c r="N7" s="47">
        <f>SUM(G7:L7)</f>
        <v>742</v>
      </c>
      <c r="O7" s="48">
        <f>SUM(N7/M7)</f>
        <v>185.5</v>
      </c>
      <c r="P7" s="43">
        <v>11</v>
      </c>
      <c r="Q7" s="49">
        <f>SUM(O7+P7)</f>
        <v>196.5</v>
      </c>
    </row>
    <row r="8" spans="1:17" ht="15.75" x14ac:dyDescent="0.3">
      <c r="A8" s="42">
        <v>2</v>
      </c>
      <c r="B8" s="35" t="s">
        <v>71</v>
      </c>
      <c r="C8" s="35" t="s">
        <v>18</v>
      </c>
      <c r="D8" s="43" t="s">
        <v>60</v>
      </c>
      <c r="E8" s="44">
        <v>43680</v>
      </c>
      <c r="F8" s="45" t="str">
        <f>'[2]START TAB'!$B$2</f>
        <v>Belton, SC</v>
      </c>
      <c r="G8" s="46">
        <v>180</v>
      </c>
      <c r="H8" s="46">
        <v>187</v>
      </c>
      <c r="I8" s="46">
        <v>184</v>
      </c>
      <c r="J8" s="46">
        <v>180</v>
      </c>
      <c r="K8" s="46"/>
      <c r="L8" s="46"/>
      <c r="M8" s="47">
        <f>COUNT(G8:L8)</f>
        <v>4</v>
      </c>
      <c r="N8" s="47">
        <f>SUM(G8:L8)</f>
        <v>731</v>
      </c>
      <c r="O8" s="48">
        <f>SUM(N8/M8)</f>
        <v>182.75</v>
      </c>
      <c r="P8" s="43">
        <v>6</v>
      </c>
      <c r="Q8" s="49">
        <f>SUM(O8+P8)</f>
        <v>188.75</v>
      </c>
    </row>
    <row r="9" spans="1:17" x14ac:dyDescent="0.25">
      <c r="A9" s="10"/>
      <c r="B9" s="18"/>
      <c r="C9" s="18"/>
      <c r="D9" s="32"/>
      <c r="E9" s="10"/>
      <c r="F9" s="19"/>
      <c r="G9" s="33"/>
      <c r="H9" s="33"/>
      <c r="I9" s="33"/>
      <c r="J9" s="33"/>
      <c r="K9" s="33"/>
      <c r="L9" s="33"/>
      <c r="M9" s="15"/>
      <c r="N9" s="19"/>
      <c r="O9" s="16"/>
      <c r="P9" s="32"/>
      <c r="Q9" s="17"/>
    </row>
    <row r="10" spans="1:17" ht="30" x14ac:dyDescent="0.3">
      <c r="A10" s="34" t="s">
        <v>3</v>
      </c>
      <c r="B10" s="35" t="s">
        <v>21</v>
      </c>
      <c r="C10" s="35" t="s">
        <v>1</v>
      </c>
      <c r="D10" s="36" t="s">
        <v>0</v>
      </c>
      <c r="E10" s="34" t="s">
        <v>4</v>
      </c>
      <c r="F10" s="37" t="s">
        <v>5</v>
      </c>
      <c r="G10" s="38" t="s">
        <v>6</v>
      </c>
      <c r="H10" s="38" t="s">
        <v>7</v>
      </c>
      <c r="I10" s="38" t="s">
        <v>8</v>
      </c>
      <c r="J10" s="38" t="s">
        <v>9</v>
      </c>
      <c r="K10" s="38" t="s">
        <v>10</v>
      </c>
      <c r="L10" s="38" t="s">
        <v>11</v>
      </c>
      <c r="M10" s="39" t="s">
        <v>12</v>
      </c>
      <c r="N10" s="37" t="s">
        <v>13</v>
      </c>
      <c r="O10" s="40" t="s">
        <v>14</v>
      </c>
      <c r="P10" s="36" t="s">
        <v>15</v>
      </c>
      <c r="Q10" s="41" t="s">
        <v>16</v>
      </c>
    </row>
    <row r="11" spans="1:17" ht="15.75" x14ac:dyDescent="0.3">
      <c r="A11" s="42">
        <v>1</v>
      </c>
      <c r="B11" s="35" t="s">
        <v>71</v>
      </c>
      <c r="C11" s="35" t="s">
        <v>19</v>
      </c>
      <c r="D11" s="43" t="s">
        <v>64</v>
      </c>
      <c r="E11" s="44">
        <v>43680</v>
      </c>
      <c r="F11" s="45" t="str">
        <f>'[2]START TAB'!$B$2</f>
        <v>Belton, SC</v>
      </c>
      <c r="G11" s="46">
        <v>190</v>
      </c>
      <c r="H11" s="46">
        <v>185</v>
      </c>
      <c r="I11" s="46">
        <v>183</v>
      </c>
      <c r="J11" s="46">
        <v>183</v>
      </c>
      <c r="K11" s="46"/>
      <c r="L11" s="46"/>
      <c r="M11" s="47">
        <f>COUNT(G11:L11)</f>
        <v>4</v>
      </c>
      <c r="N11" s="47">
        <f>SUM(G11:L11)</f>
        <v>741</v>
      </c>
      <c r="O11" s="48">
        <f>SUM(N11/M11)</f>
        <v>185.25</v>
      </c>
      <c r="P11" s="43">
        <v>11</v>
      </c>
      <c r="Q11" s="49">
        <f>SUM(O11+P11)</f>
        <v>196.25</v>
      </c>
    </row>
    <row r="12" spans="1:17" ht="15.75" x14ac:dyDescent="0.3">
      <c r="A12" s="42">
        <v>2</v>
      </c>
      <c r="B12" s="35" t="s">
        <v>71</v>
      </c>
      <c r="C12" s="35" t="s">
        <v>19</v>
      </c>
      <c r="D12" s="43" t="s">
        <v>22</v>
      </c>
      <c r="E12" s="44">
        <v>43680</v>
      </c>
      <c r="F12" s="45" t="str">
        <f>'[2]START TAB'!$B$2</f>
        <v>Belton, SC</v>
      </c>
      <c r="G12" s="46">
        <v>179</v>
      </c>
      <c r="H12" s="46">
        <v>183</v>
      </c>
      <c r="I12" s="46">
        <v>186</v>
      </c>
      <c r="J12" s="46">
        <v>181</v>
      </c>
      <c r="K12" s="46"/>
      <c r="L12" s="46"/>
      <c r="M12" s="47">
        <f>COUNT(G12:L12)</f>
        <v>4</v>
      </c>
      <c r="N12" s="47">
        <f>SUM(G12:L12)</f>
        <v>729</v>
      </c>
      <c r="O12" s="48">
        <f>SUM(N12/M12)</f>
        <v>182.25</v>
      </c>
      <c r="P12" s="43">
        <v>6</v>
      </c>
      <c r="Q12" s="49">
        <f>SUM(O12+P12)</f>
        <v>188.25</v>
      </c>
    </row>
    <row r="13" spans="1:17" ht="15.75" x14ac:dyDescent="0.3">
      <c r="A13" s="42">
        <v>3</v>
      </c>
      <c r="B13" s="35" t="s">
        <v>71</v>
      </c>
      <c r="C13" s="35" t="s">
        <v>19</v>
      </c>
      <c r="D13" s="43" t="s">
        <v>65</v>
      </c>
      <c r="E13" s="44">
        <v>43680</v>
      </c>
      <c r="F13" s="45" t="str">
        <f>'[2]START TAB'!$B$2</f>
        <v>Belton, SC</v>
      </c>
      <c r="G13" s="46">
        <v>175</v>
      </c>
      <c r="H13" s="46">
        <v>163</v>
      </c>
      <c r="I13" s="46">
        <v>168</v>
      </c>
      <c r="J13" s="46">
        <v>169</v>
      </c>
      <c r="K13" s="46"/>
      <c r="L13" s="46"/>
      <c r="M13" s="47">
        <f>COUNT(G13:L13)</f>
        <v>4</v>
      </c>
      <c r="N13" s="47">
        <f>SUM(G13:L13)</f>
        <v>675</v>
      </c>
      <c r="O13" s="48">
        <f>SUM(N13/M13)</f>
        <v>168.75</v>
      </c>
      <c r="P13" s="43">
        <v>3</v>
      </c>
      <c r="Q13" s="49">
        <f>SUM(O13+P13)</f>
        <v>171.75</v>
      </c>
    </row>
    <row r="14" spans="1:17" x14ac:dyDescent="0.25">
      <c r="A14" s="10"/>
      <c r="B14" s="18"/>
      <c r="C14" s="18"/>
      <c r="D14" s="32"/>
      <c r="E14" s="10"/>
      <c r="F14" s="19"/>
      <c r="G14" s="33"/>
      <c r="H14" s="33"/>
      <c r="I14" s="33"/>
      <c r="J14" s="33"/>
      <c r="K14" s="33"/>
      <c r="L14" s="33"/>
      <c r="M14" s="15"/>
      <c r="N14" s="19"/>
      <c r="O14" s="16"/>
      <c r="P14" s="32"/>
      <c r="Q14" s="17"/>
    </row>
    <row r="15" spans="1:17" ht="30" x14ac:dyDescent="0.3">
      <c r="A15" s="34" t="s">
        <v>3</v>
      </c>
      <c r="B15" s="35" t="s">
        <v>21</v>
      </c>
      <c r="C15" s="35" t="s">
        <v>69</v>
      </c>
      <c r="D15" s="36" t="s">
        <v>0</v>
      </c>
      <c r="E15" s="34" t="s">
        <v>4</v>
      </c>
      <c r="F15" s="37" t="s">
        <v>5</v>
      </c>
      <c r="G15" s="38" t="s">
        <v>6</v>
      </c>
      <c r="H15" s="38" t="s">
        <v>7</v>
      </c>
      <c r="I15" s="38" t="s">
        <v>8</v>
      </c>
      <c r="J15" s="38" t="s">
        <v>9</v>
      </c>
      <c r="K15" s="38" t="s">
        <v>10</v>
      </c>
      <c r="L15" s="38" t="s">
        <v>11</v>
      </c>
      <c r="M15" s="39" t="s">
        <v>12</v>
      </c>
      <c r="N15" s="37" t="s">
        <v>13</v>
      </c>
      <c r="O15" s="40" t="s">
        <v>14</v>
      </c>
      <c r="P15" s="36" t="s">
        <v>15</v>
      </c>
      <c r="Q15" s="41" t="s">
        <v>16</v>
      </c>
    </row>
    <row r="16" spans="1:17" ht="15.75" x14ac:dyDescent="0.3">
      <c r="A16" s="42">
        <v>1</v>
      </c>
      <c r="B16" s="35" t="s">
        <v>71</v>
      </c>
      <c r="C16" s="35" t="s">
        <v>17</v>
      </c>
      <c r="D16" s="43" t="s">
        <v>70</v>
      </c>
      <c r="E16" s="44">
        <v>43680</v>
      </c>
      <c r="F16" s="45" t="str">
        <f>'[2]DATA SHEET'!$A$2</f>
        <v>Belton, SC</v>
      </c>
      <c r="G16" s="46">
        <v>178</v>
      </c>
      <c r="H16" s="46">
        <v>181</v>
      </c>
      <c r="I16" s="46">
        <v>184</v>
      </c>
      <c r="J16" s="46">
        <v>190</v>
      </c>
      <c r="K16" s="46"/>
      <c r="L16" s="46"/>
      <c r="M16" s="47">
        <f>COUNT(G16:L16)</f>
        <v>4</v>
      </c>
      <c r="N16" s="47">
        <f>SUM(G16:L16)</f>
        <v>733</v>
      </c>
      <c r="O16" s="48">
        <f>SUM(N16/M16)</f>
        <v>183.25</v>
      </c>
      <c r="P16" s="43">
        <v>5</v>
      </c>
      <c r="Q16" s="49">
        <f>SUM(O16+P16)</f>
        <v>188.25</v>
      </c>
    </row>
    <row r="17" spans="1:17" x14ac:dyDescent="0.25">
      <c r="A17" s="10"/>
      <c r="B17" s="18"/>
      <c r="C17" s="18"/>
      <c r="D17" s="32"/>
      <c r="E17" s="10"/>
      <c r="F17" s="19"/>
      <c r="G17" s="33"/>
      <c r="H17" s="33"/>
      <c r="I17" s="33"/>
      <c r="J17" s="33"/>
      <c r="K17" s="33"/>
      <c r="L17" s="33"/>
      <c r="M17" s="15"/>
      <c r="N17" s="19"/>
      <c r="O17" s="16"/>
      <c r="P17" s="32"/>
      <c r="Q17" s="17"/>
    </row>
    <row r="18" spans="1:17" ht="30" x14ac:dyDescent="0.3">
      <c r="A18" s="34" t="s">
        <v>3</v>
      </c>
      <c r="B18" s="35" t="s">
        <v>21</v>
      </c>
      <c r="C18" s="35" t="s">
        <v>1</v>
      </c>
      <c r="D18" s="36" t="s">
        <v>0</v>
      </c>
      <c r="E18" s="34" t="s">
        <v>4</v>
      </c>
      <c r="F18" s="37" t="s">
        <v>5</v>
      </c>
      <c r="G18" s="38" t="s">
        <v>6</v>
      </c>
      <c r="H18" s="38" t="s">
        <v>7</v>
      </c>
      <c r="I18" s="38" t="s">
        <v>8</v>
      </c>
      <c r="J18" s="38" t="s">
        <v>9</v>
      </c>
      <c r="K18" s="38" t="s">
        <v>10</v>
      </c>
      <c r="L18" s="38" t="s">
        <v>11</v>
      </c>
      <c r="M18" s="39" t="s">
        <v>12</v>
      </c>
      <c r="N18" s="37" t="s">
        <v>13</v>
      </c>
      <c r="O18" s="40" t="s">
        <v>14</v>
      </c>
      <c r="P18" s="36" t="s">
        <v>15</v>
      </c>
      <c r="Q18" s="41" t="s">
        <v>16</v>
      </c>
    </row>
    <row r="19" spans="1:17" ht="15.75" x14ac:dyDescent="0.3">
      <c r="A19" s="42">
        <v>1</v>
      </c>
      <c r="B19" s="35" t="s">
        <v>71</v>
      </c>
      <c r="C19" s="35" t="s">
        <v>20</v>
      </c>
      <c r="D19" s="43" t="s">
        <v>68</v>
      </c>
      <c r="E19" s="44">
        <v>43680</v>
      </c>
      <c r="F19" s="45" t="str">
        <f>'[2]START TAB'!$B$2</f>
        <v>Belton, SC</v>
      </c>
      <c r="G19" s="46">
        <v>171</v>
      </c>
      <c r="H19" s="46">
        <v>154</v>
      </c>
      <c r="I19" s="46">
        <v>153</v>
      </c>
      <c r="J19" s="46">
        <v>153</v>
      </c>
      <c r="K19" s="46"/>
      <c r="L19" s="46"/>
      <c r="M19" s="47">
        <f>COUNT(G19:L19)</f>
        <v>4</v>
      </c>
      <c r="N19" s="47">
        <f>SUM(G19:L19)</f>
        <v>631</v>
      </c>
      <c r="O19" s="48">
        <f>SUM(N19/M19)</f>
        <v>157.75</v>
      </c>
      <c r="P19" s="43">
        <v>5</v>
      </c>
      <c r="Q19" s="49">
        <f>SUM(O19+P19)</f>
        <v>162.75</v>
      </c>
    </row>
  </sheetData>
  <protectedRanges>
    <protectedRange algorithmName="SHA-512" hashValue="FG7sbUW81RLTrqZOgRQY3WT58Fmv2wpczdNtHSivDYpua2f0csBbi4PHtU2Z8RiB+M2w+jl67Do94rJCq0Ck5Q==" saltValue="84WXeaapoYvzxj0ZBNU3eQ==" spinCount="100000" sqref="N16:O16 Q16" name="Range1_3_3"/>
  </protectedRanges>
  <conditionalFormatting sqref="G16">
    <cfRule type="top10" dxfId="96" priority="12" rank="1"/>
  </conditionalFormatting>
  <conditionalFormatting sqref="H16">
    <cfRule type="top10" dxfId="95" priority="11" rank="1"/>
  </conditionalFormatting>
  <conditionalFormatting sqref="I16">
    <cfRule type="top10" dxfId="94" priority="10" rank="1"/>
  </conditionalFormatting>
  <conditionalFormatting sqref="J16">
    <cfRule type="top10" dxfId="93" priority="9" rank="1"/>
  </conditionalFormatting>
  <conditionalFormatting sqref="K16">
    <cfRule type="top10" dxfId="92" priority="8" rank="1"/>
  </conditionalFormatting>
  <conditionalFormatting sqref="L16">
    <cfRule type="top10" dxfId="91" priority="7" rank="1"/>
  </conditionalFormatting>
  <conditionalFormatting sqref="G19">
    <cfRule type="top10" dxfId="90" priority="6" rank="1"/>
  </conditionalFormatting>
  <conditionalFormatting sqref="H19">
    <cfRule type="top10" dxfId="89" priority="5" rank="1"/>
  </conditionalFormatting>
  <conditionalFormatting sqref="I19">
    <cfRule type="top10" dxfId="88" priority="4" rank="1"/>
  </conditionalFormatting>
  <conditionalFormatting sqref="J19">
    <cfRule type="top10" dxfId="87" priority="3" rank="1"/>
  </conditionalFormatting>
  <conditionalFormatting sqref="K19">
    <cfRule type="top10" dxfId="86" priority="2" rank="1"/>
  </conditionalFormatting>
  <conditionalFormatting sqref="L19">
    <cfRule type="top10" dxfId="85" priority="1" rank="1"/>
  </conditionalFormatting>
  <conditionalFormatting sqref="G2:G3">
    <cfRule type="top10" dxfId="84" priority="152" rank="1"/>
  </conditionalFormatting>
  <conditionalFormatting sqref="H2:H3">
    <cfRule type="top10" dxfId="83" priority="153" rank="1"/>
  </conditionalFormatting>
  <conditionalFormatting sqref="I2:I3">
    <cfRule type="top10" dxfId="82" priority="154" rank="1"/>
  </conditionalFormatting>
  <conditionalFormatting sqref="J2:J3">
    <cfRule type="top10" dxfId="81" priority="155" rank="1"/>
  </conditionalFormatting>
  <conditionalFormatting sqref="K2:K5">
    <cfRule type="top10" dxfId="80" priority="156" rank="1"/>
  </conditionalFormatting>
  <conditionalFormatting sqref="L2:L3">
    <cfRule type="top10" dxfId="79" priority="158" rank="1"/>
  </conditionalFormatting>
  <conditionalFormatting sqref="G7:G8">
    <cfRule type="top10" dxfId="78" priority="159" rank="1"/>
  </conditionalFormatting>
  <conditionalFormatting sqref="H7:H8">
    <cfRule type="top10" dxfId="77" priority="160" rank="1"/>
  </conditionalFormatting>
  <conditionalFormatting sqref="I7:I8">
    <cfRule type="top10" dxfId="76" priority="161" rank="1"/>
  </conditionalFormatting>
  <conditionalFormatting sqref="J7:J8">
    <cfRule type="top10" dxfId="75" priority="162" rank="1"/>
  </conditionalFormatting>
  <conditionalFormatting sqref="K7:K8">
    <cfRule type="top10" dxfId="74" priority="163" rank="1"/>
  </conditionalFormatting>
  <conditionalFormatting sqref="L7:L8">
    <cfRule type="top10" dxfId="73" priority="164" rank="1"/>
  </conditionalFormatting>
  <conditionalFormatting sqref="G11:G13">
    <cfRule type="top10" dxfId="72" priority="165" rank="1"/>
  </conditionalFormatting>
  <conditionalFormatting sqref="H11:H13">
    <cfRule type="top10" dxfId="71" priority="166" rank="1"/>
  </conditionalFormatting>
  <conditionalFormatting sqref="I11:I13">
    <cfRule type="top10" dxfId="70" priority="167" rank="1"/>
  </conditionalFormatting>
  <conditionalFormatting sqref="J11:J13">
    <cfRule type="top10" dxfId="69" priority="168" rank="1"/>
  </conditionalFormatting>
  <conditionalFormatting sqref="K11:K13">
    <cfRule type="top10" dxfId="68" priority="169" rank="1"/>
  </conditionalFormatting>
  <conditionalFormatting sqref="L11:L13">
    <cfRule type="top10" dxfId="67" priority="170" rank="1"/>
  </conditionalFormatting>
  <pageMargins left="0.7" right="0.7" top="0.75" bottom="0.75" header="0.3" footer="0.3"/>
  <pageSetup scale="5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D695CC-5EA7-4F5E-A69D-E861A9237193}">
          <x14:formula1>
            <xm:f>'C:\Users\abra2\Desktop\ABRA Files and More\AUTO BENCH REST ASSOCIATION FILE\ABRA 2019\South Carolina\[ABRA sSOUTH CAROLINA SCORING PROGRAM 2019.xlsm]DATA SHEET'!#REF!</xm:f>
          </x14:formula1>
          <xm:sqref>D16</xm:sqref>
        </x14:dataValidation>
        <x14:dataValidation type="list" allowBlank="1" showInputMessage="1" showErrorMessage="1" xr:uid="{93736F6B-90EC-40E0-B9C2-74DC5141F37F}">
          <x14:formula1>
            <xm:f>'C:\Users\abra2\Desktop\ABRA Files and More\AUTO BENCH REST ASSOCIATION FILE\ABRA 2019\South Carolina\[ABRA sSOUTH CAROLINA SCORING PROGRAM 2019.xlsm]DATA SHEET'!#REF!</xm:f>
          </x14:formula1>
          <xm:sqref>D15 D18:D19 D10:D13 D6:D8 D1:D3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9C71-2BED-4371-BE22-57D0FEE674AC}">
  <dimension ref="A1:P13"/>
  <sheetViews>
    <sheetView workbookViewId="0">
      <selection activeCell="G33" sqref="G33"/>
    </sheetView>
  </sheetViews>
  <sheetFormatPr defaultRowHeight="15" x14ac:dyDescent="0.25"/>
  <cols>
    <col min="2" max="2" width="16.28515625" customWidth="1"/>
    <col min="3" max="3" width="16" customWidth="1"/>
    <col min="4" max="4" width="9.7109375" bestFit="1" customWidth="1"/>
    <col min="5" max="5" width="17.140625" customWidth="1"/>
  </cols>
  <sheetData>
    <row r="1" spans="1:16" ht="30" x14ac:dyDescent="0.3">
      <c r="A1" s="63" t="s">
        <v>3</v>
      </c>
      <c r="B1" s="64" t="s">
        <v>1</v>
      </c>
      <c r="C1" s="65" t="s">
        <v>0</v>
      </c>
      <c r="D1" s="63" t="s">
        <v>4</v>
      </c>
      <c r="E1" s="66" t="s">
        <v>5</v>
      </c>
      <c r="F1" s="67" t="s">
        <v>6</v>
      </c>
      <c r="G1" s="67" t="s">
        <v>7</v>
      </c>
      <c r="H1" s="67" t="s">
        <v>8</v>
      </c>
      <c r="I1" s="67" t="s">
        <v>9</v>
      </c>
      <c r="J1" s="67" t="s">
        <v>10</v>
      </c>
      <c r="K1" s="67" t="s">
        <v>11</v>
      </c>
      <c r="L1" s="68" t="s">
        <v>12</v>
      </c>
      <c r="M1" s="66" t="s">
        <v>13</v>
      </c>
      <c r="N1" s="69" t="s">
        <v>14</v>
      </c>
      <c r="O1" s="65" t="s">
        <v>15</v>
      </c>
      <c r="P1" s="70" t="s">
        <v>16</v>
      </c>
    </row>
    <row r="2" spans="1:16" ht="15.75" x14ac:dyDescent="0.3">
      <c r="A2" s="71">
        <v>1</v>
      </c>
      <c r="B2" s="64" t="s">
        <v>72</v>
      </c>
      <c r="C2" s="72" t="s">
        <v>29</v>
      </c>
      <c r="D2" s="73">
        <v>43715</v>
      </c>
      <c r="E2" s="74" t="s">
        <v>76</v>
      </c>
      <c r="F2" s="75">
        <v>198</v>
      </c>
      <c r="G2" s="75">
        <v>194</v>
      </c>
      <c r="H2" s="75">
        <v>194</v>
      </c>
      <c r="I2" s="75">
        <v>194</v>
      </c>
      <c r="J2" s="75"/>
      <c r="K2" s="75"/>
      <c r="L2" s="76">
        <v>4</v>
      </c>
      <c r="M2" s="76">
        <v>780</v>
      </c>
      <c r="N2" s="77">
        <v>195</v>
      </c>
      <c r="O2" s="72">
        <v>13</v>
      </c>
      <c r="P2" s="78">
        <v>208</v>
      </c>
    </row>
    <row r="3" spans="1:16" ht="15.75" x14ac:dyDescent="0.3">
      <c r="A3" s="71">
        <v>2</v>
      </c>
      <c r="B3" s="64" t="s">
        <v>72</v>
      </c>
      <c r="C3" s="72" t="s">
        <v>27</v>
      </c>
      <c r="D3" s="73">
        <v>43715</v>
      </c>
      <c r="E3" s="74" t="s">
        <v>76</v>
      </c>
      <c r="F3" s="75">
        <v>188</v>
      </c>
      <c r="G3" s="75">
        <v>183</v>
      </c>
      <c r="H3" s="75">
        <v>182</v>
      </c>
      <c r="I3" s="75">
        <v>178</v>
      </c>
      <c r="J3" s="75"/>
      <c r="K3" s="75"/>
      <c r="L3" s="76">
        <v>4</v>
      </c>
      <c r="M3" s="76">
        <v>731</v>
      </c>
      <c r="N3" s="77">
        <v>182.75</v>
      </c>
      <c r="O3" s="72">
        <v>4</v>
      </c>
      <c r="P3" s="78">
        <v>186.75</v>
      </c>
    </row>
    <row r="4" spans="1:16" x14ac:dyDescent="0.25">
      <c r="A4" s="55"/>
      <c r="B4" s="59"/>
      <c r="C4" s="61"/>
      <c r="D4" s="55"/>
      <c r="E4" s="60"/>
      <c r="F4" s="62"/>
      <c r="G4" s="62"/>
      <c r="H4" s="62"/>
      <c r="I4" s="62"/>
      <c r="J4" s="62"/>
      <c r="K4" s="62"/>
      <c r="L4" s="56"/>
      <c r="M4" s="60"/>
      <c r="N4" s="57"/>
      <c r="O4" s="61"/>
      <c r="P4" s="58"/>
    </row>
    <row r="5" spans="1:16" ht="30" x14ac:dyDescent="0.3">
      <c r="A5" s="63" t="s">
        <v>3</v>
      </c>
      <c r="B5" s="64" t="s">
        <v>1</v>
      </c>
      <c r="C5" s="65" t="s">
        <v>0</v>
      </c>
      <c r="D5" s="63" t="s">
        <v>4</v>
      </c>
      <c r="E5" s="66" t="s">
        <v>5</v>
      </c>
      <c r="F5" s="67" t="s">
        <v>6</v>
      </c>
      <c r="G5" s="67" t="s">
        <v>7</v>
      </c>
      <c r="H5" s="67" t="s">
        <v>8</v>
      </c>
      <c r="I5" s="67" t="s">
        <v>9</v>
      </c>
      <c r="J5" s="67" t="s">
        <v>10</v>
      </c>
      <c r="K5" s="67" t="s">
        <v>11</v>
      </c>
      <c r="L5" s="68" t="s">
        <v>12</v>
      </c>
      <c r="M5" s="66" t="s">
        <v>13</v>
      </c>
      <c r="N5" s="69" t="s">
        <v>14</v>
      </c>
      <c r="O5" s="65" t="s">
        <v>15</v>
      </c>
      <c r="P5" s="70" t="s">
        <v>16</v>
      </c>
    </row>
    <row r="6" spans="1:16" ht="15.75" x14ac:dyDescent="0.3">
      <c r="A6" s="71">
        <v>1</v>
      </c>
      <c r="B6" s="64" t="s">
        <v>73</v>
      </c>
      <c r="C6" s="72" t="s">
        <v>25</v>
      </c>
      <c r="D6" s="73">
        <v>43715</v>
      </c>
      <c r="E6" s="74" t="s">
        <v>76</v>
      </c>
      <c r="F6" s="75">
        <v>189</v>
      </c>
      <c r="G6" s="75">
        <v>191</v>
      </c>
      <c r="H6" s="79">
        <v>189</v>
      </c>
      <c r="I6" s="75">
        <v>176</v>
      </c>
      <c r="J6" s="75"/>
      <c r="K6" s="75"/>
      <c r="L6" s="76">
        <v>4</v>
      </c>
      <c r="M6" s="76">
        <v>745</v>
      </c>
      <c r="N6" s="77">
        <v>186.25</v>
      </c>
      <c r="O6" s="72">
        <v>11</v>
      </c>
      <c r="P6" s="78">
        <v>197.25</v>
      </c>
    </row>
    <row r="7" spans="1:16" ht="15.75" x14ac:dyDescent="0.3">
      <c r="A7" s="71">
        <v>2</v>
      </c>
      <c r="B7" s="64" t="s">
        <v>73</v>
      </c>
      <c r="C7" s="72" t="s">
        <v>60</v>
      </c>
      <c r="D7" s="73">
        <v>43715</v>
      </c>
      <c r="E7" s="74" t="s">
        <v>76</v>
      </c>
      <c r="F7" s="75">
        <v>179</v>
      </c>
      <c r="G7" s="75">
        <v>178</v>
      </c>
      <c r="H7" s="75">
        <v>184</v>
      </c>
      <c r="I7" s="75">
        <v>177</v>
      </c>
      <c r="J7" s="75"/>
      <c r="K7" s="75"/>
      <c r="L7" s="76">
        <v>4</v>
      </c>
      <c r="M7" s="76">
        <v>718</v>
      </c>
      <c r="N7" s="77">
        <v>179.5</v>
      </c>
      <c r="O7" s="72">
        <v>6</v>
      </c>
      <c r="P7" s="78">
        <v>185.5</v>
      </c>
    </row>
    <row r="8" spans="1:16" x14ac:dyDescent="0.25">
      <c r="A8" s="55"/>
      <c r="B8" s="59"/>
      <c r="C8" s="61"/>
      <c r="D8" s="55"/>
      <c r="E8" s="60"/>
      <c r="F8" s="62"/>
      <c r="G8" s="62"/>
      <c r="H8" s="62"/>
      <c r="I8" s="62"/>
      <c r="J8" s="62"/>
      <c r="K8" s="62"/>
      <c r="L8" s="56"/>
      <c r="M8" s="60"/>
      <c r="N8" s="57"/>
      <c r="O8" s="61"/>
      <c r="P8" s="58"/>
    </row>
    <row r="9" spans="1:16" ht="30" x14ac:dyDescent="0.3">
      <c r="A9" s="63" t="s">
        <v>3</v>
      </c>
      <c r="B9" s="64" t="s">
        <v>69</v>
      </c>
      <c r="C9" s="65" t="s">
        <v>0</v>
      </c>
      <c r="D9" s="63" t="s">
        <v>4</v>
      </c>
      <c r="E9" s="66" t="s">
        <v>5</v>
      </c>
      <c r="F9" s="67" t="s">
        <v>6</v>
      </c>
      <c r="G9" s="67" t="s">
        <v>7</v>
      </c>
      <c r="H9" s="67" t="s">
        <v>8</v>
      </c>
      <c r="I9" s="67" t="s">
        <v>9</v>
      </c>
      <c r="J9" s="67" t="s">
        <v>10</v>
      </c>
      <c r="K9" s="67" t="s">
        <v>11</v>
      </c>
      <c r="L9" s="68" t="s">
        <v>12</v>
      </c>
      <c r="M9" s="66" t="s">
        <v>13</v>
      </c>
      <c r="N9" s="69" t="s">
        <v>14</v>
      </c>
      <c r="O9" s="65" t="s">
        <v>15</v>
      </c>
      <c r="P9" s="70" t="s">
        <v>16</v>
      </c>
    </row>
    <row r="10" spans="1:16" ht="15.75" x14ac:dyDescent="0.3">
      <c r="A10" s="71">
        <v>1</v>
      </c>
      <c r="B10" s="64" t="s">
        <v>72</v>
      </c>
      <c r="C10" s="72" t="s">
        <v>70</v>
      </c>
      <c r="D10" s="73">
        <v>43715</v>
      </c>
      <c r="E10" s="74" t="s">
        <v>76</v>
      </c>
      <c r="F10" s="75">
        <v>186</v>
      </c>
      <c r="G10" s="75">
        <v>183</v>
      </c>
      <c r="H10" s="75">
        <v>182</v>
      </c>
      <c r="I10" s="75">
        <v>178</v>
      </c>
      <c r="J10" s="75"/>
      <c r="K10" s="75"/>
      <c r="L10" s="76">
        <v>4</v>
      </c>
      <c r="M10" s="76">
        <v>729</v>
      </c>
      <c r="N10" s="77">
        <v>182.25</v>
      </c>
      <c r="O10" s="72">
        <v>5</v>
      </c>
      <c r="P10" s="78">
        <v>187.25</v>
      </c>
    </row>
    <row r="11" spans="1:16" x14ac:dyDescent="0.25">
      <c r="A11" s="55"/>
      <c r="B11" s="59"/>
      <c r="C11" s="61"/>
      <c r="D11" s="55"/>
      <c r="E11" s="60"/>
      <c r="F11" s="62"/>
      <c r="G11" s="62"/>
      <c r="H11" s="62"/>
      <c r="I11" s="62"/>
      <c r="J11" s="62"/>
      <c r="K11" s="62"/>
      <c r="L11" s="56"/>
      <c r="M11" s="60"/>
      <c r="N11" s="57"/>
      <c r="O11" s="61"/>
      <c r="P11" s="58"/>
    </row>
    <row r="12" spans="1:16" ht="30" x14ac:dyDescent="0.3">
      <c r="A12" s="63" t="s">
        <v>3</v>
      </c>
      <c r="B12" s="64" t="s">
        <v>1</v>
      </c>
      <c r="C12" s="65" t="s">
        <v>0</v>
      </c>
      <c r="D12" s="63" t="s">
        <v>4</v>
      </c>
      <c r="E12" s="66" t="s">
        <v>5</v>
      </c>
      <c r="F12" s="67" t="s">
        <v>6</v>
      </c>
      <c r="G12" s="67" t="s">
        <v>7</v>
      </c>
      <c r="H12" s="67" t="s">
        <v>8</v>
      </c>
      <c r="I12" s="67" t="s">
        <v>9</v>
      </c>
      <c r="J12" s="67" t="s">
        <v>10</v>
      </c>
      <c r="K12" s="67" t="s">
        <v>11</v>
      </c>
      <c r="L12" s="68" t="s">
        <v>12</v>
      </c>
      <c r="M12" s="66" t="s">
        <v>13</v>
      </c>
      <c r="N12" s="69" t="s">
        <v>14</v>
      </c>
      <c r="O12" s="65" t="s">
        <v>15</v>
      </c>
      <c r="P12" s="70" t="s">
        <v>16</v>
      </c>
    </row>
    <row r="13" spans="1:16" ht="15.75" x14ac:dyDescent="0.3">
      <c r="A13" s="71">
        <v>1</v>
      </c>
      <c r="B13" s="64" t="s">
        <v>48</v>
      </c>
      <c r="C13" s="72" t="s">
        <v>68</v>
      </c>
      <c r="D13" s="73">
        <v>43715</v>
      </c>
      <c r="E13" s="74" t="s">
        <v>76</v>
      </c>
      <c r="F13" s="75">
        <v>159</v>
      </c>
      <c r="G13" s="75">
        <v>171</v>
      </c>
      <c r="H13" s="75">
        <v>173</v>
      </c>
      <c r="I13" s="75">
        <v>161</v>
      </c>
      <c r="J13" s="75"/>
      <c r="K13" s="75"/>
      <c r="L13" s="76">
        <v>4</v>
      </c>
      <c r="M13" s="76">
        <v>664</v>
      </c>
      <c r="N13" s="77">
        <v>166</v>
      </c>
      <c r="O13" s="72">
        <v>5</v>
      </c>
      <c r="P13" s="78">
        <v>171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84EF2-0C27-4430-800A-029F7F8664A2}">
  <sheetPr>
    <pageSetUpPr fitToPage="1"/>
  </sheetPr>
  <dimension ref="A1:P21"/>
  <sheetViews>
    <sheetView workbookViewId="0">
      <selection activeCell="H24" sqref="H24"/>
    </sheetView>
  </sheetViews>
  <sheetFormatPr defaultRowHeight="15" x14ac:dyDescent="0.25"/>
  <cols>
    <col min="2" max="2" width="19.85546875" customWidth="1"/>
    <col min="3" max="3" width="20.7109375" customWidth="1"/>
    <col min="4" max="4" width="24" customWidth="1"/>
    <col min="5" max="5" width="23.5703125" customWidth="1"/>
  </cols>
  <sheetData>
    <row r="1" spans="1:16" ht="30" x14ac:dyDescent="0.3">
      <c r="A1" s="34" t="s">
        <v>3</v>
      </c>
      <c r="B1" s="35" t="s">
        <v>1</v>
      </c>
      <c r="C1" s="36" t="s">
        <v>0</v>
      </c>
      <c r="D1" s="34" t="s">
        <v>4</v>
      </c>
      <c r="E1" s="37" t="s">
        <v>5</v>
      </c>
      <c r="F1" s="38" t="s">
        <v>6</v>
      </c>
      <c r="G1" s="38" t="s">
        <v>7</v>
      </c>
      <c r="H1" s="38" t="s">
        <v>8</v>
      </c>
      <c r="I1" s="38" t="s">
        <v>9</v>
      </c>
      <c r="J1" s="38" t="s">
        <v>10</v>
      </c>
      <c r="K1" s="38" t="s">
        <v>11</v>
      </c>
      <c r="L1" s="39" t="s">
        <v>12</v>
      </c>
      <c r="M1" s="37" t="s">
        <v>13</v>
      </c>
      <c r="N1" s="40" t="s">
        <v>14</v>
      </c>
      <c r="O1" s="36" t="s">
        <v>15</v>
      </c>
      <c r="P1" s="41" t="s">
        <v>16</v>
      </c>
    </row>
    <row r="2" spans="1:16" ht="15.75" x14ac:dyDescent="0.3">
      <c r="A2" s="42">
        <v>1</v>
      </c>
      <c r="B2" s="35" t="s">
        <v>72</v>
      </c>
      <c r="C2" s="43" t="s">
        <v>29</v>
      </c>
      <c r="D2" s="44">
        <v>43743</v>
      </c>
      <c r="E2" s="45" t="str">
        <f>'[2]START TAB'!$B$2</f>
        <v>Belton, SC</v>
      </c>
      <c r="F2" s="46">
        <v>194</v>
      </c>
      <c r="G2" s="46">
        <v>196</v>
      </c>
      <c r="H2" s="46">
        <v>192</v>
      </c>
      <c r="I2" s="46">
        <v>197</v>
      </c>
      <c r="J2" s="46"/>
      <c r="K2" s="46"/>
      <c r="L2" s="47">
        <f>COUNT(F2:K2)</f>
        <v>4</v>
      </c>
      <c r="M2" s="47">
        <f>SUM(F2:K2)</f>
        <v>779</v>
      </c>
      <c r="N2" s="48">
        <f>SUM(M2/L2)</f>
        <v>194.75</v>
      </c>
      <c r="O2" s="43">
        <v>13</v>
      </c>
      <c r="P2" s="49">
        <f>SUM(N2+O2)</f>
        <v>207.75</v>
      </c>
    </row>
    <row r="3" spans="1:16" ht="15.75" x14ac:dyDescent="0.3">
      <c r="A3" s="53">
        <v>2</v>
      </c>
      <c r="B3" s="54" t="s">
        <v>72</v>
      </c>
      <c r="C3" s="10" t="s">
        <v>31</v>
      </c>
      <c r="D3" s="44">
        <v>43743</v>
      </c>
      <c r="E3" s="45" t="str">
        <f>'[2]START TAB'!$B$2</f>
        <v>Belton, SC</v>
      </c>
      <c r="F3" s="46">
        <v>187</v>
      </c>
      <c r="G3" s="46">
        <v>189</v>
      </c>
      <c r="H3" s="46">
        <v>191</v>
      </c>
      <c r="I3" s="46">
        <v>189</v>
      </c>
      <c r="J3" s="46"/>
      <c r="K3" s="46"/>
      <c r="L3" s="47">
        <f>COUNT(F3:K3)</f>
        <v>4</v>
      </c>
      <c r="M3" s="47">
        <f>SUM(F3:K3)</f>
        <v>756</v>
      </c>
      <c r="N3" s="48">
        <f>SUM(M3/L3)</f>
        <v>189</v>
      </c>
      <c r="O3" s="43">
        <v>4</v>
      </c>
      <c r="P3" s="49">
        <f>SUM(N3+O3)</f>
        <v>193</v>
      </c>
    </row>
    <row r="4" spans="1:16" ht="15.75" x14ac:dyDescent="0.3">
      <c r="A4" s="42">
        <v>3</v>
      </c>
      <c r="B4" s="35" t="s">
        <v>72</v>
      </c>
      <c r="C4" s="52" t="s">
        <v>27</v>
      </c>
      <c r="D4" s="44">
        <v>43744</v>
      </c>
      <c r="E4" s="45" t="str">
        <f>'[2]START TAB'!$B$2</f>
        <v>Belton, SC</v>
      </c>
      <c r="F4" s="46">
        <v>188</v>
      </c>
      <c r="G4" s="46">
        <v>185</v>
      </c>
      <c r="H4" s="46">
        <v>177</v>
      </c>
      <c r="I4" s="46">
        <v>188</v>
      </c>
      <c r="J4" s="46"/>
      <c r="K4" s="46"/>
      <c r="L4" s="47">
        <f>COUNT(F4:K4)</f>
        <v>4</v>
      </c>
      <c r="M4" s="47">
        <f>SUM(F4:K4)</f>
        <v>738</v>
      </c>
      <c r="N4" s="48">
        <f>SUM(M4/L4)</f>
        <v>184.5</v>
      </c>
      <c r="O4" s="43">
        <v>5</v>
      </c>
      <c r="P4" s="49">
        <f>SUM(N4+O4)</f>
        <v>189.5</v>
      </c>
    </row>
    <row r="5" spans="1:16" x14ac:dyDescent="0.25">
      <c r="A5" s="10"/>
      <c r="B5" s="18"/>
      <c r="C5" s="32"/>
      <c r="D5" s="10"/>
      <c r="E5" s="19"/>
      <c r="F5" s="33"/>
      <c r="G5" s="33"/>
      <c r="H5" s="33"/>
      <c r="I5" s="33"/>
      <c r="J5" s="33"/>
      <c r="K5" s="33"/>
      <c r="L5" s="15"/>
      <c r="M5" s="19"/>
      <c r="N5" s="16"/>
      <c r="O5" s="32"/>
      <c r="P5" s="17"/>
    </row>
    <row r="6" spans="1:16" ht="30" x14ac:dyDescent="0.3">
      <c r="A6" s="34" t="s">
        <v>3</v>
      </c>
      <c r="B6" s="35" t="s">
        <v>1</v>
      </c>
      <c r="C6" s="36" t="s">
        <v>0</v>
      </c>
      <c r="D6" s="34" t="s">
        <v>4</v>
      </c>
      <c r="E6" s="37" t="s">
        <v>5</v>
      </c>
      <c r="F6" s="38" t="s">
        <v>6</v>
      </c>
      <c r="G6" s="38" t="s">
        <v>7</v>
      </c>
      <c r="H6" s="38" t="s">
        <v>8</v>
      </c>
      <c r="I6" s="38" t="s">
        <v>9</v>
      </c>
      <c r="J6" s="38" t="s">
        <v>10</v>
      </c>
      <c r="K6" s="38" t="s">
        <v>11</v>
      </c>
      <c r="L6" s="39" t="s">
        <v>12</v>
      </c>
      <c r="M6" s="37" t="s">
        <v>13</v>
      </c>
      <c r="N6" s="40" t="s">
        <v>14</v>
      </c>
      <c r="O6" s="36" t="s">
        <v>15</v>
      </c>
      <c r="P6" s="41" t="s">
        <v>16</v>
      </c>
    </row>
    <row r="7" spans="1:16" ht="15.75" x14ac:dyDescent="0.3">
      <c r="A7" s="42">
        <v>1</v>
      </c>
      <c r="B7" s="35" t="s">
        <v>73</v>
      </c>
      <c r="C7" s="10" t="s">
        <v>24</v>
      </c>
      <c r="D7" s="44">
        <v>43743</v>
      </c>
      <c r="E7" s="45" t="str">
        <f>'[2]START TAB'!$B$2</f>
        <v>Belton, SC</v>
      </c>
      <c r="F7" s="46">
        <v>178</v>
      </c>
      <c r="G7" s="46">
        <v>180</v>
      </c>
      <c r="H7" s="50">
        <v>183</v>
      </c>
      <c r="I7" s="46">
        <v>186</v>
      </c>
      <c r="J7" s="46"/>
      <c r="K7" s="46"/>
      <c r="L7" s="47">
        <f>COUNT(F7:K7)</f>
        <v>4</v>
      </c>
      <c r="M7" s="47">
        <f>SUM(F7:K7)</f>
        <v>727</v>
      </c>
      <c r="N7" s="48">
        <f>SUM(M7/L7)</f>
        <v>181.75</v>
      </c>
      <c r="O7" s="43">
        <v>9</v>
      </c>
      <c r="P7" s="49">
        <f>SUM(N7+O7)</f>
        <v>190.75</v>
      </c>
    </row>
    <row r="8" spans="1:16" ht="15.75" x14ac:dyDescent="0.3">
      <c r="A8" s="42">
        <v>2</v>
      </c>
      <c r="B8" s="35" t="s">
        <v>73</v>
      </c>
      <c r="C8" s="43" t="s">
        <v>60</v>
      </c>
      <c r="D8" s="44">
        <v>43743</v>
      </c>
      <c r="E8" s="45" t="str">
        <f>'[2]START TAB'!$B$2</f>
        <v>Belton, SC</v>
      </c>
      <c r="F8" s="46">
        <v>186</v>
      </c>
      <c r="G8" s="46">
        <v>182</v>
      </c>
      <c r="H8" s="46">
        <v>45</v>
      </c>
      <c r="I8" s="46">
        <v>0</v>
      </c>
      <c r="J8" s="46"/>
      <c r="K8" s="46"/>
      <c r="L8" s="47">
        <f>COUNT(F8:K8)</f>
        <v>4</v>
      </c>
      <c r="M8" s="47">
        <f>SUM(F8:K8)</f>
        <v>413</v>
      </c>
      <c r="N8" s="48">
        <f>SUM(M8/L8)</f>
        <v>103.25</v>
      </c>
      <c r="O8" s="43">
        <v>8</v>
      </c>
      <c r="P8" s="49">
        <f>SUM(N8+O8)</f>
        <v>111.25</v>
      </c>
    </row>
    <row r="9" spans="1:16" x14ac:dyDescent="0.25">
      <c r="A9" s="10"/>
      <c r="B9" s="18"/>
      <c r="C9" s="32"/>
      <c r="D9" s="10"/>
      <c r="E9" s="19"/>
      <c r="F9" s="33"/>
      <c r="G9" s="33"/>
      <c r="H9" s="33"/>
      <c r="I9" s="33"/>
      <c r="J9" s="33"/>
      <c r="K9" s="33"/>
      <c r="L9" s="15"/>
      <c r="M9" s="19"/>
      <c r="N9" s="16"/>
      <c r="O9" s="32"/>
      <c r="P9" s="17"/>
    </row>
    <row r="10" spans="1:16" ht="30" x14ac:dyDescent="0.3">
      <c r="A10" s="34" t="s">
        <v>3</v>
      </c>
      <c r="B10" s="35" t="s">
        <v>69</v>
      </c>
      <c r="C10" s="36" t="s">
        <v>0</v>
      </c>
      <c r="D10" s="34" t="s">
        <v>4</v>
      </c>
      <c r="E10" s="37" t="s">
        <v>5</v>
      </c>
      <c r="F10" s="38" t="s">
        <v>6</v>
      </c>
      <c r="G10" s="38" t="s">
        <v>7</v>
      </c>
      <c r="H10" s="38" t="s">
        <v>8</v>
      </c>
      <c r="I10" s="38" t="s">
        <v>9</v>
      </c>
      <c r="J10" s="38" t="s">
        <v>10</v>
      </c>
      <c r="K10" s="38" t="s">
        <v>11</v>
      </c>
      <c r="L10" s="39" t="s">
        <v>12</v>
      </c>
      <c r="M10" s="37" t="s">
        <v>13</v>
      </c>
      <c r="N10" s="40" t="s">
        <v>14</v>
      </c>
      <c r="O10" s="36" t="s">
        <v>15</v>
      </c>
      <c r="P10" s="41" t="s">
        <v>16</v>
      </c>
    </row>
    <row r="11" spans="1:16" ht="15.75" x14ac:dyDescent="0.3">
      <c r="A11" s="42">
        <v>1</v>
      </c>
      <c r="B11" s="35" t="s">
        <v>72</v>
      </c>
      <c r="C11" s="43" t="s">
        <v>70</v>
      </c>
      <c r="D11" s="44">
        <v>43743</v>
      </c>
      <c r="E11" s="45" t="str">
        <f>'[2]DATA SHEET'!$A$2</f>
        <v>Belton, SC</v>
      </c>
      <c r="F11" s="46">
        <v>190</v>
      </c>
      <c r="G11" s="46">
        <v>192</v>
      </c>
      <c r="H11" s="46">
        <v>189</v>
      </c>
      <c r="I11" s="46">
        <v>186</v>
      </c>
      <c r="J11" s="46"/>
      <c r="K11" s="46"/>
      <c r="L11" s="47">
        <f>COUNT(F11:K11)</f>
        <v>4</v>
      </c>
      <c r="M11" s="47">
        <f>SUM(F11:K11)</f>
        <v>757</v>
      </c>
      <c r="N11" s="48">
        <f>SUM(M11/L11)</f>
        <v>189.25</v>
      </c>
      <c r="O11" s="43">
        <v>5</v>
      </c>
      <c r="P11" s="49">
        <f>SUM(N11+O11)</f>
        <v>194.25</v>
      </c>
    </row>
    <row r="12" spans="1:16" x14ac:dyDescent="0.25">
      <c r="A12" s="10"/>
      <c r="B12" s="18"/>
      <c r="C12" s="32"/>
      <c r="D12" s="10"/>
      <c r="E12" s="19"/>
      <c r="F12" s="33"/>
      <c r="G12" s="33"/>
      <c r="H12" s="33"/>
      <c r="I12" s="33"/>
      <c r="J12" s="33"/>
      <c r="K12" s="33"/>
      <c r="L12" s="15"/>
      <c r="M12" s="19"/>
      <c r="N12" s="16"/>
      <c r="O12" s="32"/>
      <c r="P12" s="17"/>
    </row>
    <row r="13" spans="1:16" ht="30" x14ac:dyDescent="0.3">
      <c r="A13" s="34" t="s">
        <v>3</v>
      </c>
      <c r="B13" s="35" t="s">
        <v>1</v>
      </c>
      <c r="C13" s="36" t="s">
        <v>0</v>
      </c>
      <c r="D13" s="34" t="s">
        <v>4</v>
      </c>
      <c r="E13" s="37" t="s">
        <v>5</v>
      </c>
      <c r="F13" s="38" t="s">
        <v>6</v>
      </c>
      <c r="G13" s="38" t="s">
        <v>7</v>
      </c>
      <c r="H13" s="38" t="s">
        <v>8</v>
      </c>
      <c r="I13" s="38" t="s">
        <v>9</v>
      </c>
      <c r="J13" s="38" t="s">
        <v>10</v>
      </c>
      <c r="K13" s="38" t="s">
        <v>11</v>
      </c>
      <c r="L13" s="39" t="s">
        <v>12</v>
      </c>
      <c r="M13" s="37" t="s">
        <v>13</v>
      </c>
      <c r="N13" s="40" t="s">
        <v>14</v>
      </c>
      <c r="O13" s="36" t="s">
        <v>15</v>
      </c>
      <c r="P13" s="41" t="s">
        <v>16</v>
      </c>
    </row>
    <row r="14" spans="1:16" ht="15.75" x14ac:dyDescent="0.3">
      <c r="A14" s="42">
        <v>1</v>
      </c>
      <c r="B14" s="35" t="s">
        <v>48</v>
      </c>
      <c r="C14" s="43" t="s">
        <v>68</v>
      </c>
      <c r="D14" s="44">
        <v>43743</v>
      </c>
      <c r="E14" s="45" t="str">
        <f>'[2]START TAB'!$B$2</f>
        <v>Belton, SC</v>
      </c>
      <c r="F14" s="46">
        <v>165</v>
      </c>
      <c r="G14" s="46">
        <v>151</v>
      </c>
      <c r="H14" s="46">
        <v>174</v>
      </c>
      <c r="I14" s="46">
        <v>169</v>
      </c>
      <c r="J14" s="46"/>
      <c r="K14" s="46"/>
      <c r="L14" s="47">
        <f>COUNT(F14:K14)</f>
        <v>4</v>
      </c>
      <c r="M14" s="47">
        <f>SUM(F14:K14)</f>
        <v>659</v>
      </c>
      <c r="N14" s="48">
        <f>SUM(M14/L14)</f>
        <v>164.75</v>
      </c>
      <c r="O14" s="43">
        <v>13</v>
      </c>
      <c r="P14" s="49">
        <f>SUM(N14+O14)</f>
        <v>177.75</v>
      </c>
    </row>
    <row r="15" spans="1:16" ht="15.75" x14ac:dyDescent="0.3">
      <c r="A15" s="42">
        <v>2</v>
      </c>
      <c r="B15" s="35" t="s">
        <v>48</v>
      </c>
      <c r="C15" s="51" t="s">
        <v>74</v>
      </c>
      <c r="D15" s="44">
        <v>43743</v>
      </c>
      <c r="E15" s="45" t="str">
        <f>'[2]START TAB'!$B$2</f>
        <v>Belton, SC</v>
      </c>
      <c r="F15" s="46">
        <v>91</v>
      </c>
      <c r="G15" s="46">
        <v>136</v>
      </c>
      <c r="H15" s="46">
        <v>97</v>
      </c>
      <c r="I15" s="46">
        <v>126</v>
      </c>
      <c r="J15" s="46"/>
      <c r="K15" s="46"/>
      <c r="L15" s="47">
        <f>COUNT(F15:K15)</f>
        <v>4</v>
      </c>
      <c r="M15" s="47">
        <f>SUM(F15:K15)</f>
        <v>450</v>
      </c>
      <c r="N15" s="48">
        <f>SUM(M15/L15)</f>
        <v>112.5</v>
      </c>
      <c r="O15" s="43">
        <v>4</v>
      </c>
      <c r="P15" s="49">
        <f>SUM(N15+O15)</f>
        <v>116.5</v>
      </c>
    </row>
    <row r="16" spans="1:16" ht="15.75" x14ac:dyDescent="0.3">
      <c r="A16" s="42">
        <v>3</v>
      </c>
      <c r="B16" s="35" t="s">
        <v>48</v>
      </c>
      <c r="C16" s="51" t="s">
        <v>75</v>
      </c>
      <c r="D16" s="44">
        <v>43743</v>
      </c>
      <c r="E16" s="45" t="str">
        <f>'[2]START TAB'!$B$2</f>
        <v>Belton, SC</v>
      </c>
      <c r="F16" s="46">
        <v>107</v>
      </c>
      <c r="G16" s="46">
        <v>52</v>
      </c>
      <c r="H16" s="46">
        <v>75</v>
      </c>
      <c r="I16" s="46">
        <v>48</v>
      </c>
      <c r="J16" s="46"/>
      <c r="K16" s="46"/>
      <c r="L16" s="47">
        <f>COUNT(F16:K16)</f>
        <v>4</v>
      </c>
      <c r="M16" s="47">
        <f>SUM(F16:K16)</f>
        <v>282</v>
      </c>
      <c r="N16" s="48">
        <f>SUM(M16/L16)</f>
        <v>70.5</v>
      </c>
      <c r="O16" s="43">
        <v>3</v>
      </c>
      <c r="P16" s="49">
        <f>SUM(N16+O16)</f>
        <v>73.5</v>
      </c>
    </row>
    <row r="18" spans="1:16" ht="30" x14ac:dyDescent="0.3">
      <c r="A18" s="34" t="s">
        <v>3</v>
      </c>
      <c r="B18" s="35" t="s">
        <v>1</v>
      </c>
      <c r="C18" s="36" t="s">
        <v>0</v>
      </c>
      <c r="D18" s="34" t="s">
        <v>4</v>
      </c>
      <c r="E18" s="37" t="s">
        <v>5</v>
      </c>
      <c r="F18" s="38" t="s">
        <v>6</v>
      </c>
      <c r="G18" s="38" t="s">
        <v>7</v>
      </c>
      <c r="H18" s="38" t="s">
        <v>8</v>
      </c>
      <c r="I18" s="38" t="s">
        <v>9</v>
      </c>
      <c r="J18" s="38" t="s">
        <v>10</v>
      </c>
      <c r="K18" s="38" t="s">
        <v>11</v>
      </c>
      <c r="L18" s="39" t="s">
        <v>12</v>
      </c>
      <c r="M18" s="37" t="s">
        <v>13</v>
      </c>
      <c r="N18" s="40" t="s">
        <v>14</v>
      </c>
      <c r="O18" s="36" t="s">
        <v>15</v>
      </c>
      <c r="P18" s="41" t="s">
        <v>16</v>
      </c>
    </row>
    <row r="19" spans="1:16" ht="15.75" x14ac:dyDescent="0.3">
      <c r="A19" s="42">
        <v>1</v>
      </c>
      <c r="B19" s="35" t="s">
        <v>53</v>
      </c>
      <c r="C19" s="52" t="s">
        <v>22</v>
      </c>
      <c r="D19" s="44">
        <v>43743</v>
      </c>
      <c r="E19" s="45" t="str">
        <f>'[2]START TAB'!$B$2</f>
        <v>Belton, SC</v>
      </c>
      <c r="F19" s="46">
        <v>184</v>
      </c>
      <c r="G19" s="46">
        <v>184</v>
      </c>
      <c r="H19" s="46">
        <v>182</v>
      </c>
      <c r="I19" s="46">
        <v>187</v>
      </c>
      <c r="J19" s="46"/>
      <c r="K19" s="46"/>
      <c r="L19" s="47">
        <f>COUNT(F19:K19)</f>
        <v>4</v>
      </c>
      <c r="M19" s="47">
        <f>SUM(F19:K19)</f>
        <v>737</v>
      </c>
      <c r="N19" s="48">
        <f>SUM(M19/L19)</f>
        <v>184.25</v>
      </c>
      <c r="O19" s="43">
        <v>7</v>
      </c>
      <c r="P19" s="49">
        <f>SUM(N19+O19)</f>
        <v>191.25</v>
      </c>
    </row>
    <row r="20" spans="1:16" ht="15.75" x14ac:dyDescent="0.3">
      <c r="A20" s="42">
        <v>2</v>
      </c>
      <c r="B20" s="35" t="s">
        <v>53</v>
      </c>
      <c r="C20" s="52" t="s">
        <v>65</v>
      </c>
      <c r="D20" s="44">
        <v>43743</v>
      </c>
      <c r="E20" s="45" t="str">
        <f>'[2]START TAB'!$B$2</f>
        <v>Belton, SC</v>
      </c>
      <c r="F20" s="46">
        <v>189</v>
      </c>
      <c r="G20" s="46">
        <v>185</v>
      </c>
      <c r="H20" s="46">
        <v>179</v>
      </c>
      <c r="I20" s="46">
        <v>179</v>
      </c>
      <c r="J20" s="46"/>
      <c r="K20" s="46"/>
      <c r="L20" s="47">
        <f>COUNT(F20:K20)</f>
        <v>4</v>
      </c>
      <c r="M20" s="47">
        <f>SUM(F20:K20)</f>
        <v>732</v>
      </c>
      <c r="N20" s="48">
        <f>SUM(M20/L20)</f>
        <v>183</v>
      </c>
      <c r="O20" s="43">
        <v>8</v>
      </c>
      <c r="P20" s="49">
        <f>SUM(N20+O20)</f>
        <v>191</v>
      </c>
    </row>
    <row r="21" spans="1:16" ht="15.75" x14ac:dyDescent="0.3">
      <c r="A21" s="42">
        <v>3</v>
      </c>
      <c r="B21" s="35" t="s">
        <v>53</v>
      </c>
      <c r="C21" s="52" t="s">
        <v>23</v>
      </c>
      <c r="D21" s="44">
        <v>43743</v>
      </c>
      <c r="E21" s="45" t="str">
        <f>'[2]START TAB'!$B$2</f>
        <v>Belton, SC</v>
      </c>
      <c r="F21" s="46">
        <v>176</v>
      </c>
      <c r="G21" s="46">
        <v>180</v>
      </c>
      <c r="H21" s="46">
        <v>182</v>
      </c>
      <c r="I21" s="46">
        <v>177</v>
      </c>
      <c r="J21" s="46"/>
      <c r="K21" s="46"/>
      <c r="L21" s="47">
        <f>COUNT(F21:K21)</f>
        <v>4</v>
      </c>
      <c r="M21" s="47">
        <f>SUM(F21:K21)</f>
        <v>715</v>
      </c>
      <c r="N21" s="48">
        <f>SUM(M21/L21)</f>
        <v>178.75</v>
      </c>
      <c r="O21" s="43">
        <v>5</v>
      </c>
      <c r="P21" s="49">
        <f>SUM(N21+O21)</f>
        <v>183.75</v>
      </c>
    </row>
  </sheetData>
  <protectedRanges>
    <protectedRange algorithmName="SHA-512" hashValue="FG7sbUW81RLTrqZOgRQY3WT58Fmv2wpczdNtHSivDYpua2f0csBbi4PHtU2Z8RiB+M2w+jl67Do94rJCq0Ck5Q==" saltValue="84WXeaapoYvzxj0ZBNU3eQ==" spinCount="100000" sqref="M11:N11 P11" name="Range1_3_1"/>
  </protectedRanges>
  <conditionalFormatting sqref="F19:F21">
    <cfRule type="top10" dxfId="66" priority="1" rank="1"/>
  </conditionalFormatting>
  <conditionalFormatting sqref="F11">
    <cfRule type="top10" dxfId="65" priority="12" rank="1"/>
  </conditionalFormatting>
  <conditionalFormatting sqref="G11">
    <cfRule type="top10" dxfId="64" priority="11" rank="1"/>
  </conditionalFormatting>
  <conditionalFormatting sqref="H11">
    <cfRule type="top10" dxfId="63" priority="10" rank="1"/>
  </conditionalFormatting>
  <conditionalFormatting sqref="I11">
    <cfRule type="top10" dxfId="62" priority="9" rank="1"/>
  </conditionalFormatting>
  <conditionalFormatting sqref="J11">
    <cfRule type="top10" dxfId="61" priority="8" rank="1"/>
  </conditionalFormatting>
  <conditionalFormatting sqref="K11">
    <cfRule type="top10" dxfId="60" priority="7" rank="1"/>
  </conditionalFormatting>
  <conditionalFormatting sqref="F2:F4">
    <cfRule type="top10" dxfId="59" priority="13" rank="1"/>
  </conditionalFormatting>
  <conditionalFormatting sqref="G2:G4">
    <cfRule type="top10" dxfId="58" priority="14" rank="1"/>
  </conditionalFormatting>
  <conditionalFormatting sqref="H2:H4">
    <cfRule type="top10" dxfId="57" priority="15" rank="1"/>
  </conditionalFormatting>
  <conditionalFormatting sqref="I2:I4">
    <cfRule type="top10" dxfId="56" priority="16" rank="1"/>
  </conditionalFormatting>
  <conditionalFormatting sqref="J2:J5">
    <cfRule type="top10" dxfId="55" priority="17" rank="1"/>
  </conditionalFormatting>
  <conditionalFormatting sqref="K2:K4">
    <cfRule type="top10" dxfId="54" priority="18" rank="1"/>
  </conditionalFormatting>
  <conditionalFormatting sqref="F7:F8">
    <cfRule type="top10" dxfId="53" priority="19" rank="1"/>
  </conditionalFormatting>
  <conditionalFormatting sqref="G7:G8">
    <cfRule type="top10" dxfId="52" priority="20" rank="1"/>
  </conditionalFormatting>
  <conditionalFormatting sqref="H7:H8">
    <cfRule type="top10" dxfId="51" priority="21" rank="1"/>
  </conditionalFormatting>
  <conditionalFormatting sqref="I7:I8">
    <cfRule type="top10" dxfId="50" priority="22" rank="1"/>
  </conditionalFormatting>
  <conditionalFormatting sqref="J7:J8">
    <cfRule type="top10" dxfId="49" priority="23" rank="1"/>
  </conditionalFormatting>
  <conditionalFormatting sqref="K7:K8">
    <cfRule type="top10" dxfId="48" priority="24" rank="1"/>
  </conditionalFormatting>
  <conditionalFormatting sqref="F14:F16">
    <cfRule type="top10" dxfId="47" priority="25" rank="1"/>
  </conditionalFormatting>
  <conditionalFormatting sqref="G14:G16">
    <cfRule type="top10" dxfId="46" priority="26" rank="1"/>
  </conditionalFormatting>
  <conditionalFormatting sqref="H14:H16">
    <cfRule type="top10" dxfId="45" priority="27" rank="1"/>
  </conditionalFormatting>
  <conditionalFormatting sqref="I14:I16">
    <cfRule type="top10" dxfId="44" priority="28" rank="1"/>
  </conditionalFormatting>
  <conditionalFormatting sqref="J14:J16">
    <cfRule type="top10" dxfId="43" priority="29" rank="1"/>
  </conditionalFormatting>
  <conditionalFormatting sqref="K14:K16">
    <cfRule type="top10" dxfId="42" priority="30" rank="1"/>
  </conditionalFormatting>
  <conditionalFormatting sqref="G19:G21">
    <cfRule type="top10" dxfId="41" priority="2" rank="1"/>
  </conditionalFormatting>
  <conditionalFormatting sqref="H19:H21">
    <cfRule type="top10" dxfId="40" priority="3" rank="1"/>
  </conditionalFormatting>
  <conditionalFormatting sqref="I19:I21">
    <cfRule type="top10" dxfId="39" priority="4" rank="1"/>
  </conditionalFormatting>
  <conditionalFormatting sqref="J19:J21">
    <cfRule type="top10" dxfId="38" priority="5" rank="1"/>
  </conditionalFormatting>
  <conditionalFormatting sqref="K19:K21">
    <cfRule type="top10" dxfId="37" priority="6" rank="1"/>
  </conditionalFormatting>
  <pageMargins left="0.7" right="0.7" top="0.75" bottom="0.75" header="0.3" footer="0.3"/>
  <pageSetup scale="6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116422-BC31-44A8-8901-E7D82CB30FA7}">
          <x14:formula1>
            <xm:f>'C:\Users\abra2\Desktop\ABRA Files and More\AUTO BENCH REST ASSOCIATION FILE\ABRA 2019\South Carolina\[ABRA sSOUTH CAROLINA SCORING PROGRAM 2019.xlsm]DATA SHEET'!#REF!</xm:f>
          </x14:formula1>
          <xm:sqref>C10 C13:C16 C1:C2 C6 C8 C18</xm:sqref>
        </x14:dataValidation>
        <x14:dataValidation type="list" allowBlank="1" showInputMessage="1" showErrorMessage="1" xr:uid="{50DF8ACD-800C-41D9-9C5F-8AC597C7C29F}">
          <x14:formula1>
            <xm:f>'C:\Users\abra2\Desktop\ABRA Files and More\AUTO BENCH REST ASSOCIATION FILE\ABRA 2019\South Carolina\[ABRA sSOUTH CAROLINA SCORING PROGRAM 2019.xlsm]DATA SHEET'!#REF!</xm:f>
          </x14:formula1>
          <xm:sqref>C11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011A-BA8F-4CA9-8580-6E7D6249D069}">
  <sheetPr>
    <pageSetUpPr fitToPage="1"/>
  </sheetPr>
  <dimension ref="A1:Q24"/>
  <sheetViews>
    <sheetView tabSelected="1" workbookViewId="0">
      <selection activeCell="J29" sqref="J29"/>
    </sheetView>
  </sheetViews>
  <sheetFormatPr defaultRowHeight="15" x14ac:dyDescent="0.25"/>
  <cols>
    <col min="2" max="2" width="13.28515625" customWidth="1"/>
    <col min="3" max="3" width="20.42578125" customWidth="1"/>
    <col min="4" max="4" width="19.7109375" customWidth="1"/>
    <col min="5" max="5" width="18" customWidth="1"/>
    <col min="6" max="6" width="18.5703125" customWidth="1"/>
    <col min="11" max="12" width="0" hidden="1" customWidth="1"/>
  </cols>
  <sheetData>
    <row r="1" spans="1:17" ht="30" x14ac:dyDescent="0.3">
      <c r="A1" s="1" t="s">
        <v>3</v>
      </c>
      <c r="B1" s="2" t="s">
        <v>21</v>
      </c>
      <c r="C1" s="2" t="s">
        <v>1</v>
      </c>
      <c r="D1" s="30" t="s">
        <v>0</v>
      </c>
      <c r="E1" s="1" t="s">
        <v>4</v>
      </c>
      <c r="F1" s="3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5" t="s">
        <v>12</v>
      </c>
      <c r="N1" s="3" t="s">
        <v>13</v>
      </c>
      <c r="O1" s="6" t="s">
        <v>14</v>
      </c>
      <c r="P1" s="30" t="s">
        <v>15</v>
      </c>
      <c r="Q1" s="7" t="s">
        <v>16</v>
      </c>
    </row>
    <row r="2" spans="1:17" ht="15.75" x14ac:dyDescent="0.3">
      <c r="A2" s="9">
        <v>1</v>
      </c>
      <c r="B2" s="2" t="s">
        <v>35</v>
      </c>
      <c r="C2" s="2" t="s">
        <v>72</v>
      </c>
      <c r="D2" s="61" t="s">
        <v>29</v>
      </c>
      <c r="E2" s="11">
        <v>43771</v>
      </c>
      <c r="F2" s="12" t="str">
        <f>'[2]START TAB'!$B$2</f>
        <v>Belton, SC</v>
      </c>
      <c r="G2" s="62">
        <v>197</v>
      </c>
      <c r="H2" s="62">
        <v>197</v>
      </c>
      <c r="I2" s="62">
        <v>196</v>
      </c>
      <c r="J2" s="62">
        <v>196</v>
      </c>
      <c r="K2" s="62"/>
      <c r="L2" s="62"/>
      <c r="M2" s="56">
        <f>COUNT(G2:L2)</f>
        <v>4</v>
      </c>
      <c r="N2" s="56">
        <f>SUM(G2:L2)</f>
        <v>786</v>
      </c>
      <c r="O2" s="57">
        <f>SUM(N2/M2)</f>
        <v>196.5</v>
      </c>
      <c r="P2" s="61">
        <v>13</v>
      </c>
      <c r="Q2" s="58">
        <f>SUM(O2+P2)</f>
        <v>209.5</v>
      </c>
    </row>
    <row r="3" spans="1:17" ht="15.75" x14ac:dyDescent="0.3">
      <c r="A3" s="9">
        <v>2</v>
      </c>
      <c r="B3" s="2" t="s">
        <v>35</v>
      </c>
      <c r="C3" s="2" t="s">
        <v>72</v>
      </c>
      <c r="D3" s="61" t="s">
        <v>31</v>
      </c>
      <c r="E3" s="11">
        <v>43771</v>
      </c>
      <c r="F3" s="12" t="str">
        <f>'[2]START TAB'!$B$2</f>
        <v>Belton, SC</v>
      </c>
      <c r="G3" s="62">
        <v>195</v>
      </c>
      <c r="H3" s="62">
        <v>193</v>
      </c>
      <c r="I3" s="62">
        <v>191</v>
      </c>
      <c r="J3" s="62">
        <v>188</v>
      </c>
      <c r="K3" s="62"/>
      <c r="L3" s="62"/>
      <c r="M3" s="56">
        <f>COUNT(G3:L3)</f>
        <v>4</v>
      </c>
      <c r="N3" s="56">
        <f>SUM(G3:L3)</f>
        <v>767</v>
      </c>
      <c r="O3" s="57">
        <f>SUM(N3/M3)</f>
        <v>191.75</v>
      </c>
      <c r="P3" s="61">
        <v>4</v>
      </c>
      <c r="Q3" s="58">
        <f>SUM(O3+P3)</f>
        <v>195.75</v>
      </c>
    </row>
    <row r="4" spans="1:17" ht="15.75" x14ac:dyDescent="0.3">
      <c r="A4" s="9">
        <v>3</v>
      </c>
      <c r="B4" s="2" t="s">
        <v>35</v>
      </c>
      <c r="C4" s="2" t="s">
        <v>72</v>
      </c>
      <c r="D4" s="61" t="s">
        <v>27</v>
      </c>
      <c r="E4" s="11">
        <v>43771</v>
      </c>
      <c r="F4" s="12" t="str">
        <f>'[2]START TAB'!$B$2</f>
        <v>Belton, SC</v>
      </c>
      <c r="G4" s="62">
        <v>175</v>
      </c>
      <c r="H4" s="62">
        <v>184</v>
      </c>
      <c r="I4" s="62">
        <v>179</v>
      </c>
      <c r="J4" s="62">
        <v>179</v>
      </c>
      <c r="K4" s="62"/>
      <c r="L4" s="62"/>
      <c r="M4" s="56">
        <f>COUNT(G4:L4)</f>
        <v>4</v>
      </c>
      <c r="N4" s="56">
        <f>SUM(G4:L4)</f>
        <v>717</v>
      </c>
      <c r="O4" s="57">
        <f>SUM(N4/M4)</f>
        <v>179.25</v>
      </c>
      <c r="P4" s="61">
        <v>3</v>
      </c>
      <c r="Q4" s="58">
        <f>SUM(O4+P4)</f>
        <v>182.25</v>
      </c>
    </row>
    <row r="5" spans="1:17" x14ac:dyDescent="0.25">
      <c r="A5" s="55"/>
      <c r="B5" s="59"/>
      <c r="C5" s="59"/>
      <c r="D5" s="61"/>
      <c r="E5" s="55"/>
      <c r="F5" s="60"/>
      <c r="G5" s="62"/>
      <c r="H5" s="62"/>
      <c r="I5" s="62"/>
      <c r="J5" s="62"/>
      <c r="K5" s="62"/>
      <c r="L5" s="62"/>
      <c r="M5" s="56"/>
      <c r="N5" s="60"/>
      <c r="O5" s="57"/>
      <c r="P5" s="61"/>
      <c r="Q5" s="58"/>
    </row>
    <row r="6" spans="1:17" ht="30" x14ac:dyDescent="0.3">
      <c r="A6" s="1" t="s">
        <v>3</v>
      </c>
      <c r="B6" s="2" t="s">
        <v>21</v>
      </c>
      <c r="C6" s="2" t="s">
        <v>1</v>
      </c>
      <c r="D6" s="30" t="s">
        <v>0</v>
      </c>
      <c r="E6" s="1" t="s">
        <v>4</v>
      </c>
      <c r="F6" s="3" t="s">
        <v>5</v>
      </c>
      <c r="G6" s="31" t="s">
        <v>6</v>
      </c>
      <c r="H6" s="31" t="s">
        <v>7</v>
      </c>
      <c r="I6" s="31" t="s">
        <v>8</v>
      </c>
      <c r="J6" s="31" t="s">
        <v>9</v>
      </c>
      <c r="K6" s="31" t="s">
        <v>10</v>
      </c>
      <c r="L6" s="31" t="s">
        <v>11</v>
      </c>
      <c r="M6" s="5" t="s">
        <v>12</v>
      </c>
      <c r="N6" s="3" t="s">
        <v>13</v>
      </c>
      <c r="O6" s="6" t="s">
        <v>14</v>
      </c>
      <c r="P6" s="30" t="s">
        <v>15</v>
      </c>
      <c r="Q6" s="7" t="s">
        <v>16</v>
      </c>
    </row>
    <row r="7" spans="1:17" ht="15.75" x14ac:dyDescent="0.3">
      <c r="A7" s="9">
        <v>1</v>
      </c>
      <c r="B7" s="2" t="s">
        <v>35</v>
      </c>
      <c r="C7" s="2" t="s">
        <v>77</v>
      </c>
      <c r="D7" s="61" t="s">
        <v>78</v>
      </c>
      <c r="E7" s="11">
        <v>43771</v>
      </c>
      <c r="F7" s="12" t="str">
        <f>'[2]START TAB'!$B$2</f>
        <v>Belton, SC</v>
      </c>
      <c r="G7" s="62">
        <v>172</v>
      </c>
      <c r="H7" s="62">
        <v>173</v>
      </c>
      <c r="I7" s="80">
        <v>176</v>
      </c>
      <c r="J7" s="62">
        <v>178</v>
      </c>
      <c r="K7" s="62"/>
      <c r="L7" s="62"/>
      <c r="M7" s="56">
        <f>COUNT(G7:L7)</f>
        <v>4</v>
      </c>
      <c r="N7" s="56">
        <f>SUM(G7:L7)</f>
        <v>699</v>
      </c>
      <c r="O7" s="57">
        <f>SUM(N7/M7)</f>
        <v>174.75</v>
      </c>
      <c r="P7" s="61">
        <v>5</v>
      </c>
      <c r="Q7" s="58">
        <f>SUM(O7+P7)</f>
        <v>179.75</v>
      </c>
    </row>
    <row r="8" spans="1:17" x14ac:dyDescent="0.25">
      <c r="A8" s="55"/>
      <c r="B8" s="59"/>
      <c r="C8" s="59"/>
      <c r="D8" s="61"/>
      <c r="E8" s="55"/>
      <c r="F8" s="60"/>
      <c r="G8" s="62"/>
      <c r="H8" s="62"/>
      <c r="I8" s="62"/>
      <c r="J8" s="62"/>
      <c r="K8" s="62"/>
      <c r="L8" s="62"/>
      <c r="M8" s="56"/>
      <c r="N8" s="60"/>
      <c r="O8" s="57"/>
      <c r="P8" s="61"/>
      <c r="Q8" s="58"/>
    </row>
    <row r="9" spans="1:17" ht="30" x14ac:dyDescent="0.3">
      <c r="A9" s="1" t="s">
        <v>3</v>
      </c>
      <c r="B9" s="2" t="s">
        <v>21</v>
      </c>
      <c r="C9" s="2" t="s">
        <v>1</v>
      </c>
      <c r="D9" s="30" t="s">
        <v>0</v>
      </c>
      <c r="E9" s="1" t="s">
        <v>4</v>
      </c>
      <c r="F9" s="3" t="s">
        <v>5</v>
      </c>
      <c r="G9" s="31" t="s">
        <v>6</v>
      </c>
      <c r="H9" s="31" t="s">
        <v>7</v>
      </c>
      <c r="I9" s="31" t="s">
        <v>8</v>
      </c>
      <c r="J9" s="31" t="s">
        <v>9</v>
      </c>
      <c r="K9" s="31" t="s">
        <v>10</v>
      </c>
      <c r="L9" s="31" t="s">
        <v>11</v>
      </c>
      <c r="M9" s="5" t="s">
        <v>12</v>
      </c>
      <c r="N9" s="3" t="s">
        <v>13</v>
      </c>
      <c r="O9" s="6" t="s">
        <v>14</v>
      </c>
      <c r="P9" s="30" t="s">
        <v>15</v>
      </c>
      <c r="Q9" s="7" t="s">
        <v>16</v>
      </c>
    </row>
    <row r="10" spans="1:17" ht="15.75" x14ac:dyDescent="0.3">
      <c r="A10" s="9">
        <v>1</v>
      </c>
      <c r="B10" s="2" t="s">
        <v>35</v>
      </c>
      <c r="C10" s="2" t="s">
        <v>53</v>
      </c>
      <c r="D10" s="61" t="s">
        <v>22</v>
      </c>
      <c r="E10" s="11">
        <v>43771</v>
      </c>
      <c r="F10" s="12" t="str">
        <f>'[2]START TAB'!$B$2</f>
        <v>Belton, SC</v>
      </c>
      <c r="G10" s="62">
        <v>186</v>
      </c>
      <c r="H10" s="62">
        <v>186</v>
      </c>
      <c r="I10" s="62">
        <v>188</v>
      </c>
      <c r="J10" s="62">
        <v>194</v>
      </c>
      <c r="K10" s="62"/>
      <c r="L10" s="62"/>
      <c r="M10" s="56">
        <f>COUNT(G10:L10)</f>
        <v>4</v>
      </c>
      <c r="N10" s="56">
        <f>SUM(G10:L10)</f>
        <v>754</v>
      </c>
      <c r="O10" s="57">
        <f>SUM(N10/M10)</f>
        <v>188.5</v>
      </c>
      <c r="P10" s="61">
        <v>9</v>
      </c>
      <c r="Q10" s="58">
        <f>SUM(O10+P10)</f>
        <v>197.5</v>
      </c>
    </row>
    <row r="11" spans="1:17" ht="15.75" x14ac:dyDescent="0.3">
      <c r="A11" s="9">
        <v>2</v>
      </c>
      <c r="B11" s="2" t="s">
        <v>35</v>
      </c>
      <c r="C11" s="2" t="s">
        <v>53</v>
      </c>
      <c r="D11" s="61" t="s">
        <v>64</v>
      </c>
      <c r="E11" s="11">
        <v>43771</v>
      </c>
      <c r="F11" s="12" t="str">
        <f>'[2]START TAB'!$B$2</f>
        <v>Belton, SC</v>
      </c>
      <c r="G11" s="62">
        <v>189</v>
      </c>
      <c r="H11" s="62">
        <v>185</v>
      </c>
      <c r="I11" s="62">
        <v>184</v>
      </c>
      <c r="J11" s="62">
        <v>185</v>
      </c>
      <c r="K11" s="62"/>
      <c r="L11" s="62"/>
      <c r="M11" s="56">
        <f>COUNT(G11:L11)</f>
        <v>4</v>
      </c>
      <c r="N11" s="56">
        <f>SUM(G11:L11)</f>
        <v>743</v>
      </c>
      <c r="O11" s="57">
        <f>SUM(N11/M11)</f>
        <v>185.75</v>
      </c>
      <c r="P11" s="61">
        <v>6</v>
      </c>
      <c r="Q11" s="58">
        <f>SUM(O11+P11)</f>
        <v>191.75</v>
      </c>
    </row>
    <row r="12" spans="1:17" ht="15.75" x14ac:dyDescent="0.3">
      <c r="A12" s="9">
        <v>3</v>
      </c>
      <c r="B12" s="2" t="s">
        <v>35</v>
      </c>
      <c r="C12" s="2" t="s">
        <v>53</v>
      </c>
      <c r="D12" s="61" t="s">
        <v>65</v>
      </c>
      <c r="E12" s="11">
        <v>43771</v>
      </c>
      <c r="F12" s="12" t="str">
        <f>'[2]START TAB'!$B$2</f>
        <v>Belton, SC</v>
      </c>
      <c r="G12" s="62">
        <v>184</v>
      </c>
      <c r="H12" s="62">
        <v>191</v>
      </c>
      <c r="I12" s="62">
        <v>182</v>
      </c>
      <c r="J12" s="62">
        <v>183</v>
      </c>
      <c r="K12" s="62"/>
      <c r="L12" s="62"/>
      <c r="M12" s="56">
        <f>COUNT(G12:L12)</f>
        <v>4</v>
      </c>
      <c r="N12" s="56">
        <f>SUM(G12:L12)</f>
        <v>740</v>
      </c>
      <c r="O12" s="57">
        <f>SUM(N12/M12)</f>
        <v>185</v>
      </c>
      <c r="P12" s="61">
        <v>5</v>
      </c>
      <c r="Q12" s="58">
        <f>SUM(O12+P12)</f>
        <v>190</v>
      </c>
    </row>
    <row r="13" spans="1:17" ht="15.75" x14ac:dyDescent="0.3">
      <c r="A13" s="9">
        <v>4</v>
      </c>
      <c r="B13" s="2" t="s">
        <v>35</v>
      </c>
      <c r="C13" s="2" t="s">
        <v>53</v>
      </c>
      <c r="D13" s="61" t="s">
        <v>23</v>
      </c>
      <c r="E13" s="11">
        <v>43771</v>
      </c>
      <c r="F13" s="12" t="str">
        <f>'[2]START TAB'!$B$2</f>
        <v>Belton, SC</v>
      </c>
      <c r="G13" s="62">
        <v>177</v>
      </c>
      <c r="H13" s="62">
        <v>177</v>
      </c>
      <c r="I13" s="62">
        <v>174</v>
      </c>
      <c r="J13" s="62">
        <v>178</v>
      </c>
      <c r="K13" s="62"/>
      <c r="L13" s="62"/>
      <c r="M13" s="56">
        <f>COUNT(G13:L13)</f>
        <v>4</v>
      </c>
      <c r="N13" s="56">
        <f>SUM(G13:L13)</f>
        <v>706</v>
      </c>
      <c r="O13" s="57">
        <f>SUM(N13/M13)</f>
        <v>176.5</v>
      </c>
      <c r="P13" s="61">
        <v>2</v>
      </c>
      <c r="Q13" s="58">
        <f>SUM(O13+P13)</f>
        <v>178.5</v>
      </c>
    </row>
    <row r="14" spans="1:17" x14ac:dyDescent="0.25">
      <c r="A14" s="55"/>
      <c r="B14" s="59"/>
      <c r="C14" s="59"/>
      <c r="D14" s="61"/>
      <c r="E14" s="55"/>
      <c r="F14" s="60"/>
      <c r="G14" s="62"/>
      <c r="H14" s="62"/>
      <c r="I14" s="62"/>
      <c r="J14" s="62"/>
      <c r="K14" s="62"/>
      <c r="L14" s="62"/>
      <c r="M14" s="56"/>
      <c r="N14" s="60"/>
      <c r="O14" s="57"/>
      <c r="P14" s="61"/>
      <c r="Q14" s="58"/>
    </row>
    <row r="15" spans="1:17" ht="30" x14ac:dyDescent="0.3">
      <c r="A15" s="1" t="s">
        <v>3</v>
      </c>
      <c r="B15" s="2" t="s">
        <v>21</v>
      </c>
      <c r="C15" s="2" t="s">
        <v>1</v>
      </c>
      <c r="D15" s="30" t="s">
        <v>0</v>
      </c>
      <c r="E15" s="1" t="s">
        <v>4</v>
      </c>
      <c r="F15" s="3" t="s">
        <v>5</v>
      </c>
      <c r="G15" s="31" t="s">
        <v>6</v>
      </c>
      <c r="H15" s="31" t="s">
        <v>7</v>
      </c>
      <c r="I15" s="31" t="s">
        <v>8</v>
      </c>
      <c r="J15" s="31" t="s">
        <v>9</v>
      </c>
      <c r="K15" s="31" t="s">
        <v>10</v>
      </c>
      <c r="L15" s="31" t="s">
        <v>11</v>
      </c>
      <c r="M15" s="5" t="s">
        <v>12</v>
      </c>
      <c r="N15" s="3" t="s">
        <v>13</v>
      </c>
      <c r="O15" s="6" t="s">
        <v>14</v>
      </c>
      <c r="P15" s="30" t="s">
        <v>15</v>
      </c>
      <c r="Q15" s="7" t="s">
        <v>16</v>
      </c>
    </row>
    <row r="16" spans="1:17" ht="15.75" x14ac:dyDescent="0.3">
      <c r="A16" s="9">
        <v>1</v>
      </c>
      <c r="B16" s="2" t="s">
        <v>35</v>
      </c>
      <c r="C16" s="2" t="s">
        <v>20</v>
      </c>
      <c r="D16" s="61" t="s">
        <v>68</v>
      </c>
      <c r="E16" s="11">
        <v>43771</v>
      </c>
      <c r="F16" s="12" t="str">
        <f>'[2]START TAB'!$B$2</f>
        <v>Belton, SC</v>
      </c>
      <c r="G16" s="62">
        <v>159</v>
      </c>
      <c r="H16" s="62">
        <v>157</v>
      </c>
      <c r="I16" s="62">
        <v>161</v>
      </c>
      <c r="J16" s="62">
        <v>173</v>
      </c>
      <c r="K16" s="62"/>
      <c r="L16" s="62"/>
      <c r="M16" s="56">
        <f>COUNT(G16:L16)</f>
        <v>4</v>
      </c>
      <c r="N16" s="56">
        <f>SUM(G16:L16)</f>
        <v>650</v>
      </c>
      <c r="O16" s="57">
        <f>SUM(N16/M16)</f>
        <v>162.5</v>
      </c>
      <c r="P16" s="61">
        <v>13</v>
      </c>
      <c r="Q16" s="58">
        <f>SUM(O16+P16)</f>
        <v>175.5</v>
      </c>
    </row>
    <row r="17" spans="1:17" ht="15.75" x14ac:dyDescent="0.3">
      <c r="A17" s="9">
        <v>2</v>
      </c>
      <c r="B17" s="2" t="s">
        <v>35</v>
      </c>
      <c r="C17" s="2" t="s">
        <v>20</v>
      </c>
      <c r="D17" s="61" t="s">
        <v>60</v>
      </c>
      <c r="E17" s="11">
        <v>43771</v>
      </c>
      <c r="F17" s="12" t="str">
        <f>'[2]START TAB'!$B$2</f>
        <v>Belton, SC</v>
      </c>
      <c r="G17" s="62">
        <v>145</v>
      </c>
      <c r="H17" s="62">
        <v>145</v>
      </c>
      <c r="I17" s="62">
        <v>145</v>
      </c>
      <c r="J17" s="62">
        <v>146</v>
      </c>
      <c r="K17" s="62"/>
      <c r="L17" s="62"/>
      <c r="M17" s="56">
        <f>COUNT(G17:L17)</f>
        <v>4</v>
      </c>
      <c r="N17" s="56">
        <f>SUM(G17:L17)</f>
        <v>581</v>
      </c>
      <c r="O17" s="57">
        <f>SUM(N17/M17)</f>
        <v>145.25</v>
      </c>
      <c r="P17" s="61">
        <v>4</v>
      </c>
      <c r="Q17" s="58">
        <f>SUM(O17+P17)</f>
        <v>149.25</v>
      </c>
    </row>
    <row r="18" spans="1:17" x14ac:dyDescent="0.25">
      <c r="A18" s="55"/>
      <c r="B18" s="59"/>
      <c r="C18" s="59"/>
      <c r="D18" s="61"/>
      <c r="E18" s="55"/>
      <c r="F18" s="60"/>
      <c r="G18" s="62"/>
      <c r="H18" s="62"/>
      <c r="I18" s="62"/>
      <c r="J18" s="62"/>
      <c r="K18" s="62"/>
      <c r="L18" s="62"/>
      <c r="M18" s="56"/>
      <c r="N18" s="60"/>
      <c r="O18" s="57"/>
      <c r="P18" s="61"/>
      <c r="Q18" s="58"/>
    </row>
    <row r="19" spans="1:17" ht="30" x14ac:dyDescent="0.3">
      <c r="A19" s="1" t="s">
        <v>3</v>
      </c>
      <c r="B19" s="2" t="s">
        <v>21</v>
      </c>
      <c r="C19" s="2" t="s">
        <v>69</v>
      </c>
      <c r="D19" s="30" t="s">
        <v>0</v>
      </c>
      <c r="E19" s="1" t="s">
        <v>4</v>
      </c>
      <c r="F19" s="3" t="s">
        <v>5</v>
      </c>
      <c r="G19" s="31" t="s">
        <v>6</v>
      </c>
      <c r="H19" s="31" t="s">
        <v>7</v>
      </c>
      <c r="I19" s="31" t="s">
        <v>8</v>
      </c>
      <c r="J19" s="31" t="s">
        <v>9</v>
      </c>
      <c r="K19" s="31" t="s">
        <v>10</v>
      </c>
      <c r="L19" s="31" t="s">
        <v>11</v>
      </c>
      <c r="M19" s="5" t="s">
        <v>12</v>
      </c>
      <c r="N19" s="3" t="s">
        <v>13</v>
      </c>
      <c r="O19" s="6" t="s">
        <v>14</v>
      </c>
      <c r="P19" s="30" t="s">
        <v>15</v>
      </c>
      <c r="Q19" s="7" t="s">
        <v>16</v>
      </c>
    </row>
    <row r="20" spans="1:17" ht="15.75" x14ac:dyDescent="0.3">
      <c r="A20" s="9">
        <v>1</v>
      </c>
      <c r="B20" s="2" t="s">
        <v>35</v>
      </c>
      <c r="C20" s="2" t="s">
        <v>72</v>
      </c>
      <c r="D20" s="61" t="s">
        <v>70</v>
      </c>
      <c r="E20" s="11">
        <v>43771</v>
      </c>
      <c r="F20" s="12" t="str">
        <f>'[2]DATA SHEET'!$A$2</f>
        <v>Belton, SC</v>
      </c>
      <c r="G20" s="62">
        <v>181</v>
      </c>
      <c r="H20" s="62">
        <v>180</v>
      </c>
      <c r="I20" s="62">
        <v>176</v>
      </c>
      <c r="J20" s="62">
        <v>184</v>
      </c>
      <c r="K20" s="62"/>
      <c r="L20" s="62"/>
      <c r="M20" s="56">
        <f>COUNT(G20:L20)</f>
        <v>4</v>
      </c>
      <c r="N20" s="56">
        <f>SUM(G20:L20)</f>
        <v>721</v>
      </c>
      <c r="O20" s="57">
        <f>SUM(N20/M20)</f>
        <v>180.25</v>
      </c>
      <c r="P20" s="61">
        <v>5</v>
      </c>
      <c r="Q20" s="58">
        <f>SUM(O20+P20)</f>
        <v>185.25</v>
      </c>
    </row>
    <row r="21" spans="1:17" x14ac:dyDescent="0.25">
      <c r="A21" s="55"/>
      <c r="B21" s="59"/>
      <c r="C21" s="59"/>
      <c r="D21" s="61"/>
      <c r="E21" s="55"/>
      <c r="F21" s="60"/>
      <c r="G21" s="62"/>
      <c r="H21" s="62"/>
      <c r="I21" s="62"/>
      <c r="J21" s="62"/>
      <c r="K21" s="62"/>
      <c r="L21" s="62"/>
      <c r="M21" s="56"/>
      <c r="N21" s="60"/>
      <c r="O21" s="57"/>
      <c r="P21" s="61"/>
      <c r="Q21" s="58"/>
    </row>
    <row r="22" spans="1:17" ht="30" x14ac:dyDescent="0.3">
      <c r="A22" s="1" t="s">
        <v>3</v>
      </c>
      <c r="B22" s="2" t="s">
        <v>21</v>
      </c>
      <c r="C22" s="2" t="s">
        <v>69</v>
      </c>
      <c r="D22" s="30" t="s">
        <v>0</v>
      </c>
      <c r="E22" s="1" t="s">
        <v>4</v>
      </c>
      <c r="F22" s="3" t="s">
        <v>5</v>
      </c>
      <c r="G22" s="31" t="s">
        <v>6</v>
      </c>
      <c r="H22" s="31" t="s">
        <v>7</v>
      </c>
      <c r="I22" s="31" t="s">
        <v>8</v>
      </c>
      <c r="J22" s="31" t="s">
        <v>9</v>
      </c>
      <c r="K22" s="31" t="s">
        <v>10</v>
      </c>
      <c r="L22" s="31" t="s">
        <v>11</v>
      </c>
      <c r="M22" s="5" t="s">
        <v>12</v>
      </c>
      <c r="N22" s="3" t="s">
        <v>13</v>
      </c>
      <c r="O22" s="6" t="s">
        <v>14</v>
      </c>
      <c r="P22" s="30" t="s">
        <v>15</v>
      </c>
      <c r="Q22" s="7" t="s">
        <v>16</v>
      </c>
    </row>
    <row r="23" spans="1:17" ht="15.75" x14ac:dyDescent="0.3">
      <c r="A23" s="9">
        <v>1</v>
      </c>
      <c r="B23" s="2" t="s">
        <v>35</v>
      </c>
      <c r="C23" s="2" t="s">
        <v>53</v>
      </c>
      <c r="D23" s="61" t="s">
        <v>79</v>
      </c>
      <c r="E23" s="11">
        <v>43771</v>
      </c>
      <c r="F23" s="12" t="str">
        <f>'[2]DATA SHEET'!$A$2</f>
        <v>Belton, SC</v>
      </c>
      <c r="G23" s="62">
        <v>191</v>
      </c>
      <c r="H23" s="62">
        <v>185</v>
      </c>
      <c r="I23" s="62">
        <v>191</v>
      </c>
      <c r="J23" s="62">
        <v>191</v>
      </c>
      <c r="K23" s="62"/>
      <c r="L23" s="62"/>
      <c r="M23" s="56">
        <f>COUNT(G23:L23)</f>
        <v>4</v>
      </c>
      <c r="N23" s="56">
        <f>SUM(G23:L23)</f>
        <v>758</v>
      </c>
      <c r="O23" s="57">
        <f>SUM(N23/M23)</f>
        <v>189.5</v>
      </c>
      <c r="P23" s="61">
        <v>13</v>
      </c>
      <c r="Q23" s="58">
        <f>SUM(O23+P23)</f>
        <v>202.5</v>
      </c>
    </row>
    <row r="24" spans="1:17" ht="15.75" x14ac:dyDescent="0.3">
      <c r="A24" s="9">
        <v>2</v>
      </c>
      <c r="B24" s="2" t="s">
        <v>35</v>
      </c>
      <c r="C24" s="2" t="s">
        <v>53</v>
      </c>
      <c r="D24" s="61" t="s">
        <v>80</v>
      </c>
      <c r="E24" s="11">
        <v>43771</v>
      </c>
      <c r="F24" s="12" t="str">
        <f>'[2]DATA SHEET'!$A$2</f>
        <v>Belton, SC</v>
      </c>
      <c r="G24" s="62">
        <v>184</v>
      </c>
      <c r="H24" s="62">
        <v>183</v>
      </c>
      <c r="I24" s="62">
        <v>183</v>
      </c>
      <c r="J24" s="62">
        <v>190</v>
      </c>
      <c r="K24" s="62"/>
      <c r="L24" s="62"/>
      <c r="M24" s="56">
        <f>COUNT(G24:L24)</f>
        <v>4</v>
      </c>
      <c r="N24" s="56">
        <f>SUM(G24:L24)</f>
        <v>740</v>
      </c>
      <c r="O24" s="57">
        <f>SUM(N24/M24)</f>
        <v>185</v>
      </c>
      <c r="P24" s="61">
        <v>4</v>
      </c>
      <c r="Q24" s="58">
        <f>SUM(O24+P24)</f>
        <v>189</v>
      </c>
    </row>
  </sheetData>
  <protectedRanges>
    <protectedRange algorithmName="SHA-512" hashValue="FG7sbUW81RLTrqZOgRQY3WT58Fmv2wpczdNtHSivDYpua2f0csBbi4PHtU2Z8RiB+M2w+jl67Do94rJCq0Ck5Q==" saltValue="84WXeaapoYvzxj0ZBNU3eQ==" spinCount="100000" sqref="N23:O24 Q23:Q24" name="Range1_2"/>
  </protectedRanges>
  <conditionalFormatting sqref="B2">
    <cfRule type="duplicateValues" dxfId="36" priority="13"/>
  </conditionalFormatting>
  <conditionalFormatting sqref="G20">
    <cfRule type="top10" dxfId="35" priority="12" rank="1"/>
  </conditionalFormatting>
  <conditionalFormatting sqref="H20">
    <cfRule type="top10" dxfId="34" priority="11" rank="1"/>
  </conditionalFormatting>
  <conditionalFormatting sqref="I20">
    <cfRule type="top10" dxfId="33" priority="10" rank="1"/>
  </conditionalFormatting>
  <conditionalFormatting sqref="J20">
    <cfRule type="top10" dxfId="32" priority="9" rank="1"/>
  </conditionalFormatting>
  <conditionalFormatting sqref="K20">
    <cfRule type="top10" dxfId="31" priority="8" rank="1"/>
  </conditionalFormatting>
  <conditionalFormatting sqref="L20">
    <cfRule type="top10" dxfId="30" priority="7" rank="1"/>
  </conditionalFormatting>
  <conditionalFormatting sqref="G16:G17">
    <cfRule type="top10" dxfId="29" priority="20" rank="1"/>
  </conditionalFormatting>
  <conditionalFormatting sqref="H16:H17">
    <cfRule type="top10" dxfId="28" priority="21" rank="1"/>
  </conditionalFormatting>
  <conditionalFormatting sqref="I16:I17">
    <cfRule type="top10" dxfId="27" priority="22" rank="1"/>
  </conditionalFormatting>
  <conditionalFormatting sqref="J16:J17">
    <cfRule type="top10" dxfId="26" priority="23" rank="1"/>
  </conditionalFormatting>
  <conditionalFormatting sqref="K16:K17">
    <cfRule type="top10" dxfId="25" priority="24" rank="1"/>
  </conditionalFormatting>
  <conditionalFormatting sqref="L16:L17">
    <cfRule type="top10" dxfId="24" priority="25" rank="1"/>
  </conditionalFormatting>
  <conditionalFormatting sqref="G23:G24">
    <cfRule type="top10" dxfId="23" priority="6" rank="1"/>
  </conditionalFormatting>
  <conditionalFormatting sqref="H23:H24">
    <cfRule type="top10" dxfId="22" priority="5" rank="1"/>
  </conditionalFormatting>
  <conditionalFormatting sqref="I23:I24">
    <cfRule type="top10" dxfId="21" priority="4" rank="1"/>
  </conditionalFormatting>
  <conditionalFormatting sqref="J23:J24">
    <cfRule type="top10" dxfId="20" priority="3" rank="1"/>
  </conditionalFormatting>
  <conditionalFormatting sqref="K23:K24">
    <cfRule type="top10" dxfId="19" priority="2" rank="1"/>
  </conditionalFormatting>
  <conditionalFormatting sqref="L23:L24">
    <cfRule type="top10" dxfId="18" priority="1" rank="1"/>
  </conditionalFormatting>
  <conditionalFormatting sqref="G7">
    <cfRule type="top10" dxfId="17" priority="26" rank="1"/>
  </conditionalFormatting>
  <conditionalFormatting sqref="H7">
    <cfRule type="top10" dxfId="16" priority="27" rank="1"/>
  </conditionalFormatting>
  <conditionalFormatting sqref="I7">
    <cfRule type="top10" dxfId="15" priority="28" rank="1"/>
  </conditionalFormatting>
  <conditionalFormatting sqref="J7">
    <cfRule type="top10" dxfId="14" priority="29" rank="1"/>
  </conditionalFormatting>
  <conditionalFormatting sqref="K7">
    <cfRule type="top10" dxfId="13" priority="30" rank="1"/>
  </conditionalFormatting>
  <conditionalFormatting sqref="L7">
    <cfRule type="top10" dxfId="12" priority="31" rank="1"/>
  </conditionalFormatting>
  <conditionalFormatting sqref="G10:G13">
    <cfRule type="top10" dxfId="11" priority="32" rank="1"/>
  </conditionalFormatting>
  <conditionalFormatting sqref="H10:H13">
    <cfRule type="top10" dxfId="10" priority="33" rank="1"/>
  </conditionalFormatting>
  <conditionalFormatting sqref="I10:I13">
    <cfRule type="top10" dxfId="9" priority="34" rank="1"/>
  </conditionalFormatting>
  <conditionalFormatting sqref="J10:J13">
    <cfRule type="top10" dxfId="8" priority="35" rank="1"/>
  </conditionalFormatting>
  <conditionalFormatting sqref="K10:K13">
    <cfRule type="top10" dxfId="7" priority="36" rank="1"/>
  </conditionalFormatting>
  <conditionalFormatting sqref="L10:L13">
    <cfRule type="top10" dxfId="6" priority="37" rank="1"/>
  </conditionalFormatting>
  <conditionalFormatting sqref="G2:G4">
    <cfRule type="top10" dxfId="5" priority="171" rank="1"/>
  </conditionalFormatting>
  <conditionalFormatting sqref="H2:H4">
    <cfRule type="top10" dxfId="4" priority="172" rank="1"/>
  </conditionalFormatting>
  <conditionalFormatting sqref="I2:I4">
    <cfRule type="top10" dxfId="3" priority="173" rank="1"/>
  </conditionalFormatting>
  <conditionalFormatting sqref="J2:J4">
    <cfRule type="top10" dxfId="2" priority="174" rank="1"/>
  </conditionalFormatting>
  <conditionalFormatting sqref="L2:L4">
    <cfRule type="top10" dxfId="1" priority="177" rank="1"/>
  </conditionalFormatting>
  <conditionalFormatting sqref="K2:K5">
    <cfRule type="top10" dxfId="0" priority="178" rank="1"/>
  </conditionalFormatting>
  <pageMargins left="0.7" right="0.7" top="0.75" bottom="0.75" header="0.3" footer="0.3"/>
  <pageSetup scale="67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9240DB2-8A97-4C27-A960-583CC214BB7E}">
          <x14:formula1>
            <xm:f>'C:\Users\abra2\Desktop\ABRA Files and More\AUTO BENCH REST ASSOCIATION FILE\ABRA 2019\South Carolina\[ABRA sSOUTH CAROLINA SCORING PROGRAM 2019.xlsm]DATA SHEET'!#REF!</xm:f>
          </x14:formula1>
          <xm:sqref>D20 D23:D24</xm:sqref>
        </x14:dataValidation>
        <x14:dataValidation type="list" allowBlank="1" showInputMessage="1" showErrorMessage="1" xr:uid="{FDC361E5-DB31-428B-8943-478D08DA87FA}">
          <x14:formula1>
            <xm:f>'C:\Users\abra2\Desktop\ABRA Files and More\AUTO BENCH REST ASSOCIATION FILE\ABRA 2019\South Carolina\[ABRA sSOUTH CAROLINA SCORING PROGRAM 2019.xlsm]DATA SHEET'!#REF!</xm:f>
          </x14:formula1>
          <xm:sqref>D6 D15 D9 D19 D22</xm:sqref>
        </x14:dataValidation>
        <x14:dataValidation type="list" allowBlank="1" showInputMessage="1" showErrorMessage="1" xr:uid="{DF6F9CA5-4CB6-44F8-8BE1-1D0FD57D7024}">
          <x14:formula1>
            <xm:f>'C:\Users\abra2\Desktop\ABRA Files and More\AUTO BENCH REST ASSOCIATION FILE\ABRA 2019\South Carolina\[ABRA sSOUTH CAROLINA SCORING PROGRAM 2019.xlsm]DATA SHEET'!#REF!</xm:f>
          </x14:formula1>
          <xm:sqref>D16:D17 D7 D10:D13 D1:D4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05 04 2019</vt:lpstr>
      <vt:lpstr>06 01 2019</vt:lpstr>
      <vt:lpstr>07 06 19</vt:lpstr>
      <vt:lpstr>08 03 2019</vt:lpstr>
      <vt:lpstr>09 07 2019</vt:lpstr>
      <vt:lpstr>10 05 19</vt:lpstr>
      <vt:lpstr>11 02 2019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2019-11-07T01:42:03Z</cp:lastPrinted>
  <dcterms:created xsi:type="dcterms:W3CDTF">2019-05-04T21:17:26Z</dcterms:created>
  <dcterms:modified xsi:type="dcterms:W3CDTF">2019-11-07T02:23:46Z</dcterms:modified>
</cp:coreProperties>
</file>