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2\Virginia ID 2022\"/>
    </mc:Choice>
  </mc:AlternateContent>
  <xr:revisionPtr revIDLastSave="0" documentId="13_ncr:1_{1DCA9404-C65B-4F9F-A9EA-8858CF2B6FD9}" xr6:coauthVersionLast="47" xr6:coauthVersionMax="47" xr10:uidLastSave="{00000000-0000-0000-0000-000000000000}"/>
  <bookViews>
    <workbookView xWindow="-120" yWindow="-120" windowWidth="29040" windowHeight="15840" xr2:uid="{A35FAFAA-3A44-445C-BAAA-3002DD1ECE94}"/>
  </bookViews>
  <sheets>
    <sheet name="Virginia ID 2022" sheetId="1" r:id="rId1"/>
    <sheet name="Billy Dooley" sheetId="131" r:id="rId2"/>
    <sheet name="Cecil Combs" sheetId="136" r:id="rId3"/>
    <sheet name="Charles Miller" sheetId="155" r:id="rId4"/>
    <sheet name="Chuck Morrell" sheetId="137" r:id="rId5"/>
    <sheet name="Dale Cauthen" sheetId="156" r:id="rId6"/>
    <sheet name="David Gilliam" sheetId="138" r:id="rId7"/>
    <sheet name="Don Kowalsky" sheetId="139" r:id="rId8"/>
    <sheet name="Eric Nester" sheetId="140" r:id="rId9"/>
    <sheet name="Jay Boyd" sheetId="141" r:id="rId10"/>
    <sheet name="Jeff Lewis" sheetId="142" r:id="rId11"/>
    <sheet name="Jimmy Niece" sheetId="143" r:id="rId12"/>
    <sheet name="Jud Denniston" sheetId="144" r:id="rId13"/>
    <sheet name="Kim Duff" sheetId="154" r:id="rId14"/>
    <sheet name="Mark Burns" sheetId="145" r:id="rId15"/>
    <sheet name="Matthew Tignor" sheetId="146" r:id="rId16"/>
    <sheet name="Mike Gross" sheetId="147" r:id="rId17"/>
    <sheet name="Myles Cope" sheetId="148" r:id="rId18"/>
    <sheet name="Ralph Frazier" sheetId="149" r:id="rId19"/>
    <sheet name="Russ Peters" sheetId="150" r:id="rId20"/>
    <sheet name="Stanley Canter" sheetId="151" r:id="rId21"/>
    <sheet name="Tom Tignor" sheetId="152" r:id="rId22"/>
    <sheet name="Willie Castle" sheetId="153" r:id="rId23"/>
  </sheets>
  <externalReferences>
    <externalReference r:id="rId24"/>
  </externalReferences>
  <definedNames>
    <definedName name="_xlnm._FilterDatabase" localSheetId="0" hidden="1">'Virginia ID 2022'!#REF!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1" l="1"/>
  <c r="G51" i="1"/>
  <c r="F51" i="1"/>
  <c r="E51" i="1"/>
  <c r="D51" i="1"/>
  <c r="H50" i="1"/>
  <c r="G50" i="1"/>
  <c r="F50" i="1"/>
  <c r="E50" i="1"/>
  <c r="D50" i="1"/>
  <c r="O2" i="156"/>
  <c r="O2" i="155"/>
  <c r="N4" i="156"/>
  <c r="L4" i="156"/>
  <c r="K4" i="156"/>
  <c r="N4" i="155"/>
  <c r="M4" i="155"/>
  <c r="O4" i="155" s="1"/>
  <c r="L4" i="155"/>
  <c r="K4" i="155"/>
  <c r="H42" i="1"/>
  <c r="G42" i="1"/>
  <c r="F42" i="1"/>
  <c r="E42" i="1"/>
  <c r="D42" i="1"/>
  <c r="H35" i="1"/>
  <c r="G35" i="1"/>
  <c r="F35" i="1"/>
  <c r="E35" i="1"/>
  <c r="D35" i="1"/>
  <c r="H20" i="1"/>
  <c r="G20" i="1"/>
  <c r="F20" i="1"/>
  <c r="E20" i="1"/>
  <c r="D20" i="1"/>
  <c r="H6" i="1"/>
  <c r="G6" i="1"/>
  <c r="F6" i="1"/>
  <c r="E6" i="1"/>
  <c r="D6" i="1"/>
  <c r="H16" i="1"/>
  <c r="G16" i="1"/>
  <c r="F16" i="1"/>
  <c r="E16" i="1"/>
  <c r="D16" i="1"/>
  <c r="H23" i="1"/>
  <c r="G23" i="1"/>
  <c r="F23" i="1"/>
  <c r="E23" i="1"/>
  <c r="D23" i="1"/>
  <c r="H19" i="1"/>
  <c r="G19" i="1"/>
  <c r="F19" i="1"/>
  <c r="E19" i="1"/>
  <c r="D19" i="1"/>
  <c r="H22" i="1"/>
  <c r="G22" i="1"/>
  <c r="F22" i="1"/>
  <c r="E22" i="1"/>
  <c r="D22" i="1"/>
  <c r="H9" i="1"/>
  <c r="G9" i="1"/>
  <c r="F9" i="1"/>
  <c r="E9" i="1"/>
  <c r="D9" i="1"/>
  <c r="H18" i="1"/>
  <c r="G18" i="1"/>
  <c r="F18" i="1"/>
  <c r="E18" i="1"/>
  <c r="D18" i="1"/>
  <c r="H15" i="1"/>
  <c r="G15" i="1"/>
  <c r="F15" i="1"/>
  <c r="E15" i="1"/>
  <c r="D15" i="1"/>
  <c r="H21" i="1"/>
  <c r="G21" i="1"/>
  <c r="F21" i="1"/>
  <c r="E21" i="1"/>
  <c r="D21" i="1"/>
  <c r="H12" i="1"/>
  <c r="G12" i="1"/>
  <c r="F12" i="1"/>
  <c r="E12" i="1"/>
  <c r="D12" i="1"/>
  <c r="H8" i="1"/>
  <c r="G8" i="1"/>
  <c r="F8" i="1"/>
  <c r="E8" i="1"/>
  <c r="D8" i="1"/>
  <c r="H17" i="1"/>
  <c r="G17" i="1"/>
  <c r="F17" i="1"/>
  <c r="E17" i="1"/>
  <c r="D17" i="1"/>
  <c r="H14" i="1"/>
  <c r="G14" i="1"/>
  <c r="F14" i="1"/>
  <c r="E14" i="1"/>
  <c r="D14" i="1"/>
  <c r="H13" i="1"/>
  <c r="G13" i="1"/>
  <c r="F13" i="1"/>
  <c r="E13" i="1"/>
  <c r="D13" i="1"/>
  <c r="H7" i="1"/>
  <c r="G7" i="1"/>
  <c r="F7" i="1"/>
  <c r="E7" i="1"/>
  <c r="D7" i="1"/>
  <c r="H10" i="1"/>
  <c r="G10" i="1"/>
  <c r="F10" i="1"/>
  <c r="E10" i="1"/>
  <c r="D10" i="1"/>
  <c r="H11" i="1"/>
  <c r="G11" i="1"/>
  <c r="F11" i="1"/>
  <c r="E11" i="1"/>
  <c r="D11" i="1"/>
  <c r="N4" i="154"/>
  <c r="L4" i="154"/>
  <c r="K4" i="154"/>
  <c r="N4" i="153"/>
  <c r="L4" i="153"/>
  <c r="M4" i="153" s="1"/>
  <c r="O4" i="153" s="1"/>
  <c r="K4" i="153"/>
  <c r="N5" i="152"/>
  <c r="L5" i="152"/>
  <c r="K5" i="152"/>
  <c r="N6" i="151"/>
  <c r="L6" i="151"/>
  <c r="K6" i="151"/>
  <c r="N4" i="150"/>
  <c r="L4" i="150"/>
  <c r="M4" i="150" s="1"/>
  <c r="O4" i="150" s="1"/>
  <c r="K4" i="150"/>
  <c r="N4" i="149"/>
  <c r="L4" i="149"/>
  <c r="K4" i="149"/>
  <c r="N4" i="148"/>
  <c r="L4" i="148"/>
  <c r="M4" i="148" s="1"/>
  <c r="O4" i="148" s="1"/>
  <c r="K4" i="148"/>
  <c r="N4" i="147"/>
  <c r="L4" i="147"/>
  <c r="K4" i="147"/>
  <c r="N4" i="146"/>
  <c r="L4" i="146"/>
  <c r="K4" i="146"/>
  <c r="N4" i="145"/>
  <c r="L4" i="145"/>
  <c r="K4" i="145"/>
  <c r="N4" i="144"/>
  <c r="L4" i="144"/>
  <c r="M4" i="144" s="1"/>
  <c r="O4" i="144" s="1"/>
  <c r="K4" i="144"/>
  <c r="N4" i="143"/>
  <c r="L4" i="143"/>
  <c r="K4" i="143"/>
  <c r="N4" i="142"/>
  <c r="L4" i="142"/>
  <c r="K4" i="142"/>
  <c r="N6" i="141"/>
  <c r="L6" i="141"/>
  <c r="K6" i="141"/>
  <c r="N4" i="140"/>
  <c r="L4" i="140"/>
  <c r="M4" i="140" s="1"/>
  <c r="O4" i="140" s="1"/>
  <c r="K4" i="140"/>
  <c r="N4" i="139"/>
  <c r="L4" i="139"/>
  <c r="K4" i="139"/>
  <c r="N4" i="138"/>
  <c r="L4" i="138"/>
  <c r="M4" i="138" s="1"/>
  <c r="K4" i="138"/>
  <c r="M4" i="156" l="1"/>
  <c r="O4" i="156" s="1"/>
  <c r="M4" i="142"/>
  <c r="O4" i="142" s="1"/>
  <c r="M4" i="154"/>
  <c r="O4" i="154" s="1"/>
  <c r="M5" i="152"/>
  <c r="O5" i="152" s="1"/>
  <c r="M4" i="149"/>
  <c r="O4" i="149" s="1"/>
  <c r="M4" i="147"/>
  <c r="O4" i="147" s="1"/>
  <c r="M4" i="145"/>
  <c r="O4" i="145" s="1"/>
  <c r="M4" i="139"/>
  <c r="O4" i="139" s="1"/>
  <c r="O4" i="138"/>
  <c r="M4" i="146"/>
  <c r="O4" i="146" s="1"/>
  <c r="M4" i="143"/>
  <c r="O4" i="143" s="1"/>
  <c r="M6" i="141"/>
  <c r="O6" i="141" s="1"/>
  <c r="M6" i="151"/>
  <c r="O6" i="151" s="1"/>
  <c r="N4" i="137"/>
  <c r="L4" i="137"/>
  <c r="K4" i="137"/>
  <c r="N5" i="136"/>
  <c r="L5" i="136"/>
  <c r="M5" i="136" s="1"/>
  <c r="O5" i="136" s="1"/>
  <c r="K5" i="136"/>
  <c r="M4" i="137" l="1"/>
  <c r="O4" i="137" s="1"/>
  <c r="N4" i="131" l="1"/>
  <c r="L4" i="131"/>
  <c r="K4" i="131"/>
  <c r="M4" i="131" l="1"/>
  <c r="O4" i="131" l="1"/>
</calcChain>
</file>

<file path=xl/sharedStrings.xml><?xml version="1.0" encoding="utf-8"?>
<sst xmlns="http://schemas.openxmlformats.org/spreadsheetml/2006/main" count="523" uniqueCount="55">
  <si>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</si>
  <si>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</si>
  <si>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</si>
  <si>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</si>
  <si>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</si>
  <si>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</si>
  <si>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</si>
  <si>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</si>
  <si>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</si>
  <si>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</si>
  <si>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</si>
  <si>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</si>
  <si>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</si>
  <si>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</si>
  <si>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</si>
  <si>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</si>
  <si>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Target Total</t>
  </si>
  <si>
    <t>Agg</t>
  </si>
  <si>
    <t>Agg + Points</t>
  </si>
  <si>
    <t># Of Targets</t>
  </si>
  <si>
    <t>Unlimited</t>
  </si>
  <si>
    <t>Back to Ranking</t>
  </si>
  <si>
    <t xml:space="preserve"> </t>
  </si>
  <si>
    <t>ABRA OUTLAW HEAVY RANKING 2022</t>
  </si>
  <si>
    <t>ABRA OUTLAW LITE RANKING 2022</t>
  </si>
  <si>
    <t>ABRA UNLIMITED 2022</t>
  </si>
  <si>
    <t>ABRA FACTORY 2022</t>
  </si>
  <si>
    <t>VA Indoor</t>
  </si>
  <si>
    <t>Outlaw Heavy</t>
  </si>
  <si>
    <t>Stanley Canter</t>
  </si>
  <si>
    <t>Cecil Combs</t>
  </si>
  <si>
    <t>Eric Nester</t>
  </si>
  <si>
    <t>Jay Boyd</t>
  </si>
  <si>
    <t>Jimmy Niece</t>
  </si>
  <si>
    <t>Matthew Tignor</t>
  </si>
  <si>
    <t>Chuck Morrell</t>
  </si>
  <si>
    <t>Billy Dooley</t>
  </si>
  <si>
    <t>David Gilliam</t>
  </si>
  <si>
    <t>Don Kowalsky</t>
  </si>
  <si>
    <t>Jud Denniston</t>
  </si>
  <si>
    <t>Russ Peters</t>
  </si>
  <si>
    <t>Mark Burns</t>
  </si>
  <si>
    <t>Myles Cope</t>
  </si>
  <si>
    <t>Willie Castle</t>
  </si>
  <si>
    <t>Mike Gross</t>
  </si>
  <si>
    <t>Ralph Frazier</t>
  </si>
  <si>
    <t>Jeff Lewis</t>
  </si>
  <si>
    <t>Tom Tignor</t>
  </si>
  <si>
    <t>Kim Duff</t>
  </si>
  <si>
    <t>Bristol,VA Indoor</t>
  </si>
  <si>
    <t>Adult Outlaw Heavy</t>
  </si>
  <si>
    <t>Adult Unlimited</t>
  </si>
  <si>
    <t>Factory</t>
  </si>
  <si>
    <t>Charles Miller</t>
  </si>
  <si>
    <t>Dale Cauthen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</si>
</sst>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22"/>
      <color theme="1"/>
      <name val="Arial Narrow"/>
      <family val="2"/>
    </font>
    <font>
      <b/>
      <sz val="14"/>
      <color theme="1"/>
      <name val="Arial Narrow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wrapText="1" shrinkToFit="1"/>
    </xf>
    <xf numFmtId="0" fontId="6" fillId="0" borderId="1" xfId="0" applyFont="1" applyBorder="1" applyAlignment="1" applyProtection="1">
      <alignment horizontal="center"/>
      <protection locked="0"/>
    </xf>
    <xf numFmtId="14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6" fillId="0" borderId="1" xfId="0" applyNumberFormat="1" applyFont="1" applyBorder="1" applyAlignment="1" applyProtection="1">
      <alignment horizontal="center" wrapText="1"/>
      <protection hidden="1"/>
    </xf>
    <xf numFmtId="2" fontId="6" fillId="0" borderId="1" xfId="0" applyNumberFormat="1" applyFont="1" applyBorder="1" applyAlignment="1" applyProtection="1">
      <alignment horizontal="center"/>
      <protection hidden="1"/>
    </xf>
    <xf numFmtId="1" fontId="6" fillId="0" borderId="1" xfId="0" applyNumberFormat="1" applyFont="1" applyBorder="1" applyAlignment="1" applyProtection="1">
      <alignment horizontal="center"/>
      <protection hidden="1"/>
    </xf>
    <xf numFmtId="2" fontId="6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 applyFill="1"/>
    <xf numFmtId="0" fontId="7" fillId="0" borderId="0" xfId="1" applyFont="1" applyAlignment="1">
      <alignment horizontal="center"/>
    </xf>
    <xf numFmtId="0" fontId="8" fillId="2" borderId="0" xfId="0" applyFont="1" applyFill="1" applyAlignment="1"/>
    <xf numFmtId="0" fontId="9" fillId="0" borderId="0" xfId="0" applyFont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0" fontId="10" fillId="0" borderId="0" xfId="1" applyFont="1" applyFill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2" borderId="0" xfId="0" applyFont="1" applyFill="1" applyAlignment="1">
      <alignment horizontal="center"/>
    </xf>
    <xf numFmtId="2" fontId="9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0" fillId="0" borderId="0" xfId="1" applyFont="1" applyAlignment="1">
      <alignment horizontal="center"/>
    </xf>
    <xf numFmtId="0" fontId="13" fillId="0" borderId="0" xfId="1" applyFont="1" applyFill="1" applyAlignment="1">
      <alignment horizontal="center"/>
    </xf>
    <xf numFmtId="0" fontId="13" fillId="0" borderId="0" xfId="1" applyFont="1" applyAlignment="1">
      <alignment horizontal="center"/>
    </xf>
  </cellXfs>
  <cellStyles count="2">
    <cellStyle name="Hyperlink" xfId="1" builtinId="8"/>
    <cellStyle name="Normal" xfId="0" builtinId="0"/>
  </cellStyles>
  <dxfs count="180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6"/>
  <dimension ref="A1:H51"/>
  <sheetViews>
    <sheetView tabSelected="1" workbookViewId="0">
      <selection activeCell="D55" sqref="D55"/>
    </sheetView>
  </sheetViews>
  <sheetFormatPr defaultRowHeight="15" x14ac:dyDescent="0.25"/>
  <cols>
    <col min="1" max="1" width="9.140625" style="9"/>
    <col min="2" max="2" width="17.7109375" style="9" customWidth="1"/>
    <col min="3" max="3" width="18.42578125" style="9" bestFit="1" customWidth="1"/>
    <col min="4" max="4" width="15.7109375" style="9" bestFit="1" customWidth="1"/>
    <col min="5" max="5" width="16.140625" style="9" bestFit="1" customWidth="1"/>
    <col min="6" max="6" width="9.140625" style="22"/>
    <col min="7" max="7" width="9.140625" style="9"/>
    <col min="8" max="8" width="16.28515625" style="22" bestFit="1" customWidth="1"/>
  </cols>
  <sheetData>
    <row r="1" spans="1:8" x14ac:dyDescent="0.25">
      <c r="A1" s="11" t="s">
        <v>22</v>
      </c>
      <c r="B1" s="11"/>
      <c r="C1" s="11"/>
      <c r="D1" s="11"/>
      <c r="E1" s="11"/>
      <c r="F1" s="20"/>
      <c r="G1" s="11"/>
      <c r="H1" s="20"/>
    </row>
    <row r="2" spans="1:8" ht="28.5" x14ac:dyDescent="0.45">
      <c r="A2" s="11"/>
      <c r="B2" s="11"/>
      <c r="C2" s="29" t="s">
        <v>23</v>
      </c>
      <c r="D2" s="11"/>
      <c r="E2" s="11"/>
      <c r="F2" s="20"/>
      <c r="G2" s="11"/>
      <c r="H2" s="20"/>
    </row>
    <row r="3" spans="1:8" ht="18.75" x14ac:dyDescent="0.3">
      <c r="A3" s="11"/>
      <c r="B3" s="11"/>
      <c r="C3" s="11"/>
      <c r="D3" s="14" t="s">
        <v>27</v>
      </c>
      <c r="E3" s="11"/>
      <c r="F3" s="20"/>
      <c r="G3" s="11"/>
      <c r="H3" s="20"/>
    </row>
    <row r="4" spans="1:8" x14ac:dyDescent="0.25">
      <c r="A4" s="11"/>
      <c r="B4" s="11"/>
      <c r="C4" s="11"/>
      <c r="D4" s="11"/>
      <c r="E4" s="11"/>
      <c r="F4" s="20"/>
      <c r="G4" s="11"/>
      <c r="H4" s="20"/>
    </row>
    <row r="5" spans="1:8" ht="18.75" x14ac:dyDescent="0.4">
      <c r="A5" s="12" t="s">
        <v>0</v>
      </c>
      <c r="B5" s="12" t="s">
        <v>1</v>
      </c>
      <c r="C5" s="12" t="s">
        <v>2</v>
      </c>
      <c r="D5" s="12" t="s">
        <v>19</v>
      </c>
      <c r="E5" s="12" t="s">
        <v>16</v>
      </c>
      <c r="F5" s="21" t="s">
        <v>17</v>
      </c>
      <c r="G5" s="12" t="s">
        <v>14</v>
      </c>
      <c r="H5" s="21" t="s">
        <v>18</v>
      </c>
    </row>
    <row r="6" spans="1:8" ht="16.5" x14ac:dyDescent="0.3">
      <c r="A6" s="30">
        <v>1</v>
      </c>
      <c r="B6" s="30" t="s">
        <v>28</v>
      </c>
      <c r="C6" s="31" t="s">
        <v>29</v>
      </c>
      <c r="D6" s="32">
        <f>SUM('Stanley Canter'!K6)</f>
        <v>12</v>
      </c>
      <c r="E6" s="32">
        <f>SUM('Stanley Canter'!L6)</f>
        <v>2391.0320000000002</v>
      </c>
      <c r="F6" s="34">
        <f>SUM('Stanley Canter'!M6)</f>
        <v>199.25266666666667</v>
      </c>
      <c r="G6" s="32">
        <f>SUM('Stanley Canter'!N6)</f>
        <v>38</v>
      </c>
      <c r="H6" s="34">
        <f>SUM('Stanley Canter'!O6)</f>
        <v>237.25266666666667</v>
      </c>
    </row>
    <row r="7" spans="1:8" ht="16.5" x14ac:dyDescent="0.3">
      <c r="A7" s="30">
        <v>2</v>
      </c>
      <c r="B7" s="30" t="s">
        <v>28</v>
      </c>
      <c r="C7" s="31" t="s">
        <v>35</v>
      </c>
      <c r="D7" s="32">
        <f>SUM('Chuck Morrell'!K4)</f>
        <v>6</v>
      </c>
      <c r="E7" s="32">
        <f>SUM('Chuck Morrell'!L4)</f>
        <v>1195.002</v>
      </c>
      <c r="F7" s="34">
        <f>SUM('Chuck Morrell'!M4)</f>
        <v>199.167</v>
      </c>
      <c r="G7" s="32">
        <f>SUM('Chuck Morrell'!N4)</f>
        <v>14</v>
      </c>
      <c r="H7" s="34">
        <f>SUM('Chuck Morrell'!O4)</f>
        <v>213.167</v>
      </c>
    </row>
    <row r="8" spans="1:8" ht="16.5" x14ac:dyDescent="0.3">
      <c r="A8" s="30">
        <v>3</v>
      </c>
      <c r="B8" s="30" t="s">
        <v>28</v>
      </c>
      <c r="C8" s="31" t="s">
        <v>32</v>
      </c>
      <c r="D8" s="32">
        <f>SUM('Jay Boyd'!K6)</f>
        <v>12</v>
      </c>
      <c r="E8" s="32">
        <f>SUM('Jay Boyd'!L6)</f>
        <v>2372.0100000000002</v>
      </c>
      <c r="F8" s="34">
        <f>SUM('Jay Boyd'!M6)</f>
        <v>197.66750000000002</v>
      </c>
      <c r="G8" s="32">
        <f>SUM('Jay Boyd'!N6)</f>
        <v>14</v>
      </c>
      <c r="H8" s="34">
        <f>SUM('Jay Boyd'!O6)</f>
        <v>211.66750000000002</v>
      </c>
    </row>
    <row r="9" spans="1:8" ht="16.5" x14ac:dyDescent="0.3">
      <c r="A9" s="30">
        <v>4</v>
      </c>
      <c r="B9" s="30" t="s">
        <v>28</v>
      </c>
      <c r="C9" s="31" t="s">
        <v>34</v>
      </c>
      <c r="D9" s="32">
        <f>SUM('Matthew Tignor'!K4)</f>
        <v>6</v>
      </c>
      <c r="E9" s="32">
        <f>SUM('Matthew Tignor'!L4)</f>
        <v>1198</v>
      </c>
      <c r="F9" s="34">
        <f>SUM('Matthew Tignor'!M4)</f>
        <v>199.66666666666666</v>
      </c>
      <c r="G9" s="32">
        <f>SUM('Matthew Tignor'!N4)</f>
        <v>10</v>
      </c>
      <c r="H9" s="34">
        <f>SUM('Matthew Tignor'!O4)</f>
        <v>209.66666666666666</v>
      </c>
    </row>
    <row r="10" spans="1:8" ht="16.5" x14ac:dyDescent="0.3">
      <c r="A10" s="30">
        <v>5</v>
      </c>
      <c r="B10" s="30" t="s">
        <v>28</v>
      </c>
      <c r="C10" s="31" t="s">
        <v>30</v>
      </c>
      <c r="D10" s="32">
        <f>SUM('Cecil Combs'!K5)</f>
        <v>9</v>
      </c>
      <c r="E10" s="32">
        <f>SUM('Cecil Combs'!L5)</f>
        <v>1791</v>
      </c>
      <c r="F10" s="34">
        <f>SUM('Cecil Combs'!M5)</f>
        <v>199</v>
      </c>
      <c r="G10" s="32">
        <f>SUM('Cecil Combs'!N5)</f>
        <v>8</v>
      </c>
      <c r="H10" s="34">
        <f>SUM('Cecil Combs'!O5)</f>
        <v>207</v>
      </c>
    </row>
    <row r="11" spans="1:8" ht="16.5" x14ac:dyDescent="0.3">
      <c r="A11" s="30">
        <v>6</v>
      </c>
      <c r="B11" s="30" t="s">
        <v>28</v>
      </c>
      <c r="C11" s="31" t="s">
        <v>36</v>
      </c>
      <c r="D11" s="32">
        <f>SUM('Billy Dooley'!K4)</f>
        <v>6</v>
      </c>
      <c r="E11" s="32">
        <f>SUM('Billy Dooley'!L4)</f>
        <v>1193.001</v>
      </c>
      <c r="F11" s="34">
        <f>SUM('Billy Dooley'!M4)</f>
        <v>198.83349999999999</v>
      </c>
      <c r="G11" s="32">
        <f>SUM('Billy Dooley'!N4)</f>
        <v>8</v>
      </c>
      <c r="H11" s="34">
        <f>SUM('Billy Dooley'!O4)</f>
        <v>206.83349999999999</v>
      </c>
    </row>
    <row r="12" spans="1:8" ht="16.5" x14ac:dyDescent="0.3">
      <c r="A12" s="30">
        <v>7</v>
      </c>
      <c r="B12" s="30" t="s">
        <v>28</v>
      </c>
      <c r="C12" s="31" t="s">
        <v>46</v>
      </c>
      <c r="D12" s="32">
        <f>SUM('Jeff Lewis'!K4)</f>
        <v>5</v>
      </c>
      <c r="E12" s="32">
        <f>SUM('Jeff Lewis'!L4)</f>
        <v>992</v>
      </c>
      <c r="F12" s="34">
        <f>SUM('Jeff Lewis'!M4)</f>
        <v>198.4</v>
      </c>
      <c r="G12" s="32">
        <f>SUM('Jeff Lewis'!N4)</f>
        <v>5</v>
      </c>
      <c r="H12" s="34">
        <f>SUM('Jeff Lewis'!O4)</f>
        <v>203.4</v>
      </c>
    </row>
    <row r="13" spans="1:8" ht="16.5" x14ac:dyDescent="0.3">
      <c r="A13" s="30">
        <v>8</v>
      </c>
      <c r="B13" s="30" t="s">
        <v>28</v>
      </c>
      <c r="C13" s="31" t="s">
        <v>37</v>
      </c>
      <c r="D13" s="32">
        <f>SUM('David Gilliam'!K4)</f>
        <v>6</v>
      </c>
      <c r="E13" s="32">
        <f>SUM('David Gilliam'!L4)</f>
        <v>1191</v>
      </c>
      <c r="F13" s="34">
        <f>SUM('David Gilliam'!M4)</f>
        <v>198.5</v>
      </c>
      <c r="G13" s="32">
        <f>SUM('David Gilliam'!N4)</f>
        <v>4</v>
      </c>
      <c r="H13" s="34">
        <f>SUM('David Gilliam'!O4)</f>
        <v>202.5</v>
      </c>
    </row>
    <row r="14" spans="1:8" ht="16.5" x14ac:dyDescent="0.3">
      <c r="A14" s="30">
        <v>9</v>
      </c>
      <c r="B14" s="30" t="s">
        <v>28</v>
      </c>
      <c r="C14" s="31" t="s">
        <v>38</v>
      </c>
      <c r="D14" s="32">
        <f>SUM('Don Kowalsky'!K4)</f>
        <v>6</v>
      </c>
      <c r="E14" s="32">
        <f>SUM('Don Kowalsky'!L4)</f>
        <v>1190</v>
      </c>
      <c r="F14" s="34">
        <f>SUM('Don Kowalsky'!M4)</f>
        <v>198.33333333333334</v>
      </c>
      <c r="G14" s="32">
        <f>SUM('Don Kowalsky'!N4)</f>
        <v>4</v>
      </c>
      <c r="H14" s="34">
        <f>SUM('Don Kowalsky'!O4)</f>
        <v>202.33333333333334</v>
      </c>
    </row>
    <row r="15" spans="1:8" ht="16.5" x14ac:dyDescent="0.3">
      <c r="A15" s="30">
        <v>10</v>
      </c>
      <c r="B15" s="30" t="s">
        <v>28</v>
      </c>
      <c r="C15" s="31" t="s">
        <v>39</v>
      </c>
      <c r="D15" s="32">
        <f>SUM('Jud Denniston'!K4)</f>
        <v>6</v>
      </c>
      <c r="E15" s="32">
        <f>SUM('Jud Denniston'!L4)</f>
        <v>1186</v>
      </c>
      <c r="F15" s="34">
        <f>SUM('Jud Denniston'!M4)</f>
        <v>197.66666666666666</v>
      </c>
      <c r="G15" s="32">
        <f>SUM('Jud Denniston'!N4)</f>
        <v>4</v>
      </c>
      <c r="H15" s="34">
        <f>SUM('Jud Denniston'!O4)</f>
        <v>201.66666666666666</v>
      </c>
    </row>
    <row r="16" spans="1:8" ht="16.5" x14ac:dyDescent="0.3">
      <c r="A16" s="30">
        <v>11</v>
      </c>
      <c r="B16" s="30" t="s">
        <v>28</v>
      </c>
      <c r="C16" s="31" t="s">
        <v>40</v>
      </c>
      <c r="D16" s="32">
        <f>SUM('Russ Peters'!K4)</f>
        <v>6</v>
      </c>
      <c r="E16" s="32">
        <f>SUM('Russ Peters'!L4)</f>
        <v>1184</v>
      </c>
      <c r="F16" s="34">
        <f>SUM('Russ Peters'!M4)</f>
        <v>197.33333333333334</v>
      </c>
      <c r="G16" s="32">
        <f>SUM('Russ Peters'!N4)</f>
        <v>4</v>
      </c>
      <c r="H16" s="34">
        <f>SUM('Russ Peters'!O4)</f>
        <v>201.33333333333334</v>
      </c>
    </row>
    <row r="17" spans="1:8" ht="16.5" x14ac:dyDescent="0.3">
      <c r="A17" s="30">
        <v>12</v>
      </c>
      <c r="B17" s="30" t="s">
        <v>28</v>
      </c>
      <c r="C17" s="31" t="s">
        <v>31</v>
      </c>
      <c r="D17" s="32">
        <f>SUM('Eric Nester'!K4)</f>
        <v>3</v>
      </c>
      <c r="E17" s="32">
        <f>SUM('Eric Nester'!L4)</f>
        <v>591</v>
      </c>
      <c r="F17" s="34">
        <f>SUM('Eric Nester'!M4)</f>
        <v>197</v>
      </c>
      <c r="G17" s="32">
        <f>SUM('Eric Nester'!N4)</f>
        <v>3</v>
      </c>
      <c r="H17" s="34">
        <f>SUM('Eric Nester'!O4)</f>
        <v>200</v>
      </c>
    </row>
    <row r="18" spans="1:8" ht="16.5" x14ac:dyDescent="0.3">
      <c r="A18" s="30">
        <v>13</v>
      </c>
      <c r="B18" s="30" t="s">
        <v>28</v>
      </c>
      <c r="C18" s="31" t="s">
        <v>41</v>
      </c>
      <c r="D18" s="32">
        <f>SUM('Mark Burns'!K4)</f>
        <v>6</v>
      </c>
      <c r="E18" s="32">
        <f>SUM('Mark Burns'!L4)</f>
        <v>1176</v>
      </c>
      <c r="F18" s="34">
        <f>SUM('Mark Burns'!M4)</f>
        <v>196</v>
      </c>
      <c r="G18" s="32">
        <f>SUM('Mark Burns'!N4)</f>
        <v>4</v>
      </c>
      <c r="H18" s="34">
        <f>SUM('Mark Burns'!O4)</f>
        <v>200</v>
      </c>
    </row>
    <row r="19" spans="1:8" ht="16.5" x14ac:dyDescent="0.3">
      <c r="A19" s="30">
        <v>14</v>
      </c>
      <c r="B19" s="30" t="s">
        <v>28</v>
      </c>
      <c r="C19" s="31" t="s">
        <v>42</v>
      </c>
      <c r="D19" s="32">
        <f>SUM('Myles Cope'!K4)</f>
        <v>6</v>
      </c>
      <c r="E19" s="32">
        <f>SUM('Myles Cope'!L4)</f>
        <v>1174</v>
      </c>
      <c r="F19" s="34">
        <f>SUM('Myles Cope'!M4)</f>
        <v>195.66666666666666</v>
      </c>
      <c r="G19" s="32">
        <f>SUM('Myles Cope'!N4)</f>
        <v>4</v>
      </c>
      <c r="H19" s="34">
        <f>SUM('Myles Cope'!O4)</f>
        <v>199.66666666666666</v>
      </c>
    </row>
    <row r="20" spans="1:8" ht="16.5" x14ac:dyDescent="0.3">
      <c r="A20" s="30">
        <v>15</v>
      </c>
      <c r="B20" s="30" t="s">
        <v>28</v>
      </c>
      <c r="C20" s="31" t="s">
        <v>43</v>
      </c>
      <c r="D20" s="32">
        <f>SUM('Willie Castle'!K4)</f>
        <v>6</v>
      </c>
      <c r="E20" s="32">
        <f>SUM('Willie Castle'!L4)</f>
        <v>1173</v>
      </c>
      <c r="F20" s="34">
        <f>SUM('Willie Castle'!M4)</f>
        <v>195.5</v>
      </c>
      <c r="G20" s="32">
        <f>SUM('Willie Castle'!N4)</f>
        <v>4</v>
      </c>
      <c r="H20" s="34">
        <f>SUM('Willie Castle'!O4)</f>
        <v>199.5</v>
      </c>
    </row>
    <row r="21" spans="1:8" ht="16.5" x14ac:dyDescent="0.3">
      <c r="A21" s="30">
        <v>16</v>
      </c>
      <c r="B21" s="30" t="s">
        <v>28</v>
      </c>
      <c r="C21" s="31" t="s">
        <v>33</v>
      </c>
      <c r="D21" s="32">
        <f>SUM('Jimmy Niece'!K4)</f>
        <v>3</v>
      </c>
      <c r="E21" s="32">
        <f>SUM('Jimmy Niece'!L4)</f>
        <v>581</v>
      </c>
      <c r="F21" s="34">
        <f>SUM('Jimmy Niece'!M4)</f>
        <v>193.66666666666666</v>
      </c>
      <c r="G21" s="32">
        <f>SUM('Jimmy Niece'!N4)</f>
        <v>2</v>
      </c>
      <c r="H21" s="34">
        <f>SUM('Jimmy Niece'!O4)</f>
        <v>195.66666666666666</v>
      </c>
    </row>
    <row r="22" spans="1:8" ht="16.5" x14ac:dyDescent="0.3">
      <c r="A22" s="30">
        <v>17</v>
      </c>
      <c r="B22" s="30" t="s">
        <v>28</v>
      </c>
      <c r="C22" s="31" t="s">
        <v>44</v>
      </c>
      <c r="D22" s="32">
        <f>SUM('Mike Gross'!K4)</f>
        <v>6</v>
      </c>
      <c r="E22" s="32">
        <f>SUM('Mike Gross'!L4)</f>
        <v>1131</v>
      </c>
      <c r="F22" s="34">
        <f>SUM('Mike Gross'!M4)</f>
        <v>188.5</v>
      </c>
      <c r="G22" s="32">
        <f>SUM('Mike Gross'!N4)</f>
        <v>4</v>
      </c>
      <c r="H22" s="34">
        <f>SUM('Mike Gross'!O4)</f>
        <v>192.5</v>
      </c>
    </row>
    <row r="23" spans="1:8" ht="16.5" x14ac:dyDescent="0.3">
      <c r="A23" s="30">
        <v>18</v>
      </c>
      <c r="B23" s="30" t="s">
        <v>28</v>
      </c>
      <c r="C23" s="31" t="s">
        <v>45</v>
      </c>
      <c r="D23" s="32">
        <f>SUM('Ralph Frazier'!K4)</f>
        <v>6</v>
      </c>
      <c r="E23" s="32">
        <f>SUM('Ralph Frazier'!L4)</f>
        <v>1092</v>
      </c>
      <c r="F23" s="34">
        <f>SUM('Ralph Frazier'!M4)</f>
        <v>182</v>
      </c>
      <c r="G23" s="32">
        <f>SUM('Ralph Frazier'!N4)</f>
        <v>4</v>
      </c>
      <c r="H23" s="34">
        <f>SUM('Ralph Frazier'!O4)</f>
        <v>186</v>
      </c>
    </row>
    <row r="24" spans="1:8" ht="18.75" x14ac:dyDescent="0.4">
      <c r="A24" s="12"/>
      <c r="B24" s="12"/>
      <c r="C24" s="12"/>
      <c r="D24" s="12"/>
      <c r="E24" s="12"/>
      <c r="F24" s="21"/>
      <c r="G24" s="12"/>
      <c r="H24" s="21"/>
    </row>
    <row r="25" spans="1:8" hidden="1" x14ac:dyDescent="0.25">
      <c r="A25" s="11"/>
      <c r="B25" s="11"/>
      <c r="C25" s="11"/>
      <c r="D25" s="11"/>
      <c r="E25" s="11"/>
      <c r="F25" s="20"/>
      <c r="G25" s="11"/>
      <c r="H25" s="20"/>
    </row>
    <row r="26" spans="1:8" ht="28.5" hidden="1" x14ac:dyDescent="0.45">
      <c r="A26" s="11"/>
      <c r="B26" s="11"/>
      <c r="C26" s="29" t="s">
        <v>24</v>
      </c>
      <c r="D26" s="11"/>
      <c r="E26" s="11"/>
      <c r="F26" s="20"/>
      <c r="G26" s="11"/>
      <c r="H26" s="20"/>
    </row>
    <row r="27" spans="1:8" ht="18.75" hidden="1" x14ac:dyDescent="0.3">
      <c r="A27" s="11"/>
      <c r="B27" s="11"/>
      <c r="C27" s="11"/>
      <c r="D27" s="14" t="s">
        <v>27</v>
      </c>
      <c r="E27" s="11"/>
      <c r="F27" s="20"/>
      <c r="G27" s="11"/>
      <c r="H27" s="20"/>
    </row>
    <row r="28" spans="1:8" hidden="1" x14ac:dyDescent="0.25">
      <c r="A28" s="11"/>
      <c r="B28" s="11"/>
      <c r="C28" s="11"/>
      <c r="D28" s="11"/>
      <c r="E28" s="11"/>
      <c r="F28" s="20"/>
      <c r="G28" s="11"/>
      <c r="H28" s="20"/>
    </row>
    <row r="29" spans="1:8" ht="18.75" hidden="1" x14ac:dyDescent="0.4">
      <c r="A29" s="12"/>
      <c r="B29" s="12"/>
      <c r="C29" s="12"/>
      <c r="D29" s="12"/>
      <c r="E29" s="12"/>
      <c r="F29" s="21"/>
      <c r="G29" s="12"/>
      <c r="H29" s="21"/>
    </row>
    <row r="30" spans="1:8" x14ac:dyDescent="0.25">
      <c r="A30" s="11"/>
      <c r="B30" s="11"/>
      <c r="C30" s="11"/>
      <c r="D30" s="11"/>
      <c r="E30" s="11"/>
      <c r="F30" s="20"/>
      <c r="G30" s="11"/>
      <c r="H30" s="20"/>
    </row>
    <row r="31" spans="1:8" ht="28.5" x14ac:dyDescent="0.45">
      <c r="A31" s="11"/>
      <c r="B31" s="11"/>
      <c r="C31" s="29" t="s">
        <v>25</v>
      </c>
      <c r="D31" s="11"/>
      <c r="E31" s="11"/>
      <c r="F31" s="20"/>
      <c r="G31" s="11"/>
      <c r="H31" s="20"/>
    </row>
    <row r="32" spans="1:8" ht="18.75" x14ac:dyDescent="0.3">
      <c r="A32" s="11"/>
      <c r="B32" s="11"/>
      <c r="C32" s="11"/>
      <c r="D32" s="14" t="s">
        <v>27</v>
      </c>
      <c r="E32" s="11"/>
      <c r="F32" s="20"/>
      <c r="G32" s="11"/>
      <c r="H32" s="20"/>
    </row>
    <row r="33" spans="1:8" ht="24" customHeight="1" x14ac:dyDescent="0.25">
      <c r="A33" s="11"/>
      <c r="B33" s="11"/>
      <c r="C33" s="11"/>
      <c r="D33" s="11"/>
      <c r="E33" s="11"/>
      <c r="F33" s="20"/>
      <c r="G33" s="11"/>
      <c r="H33" s="20"/>
    </row>
    <row r="34" spans="1:8" ht="18.75" x14ac:dyDescent="0.4">
      <c r="A34" s="12" t="s">
        <v>0</v>
      </c>
      <c r="B34" s="12" t="s">
        <v>1</v>
      </c>
      <c r="C34" s="12" t="s">
        <v>2</v>
      </c>
      <c r="D34" s="12" t="s">
        <v>19</v>
      </c>
      <c r="E34" s="12" t="s">
        <v>16</v>
      </c>
      <c r="F34" s="21" t="s">
        <v>17</v>
      </c>
      <c r="G34" s="12" t="s">
        <v>14</v>
      </c>
      <c r="H34" s="21" t="s">
        <v>18</v>
      </c>
    </row>
    <row r="35" spans="1:8" ht="16.5" x14ac:dyDescent="0.3">
      <c r="A35" s="30">
        <v>1</v>
      </c>
      <c r="B35" s="30" t="s">
        <v>20</v>
      </c>
      <c r="C35" s="33" t="s">
        <v>47</v>
      </c>
      <c r="D35" s="32">
        <f>SUM('Tom Tignor'!K5)</f>
        <v>11</v>
      </c>
      <c r="E35" s="32">
        <f>SUM('Tom Tignor'!L5)</f>
        <v>2102</v>
      </c>
      <c r="F35" s="34">
        <f>SUM('Tom Tignor'!M5)</f>
        <v>191.09090909090909</v>
      </c>
      <c r="G35" s="32">
        <f>SUM('Tom Tignor'!N5)</f>
        <v>27</v>
      </c>
      <c r="H35" s="34">
        <f>SUM('Tom Tignor'!O5)</f>
        <v>218.09090909090909</v>
      </c>
    </row>
    <row r="36" spans="1:8" ht="16.5" hidden="1" x14ac:dyDescent="0.3">
      <c r="A36" s="30"/>
      <c r="B36" s="30"/>
      <c r="C36" s="30"/>
      <c r="D36" s="30"/>
      <c r="E36" s="30"/>
      <c r="F36" s="34"/>
      <c r="G36" s="30"/>
      <c r="H36" s="34"/>
    </row>
    <row r="37" spans="1:8" ht="16.5" hidden="1" x14ac:dyDescent="0.3">
      <c r="A37" s="35"/>
      <c r="B37" s="35"/>
      <c r="C37" s="35"/>
      <c r="D37" s="35"/>
      <c r="E37" s="35"/>
      <c r="F37" s="36"/>
      <c r="G37" s="35"/>
      <c r="H37" s="36"/>
    </row>
    <row r="38" spans="1:8" ht="27" hidden="1" x14ac:dyDescent="0.35">
      <c r="A38" s="35"/>
      <c r="B38" s="35"/>
      <c r="C38" s="37" t="s">
        <v>26</v>
      </c>
      <c r="D38" s="35"/>
      <c r="E38" s="35"/>
      <c r="F38" s="36"/>
      <c r="G38" s="35"/>
      <c r="H38" s="36"/>
    </row>
    <row r="39" spans="1:8" ht="18.75" hidden="1" x14ac:dyDescent="0.3">
      <c r="A39" s="35"/>
      <c r="B39" s="35"/>
      <c r="C39" s="35"/>
      <c r="D39" s="38" t="s">
        <v>27</v>
      </c>
      <c r="E39" s="35"/>
      <c r="F39" s="36"/>
      <c r="G39" s="35"/>
      <c r="H39" s="36"/>
    </row>
    <row r="40" spans="1:8" ht="16.5" hidden="1" x14ac:dyDescent="0.3">
      <c r="A40" s="35"/>
      <c r="B40" s="35"/>
      <c r="C40" s="35"/>
      <c r="D40" s="35"/>
      <c r="E40" s="35"/>
      <c r="F40" s="36"/>
      <c r="G40" s="35"/>
      <c r="H40" s="36"/>
    </row>
    <row r="41" spans="1:8" ht="16.5" hidden="1" x14ac:dyDescent="0.3">
      <c r="A41" s="30" t="s">
        <v>0</v>
      </c>
      <c r="B41" s="30" t="s">
        <v>1</v>
      </c>
      <c r="C41" s="30" t="s">
        <v>2</v>
      </c>
      <c r="D41" s="30" t="s">
        <v>19</v>
      </c>
      <c r="E41" s="30" t="s">
        <v>16</v>
      </c>
      <c r="F41" s="34" t="s">
        <v>17</v>
      </c>
      <c r="G41" s="30" t="s">
        <v>14</v>
      </c>
      <c r="H41" s="34" t="s">
        <v>18</v>
      </c>
    </row>
    <row r="42" spans="1:8" ht="16.5" x14ac:dyDescent="0.3">
      <c r="A42" s="30">
        <v>2</v>
      </c>
      <c r="B42" s="30" t="s">
        <v>20</v>
      </c>
      <c r="C42" s="39" t="s">
        <v>48</v>
      </c>
      <c r="D42" s="32">
        <f>SUM('Kim Duff'!K4)</f>
        <v>6</v>
      </c>
      <c r="E42" s="32">
        <f>SUM('Kim Duff'!L4)</f>
        <v>1161</v>
      </c>
      <c r="F42" s="34">
        <f>SUM('Kim Duff'!M4)</f>
        <v>193.5</v>
      </c>
      <c r="G42" s="32">
        <f>SUM('Kim Duff'!N4)</f>
        <v>20</v>
      </c>
      <c r="H42" s="34">
        <f>SUM('Kim Duff'!O4)</f>
        <v>213.5</v>
      </c>
    </row>
    <row r="43" spans="1:8" ht="24.6" customHeight="1" x14ac:dyDescent="0.25">
      <c r="C43" s="28"/>
      <c r="D43" s="10"/>
      <c r="E43" s="10"/>
      <c r="G43" s="10"/>
    </row>
    <row r="44" spans="1:8" x14ac:dyDescent="0.25">
      <c r="C44" s="28"/>
      <c r="D44" s="10"/>
      <c r="E44" s="10"/>
      <c r="G44" s="10"/>
    </row>
    <row r="45" spans="1:8" x14ac:dyDescent="0.25">
      <c r="A45" s="11"/>
      <c r="B45" s="11"/>
      <c r="C45" s="11"/>
      <c r="D45" s="11"/>
      <c r="E45" s="11"/>
      <c r="F45" s="20"/>
      <c r="G45" s="11"/>
      <c r="H45" s="20"/>
    </row>
    <row r="46" spans="1:8" ht="28.5" x14ac:dyDescent="0.45">
      <c r="A46" s="11"/>
      <c r="B46" s="11"/>
      <c r="C46" s="29" t="s">
        <v>26</v>
      </c>
      <c r="D46" s="11"/>
      <c r="E46" s="11"/>
      <c r="F46" s="20"/>
      <c r="G46" s="11"/>
      <c r="H46" s="20"/>
    </row>
    <row r="47" spans="1:8" ht="18.75" x14ac:dyDescent="0.3">
      <c r="A47" s="11"/>
      <c r="B47" s="11"/>
      <c r="C47" s="11"/>
      <c r="D47" s="14" t="s">
        <v>27</v>
      </c>
      <c r="E47" s="11"/>
      <c r="F47" s="20"/>
      <c r="G47" s="11"/>
      <c r="H47" s="20"/>
    </row>
    <row r="48" spans="1:8" x14ac:dyDescent="0.25">
      <c r="A48" s="11"/>
      <c r="B48" s="11"/>
      <c r="C48" s="11"/>
      <c r="D48" s="11"/>
      <c r="E48" s="11"/>
      <c r="F48" s="20"/>
      <c r="G48" s="11"/>
      <c r="H48" s="20"/>
    </row>
    <row r="49" spans="1:8" ht="18.75" x14ac:dyDescent="0.4">
      <c r="A49" s="12" t="s">
        <v>0</v>
      </c>
      <c r="B49" s="12" t="s">
        <v>1</v>
      </c>
      <c r="C49" s="12" t="s">
        <v>2</v>
      </c>
      <c r="D49" s="12" t="s">
        <v>19</v>
      </c>
      <c r="E49" s="12" t="s">
        <v>16</v>
      </c>
      <c r="F49" s="21" t="s">
        <v>17</v>
      </c>
      <c r="G49" s="12" t="s">
        <v>14</v>
      </c>
      <c r="H49" s="21" t="s">
        <v>18</v>
      </c>
    </row>
    <row r="50" spans="1:8" ht="16.5" x14ac:dyDescent="0.3">
      <c r="A50" s="30">
        <v>1</v>
      </c>
      <c r="B50" s="30" t="s">
        <v>52</v>
      </c>
      <c r="C50" s="40" t="s">
        <v>53</v>
      </c>
      <c r="D50" s="32">
        <f>SUM('Charles Miller'!K4)</f>
        <v>3</v>
      </c>
      <c r="E50" s="32">
        <f>SUM('Charles Miller'!L4)</f>
        <v>565</v>
      </c>
      <c r="F50" s="34">
        <f>SUM('Charles Miller'!M4)</f>
        <v>188.33333333333334</v>
      </c>
      <c r="G50" s="32">
        <f>SUM('Charles Miller'!N4)</f>
        <v>9</v>
      </c>
      <c r="H50" s="34">
        <f>SUM('Charles Miller'!O4)</f>
        <v>197.33333333333334</v>
      </c>
    </row>
    <row r="51" spans="1:8" ht="16.5" x14ac:dyDescent="0.3">
      <c r="A51" s="30">
        <v>2</v>
      </c>
      <c r="B51" s="30" t="s">
        <v>52</v>
      </c>
      <c r="C51" s="41" t="s">
        <v>54</v>
      </c>
      <c r="D51" s="32">
        <f>SUM('Dale Cauthen'!K4)</f>
        <v>3</v>
      </c>
      <c r="E51" s="32">
        <f>SUM('Dale Cauthen'!L4)</f>
        <v>545</v>
      </c>
      <c r="F51" s="34">
        <f>SUM('Dale Cauthen'!M4)</f>
        <v>181.66666666666666</v>
      </c>
      <c r="G51" s="32">
        <f>SUM('Dale Cauthen'!N4)</f>
        <v>6</v>
      </c>
      <c r="H51" s="34">
        <f>SUM('Dale Cauthen'!O4)</f>
        <v>187.66666666666666</v>
      </c>
    </row>
  </sheetData>
  <sortState xmlns:xlrd2="http://schemas.microsoft.com/office/spreadsheetml/2017/richdata2" ref="C6:H23">
    <sortCondition descending="1" ref="H6:H23"/>
  </sortState>
  <hyperlinks>
    <hyperlink ref="C11" location="'Billy Dooley'!A1" display="Billy Dooley" xr:uid="{12812632-56FC-47B4-8927-0CFBB513B33A}"/>
    <hyperlink ref="C10" location="'Cecil Combs'!A1" display="Cecil Combs" xr:uid="{E9251FD2-7E01-4FAA-805B-D7672C8C63C8}"/>
    <hyperlink ref="C7" location="'Chuck Morrell'!A1" display="Chuck Morrell" xr:uid="{7B8AC3C5-92DC-462D-95BD-7AF03D4CFC5A}"/>
    <hyperlink ref="C13" location="'David Gilliam'!A1" display="David Gilliam" xr:uid="{1A70E7C5-A133-46B8-868F-CE07A48B51D3}"/>
    <hyperlink ref="C14" location="'Don Kowalsky'!A1" display="Don Kowalsky" xr:uid="{353407B3-6BD7-43F3-A940-664415E71286}"/>
    <hyperlink ref="C17" location="'Eric Nester'!A1" display="Eric Nester" xr:uid="{A2FFA9BC-6D68-4FCB-8DEB-29AF888A56CA}"/>
    <hyperlink ref="C8" location="'Jay Boyd'!A1" display="Jay Boyd" xr:uid="{A8C113A8-A6EC-4F4A-92DA-68F4084FE153}"/>
    <hyperlink ref="C12" location="'Jeff Lewis'!A1" display="Jeff Lewis" xr:uid="{90826F52-7985-4B75-B4C8-7A679184975D}"/>
    <hyperlink ref="C21" location="'Jimmy Niece'!A1" display="Jimmy Niece" xr:uid="{DC9C75B3-27B8-4992-8131-8FD982638D64}"/>
    <hyperlink ref="C15" location="'Jud Denniston'!A1" display="Jud Denniston" xr:uid="{69B2C059-0BF9-4D59-88CE-C93D7231C1BC}"/>
    <hyperlink ref="C18" location="'Mark Burns'!A1" display="Mark Burns" xr:uid="{74B5E2AE-E38E-4E9F-81DD-EDDCD859950B}"/>
    <hyperlink ref="C9" location="'Matthew Tignor'!A1" display="Matthew Tignor" xr:uid="{5DBB6BE0-BD1C-43F9-8817-776965FBA0B9}"/>
    <hyperlink ref="C22" location="'Mike Gross'!A1" display="Mike Gross" xr:uid="{F2142544-CA86-4B81-98D4-E45621C62D7D}"/>
    <hyperlink ref="C19" location="'Myles Cope'!A1" display="Myles Cope" xr:uid="{531ED2AD-73E0-4BBC-8990-EE5AD1A62F34}"/>
    <hyperlink ref="C23" location="'Ralph Frazier'!A1" display="Ralph Frazier" xr:uid="{25E98906-E23F-4CBD-8252-E001E9E86BAC}"/>
    <hyperlink ref="C16" location="'Russ Peters'!A1" display="Russ Peters" xr:uid="{3A45070B-ADA2-464E-8225-7404DE86A381}"/>
    <hyperlink ref="C6" location="'Stanley Canter'!A1" display="Stanley Canter" xr:uid="{E785B526-772B-470E-8D6F-400F28266534}"/>
    <hyperlink ref="C20" location="'Willie Castle'!A1" display="Willie Castle" xr:uid="{A35AC26F-C861-49C0-8420-BBDB564D483D}"/>
    <hyperlink ref="C35" location="'Tom Tignor'!A1" display="Tom Tignor" xr:uid="{E22654CB-4DF3-4598-BBD4-4D78BB54FBF3}"/>
    <hyperlink ref="C42" location="'Kim Duff'!A1" display="Kim Duff" xr:uid="{CB005145-8EE8-446A-B968-042D2233A616}"/>
    <hyperlink ref="C50" location="'Charles Miller'!A1" display="Charles Miller" xr:uid="{8D151FE7-D71C-426D-858B-A2CDD7941DE3}"/>
    <hyperlink ref="C51" location="'Dale Cauthen'!A1" display="Dale Cauthen" xr:uid="{C65CC63A-626B-4E25-A693-73A96354F551}"/>
  </hyperlink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26AC-2E6A-4496-AA53-5D7DCBB752AB}">
  <dimension ref="A1:Q6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28</v>
      </c>
      <c r="B2" s="16" t="s">
        <v>32</v>
      </c>
      <c r="C2" s="17">
        <v>44565</v>
      </c>
      <c r="D2" s="18" t="s">
        <v>49</v>
      </c>
      <c r="E2" s="19">
        <v>194</v>
      </c>
      <c r="F2" s="19">
        <v>198</v>
      </c>
      <c r="G2" s="19">
        <v>196</v>
      </c>
      <c r="H2" s="19"/>
      <c r="I2" s="19"/>
      <c r="J2" s="19"/>
      <c r="K2" s="23">
        <v>3</v>
      </c>
      <c r="L2" s="23">
        <v>588</v>
      </c>
      <c r="M2" s="24">
        <v>196</v>
      </c>
      <c r="N2" s="25">
        <v>2</v>
      </c>
      <c r="O2" s="26">
        <v>198</v>
      </c>
    </row>
    <row r="3" spans="1:17" x14ac:dyDescent="0.25">
      <c r="A3" s="15" t="s">
        <v>50</v>
      </c>
      <c r="B3" s="16" t="s">
        <v>32</v>
      </c>
      <c r="C3" s="17">
        <v>44579</v>
      </c>
      <c r="D3" s="18" t="s">
        <v>49</v>
      </c>
      <c r="E3" s="19">
        <v>198</v>
      </c>
      <c r="F3" s="19">
        <v>198</v>
      </c>
      <c r="G3" s="19">
        <v>196</v>
      </c>
      <c r="H3" s="19"/>
      <c r="I3" s="19"/>
      <c r="J3" s="19"/>
      <c r="K3" s="23">
        <v>3</v>
      </c>
      <c r="L3" s="23">
        <v>592</v>
      </c>
      <c r="M3" s="24">
        <v>197.33333333333334</v>
      </c>
      <c r="N3" s="25">
        <v>4</v>
      </c>
      <c r="O3" s="26">
        <v>201.33333333333334</v>
      </c>
    </row>
    <row r="4" spans="1:17" x14ac:dyDescent="0.25">
      <c r="A4" s="15" t="s">
        <v>50</v>
      </c>
      <c r="B4" s="16" t="s">
        <v>32</v>
      </c>
      <c r="C4" s="17">
        <v>44583</v>
      </c>
      <c r="D4" s="18" t="s">
        <v>49</v>
      </c>
      <c r="E4" s="19">
        <v>199</v>
      </c>
      <c r="F4" s="19">
        <v>198</v>
      </c>
      <c r="G4" s="19">
        <v>195</v>
      </c>
      <c r="H4" s="19">
        <v>200</v>
      </c>
      <c r="I4" s="19">
        <v>200.01</v>
      </c>
      <c r="J4" s="19">
        <v>200</v>
      </c>
      <c r="K4" s="23">
        <v>6</v>
      </c>
      <c r="L4" s="23">
        <v>1192.01</v>
      </c>
      <c r="M4" s="24">
        <v>198.66833333333332</v>
      </c>
      <c r="N4" s="25">
        <v>8</v>
      </c>
      <c r="O4" s="26">
        <v>206.66833333333332</v>
      </c>
    </row>
    <row r="6" spans="1:17" x14ac:dyDescent="0.25">
      <c r="K6" s="8">
        <f>SUM(K2:K5)</f>
        <v>12</v>
      </c>
      <c r="L6" s="8">
        <f>SUM(L2:L5)</f>
        <v>2372.0100000000002</v>
      </c>
      <c r="M6" s="7">
        <f>SUM(L6/K6)</f>
        <v>197.66750000000002</v>
      </c>
      <c r="N6" s="8">
        <f>SUM(N2:N5)</f>
        <v>14</v>
      </c>
      <c r="O6" s="13">
        <f>SUM(M6+N6)</f>
        <v>211.66750000000002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37" priority="18" rank="1"/>
  </conditionalFormatting>
  <conditionalFormatting sqref="F2">
    <cfRule type="top10" dxfId="136" priority="17" rank="1"/>
  </conditionalFormatting>
  <conditionalFormatting sqref="G2">
    <cfRule type="top10" dxfId="135" priority="16" rank="1"/>
  </conditionalFormatting>
  <conditionalFormatting sqref="H2">
    <cfRule type="top10" dxfId="134" priority="15" rank="1"/>
  </conditionalFormatting>
  <conditionalFormatting sqref="I2">
    <cfRule type="top10" dxfId="133" priority="14" rank="1"/>
  </conditionalFormatting>
  <conditionalFormatting sqref="J2">
    <cfRule type="top10" dxfId="132" priority="13" rank="1"/>
  </conditionalFormatting>
  <conditionalFormatting sqref="E3">
    <cfRule type="top10" dxfId="131" priority="12" rank="1"/>
  </conditionalFormatting>
  <conditionalFormatting sqref="F3">
    <cfRule type="top10" dxfId="130" priority="11" rank="1"/>
  </conditionalFormatting>
  <conditionalFormatting sqref="G3">
    <cfRule type="top10" dxfId="129" priority="10" rank="1"/>
  </conditionalFormatting>
  <conditionalFormatting sqref="H3">
    <cfRule type="top10" dxfId="128" priority="9" rank="1"/>
  </conditionalFormatting>
  <conditionalFormatting sqref="I3">
    <cfRule type="top10" dxfId="127" priority="8" rank="1"/>
  </conditionalFormatting>
  <conditionalFormatting sqref="J3">
    <cfRule type="top10" dxfId="126" priority="7" rank="1"/>
  </conditionalFormatting>
  <conditionalFormatting sqref="E4">
    <cfRule type="top10" dxfId="125" priority="6" rank="1"/>
  </conditionalFormatting>
  <conditionalFormatting sqref="F4">
    <cfRule type="top10" dxfId="124" priority="5" rank="1"/>
  </conditionalFormatting>
  <conditionalFormatting sqref="G4">
    <cfRule type="top10" dxfId="123" priority="4" rank="1"/>
  </conditionalFormatting>
  <conditionalFormatting sqref="H4">
    <cfRule type="top10" dxfId="122" priority="3" rank="1"/>
  </conditionalFormatting>
  <conditionalFormatting sqref="I4">
    <cfRule type="top10" dxfId="121" priority="2" rank="1"/>
  </conditionalFormatting>
  <conditionalFormatting sqref="J4">
    <cfRule type="top10" dxfId="120" priority="1" rank="1"/>
  </conditionalFormatting>
  <hyperlinks>
    <hyperlink ref="Q1" location="'Virginia ID 2022'!A1" display="Back to Ranking" xr:uid="{FDB92E53-B853-4478-90FA-996185F383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E18C771-1DCF-416A-BED0-2606C853C93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B35FA-512F-4821-928E-37DDCD771EE8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46</v>
      </c>
      <c r="C2" s="17">
        <v>44604</v>
      </c>
      <c r="D2" s="18" t="s">
        <v>49</v>
      </c>
      <c r="E2" s="19">
        <v>198</v>
      </c>
      <c r="F2" s="19">
        <v>199</v>
      </c>
      <c r="G2" s="19">
        <v>199</v>
      </c>
      <c r="H2" s="19">
        <v>197</v>
      </c>
      <c r="I2" s="19">
        <v>199</v>
      </c>
      <c r="J2" s="19"/>
      <c r="K2" s="23">
        <v>5</v>
      </c>
      <c r="L2" s="23">
        <v>992</v>
      </c>
      <c r="M2" s="24">
        <v>198.4</v>
      </c>
      <c r="N2" s="25">
        <v>5</v>
      </c>
      <c r="O2" s="26">
        <v>203.4</v>
      </c>
    </row>
    <row r="4" spans="1:17" x14ac:dyDescent="0.25">
      <c r="K4" s="8">
        <f>SUM(K2:K3)</f>
        <v>5</v>
      </c>
      <c r="L4" s="8">
        <f>SUM(L2:L3)</f>
        <v>992</v>
      </c>
      <c r="M4" s="7">
        <f>SUM(L4/K4)</f>
        <v>198.4</v>
      </c>
      <c r="N4" s="8">
        <f>SUM(N2:N3)</f>
        <v>5</v>
      </c>
      <c r="O4" s="13">
        <f>SUM(M4+N4)</f>
        <v>203.4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19" priority="6" rank="1"/>
  </conditionalFormatting>
  <conditionalFormatting sqref="F2">
    <cfRule type="top10" dxfId="118" priority="5" rank="1"/>
  </conditionalFormatting>
  <conditionalFormatting sqref="G2">
    <cfRule type="top10" dxfId="117" priority="4" rank="1"/>
  </conditionalFormatting>
  <conditionalFormatting sqref="H2">
    <cfRule type="top10" dxfId="116" priority="3" rank="1"/>
  </conditionalFormatting>
  <conditionalFormatting sqref="I2">
    <cfRule type="top10" dxfId="115" priority="2" rank="1"/>
  </conditionalFormatting>
  <conditionalFormatting sqref="J2">
    <cfRule type="top10" dxfId="114" priority="1" rank="1"/>
  </conditionalFormatting>
  <hyperlinks>
    <hyperlink ref="Q1" location="'Virginia ID 2022'!A1" display="Back to Ranking" xr:uid="{B8973E37-5706-4B80-AA0A-A777EEC5FCA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BCCFF0-E517-4592-89F6-6EB86F8A367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978C-D1C2-4C77-894C-5E9BDA915DBE}">
  <dimension ref="A1:Q4"/>
  <sheetViews>
    <sheetView workbookViewId="0">
      <selection activeCell="C19" sqref="C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28</v>
      </c>
      <c r="B2" s="16" t="s">
        <v>33</v>
      </c>
      <c r="C2" s="17">
        <v>44565</v>
      </c>
      <c r="D2" s="18" t="s">
        <v>49</v>
      </c>
      <c r="E2" s="19">
        <v>192</v>
      </c>
      <c r="F2" s="19">
        <v>194</v>
      </c>
      <c r="G2" s="19">
        <v>195</v>
      </c>
      <c r="H2" s="19"/>
      <c r="I2" s="19"/>
      <c r="J2" s="19"/>
      <c r="K2" s="23">
        <v>3</v>
      </c>
      <c r="L2" s="23">
        <v>581</v>
      </c>
      <c r="M2" s="24">
        <v>193.66666666666666</v>
      </c>
      <c r="N2" s="25">
        <v>2</v>
      </c>
      <c r="O2" s="26">
        <v>195.66666666666666</v>
      </c>
    </row>
    <row r="4" spans="1:17" x14ac:dyDescent="0.25">
      <c r="K4" s="8">
        <f>SUM(K2:K3)</f>
        <v>3</v>
      </c>
      <c r="L4" s="8">
        <f>SUM(L2:L3)</f>
        <v>581</v>
      </c>
      <c r="M4" s="7">
        <f>SUM(L4/K4)</f>
        <v>193.66666666666666</v>
      </c>
      <c r="N4" s="8">
        <f>SUM(N2:N3)</f>
        <v>2</v>
      </c>
      <c r="O4" s="13">
        <f>SUM(M4+N4)</f>
        <v>195.66666666666666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13" priority="6" rank="1"/>
  </conditionalFormatting>
  <conditionalFormatting sqref="F2">
    <cfRule type="top10" dxfId="112" priority="5" rank="1"/>
  </conditionalFormatting>
  <conditionalFormatting sqref="G2">
    <cfRule type="top10" dxfId="111" priority="4" rank="1"/>
  </conditionalFormatting>
  <conditionalFormatting sqref="H2">
    <cfRule type="top10" dxfId="110" priority="3" rank="1"/>
  </conditionalFormatting>
  <conditionalFormatting sqref="I2">
    <cfRule type="top10" dxfId="109" priority="2" rank="1"/>
  </conditionalFormatting>
  <conditionalFormatting sqref="J2">
    <cfRule type="top10" dxfId="108" priority="1" rank="1"/>
  </conditionalFormatting>
  <hyperlinks>
    <hyperlink ref="Q1" location="'Virginia ID 2022'!A1" display="Back to Ranking" xr:uid="{33C7BD5A-B08A-4212-9E79-6F8B479A8C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ACB41C5-88D5-48E4-B83B-DE5F1343DF3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98643-6623-44E1-AEEA-8BA0C4426C7A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39</v>
      </c>
      <c r="C2" s="17">
        <v>44583</v>
      </c>
      <c r="D2" s="18" t="s">
        <v>49</v>
      </c>
      <c r="E2" s="19">
        <v>197</v>
      </c>
      <c r="F2" s="19">
        <v>200</v>
      </c>
      <c r="G2" s="19">
        <v>198</v>
      </c>
      <c r="H2" s="19">
        <v>195</v>
      </c>
      <c r="I2" s="19">
        <v>198</v>
      </c>
      <c r="J2" s="19">
        <v>198</v>
      </c>
      <c r="K2" s="23">
        <v>6</v>
      </c>
      <c r="L2" s="23">
        <v>1186</v>
      </c>
      <c r="M2" s="24">
        <v>197.66666666666666</v>
      </c>
      <c r="N2" s="25">
        <v>4</v>
      </c>
      <c r="O2" s="26">
        <v>201.66666666666666</v>
      </c>
    </row>
    <row r="4" spans="1:17" x14ac:dyDescent="0.25">
      <c r="K4" s="8">
        <f>SUM(K2:K3)</f>
        <v>6</v>
      </c>
      <c r="L4" s="8">
        <f>SUM(L2:L3)</f>
        <v>1186</v>
      </c>
      <c r="M4" s="7">
        <f>SUM(L4/K4)</f>
        <v>197.66666666666666</v>
      </c>
      <c r="N4" s="8">
        <f>SUM(N2:N3)</f>
        <v>4</v>
      </c>
      <c r="O4" s="13">
        <f>SUM(M4+N4)</f>
        <v>201.66666666666666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07" priority="6" rank="1"/>
  </conditionalFormatting>
  <conditionalFormatting sqref="F2">
    <cfRule type="top10" dxfId="106" priority="5" rank="1"/>
  </conditionalFormatting>
  <conditionalFormatting sqref="G2">
    <cfRule type="top10" dxfId="105" priority="4" rank="1"/>
  </conditionalFormatting>
  <conditionalFormatting sqref="H2">
    <cfRule type="top10" dxfId="104" priority="3" rank="1"/>
  </conditionalFormatting>
  <conditionalFormatting sqref="I2">
    <cfRule type="top10" dxfId="103" priority="2" rank="1"/>
  </conditionalFormatting>
  <conditionalFormatting sqref="J2">
    <cfRule type="top10" dxfId="102" priority="1" rank="1"/>
  </conditionalFormatting>
  <hyperlinks>
    <hyperlink ref="Q1" location="'Virginia ID 2022'!A1" display="Back to Ranking" xr:uid="{8D0C511E-8375-43B0-A258-E8D2B6B7070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BB8773-E539-4234-982D-415A64BDC9A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4CC13-6CBA-4D84-8F90-EF585BC32FC3}">
  <dimension ref="A1:Q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51</v>
      </c>
      <c r="B2" s="16" t="s">
        <v>48</v>
      </c>
      <c r="C2" s="17">
        <v>44583</v>
      </c>
      <c r="D2" s="18" t="s">
        <v>49</v>
      </c>
      <c r="E2" s="19">
        <v>196</v>
      </c>
      <c r="F2" s="19">
        <v>198</v>
      </c>
      <c r="G2" s="19">
        <v>192</v>
      </c>
      <c r="H2" s="19">
        <v>198</v>
      </c>
      <c r="I2" s="19">
        <v>186</v>
      </c>
      <c r="J2" s="19">
        <v>191</v>
      </c>
      <c r="K2" s="23">
        <v>6</v>
      </c>
      <c r="L2" s="23">
        <v>1161</v>
      </c>
      <c r="M2" s="24">
        <v>193.5</v>
      </c>
      <c r="N2" s="25">
        <v>20</v>
      </c>
      <c r="O2" s="26">
        <v>213.5</v>
      </c>
    </row>
    <row r="4" spans="1:17" x14ac:dyDescent="0.25">
      <c r="K4" s="8">
        <f>SUM(K2:K3)</f>
        <v>6</v>
      </c>
      <c r="L4" s="8">
        <f>SUM(L2:L3)</f>
        <v>1161</v>
      </c>
      <c r="M4" s="7">
        <f>SUM(L4/K4)</f>
        <v>193.5</v>
      </c>
      <c r="N4" s="8">
        <f>SUM(N2:N3)</f>
        <v>20</v>
      </c>
      <c r="O4" s="13">
        <f>SUM(M4+N4)</f>
        <v>213.5</v>
      </c>
    </row>
  </sheetData>
  <protectedRanges>
    <protectedRange algorithmName="SHA-512" hashValue="ON39YdpmFHfN9f47KpiRvqrKx0V9+erV1CNkpWzYhW/Qyc6aT8rEyCrvauWSYGZK2ia3o7vd3akF07acHAFpOA==" saltValue="yVW9XmDwTqEnmpSGai0KYg==" spinCount="100000" sqref="B2 E2:J2" name="Range1_4_1_1_1_1"/>
    <protectedRange algorithmName="SHA-512" hashValue="ON39YdpmFHfN9f47KpiRvqrKx0V9+erV1CNkpWzYhW/Qyc6aT8rEyCrvauWSYGZK2ia3o7vd3akF07acHAFpOA==" saltValue="yVW9XmDwTqEnmpSGai0KYg==" spinCount="100000" sqref="D2" name="Range1_1_4_1_1_1"/>
  </protectedRanges>
  <conditionalFormatting sqref="E2">
    <cfRule type="top10" dxfId="101" priority="6" rank="1"/>
  </conditionalFormatting>
  <conditionalFormatting sqref="F2">
    <cfRule type="top10" dxfId="100" priority="5" rank="1"/>
  </conditionalFormatting>
  <conditionalFormatting sqref="G2">
    <cfRule type="top10" dxfId="99" priority="4" rank="1"/>
  </conditionalFormatting>
  <conditionalFormatting sqref="H2">
    <cfRule type="top10" dxfId="98" priority="3" rank="1"/>
  </conditionalFormatting>
  <conditionalFormatting sqref="I2">
    <cfRule type="top10" dxfId="97" priority="2" rank="1"/>
  </conditionalFormatting>
  <conditionalFormatting sqref="J2">
    <cfRule type="top10" dxfId="96" priority="1" rank="1"/>
  </conditionalFormatting>
  <hyperlinks>
    <hyperlink ref="Q1" location="'Virginia ID 2022'!A1" display="Back to Ranking" xr:uid="{EBCBAD20-DAAA-4027-A749-DFC37F5E265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5DA4DD-4C18-4DEC-8A4D-408FB5C27B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D1E3-1FD4-4B73-8CF7-952D900F3F27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41</v>
      </c>
      <c r="C2" s="17">
        <v>44583</v>
      </c>
      <c r="D2" s="18" t="s">
        <v>49</v>
      </c>
      <c r="E2" s="19">
        <v>196</v>
      </c>
      <c r="F2" s="19">
        <v>197</v>
      </c>
      <c r="G2" s="19">
        <v>197</v>
      </c>
      <c r="H2" s="19">
        <v>192</v>
      </c>
      <c r="I2" s="19">
        <v>198</v>
      </c>
      <c r="J2" s="19">
        <v>196</v>
      </c>
      <c r="K2" s="23">
        <v>6</v>
      </c>
      <c r="L2" s="23">
        <v>1176</v>
      </c>
      <c r="M2" s="24">
        <v>196</v>
      </c>
      <c r="N2" s="25">
        <v>4</v>
      </c>
      <c r="O2" s="26">
        <v>200</v>
      </c>
    </row>
    <row r="4" spans="1:17" x14ac:dyDescent="0.25">
      <c r="K4" s="8">
        <f>SUM(K2:K3)</f>
        <v>6</v>
      </c>
      <c r="L4" s="8">
        <f>SUM(L2:L3)</f>
        <v>1176</v>
      </c>
      <c r="M4" s="7">
        <f>SUM(L4/K4)</f>
        <v>196</v>
      </c>
      <c r="N4" s="8">
        <f>SUM(N2:N3)</f>
        <v>4</v>
      </c>
      <c r="O4" s="13">
        <f>SUM(M4+N4)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95" priority="6" rank="1"/>
  </conditionalFormatting>
  <conditionalFormatting sqref="F2">
    <cfRule type="top10" dxfId="94" priority="5" rank="1"/>
  </conditionalFormatting>
  <conditionalFormatting sqref="G2">
    <cfRule type="top10" dxfId="93" priority="4" rank="1"/>
  </conditionalFormatting>
  <conditionalFormatting sqref="H2">
    <cfRule type="top10" dxfId="92" priority="3" rank="1"/>
  </conditionalFormatting>
  <conditionalFormatting sqref="I2">
    <cfRule type="top10" dxfId="91" priority="2" rank="1"/>
  </conditionalFormatting>
  <conditionalFormatting sqref="J2">
    <cfRule type="top10" dxfId="90" priority="1" rank="1"/>
  </conditionalFormatting>
  <hyperlinks>
    <hyperlink ref="Q1" location="'Virginia ID 2022'!A1" display="Back to Ranking" xr:uid="{0D06A195-18D7-4CA0-A8FA-D226878D5BA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62DBF5-12E2-43AA-9CC9-B0AA765C96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8E9B-C968-4A18-8E24-33F0A6478144}">
  <dimension ref="A1:Q4"/>
  <sheetViews>
    <sheetView workbookViewId="0">
      <selection activeCell="C15" sqref="C1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34</v>
      </c>
      <c r="C2" s="17">
        <v>44583</v>
      </c>
      <c r="D2" s="18" t="s">
        <v>49</v>
      </c>
      <c r="E2" s="19">
        <v>200</v>
      </c>
      <c r="F2" s="19">
        <v>200</v>
      </c>
      <c r="G2" s="19">
        <v>199</v>
      </c>
      <c r="H2" s="19">
        <v>200</v>
      </c>
      <c r="I2" s="19">
        <v>200</v>
      </c>
      <c r="J2" s="19">
        <v>199</v>
      </c>
      <c r="K2" s="23">
        <v>6</v>
      </c>
      <c r="L2" s="23">
        <v>1198</v>
      </c>
      <c r="M2" s="24">
        <v>199.66666666666666</v>
      </c>
      <c r="N2" s="25">
        <v>10</v>
      </c>
      <c r="O2" s="26">
        <v>209.66666666666666</v>
      </c>
    </row>
    <row r="4" spans="1:17" x14ac:dyDescent="0.25">
      <c r="K4" s="8">
        <f>SUM(K2:K3)</f>
        <v>6</v>
      </c>
      <c r="L4" s="8">
        <f>SUM(L2:L3)</f>
        <v>1198</v>
      </c>
      <c r="M4" s="7">
        <f>SUM(L4/K4)</f>
        <v>199.66666666666666</v>
      </c>
      <c r="N4" s="8">
        <f>SUM(N2:N3)</f>
        <v>10</v>
      </c>
      <c r="O4" s="13">
        <f>SUM(M4+N4)</f>
        <v>209.66666666666666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89" priority="6" rank="1"/>
  </conditionalFormatting>
  <conditionalFormatting sqref="F2">
    <cfRule type="top10" dxfId="88" priority="5" rank="1"/>
  </conditionalFormatting>
  <conditionalFormatting sqref="G2">
    <cfRule type="top10" dxfId="87" priority="4" rank="1"/>
  </conditionalFormatting>
  <conditionalFormatting sqref="H2">
    <cfRule type="top10" dxfId="86" priority="3" rank="1"/>
  </conditionalFormatting>
  <conditionalFormatting sqref="I2">
    <cfRule type="top10" dxfId="85" priority="2" rank="1"/>
  </conditionalFormatting>
  <conditionalFormatting sqref="J2">
    <cfRule type="top10" dxfId="84" priority="1" rank="1"/>
  </conditionalFormatting>
  <hyperlinks>
    <hyperlink ref="Q1" location="'Virginia ID 2022'!A1" display="Back to Ranking" xr:uid="{117788B9-A62F-4A3A-ACFF-E59394E5926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551A47-164A-4DB3-BE34-3F3FE6A17A2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FE285-7316-4DBB-9085-07A0A0C52F42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44</v>
      </c>
      <c r="C2" s="17">
        <v>44583</v>
      </c>
      <c r="D2" s="18" t="s">
        <v>49</v>
      </c>
      <c r="E2" s="19">
        <v>189</v>
      </c>
      <c r="F2" s="19">
        <v>188</v>
      </c>
      <c r="G2" s="19">
        <v>186</v>
      </c>
      <c r="H2" s="19">
        <v>182</v>
      </c>
      <c r="I2" s="19">
        <v>195</v>
      </c>
      <c r="J2" s="19">
        <v>191</v>
      </c>
      <c r="K2" s="23">
        <v>6</v>
      </c>
      <c r="L2" s="23">
        <v>1131</v>
      </c>
      <c r="M2" s="24">
        <v>188.5</v>
      </c>
      <c r="N2" s="25">
        <v>4</v>
      </c>
      <c r="O2" s="26">
        <v>192.5</v>
      </c>
    </row>
    <row r="4" spans="1:17" x14ac:dyDescent="0.25">
      <c r="K4" s="8">
        <f>SUM(K2:K3)</f>
        <v>6</v>
      </c>
      <c r="L4" s="8">
        <f>SUM(L2:L3)</f>
        <v>1131</v>
      </c>
      <c r="M4" s="7">
        <f>SUM(L4/K4)</f>
        <v>188.5</v>
      </c>
      <c r="N4" s="8">
        <f>SUM(N2:N3)</f>
        <v>4</v>
      </c>
      <c r="O4" s="13">
        <f>SUM(M4+N4)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83" priority="6" rank="1"/>
  </conditionalFormatting>
  <conditionalFormatting sqref="F2">
    <cfRule type="top10" dxfId="82" priority="5" rank="1"/>
  </conditionalFormatting>
  <conditionalFormatting sqref="G2">
    <cfRule type="top10" dxfId="81" priority="4" rank="1"/>
  </conditionalFormatting>
  <conditionalFormatting sqref="H2">
    <cfRule type="top10" dxfId="80" priority="3" rank="1"/>
  </conditionalFormatting>
  <conditionalFormatting sqref="I2">
    <cfRule type="top10" dxfId="79" priority="2" rank="1"/>
  </conditionalFormatting>
  <conditionalFormatting sqref="J2">
    <cfRule type="top10" dxfId="78" priority="1" rank="1"/>
  </conditionalFormatting>
  <hyperlinks>
    <hyperlink ref="Q1" location="'Virginia ID 2022'!A1" display="Back to Ranking" xr:uid="{276800BF-3F3C-44E5-A7A9-0583A3904FD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DCB999-BE76-4197-BFC2-3B5AB5CE046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A103-36DF-4615-A10E-DE5556E150B6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42</v>
      </c>
      <c r="C2" s="17">
        <v>44583</v>
      </c>
      <c r="D2" s="18" t="s">
        <v>49</v>
      </c>
      <c r="E2" s="19">
        <v>196</v>
      </c>
      <c r="F2" s="19">
        <v>196</v>
      </c>
      <c r="G2" s="19">
        <v>195</v>
      </c>
      <c r="H2" s="19">
        <v>195</v>
      </c>
      <c r="I2" s="19">
        <v>196</v>
      </c>
      <c r="J2" s="19">
        <v>196</v>
      </c>
      <c r="K2" s="23">
        <v>6</v>
      </c>
      <c r="L2" s="23">
        <v>1174</v>
      </c>
      <c r="M2" s="24">
        <v>195.66666666666666</v>
      </c>
      <c r="N2" s="25">
        <v>4</v>
      </c>
      <c r="O2" s="26">
        <v>199.66666666666666</v>
      </c>
    </row>
    <row r="4" spans="1:17" x14ac:dyDescent="0.25">
      <c r="K4" s="8">
        <f>SUM(K2:K3)</f>
        <v>6</v>
      </c>
      <c r="L4" s="8">
        <f>SUM(L2:L3)</f>
        <v>1174</v>
      </c>
      <c r="M4" s="7">
        <f>SUM(L4/K4)</f>
        <v>195.66666666666666</v>
      </c>
      <c r="N4" s="8">
        <f>SUM(N2:N3)</f>
        <v>4</v>
      </c>
      <c r="O4" s="13">
        <f>SUM(M4+N4)</f>
        <v>199.66666666666666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77" priority="6" rank="1"/>
  </conditionalFormatting>
  <conditionalFormatting sqref="F2">
    <cfRule type="top10" dxfId="76" priority="5" rank="1"/>
  </conditionalFormatting>
  <conditionalFormatting sqref="G2">
    <cfRule type="top10" dxfId="75" priority="4" rank="1"/>
  </conditionalFormatting>
  <conditionalFormatting sqref="H2">
    <cfRule type="top10" dxfId="74" priority="3" rank="1"/>
  </conditionalFormatting>
  <conditionalFormatting sqref="I2">
    <cfRule type="top10" dxfId="73" priority="2" rank="1"/>
  </conditionalFormatting>
  <conditionalFormatting sqref="J2">
    <cfRule type="top10" dxfId="72" priority="1" rank="1"/>
  </conditionalFormatting>
  <hyperlinks>
    <hyperlink ref="Q1" location="'Virginia ID 2022'!A1" display="Back to Ranking" xr:uid="{19583C17-1760-4968-B77A-56CA9946FA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83AF603-AF7F-439B-B9CB-5C4794E143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D27F6-E6BE-4105-A361-F96C02009EBA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45</v>
      </c>
      <c r="C2" s="17">
        <v>44583</v>
      </c>
      <c r="D2" s="18" t="s">
        <v>49</v>
      </c>
      <c r="E2" s="19">
        <v>185</v>
      </c>
      <c r="F2" s="19">
        <v>183</v>
      </c>
      <c r="G2" s="19">
        <v>181</v>
      </c>
      <c r="H2" s="19">
        <v>181</v>
      </c>
      <c r="I2" s="19">
        <v>184</v>
      </c>
      <c r="J2" s="19">
        <v>178</v>
      </c>
      <c r="K2" s="23">
        <v>6</v>
      </c>
      <c r="L2" s="23">
        <v>1092</v>
      </c>
      <c r="M2" s="24">
        <v>182</v>
      </c>
      <c r="N2" s="25">
        <v>4</v>
      </c>
      <c r="O2" s="26">
        <v>186</v>
      </c>
    </row>
    <row r="4" spans="1:17" x14ac:dyDescent="0.25">
      <c r="K4" s="8">
        <f>SUM(K2:K3)</f>
        <v>6</v>
      </c>
      <c r="L4" s="8">
        <f>SUM(L2:L3)</f>
        <v>1092</v>
      </c>
      <c r="M4" s="7">
        <f>SUM(L4/K4)</f>
        <v>182</v>
      </c>
      <c r="N4" s="8">
        <f>SUM(N2:N3)</f>
        <v>4</v>
      </c>
      <c r="O4" s="13">
        <f>SUM(M4+N4)</f>
        <v>186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71" priority="6" rank="1"/>
  </conditionalFormatting>
  <conditionalFormatting sqref="F2">
    <cfRule type="top10" dxfId="70" priority="5" rank="1"/>
  </conditionalFormatting>
  <conditionalFormatting sqref="G2">
    <cfRule type="top10" dxfId="69" priority="4" rank="1"/>
  </conditionalFormatting>
  <conditionalFormatting sqref="H2">
    <cfRule type="top10" dxfId="68" priority="3" rank="1"/>
  </conditionalFormatting>
  <conditionalFormatting sqref="I2">
    <cfRule type="top10" dxfId="67" priority="2" rank="1"/>
  </conditionalFormatting>
  <conditionalFormatting sqref="J2">
    <cfRule type="top10" dxfId="66" priority="1" rank="1"/>
  </conditionalFormatting>
  <hyperlinks>
    <hyperlink ref="Q1" location="'Virginia ID 2022'!A1" display="Back to Ranking" xr:uid="{BB0BB49B-850C-4D20-BC7E-B367EEBB311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DBF447A-214F-4E0B-B2E3-D85B666375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C49C-585D-464B-A8BD-592288BF9CCB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36</v>
      </c>
      <c r="C2" s="17">
        <v>44583</v>
      </c>
      <c r="D2" s="18" t="s">
        <v>49</v>
      </c>
      <c r="E2" s="19">
        <v>197</v>
      </c>
      <c r="F2" s="19">
        <v>200</v>
      </c>
      <c r="G2" s="19">
        <v>199</v>
      </c>
      <c r="H2" s="19">
        <v>198</v>
      </c>
      <c r="I2" s="19">
        <v>199</v>
      </c>
      <c r="J2" s="19">
        <v>200.001</v>
      </c>
      <c r="K2" s="23">
        <v>6</v>
      </c>
      <c r="L2" s="23">
        <v>1193.001</v>
      </c>
      <c r="M2" s="24">
        <v>198.83349999999999</v>
      </c>
      <c r="N2" s="25">
        <v>8</v>
      </c>
      <c r="O2" s="26">
        <v>206.83349999999999</v>
      </c>
    </row>
    <row r="4" spans="1:17" x14ac:dyDescent="0.25">
      <c r="K4" s="8">
        <f>SUM(K2:K3)</f>
        <v>6</v>
      </c>
      <c r="L4" s="8">
        <f>SUM(L2:L3)</f>
        <v>1193.001</v>
      </c>
      <c r="M4" s="7">
        <f>SUM(L4/K4)</f>
        <v>198.83349999999999</v>
      </c>
      <c r="N4" s="8">
        <f>SUM(N2:N3)</f>
        <v>8</v>
      </c>
      <c r="O4" s="13">
        <f>SUM(M4+N4)</f>
        <v>206.83349999999999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79" priority="6" rank="1"/>
  </conditionalFormatting>
  <conditionalFormatting sqref="F2">
    <cfRule type="top10" dxfId="178" priority="5" rank="1"/>
  </conditionalFormatting>
  <conditionalFormatting sqref="G2">
    <cfRule type="top10" dxfId="177" priority="4" rank="1"/>
  </conditionalFormatting>
  <conditionalFormatting sqref="H2">
    <cfRule type="top10" dxfId="176" priority="3" rank="1"/>
  </conditionalFormatting>
  <conditionalFormatting sqref="I2">
    <cfRule type="top10" dxfId="175" priority="2" rank="1"/>
  </conditionalFormatting>
  <conditionalFormatting sqref="J2">
    <cfRule type="top10" dxfId="174" priority="1" rank="1"/>
  </conditionalFormatting>
  <hyperlinks>
    <hyperlink ref="Q1" location="'Virginia ID 2022'!A1" display="Back to Ranking" xr:uid="{82D0A311-3880-47BC-8EC4-E1A0BB9BF1C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C50542-1F59-48FC-BE81-72C38D5A6C6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08876-B6ED-4091-A0EC-1CCD06EA98E6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40</v>
      </c>
      <c r="C2" s="17">
        <v>44583</v>
      </c>
      <c r="D2" s="18" t="s">
        <v>49</v>
      </c>
      <c r="E2" s="19">
        <v>197</v>
      </c>
      <c r="F2" s="19">
        <v>199</v>
      </c>
      <c r="G2" s="19">
        <v>197</v>
      </c>
      <c r="H2" s="19">
        <v>200</v>
      </c>
      <c r="I2" s="19">
        <v>196</v>
      </c>
      <c r="J2" s="19">
        <v>195</v>
      </c>
      <c r="K2" s="23">
        <v>6</v>
      </c>
      <c r="L2" s="23">
        <v>1184</v>
      </c>
      <c r="M2" s="24">
        <v>197.33333333333334</v>
      </c>
      <c r="N2" s="25">
        <v>4</v>
      </c>
      <c r="O2" s="26">
        <v>201.33333333333334</v>
      </c>
    </row>
    <row r="4" spans="1:17" x14ac:dyDescent="0.25">
      <c r="K4" s="8">
        <f>SUM(K2:K3)</f>
        <v>6</v>
      </c>
      <c r="L4" s="8">
        <f>SUM(L2:L3)</f>
        <v>1184</v>
      </c>
      <c r="M4" s="7">
        <f>SUM(L4/K4)</f>
        <v>197.33333333333334</v>
      </c>
      <c r="N4" s="8">
        <f>SUM(N2:N3)</f>
        <v>4</v>
      </c>
      <c r="O4" s="13">
        <f>SUM(M4+N4)</f>
        <v>201.33333333333334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65" priority="6" rank="1"/>
  </conditionalFormatting>
  <conditionalFormatting sqref="F2">
    <cfRule type="top10" dxfId="64" priority="5" rank="1"/>
  </conditionalFormatting>
  <conditionalFormatting sqref="G2">
    <cfRule type="top10" dxfId="63" priority="4" rank="1"/>
  </conditionalFormatting>
  <conditionalFormatting sqref="H2">
    <cfRule type="top10" dxfId="62" priority="3" rank="1"/>
  </conditionalFormatting>
  <conditionalFormatting sqref="I2">
    <cfRule type="top10" dxfId="61" priority="2" rank="1"/>
  </conditionalFormatting>
  <conditionalFormatting sqref="J2">
    <cfRule type="top10" dxfId="60" priority="1" rank="1"/>
  </conditionalFormatting>
  <hyperlinks>
    <hyperlink ref="Q1" location="'Virginia ID 2022'!A1" display="Back to Ranking" xr:uid="{F08EA326-16D5-40DA-B597-E2E9F6CF73E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37D33B8-29BB-4E0D-BFE3-FD685F135D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E65398-8CFE-4D68-9D93-5C7CDE0FBDCE}">
  <dimension ref="A1:Q6"/>
  <sheetViews>
    <sheetView workbookViewId="0">
      <selection activeCell="B19" sqref="B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28</v>
      </c>
      <c r="B2" s="16" t="s">
        <v>29</v>
      </c>
      <c r="C2" s="17">
        <v>44565</v>
      </c>
      <c r="D2" s="18" t="s">
        <v>49</v>
      </c>
      <c r="E2" s="19">
        <v>200.01</v>
      </c>
      <c r="F2" s="19">
        <v>199.01</v>
      </c>
      <c r="G2" s="19">
        <v>200.01</v>
      </c>
      <c r="H2" s="19"/>
      <c r="I2" s="19"/>
      <c r="J2" s="19"/>
      <c r="K2" s="23">
        <v>3</v>
      </c>
      <c r="L2" s="23">
        <v>599.03</v>
      </c>
      <c r="M2" s="24">
        <v>199.67666666666665</v>
      </c>
      <c r="N2" s="25">
        <v>11</v>
      </c>
      <c r="O2" s="26">
        <v>210.67666666666665</v>
      </c>
    </row>
    <row r="3" spans="1:17" x14ac:dyDescent="0.25">
      <c r="A3" s="15" t="s">
        <v>50</v>
      </c>
      <c r="B3" s="16" t="s">
        <v>29</v>
      </c>
      <c r="C3" s="17">
        <v>44579</v>
      </c>
      <c r="D3" s="18" t="s">
        <v>49</v>
      </c>
      <c r="E3" s="19">
        <v>199</v>
      </c>
      <c r="F3" s="19">
        <v>199</v>
      </c>
      <c r="G3" s="19">
        <v>198</v>
      </c>
      <c r="H3" s="19"/>
      <c r="I3" s="19"/>
      <c r="J3" s="19"/>
      <c r="K3" s="23">
        <v>3</v>
      </c>
      <c r="L3" s="23">
        <v>596</v>
      </c>
      <c r="M3" s="24">
        <v>198.66666666666666</v>
      </c>
      <c r="N3" s="25">
        <v>11</v>
      </c>
      <c r="O3" s="26">
        <v>209.66666666666666</v>
      </c>
    </row>
    <row r="4" spans="1:17" x14ac:dyDescent="0.25">
      <c r="A4" s="15" t="s">
        <v>50</v>
      </c>
      <c r="B4" s="16" t="s">
        <v>29</v>
      </c>
      <c r="C4" s="17">
        <v>44583</v>
      </c>
      <c r="D4" s="18" t="s">
        <v>49</v>
      </c>
      <c r="E4" s="19">
        <v>200.001</v>
      </c>
      <c r="F4" s="19">
        <v>199</v>
      </c>
      <c r="G4" s="19">
        <v>199</v>
      </c>
      <c r="H4" s="19">
        <v>200.001</v>
      </c>
      <c r="I4" s="19">
        <v>199</v>
      </c>
      <c r="J4" s="19">
        <v>199</v>
      </c>
      <c r="K4" s="23">
        <v>6</v>
      </c>
      <c r="L4" s="23">
        <v>1196.002</v>
      </c>
      <c r="M4" s="24">
        <v>199.33366666666666</v>
      </c>
      <c r="N4" s="25">
        <v>16</v>
      </c>
      <c r="O4" s="26">
        <v>215.33366666666666</v>
      </c>
    </row>
    <row r="6" spans="1:17" x14ac:dyDescent="0.25">
      <c r="K6" s="8">
        <f>SUM(K2:K5)</f>
        <v>12</v>
      </c>
      <c r="L6" s="8">
        <f>SUM(L2:L5)</f>
        <v>2391.0320000000002</v>
      </c>
      <c r="M6" s="7">
        <f>SUM(L6/K6)</f>
        <v>199.25266666666667</v>
      </c>
      <c r="N6" s="8">
        <f>SUM(N2:N5)</f>
        <v>38</v>
      </c>
      <c r="O6" s="13">
        <f>SUM(M6+N6)</f>
        <v>237.25266666666667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59" priority="18" rank="1"/>
  </conditionalFormatting>
  <conditionalFormatting sqref="F2">
    <cfRule type="top10" dxfId="58" priority="17" rank="1"/>
  </conditionalFormatting>
  <conditionalFormatting sqref="G2">
    <cfRule type="top10" dxfId="57" priority="16" rank="1"/>
  </conditionalFormatting>
  <conditionalFormatting sqref="H2">
    <cfRule type="top10" dxfId="56" priority="15" rank="1"/>
  </conditionalFormatting>
  <conditionalFormatting sqref="I2">
    <cfRule type="top10" dxfId="55" priority="14" rank="1"/>
  </conditionalFormatting>
  <conditionalFormatting sqref="J2">
    <cfRule type="top10" dxfId="54" priority="13" rank="1"/>
  </conditionalFormatting>
  <conditionalFormatting sqref="E3">
    <cfRule type="top10" dxfId="53" priority="12" rank="1"/>
  </conditionalFormatting>
  <conditionalFormatting sqref="F3">
    <cfRule type="top10" dxfId="52" priority="11" rank="1"/>
  </conditionalFormatting>
  <conditionalFormatting sqref="G3">
    <cfRule type="top10" dxfId="51" priority="10" rank="1"/>
  </conditionalFormatting>
  <conditionalFormatting sqref="H3">
    <cfRule type="top10" dxfId="50" priority="9" rank="1"/>
  </conditionalFormatting>
  <conditionalFormatting sqref="I3">
    <cfRule type="top10" dxfId="49" priority="8" rank="1"/>
  </conditionalFormatting>
  <conditionalFormatting sqref="J3">
    <cfRule type="top10" dxfId="48" priority="7" rank="1"/>
  </conditionalFormatting>
  <conditionalFormatting sqref="E4">
    <cfRule type="top10" dxfId="47" priority="6" rank="1"/>
  </conditionalFormatting>
  <conditionalFormatting sqref="F4">
    <cfRule type="top10" dxfId="46" priority="5" rank="1"/>
  </conditionalFormatting>
  <conditionalFormatting sqref="G4">
    <cfRule type="top10" dxfId="45" priority="4" rank="1"/>
  </conditionalFormatting>
  <conditionalFormatting sqref="H4">
    <cfRule type="top10" dxfId="44" priority="3" rank="1"/>
  </conditionalFormatting>
  <conditionalFormatting sqref="I4">
    <cfRule type="top10" dxfId="43" priority="2" rank="1"/>
  </conditionalFormatting>
  <conditionalFormatting sqref="J4">
    <cfRule type="top10" dxfId="42" priority="1" rank="1"/>
  </conditionalFormatting>
  <hyperlinks>
    <hyperlink ref="Q1" location="'Virginia ID 2022'!A1" display="Back to Ranking" xr:uid="{02AF8BD7-A3EC-4397-945B-A3C05A14F8C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E06910-A082-48C2-BFA9-A83C3AE01DA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8575-7914-4A56-89A2-7E0F013ECB53}"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51</v>
      </c>
      <c r="B2" s="16" t="s">
        <v>47</v>
      </c>
      <c r="C2" s="17">
        <v>44583</v>
      </c>
      <c r="D2" s="18" t="s">
        <v>49</v>
      </c>
      <c r="E2" s="19">
        <v>194</v>
      </c>
      <c r="F2" s="19">
        <v>193</v>
      </c>
      <c r="G2" s="19">
        <v>195</v>
      </c>
      <c r="H2" s="19">
        <v>192</v>
      </c>
      <c r="I2" s="19">
        <v>189</v>
      </c>
      <c r="J2" s="19">
        <v>199</v>
      </c>
      <c r="K2" s="23">
        <v>6</v>
      </c>
      <c r="L2" s="23">
        <v>1162</v>
      </c>
      <c r="M2" s="24">
        <v>193.66666666666666</v>
      </c>
      <c r="N2" s="25">
        <v>22</v>
      </c>
      <c r="O2" s="26">
        <v>215.66666666666666</v>
      </c>
    </row>
    <row r="3" spans="1:17" x14ac:dyDescent="0.25">
      <c r="A3" s="15" t="s">
        <v>51</v>
      </c>
      <c r="B3" s="16" t="s">
        <v>47</v>
      </c>
      <c r="C3" s="17">
        <v>44604</v>
      </c>
      <c r="D3" s="18" t="s">
        <v>49</v>
      </c>
      <c r="E3" s="19">
        <v>189</v>
      </c>
      <c r="F3" s="19">
        <v>190</v>
      </c>
      <c r="G3" s="19">
        <v>186</v>
      </c>
      <c r="H3" s="19">
        <v>186</v>
      </c>
      <c r="I3" s="19">
        <v>189</v>
      </c>
      <c r="J3" s="19"/>
      <c r="K3" s="23">
        <v>5</v>
      </c>
      <c r="L3" s="23">
        <v>940</v>
      </c>
      <c r="M3" s="24">
        <v>188</v>
      </c>
      <c r="N3" s="25">
        <v>5</v>
      </c>
      <c r="O3" s="26">
        <v>193</v>
      </c>
    </row>
    <row r="5" spans="1:17" x14ac:dyDescent="0.25">
      <c r="K5" s="8">
        <f>SUM(K2:K4)</f>
        <v>11</v>
      </c>
      <c r="L5" s="8">
        <f>SUM(L2:L4)</f>
        <v>2102</v>
      </c>
      <c r="M5" s="7">
        <f>SUM(L5/K5)</f>
        <v>191.09090909090909</v>
      </c>
      <c r="N5" s="8">
        <f>SUM(N2:N4)</f>
        <v>27</v>
      </c>
      <c r="O5" s="13">
        <f>SUM(M5+N5)</f>
        <v>218.09090909090909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3:C3 E3:J3" name="Range1_4_1_1_1_1_2"/>
    <protectedRange algorithmName="SHA-512" hashValue="ON39YdpmFHfN9f47KpiRvqrKx0V9+erV1CNkpWzYhW/Qyc6aT8rEyCrvauWSYGZK2ia3o7vd3akF07acHAFpOA==" saltValue="yVW9XmDwTqEnmpSGai0KYg==" spinCount="100000" sqref="D3" name="Range1_1_4_1_1_1_2"/>
  </protectedRanges>
  <conditionalFormatting sqref="E2">
    <cfRule type="top10" dxfId="41" priority="12" rank="1"/>
  </conditionalFormatting>
  <conditionalFormatting sqref="F2">
    <cfRule type="top10" dxfId="40" priority="11" rank="1"/>
  </conditionalFormatting>
  <conditionalFormatting sqref="G2">
    <cfRule type="top10" dxfId="39" priority="10" rank="1"/>
  </conditionalFormatting>
  <conditionalFormatting sqref="H2">
    <cfRule type="top10" dxfId="38" priority="9" rank="1"/>
  </conditionalFormatting>
  <conditionalFormatting sqref="I2">
    <cfRule type="top10" dxfId="37" priority="8" rank="1"/>
  </conditionalFormatting>
  <conditionalFormatting sqref="J2">
    <cfRule type="top10" dxfId="36" priority="7" rank="1"/>
  </conditionalFormatting>
  <conditionalFormatting sqref="E3">
    <cfRule type="top10" dxfId="35" priority="6" rank="1"/>
  </conditionalFormatting>
  <conditionalFormatting sqref="F3">
    <cfRule type="top10" dxfId="34" priority="5" rank="1"/>
  </conditionalFormatting>
  <conditionalFormatting sqref="G3">
    <cfRule type="top10" dxfId="33" priority="4" rank="1"/>
  </conditionalFormatting>
  <conditionalFormatting sqref="H3">
    <cfRule type="top10" dxfId="32" priority="3" rank="1"/>
  </conditionalFormatting>
  <conditionalFormatting sqref="I3">
    <cfRule type="top10" dxfId="31" priority="2" rank="1"/>
  </conditionalFormatting>
  <conditionalFormatting sqref="J3">
    <cfRule type="top10" dxfId="30" priority="1" rank="1"/>
  </conditionalFormatting>
  <hyperlinks>
    <hyperlink ref="Q1" location="'Virginia ID 2022'!A1" display="Back to Ranking" xr:uid="{1233892E-55D0-4F49-B15C-EF31FC55733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402E33-E235-4A24-9BAE-F5B7BE987E1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1F502-17D8-4B96-871C-BFC8998D3F8A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43</v>
      </c>
      <c r="C2" s="17">
        <v>44583</v>
      </c>
      <c r="D2" s="18" t="s">
        <v>49</v>
      </c>
      <c r="E2" s="19">
        <v>197</v>
      </c>
      <c r="F2" s="19">
        <v>195</v>
      </c>
      <c r="G2" s="19">
        <v>198</v>
      </c>
      <c r="H2" s="19">
        <v>191</v>
      </c>
      <c r="I2" s="19">
        <v>194</v>
      </c>
      <c r="J2" s="19">
        <v>198</v>
      </c>
      <c r="K2" s="23">
        <v>6</v>
      </c>
      <c r="L2" s="23">
        <v>1173</v>
      </c>
      <c r="M2" s="24">
        <v>195.5</v>
      </c>
      <c r="N2" s="25">
        <v>4</v>
      </c>
      <c r="O2" s="26">
        <v>199.5</v>
      </c>
    </row>
    <row r="4" spans="1:17" x14ac:dyDescent="0.25">
      <c r="K4" s="8">
        <f>SUM(K2:K3)</f>
        <v>6</v>
      </c>
      <c r="L4" s="8">
        <f>SUM(L2:L3)</f>
        <v>1173</v>
      </c>
      <c r="M4" s="7">
        <f>SUM(L4/K4)</f>
        <v>195.5</v>
      </c>
      <c r="N4" s="8">
        <f>SUM(N2:N3)</f>
        <v>4</v>
      </c>
      <c r="O4" s="13">
        <f>SUM(M4+N4)</f>
        <v>199.5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29" priority="6" rank="1"/>
  </conditionalFormatting>
  <conditionalFormatting sqref="F2">
    <cfRule type="top10" dxfId="28" priority="5" rank="1"/>
  </conditionalFormatting>
  <conditionalFormatting sqref="G2">
    <cfRule type="top10" dxfId="27" priority="4" rank="1"/>
  </conditionalFormatting>
  <conditionalFormatting sqref="H2">
    <cfRule type="top10" dxfId="26" priority="3" rank="1"/>
  </conditionalFormatting>
  <conditionalFormatting sqref="I2">
    <cfRule type="top10" dxfId="25" priority="2" rank="1"/>
  </conditionalFormatting>
  <conditionalFormatting sqref="J2">
    <cfRule type="top10" dxfId="24" priority="1" rank="1"/>
  </conditionalFormatting>
  <hyperlinks>
    <hyperlink ref="Q1" location="'Virginia ID 2022'!A1" display="Back to Ranking" xr:uid="{E690B0D9-4AE4-46AF-B9DC-AB2A5CCC8C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9B9B3A-EE4D-4F34-800E-328169D0796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2AF5A-201E-47CD-B6E1-C0F7F481DA5B}">
  <dimension ref="A1:Q5"/>
  <sheetViews>
    <sheetView workbookViewId="0">
      <selection activeCell="A3" sqref="A3:O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28</v>
      </c>
      <c r="B2" s="16" t="s">
        <v>30</v>
      </c>
      <c r="C2" s="17">
        <v>44565</v>
      </c>
      <c r="D2" s="18" t="s">
        <v>49</v>
      </c>
      <c r="E2" s="19">
        <v>200</v>
      </c>
      <c r="F2" s="19">
        <v>199</v>
      </c>
      <c r="G2" s="19">
        <v>199</v>
      </c>
      <c r="H2" s="19"/>
      <c r="I2" s="19"/>
      <c r="J2" s="19"/>
      <c r="K2" s="23">
        <v>3</v>
      </c>
      <c r="L2" s="23">
        <v>598</v>
      </c>
      <c r="M2" s="24">
        <v>199.33333333333334</v>
      </c>
      <c r="N2" s="25">
        <v>4</v>
      </c>
      <c r="O2" s="26">
        <v>203.33333333333334</v>
      </c>
    </row>
    <row r="3" spans="1:17" x14ac:dyDescent="0.25">
      <c r="A3" s="15" t="s">
        <v>50</v>
      </c>
      <c r="B3" s="16" t="s">
        <v>30</v>
      </c>
      <c r="C3" s="17">
        <v>44583</v>
      </c>
      <c r="D3" s="18" t="s">
        <v>49</v>
      </c>
      <c r="E3" s="19">
        <v>199</v>
      </c>
      <c r="F3" s="19">
        <v>200</v>
      </c>
      <c r="G3" s="19">
        <v>198</v>
      </c>
      <c r="H3" s="19">
        <v>199</v>
      </c>
      <c r="I3" s="19">
        <v>199</v>
      </c>
      <c r="J3" s="19">
        <v>198</v>
      </c>
      <c r="K3" s="23">
        <v>6</v>
      </c>
      <c r="L3" s="23">
        <v>1193</v>
      </c>
      <c r="M3" s="24">
        <v>198.83333333333334</v>
      </c>
      <c r="N3" s="25">
        <v>4</v>
      </c>
      <c r="O3" s="26">
        <v>202.83333333333334</v>
      </c>
    </row>
    <row r="5" spans="1:17" x14ac:dyDescent="0.25">
      <c r="K5" s="8">
        <f>SUM(K2:K4)</f>
        <v>9</v>
      </c>
      <c r="L5" s="8">
        <f>SUM(L2:L4)</f>
        <v>1791</v>
      </c>
      <c r="M5" s="7">
        <f>SUM(L5/K5)</f>
        <v>199</v>
      </c>
      <c r="N5" s="8">
        <f>SUM(N2:N4)</f>
        <v>8</v>
      </c>
      <c r="O5" s="13">
        <f>SUM(M5+N5)</f>
        <v>207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73" priority="12" rank="1"/>
  </conditionalFormatting>
  <conditionalFormatting sqref="F2">
    <cfRule type="top10" dxfId="172" priority="11" rank="1"/>
  </conditionalFormatting>
  <conditionalFormatting sqref="G2">
    <cfRule type="top10" dxfId="171" priority="10" rank="1"/>
  </conditionalFormatting>
  <conditionalFormatting sqref="H2">
    <cfRule type="top10" dxfId="170" priority="9" rank="1"/>
  </conditionalFormatting>
  <conditionalFormatting sqref="I2">
    <cfRule type="top10" dxfId="169" priority="8" rank="1"/>
  </conditionalFormatting>
  <conditionalFormatting sqref="J2">
    <cfRule type="top10" dxfId="168" priority="7" rank="1"/>
  </conditionalFormatting>
  <conditionalFormatting sqref="E3">
    <cfRule type="top10" dxfId="167" priority="6" rank="1"/>
  </conditionalFormatting>
  <conditionalFormatting sqref="F3">
    <cfRule type="top10" dxfId="166" priority="5" rank="1"/>
  </conditionalFormatting>
  <conditionalFormatting sqref="G3">
    <cfRule type="top10" dxfId="165" priority="4" rank="1"/>
  </conditionalFormatting>
  <conditionalFormatting sqref="H3">
    <cfRule type="top10" dxfId="164" priority="3" rank="1"/>
  </conditionalFormatting>
  <conditionalFormatting sqref="I3">
    <cfRule type="top10" dxfId="163" priority="2" rank="1"/>
  </conditionalFormatting>
  <conditionalFormatting sqref="J3">
    <cfRule type="top10" dxfId="162" priority="1" rank="1"/>
  </conditionalFormatting>
  <hyperlinks>
    <hyperlink ref="Q1" location="'Virginia ID 2022'!A1" display="Back to Ranking" xr:uid="{CA38EBFA-5A78-4F53-897E-A34047927B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14CFDE8-2F28-45D9-B480-CD608BF4F1F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5D44-273E-4207-B47B-42418581EFAC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52</v>
      </c>
      <c r="B2" s="16" t="s">
        <v>53</v>
      </c>
      <c r="C2" s="17">
        <v>44628</v>
      </c>
      <c r="D2" s="18" t="s">
        <v>49</v>
      </c>
      <c r="E2" s="19">
        <v>187</v>
      </c>
      <c r="F2" s="19">
        <v>192</v>
      </c>
      <c r="G2" s="19">
        <v>186</v>
      </c>
      <c r="H2" s="19"/>
      <c r="I2" s="19"/>
      <c r="J2" s="19"/>
      <c r="K2" s="23">
        <v>3</v>
      </c>
      <c r="L2" s="23">
        <v>565</v>
      </c>
      <c r="M2" s="24">
        <v>183.33</v>
      </c>
      <c r="N2" s="25">
        <v>9</v>
      </c>
      <c r="O2" s="26">
        <f>SUM(M2+N2)</f>
        <v>192.33</v>
      </c>
    </row>
    <row r="4" spans="1:17" x14ac:dyDescent="0.25">
      <c r="K4" s="8">
        <f>SUM(K2:K3)</f>
        <v>3</v>
      </c>
      <c r="L4" s="8">
        <f>SUM(L2:L3)</f>
        <v>565</v>
      </c>
      <c r="M4" s="7">
        <f>SUM(L4/K4)</f>
        <v>188.33333333333334</v>
      </c>
      <c r="N4" s="8">
        <f>SUM(N2:N3)</f>
        <v>9</v>
      </c>
      <c r="O4" s="13">
        <f>SUM(M4+N4)</f>
        <v>197.33333333333334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1" priority="6" rank="1"/>
  </conditionalFormatting>
  <conditionalFormatting sqref="F2">
    <cfRule type="top10" dxfId="10" priority="5" rank="1"/>
  </conditionalFormatting>
  <conditionalFormatting sqref="G2">
    <cfRule type="top10" dxfId="9" priority="4" rank="1"/>
  </conditionalFormatting>
  <conditionalFormatting sqref="H2">
    <cfRule type="top10" dxfId="8" priority="3" rank="1"/>
  </conditionalFormatting>
  <conditionalFormatting sqref="I2">
    <cfRule type="top10" dxfId="7" priority="2" rank="1"/>
  </conditionalFormatting>
  <conditionalFormatting sqref="J2">
    <cfRule type="top10" dxfId="6" priority="1" rank="1"/>
  </conditionalFormatting>
  <hyperlinks>
    <hyperlink ref="Q1" location="'Virginia ID 2022'!A1" display="Back to Ranking" xr:uid="{48A767A9-0BE8-4B8E-B7B4-B203965181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89E5C8-C05E-46CA-A66F-17A4B31A4A7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006EF-20E9-4ECB-A72A-2BC010995A76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35</v>
      </c>
      <c r="C2" s="17">
        <v>44583</v>
      </c>
      <c r="D2" s="18" t="s">
        <v>49</v>
      </c>
      <c r="E2" s="19">
        <v>197</v>
      </c>
      <c r="F2" s="19">
        <v>200.001</v>
      </c>
      <c r="G2" s="19">
        <v>200.001</v>
      </c>
      <c r="H2" s="19">
        <v>199</v>
      </c>
      <c r="I2" s="19">
        <v>199</v>
      </c>
      <c r="J2" s="19">
        <v>200</v>
      </c>
      <c r="K2" s="23">
        <v>6</v>
      </c>
      <c r="L2" s="23">
        <v>1195.002</v>
      </c>
      <c r="M2" s="24">
        <v>199.167</v>
      </c>
      <c r="N2" s="25">
        <v>14</v>
      </c>
      <c r="O2" s="26">
        <v>213.167</v>
      </c>
    </row>
    <row r="4" spans="1:17" x14ac:dyDescent="0.25">
      <c r="K4" s="8">
        <f>SUM(K2:K3)</f>
        <v>6</v>
      </c>
      <c r="L4" s="8">
        <f>SUM(L2:L3)</f>
        <v>1195.002</v>
      </c>
      <c r="M4" s="7">
        <f>SUM(L4/K4)</f>
        <v>199.167</v>
      </c>
      <c r="N4" s="8">
        <f>SUM(N2:N3)</f>
        <v>14</v>
      </c>
      <c r="O4" s="13">
        <f>SUM(M4+N4)</f>
        <v>213.167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61" priority="6" rank="1"/>
  </conditionalFormatting>
  <conditionalFormatting sqref="F2">
    <cfRule type="top10" dxfId="160" priority="5" rank="1"/>
  </conditionalFormatting>
  <conditionalFormatting sqref="G2">
    <cfRule type="top10" dxfId="159" priority="4" rank="1"/>
  </conditionalFormatting>
  <conditionalFormatting sqref="H2">
    <cfRule type="top10" dxfId="158" priority="3" rank="1"/>
  </conditionalFormatting>
  <conditionalFormatting sqref="I2">
    <cfRule type="top10" dxfId="157" priority="2" rank="1"/>
  </conditionalFormatting>
  <conditionalFormatting sqref="J2">
    <cfRule type="top10" dxfId="156" priority="1" rank="1"/>
  </conditionalFormatting>
  <hyperlinks>
    <hyperlink ref="Q1" location="'Virginia ID 2022'!A1" display="Back to Ranking" xr:uid="{ECB243CD-8D2C-4CEF-8B47-6EC4B6A240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84F1D88-408E-4A8F-8D91-1117118B23A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7366-0AFB-4B6D-A925-50B5F911864A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52</v>
      </c>
      <c r="B2" s="16" t="s">
        <v>54</v>
      </c>
      <c r="C2" s="17">
        <v>44628</v>
      </c>
      <c r="D2" s="18" t="s">
        <v>49</v>
      </c>
      <c r="E2" s="19">
        <v>187.001</v>
      </c>
      <c r="F2" s="19">
        <v>181</v>
      </c>
      <c r="G2" s="19">
        <v>177</v>
      </c>
      <c r="H2" s="19"/>
      <c r="I2" s="19"/>
      <c r="J2" s="19"/>
      <c r="K2" s="23">
        <v>3</v>
      </c>
      <c r="L2" s="23">
        <v>545</v>
      </c>
      <c r="M2" s="24">
        <v>181.5667</v>
      </c>
      <c r="N2" s="25">
        <v>6</v>
      </c>
      <c r="O2" s="26">
        <f>SUM(M2+N2)</f>
        <v>187.5667</v>
      </c>
    </row>
    <row r="4" spans="1:17" x14ac:dyDescent="0.25">
      <c r="K4" s="8">
        <f>SUM(K2:K3)</f>
        <v>3</v>
      </c>
      <c r="L4" s="8">
        <f>SUM(L2:L3)</f>
        <v>545</v>
      </c>
      <c r="M4" s="7">
        <f>SUM(L4/K4)</f>
        <v>181.66666666666666</v>
      </c>
      <c r="N4" s="8">
        <f>SUM(N2:N3)</f>
        <v>6</v>
      </c>
      <c r="O4" s="13">
        <f>SUM(M4+N4)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5" priority="6" rank="1"/>
  </conditionalFormatting>
  <conditionalFormatting sqref="F2">
    <cfRule type="top10" dxfId="4" priority="5" rank="1"/>
  </conditionalFormatting>
  <conditionalFormatting sqref="G2">
    <cfRule type="top10" dxfId="3" priority="4" rank="1"/>
  </conditionalFormatting>
  <conditionalFormatting sqref="H2">
    <cfRule type="top10" dxfId="2" priority="3" rank="1"/>
  </conditionalFormatting>
  <conditionalFormatting sqref="I2">
    <cfRule type="top10" dxfId="1" priority="2" rank="1"/>
  </conditionalFormatting>
  <conditionalFormatting sqref="J2">
    <cfRule type="top10" dxfId="0" priority="1" rank="1"/>
  </conditionalFormatting>
  <hyperlinks>
    <hyperlink ref="Q1" location="'Virginia ID 2022'!A1" display="Back to Ranking" xr:uid="{A081440B-40F7-4386-880F-05BCA2A6B4B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2C28DD-A18D-4EB6-95D3-3D5DA19145C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BA84-E144-4982-A804-313843966740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37</v>
      </c>
      <c r="C2" s="17">
        <v>44583</v>
      </c>
      <c r="D2" s="18" t="s">
        <v>49</v>
      </c>
      <c r="E2" s="19">
        <v>196</v>
      </c>
      <c r="F2" s="19">
        <v>197</v>
      </c>
      <c r="G2" s="19">
        <v>198</v>
      </c>
      <c r="H2" s="19">
        <v>200</v>
      </c>
      <c r="I2" s="19">
        <v>200</v>
      </c>
      <c r="J2" s="19">
        <v>200</v>
      </c>
      <c r="K2" s="23">
        <v>6</v>
      </c>
      <c r="L2" s="23">
        <v>1191</v>
      </c>
      <c r="M2" s="24">
        <v>198.5</v>
      </c>
      <c r="N2" s="25">
        <v>4</v>
      </c>
      <c r="O2" s="26">
        <v>202.5</v>
      </c>
    </row>
    <row r="4" spans="1:17" x14ac:dyDescent="0.25">
      <c r="K4" s="8">
        <f>SUM(K2:K3)</f>
        <v>6</v>
      </c>
      <c r="L4" s="8">
        <f>SUM(L2:L3)</f>
        <v>1191</v>
      </c>
      <c r="M4" s="7">
        <f>SUM(L4/K4)</f>
        <v>198.5</v>
      </c>
      <c r="N4" s="8">
        <f>SUM(N2:N3)</f>
        <v>4</v>
      </c>
      <c r="O4" s="13">
        <f>SUM(M4+N4)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55" priority="6" rank="1"/>
  </conditionalFormatting>
  <conditionalFormatting sqref="F2">
    <cfRule type="top10" dxfId="154" priority="5" rank="1"/>
  </conditionalFormatting>
  <conditionalFormatting sqref="G2">
    <cfRule type="top10" dxfId="153" priority="4" rank="1"/>
  </conditionalFormatting>
  <conditionalFormatting sqref="H2">
    <cfRule type="top10" dxfId="152" priority="3" rank="1"/>
  </conditionalFormatting>
  <conditionalFormatting sqref="I2">
    <cfRule type="top10" dxfId="151" priority="2" rank="1"/>
  </conditionalFormatting>
  <conditionalFormatting sqref="J2">
    <cfRule type="top10" dxfId="150" priority="1" rank="1"/>
  </conditionalFormatting>
  <hyperlinks>
    <hyperlink ref="Q1" location="'Virginia ID 2022'!A1" display="Back to Ranking" xr:uid="{ECC90C32-0716-43B2-B4A7-75A03B584F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7356AB-77EE-4F2F-94C3-F829018AB08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FCC1-4570-4FA5-9185-CC4E0289BD20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50</v>
      </c>
      <c r="B2" s="16" t="s">
        <v>38</v>
      </c>
      <c r="C2" s="17">
        <v>44583</v>
      </c>
      <c r="D2" s="18" t="s">
        <v>49</v>
      </c>
      <c r="E2" s="19">
        <v>197</v>
      </c>
      <c r="F2" s="19">
        <v>198</v>
      </c>
      <c r="G2" s="19">
        <v>198</v>
      </c>
      <c r="H2" s="19">
        <v>199</v>
      </c>
      <c r="I2" s="19">
        <v>199</v>
      </c>
      <c r="J2" s="19">
        <v>199</v>
      </c>
      <c r="K2" s="23">
        <v>6</v>
      </c>
      <c r="L2" s="23">
        <v>1190</v>
      </c>
      <c r="M2" s="24">
        <v>198.33333333333334</v>
      </c>
      <c r="N2" s="25">
        <v>4</v>
      </c>
      <c r="O2" s="26">
        <v>202.33333333333334</v>
      </c>
    </row>
    <row r="4" spans="1:17" x14ac:dyDescent="0.25">
      <c r="K4" s="8">
        <f>SUM(K2:K3)</f>
        <v>6</v>
      </c>
      <c r="L4" s="8">
        <f>SUM(L2:L3)</f>
        <v>1190</v>
      </c>
      <c r="M4" s="7">
        <f>SUM(L4/K4)</f>
        <v>198.33333333333334</v>
      </c>
      <c r="N4" s="8">
        <f>SUM(N2:N3)</f>
        <v>4</v>
      </c>
      <c r="O4" s="13">
        <f>SUM(M4+N4)</f>
        <v>202.33333333333334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49" priority="6" rank="1"/>
  </conditionalFormatting>
  <conditionalFormatting sqref="F2">
    <cfRule type="top10" dxfId="148" priority="5" rank="1"/>
  </conditionalFormatting>
  <conditionalFormatting sqref="G2">
    <cfRule type="top10" dxfId="147" priority="4" rank="1"/>
  </conditionalFormatting>
  <conditionalFormatting sqref="H2">
    <cfRule type="top10" dxfId="146" priority="3" rank="1"/>
  </conditionalFormatting>
  <conditionalFormatting sqref="I2">
    <cfRule type="top10" dxfId="145" priority="2" rank="1"/>
  </conditionalFormatting>
  <conditionalFormatting sqref="J2">
    <cfRule type="top10" dxfId="144" priority="1" rank="1"/>
  </conditionalFormatting>
  <hyperlinks>
    <hyperlink ref="Q1" location="'Virginia ID 2022'!A1" display="Back to Ranking" xr:uid="{D2B33B33-EDE7-47F5-9C8A-D854811C7BD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6871D0-FD92-400C-8EF1-FF4B59CE9B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2A9C8-2935-42A2-AD74-7C0DDE281666}">
  <dimension ref="A1:Q4"/>
  <sheetViews>
    <sheetView workbookViewId="0">
      <selection activeCell="A2" sqref="A2:O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4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7" t="s">
        <v>21</v>
      </c>
    </row>
    <row r="2" spans="1:17" x14ac:dyDescent="0.25">
      <c r="A2" s="15" t="s">
        <v>28</v>
      </c>
      <c r="B2" s="16" t="s">
        <v>31</v>
      </c>
      <c r="C2" s="17">
        <v>44565</v>
      </c>
      <c r="D2" s="18" t="s">
        <v>49</v>
      </c>
      <c r="E2" s="19">
        <v>198</v>
      </c>
      <c r="F2" s="19">
        <v>198</v>
      </c>
      <c r="G2" s="19">
        <v>195</v>
      </c>
      <c r="H2" s="19"/>
      <c r="I2" s="19"/>
      <c r="J2" s="19"/>
      <c r="K2" s="23">
        <v>3</v>
      </c>
      <c r="L2" s="23">
        <v>591</v>
      </c>
      <c r="M2" s="24">
        <v>197</v>
      </c>
      <c r="N2" s="25">
        <v>3</v>
      </c>
      <c r="O2" s="26">
        <v>200</v>
      </c>
    </row>
    <row r="4" spans="1:17" x14ac:dyDescent="0.25">
      <c r="K4" s="8">
        <f>SUM(K2:K3)</f>
        <v>3</v>
      </c>
      <c r="L4" s="8">
        <f>SUM(L2:L3)</f>
        <v>591</v>
      </c>
      <c r="M4" s="7">
        <f>SUM(L4/K4)</f>
        <v>197</v>
      </c>
      <c r="N4" s="8">
        <f>SUM(N2:N3)</f>
        <v>3</v>
      </c>
      <c r="O4" s="13">
        <f>SUM(M4+N4)</f>
        <v>200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</protectedRanges>
  <conditionalFormatting sqref="E2">
    <cfRule type="top10" dxfId="143" priority="6" rank="1"/>
  </conditionalFormatting>
  <conditionalFormatting sqref="F2">
    <cfRule type="top10" dxfId="142" priority="5" rank="1"/>
  </conditionalFormatting>
  <conditionalFormatting sqref="G2">
    <cfRule type="top10" dxfId="141" priority="4" rank="1"/>
  </conditionalFormatting>
  <conditionalFormatting sqref="H2">
    <cfRule type="top10" dxfId="140" priority="3" rank="1"/>
  </conditionalFormatting>
  <conditionalFormatting sqref="I2">
    <cfRule type="top10" dxfId="139" priority="2" rank="1"/>
  </conditionalFormatting>
  <conditionalFormatting sqref="J2">
    <cfRule type="top10" dxfId="138" priority="1" rank="1"/>
  </conditionalFormatting>
  <hyperlinks>
    <hyperlink ref="Q1" location="'Virginia ID 2022'!A1" display="Back to Ranking" xr:uid="{A92BD1BE-03AB-4976-B82C-DDD55CAD549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64B5AD3-3204-4D7C-8BDB-176783A69CF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Virginia ID 2022</vt:lpstr>
      <vt:lpstr>Billy Dooley</vt:lpstr>
      <vt:lpstr>Cecil Combs</vt:lpstr>
      <vt:lpstr>Charles Miller</vt:lpstr>
      <vt:lpstr>Chuck Morrell</vt:lpstr>
      <vt:lpstr>Dale Cauthen</vt:lpstr>
      <vt:lpstr>David Gilliam</vt:lpstr>
      <vt:lpstr>Don Kowalsky</vt:lpstr>
      <vt:lpstr>Eric Nester</vt:lpstr>
      <vt:lpstr>Jay Boyd</vt:lpstr>
      <vt:lpstr>Jeff Lewis</vt:lpstr>
      <vt:lpstr>Jimmy Niece</vt:lpstr>
      <vt:lpstr>Jud Denniston</vt:lpstr>
      <vt:lpstr>Kim Duff</vt:lpstr>
      <vt:lpstr>Mark Burns</vt:lpstr>
      <vt:lpstr>Matthew Tignor</vt:lpstr>
      <vt:lpstr>Mike Gross</vt:lpstr>
      <vt:lpstr>Myles Cope</vt:lpstr>
      <vt:lpstr>Ralph Frazier</vt:lpstr>
      <vt:lpstr>Russ Peters</vt:lpstr>
      <vt:lpstr>Stanley Canter</vt:lpstr>
      <vt:lpstr>Tom Tignor</vt:lpstr>
      <vt:lpstr>Willie Castle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2022-02-19T19:27:22Z</cp:lastPrinted>
  <dcterms:created xsi:type="dcterms:W3CDTF">2020-01-30T01:18:37Z</dcterms:created>
  <dcterms:modified xsi:type="dcterms:W3CDTF">2022-03-12T17:25:51Z</dcterms:modified>
</cp:coreProperties>
</file>