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535"/>
  </bookViews>
  <sheets>
    <sheet name="National Jr Ranking" sheetId="20" r:id="rId1"/>
    <sheet name="Biggs, Darek" sheetId="22" r:id="rId2"/>
    <sheet name="Niblett, Thomas" sheetId="23" r:id="rId3"/>
    <sheet name="Remley, Trishin" sheetId="24" r:id="rId4"/>
    <sheet name="Fair, Jesse" sheetId="25" r:id="rId5"/>
    <sheet name="Matoy, Shelby" sheetId="2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45621"/>
</workbook>
</file>

<file path=xl/calcChain.xml><?xml version="1.0" encoding="utf-8"?>
<calcChain xmlns="http://schemas.openxmlformats.org/spreadsheetml/2006/main">
  <c r="H5" i="20" l="1"/>
  <c r="G5" i="20"/>
  <c r="F5" i="20"/>
  <c r="E5" i="20"/>
  <c r="D5" i="20"/>
  <c r="N4" i="26"/>
  <c r="L4" i="26"/>
  <c r="M4" i="26" s="1"/>
  <c r="O4" i="26" s="1"/>
  <c r="K4" i="26"/>
  <c r="M14" i="22" l="1"/>
  <c r="O14" i="22" s="1"/>
  <c r="L14" i="22"/>
  <c r="K14" i="22"/>
  <c r="N4" i="23" l="1"/>
  <c r="L4" i="23"/>
  <c r="K4" i="23"/>
  <c r="M6" i="22" l="1"/>
  <c r="O6" i="22" s="1"/>
  <c r="L6" i="22"/>
  <c r="K6" i="22"/>
  <c r="O5" i="22"/>
  <c r="O4" i="22"/>
  <c r="O3" i="22"/>
  <c r="O2" i="22"/>
  <c r="H6" i="20" l="1"/>
  <c r="G6" i="20"/>
  <c r="F6" i="20"/>
  <c r="E6" i="20"/>
  <c r="D6" i="20"/>
  <c r="P11" i="25"/>
  <c r="O11" i="25"/>
  <c r="N11" i="25"/>
  <c r="M11" i="25"/>
  <c r="L11" i="25"/>
  <c r="N18" i="22" l="1"/>
  <c r="L18" i="22"/>
  <c r="K18" i="22"/>
  <c r="M18" i="22" l="1"/>
  <c r="O18" i="22" s="1"/>
  <c r="H4" i="20"/>
  <c r="G4" i="20"/>
  <c r="F4" i="20"/>
  <c r="E4" i="20"/>
  <c r="D4" i="20"/>
  <c r="L2" i="25"/>
  <c r="L3" i="25" s="1"/>
  <c r="K3" i="25"/>
  <c r="E11" i="20" s="1"/>
  <c r="N3" i="25"/>
  <c r="G11" i="20" s="1"/>
  <c r="M2" i="25"/>
  <c r="O2" i="25" s="1"/>
  <c r="L2" i="24"/>
  <c r="L3" i="24"/>
  <c r="K3" i="24"/>
  <c r="M3" i="24"/>
  <c r="N3" i="24"/>
  <c r="O3" i="24"/>
  <c r="M2" i="24"/>
  <c r="O2" i="24"/>
  <c r="L2" i="23"/>
  <c r="E3" i="20"/>
  <c r="G3" i="20"/>
  <c r="M2" i="23"/>
  <c r="O2" i="23" s="1"/>
  <c r="G2" i="20"/>
  <c r="D2" i="20"/>
  <c r="H2" i="20"/>
  <c r="E2" i="20"/>
  <c r="F2" i="20" l="1"/>
  <c r="D3" i="20"/>
  <c r="M4" i="23"/>
  <c r="D11" i="20"/>
  <c r="M3" i="25"/>
  <c r="F3" i="20" l="1"/>
  <c r="O4" i="23"/>
  <c r="H3" i="20" s="1"/>
  <c r="F11" i="20"/>
  <c r="O3" i="25"/>
  <c r="H11" i="20" s="1"/>
</calcChain>
</file>

<file path=xl/sharedStrings.xml><?xml version="1.0" encoding="utf-8"?>
<sst xmlns="http://schemas.openxmlformats.org/spreadsheetml/2006/main" count="176" uniqueCount="46">
  <si>
    <t>Class</t>
  </si>
  <si>
    <t>Date</t>
  </si>
  <si>
    <t>Range Location</t>
  </si>
  <si>
    <t>Unlimited</t>
  </si>
  <si>
    <t>Points</t>
  </si>
  <si>
    <t>Target Total</t>
  </si>
  <si>
    <t>Agg + Points</t>
  </si>
  <si>
    <t>Ranking</t>
  </si>
  <si>
    <t>*Jr Competitor</t>
  </si>
  <si>
    <t>Agg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</si>
  <si>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</si>
  <si>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</si>
  <si>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</si>
  <si>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</si>
  <si>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</si>
  <si>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</si>
  <si>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</si>
  <si>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</si>
  <si>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</si>
  <si>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</si>
  <si>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Biggs, Darek</t>
  </si>
  <si>
    <t>BIGGS, DAREK</t>
  </si>
  <si>
    <t>BOERNE</t>
  </si>
  <si>
    <t># of Targets</t>
  </si>
  <si>
    <t>Competitor</t>
  </si>
  <si>
    <t># Of Targets</t>
  </si>
  <si>
    <t>*Niblett, Thomas</t>
  </si>
  <si>
    <t>*Remley, Trishin</t>
  </si>
  <si>
    <t>Factory</t>
  </si>
  <si>
    <t>*Fair, Jesse</t>
  </si>
  <si>
    <t>*Thomas Niblett</t>
  </si>
  <si>
    <t>Blue Grass, KY</t>
  </si>
  <si>
    <t>*Darek Biggs</t>
  </si>
  <si>
    <t>San Angelo, TX</t>
  </si>
  <si>
    <t>Boerne,TX</t>
  </si>
  <si>
    <t>Darek Biggs</t>
  </si>
  <si>
    <t>Boerne Texas</t>
  </si>
  <si>
    <t>Rank</t>
  </si>
  <si>
    <t>*Jesse Fair</t>
  </si>
  <si>
    <t>*Darrek Biggs</t>
  </si>
  <si>
    <t>Boerne</t>
  </si>
  <si>
    <t>Darek biggs</t>
  </si>
  <si>
    <t xml:space="preserve">Boerne </t>
  </si>
  <si>
    <t>Matoy, Shelby</t>
  </si>
  <si>
    <t>*Shelby Matoy</t>
  </si>
  <si>
    <t>Oak Ridge Sportsman ,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</si>
</sst>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m/d/yyyy;@"/>
    <numFmt numFmtId="166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Book Antiqua"/>
      <family val="1"/>
    </font>
    <font>
      <b/>
      <sz val="10"/>
      <color theme="1"/>
      <name val="Book Antiqua"/>
      <family val="1"/>
    </font>
    <font>
      <sz val="10"/>
      <color indexed="8"/>
      <name val="Book Antiqua"/>
      <family val="1"/>
    </font>
    <font>
      <b/>
      <u/>
      <sz val="11"/>
      <color theme="1"/>
      <name val="Calibri"/>
      <family val="2"/>
      <scheme val="minor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b/>
      <sz val="12"/>
      <color theme="1"/>
      <name val="Times New Roman"/>
      <family val="1"/>
    </font>
    <font>
      <b/>
      <i/>
      <sz val="10"/>
      <color theme="1"/>
      <name val="Book Antiqua"/>
      <family val="1"/>
    </font>
    <font>
      <b/>
      <sz val="10"/>
      <color theme="1"/>
      <name val="Times New Roman"/>
      <family val="1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" fontId="1" fillId="0" borderId="0" xfId="0" applyNumberFormat="1" applyFont="1"/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0" borderId="0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2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6/ABRA%20BOERNE/Boerne%2004%2024%202016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New%20ABRA%20Scoring_8-6-16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6/ABRA%20Tennessee/ABRA%20Tennesse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Scoring%2020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AppData/Local/Temp/SanAngelo-827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6/ABRA%20BOERNE/05%2022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4-30-16%20San%20Angelo%20Result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/Desktop/ABRA%20Scoring%20201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BRA%20Scoring%20201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gih93\Desktop\ABRA%20Scoring%20201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KY%20State%20ABRA%20Scoring_9-3-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heet1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Data"/>
      <sheetName val="Sen-Unl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6">
          <cell r="B6" t="str">
            <v>Boerne Shooting club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Normal="100" workbookViewId="0">
      <selection activeCell="C2" sqref="C2"/>
    </sheetView>
  </sheetViews>
  <sheetFormatPr defaultRowHeight="16.5" x14ac:dyDescent="0.3"/>
  <cols>
    <col min="1" max="1" width="11.140625" style="4" bestFit="1" customWidth="1"/>
    <col min="2" max="2" width="16.140625" style="4" bestFit="1" customWidth="1"/>
    <col min="3" max="3" width="21.5703125" style="4" bestFit="1" customWidth="1"/>
    <col min="4" max="4" width="21.5703125" style="4" customWidth="1"/>
    <col min="5" max="5" width="20.28515625" style="5" bestFit="1" customWidth="1"/>
    <col min="6" max="7" width="9.140625" style="4" bestFit="1" customWidth="1"/>
    <col min="8" max="8" width="13.7109375" style="4" bestFit="1" customWidth="1"/>
    <col min="9" max="16384" width="9.140625" style="6"/>
  </cols>
  <sheetData>
    <row r="1" spans="1:8" x14ac:dyDescent="0.3">
      <c r="A1" s="4" t="s">
        <v>7</v>
      </c>
      <c r="B1" s="4" t="s">
        <v>0</v>
      </c>
      <c r="C1" s="4" t="s">
        <v>8</v>
      </c>
      <c r="D1" s="4" t="s">
        <v>5</v>
      </c>
      <c r="E1" s="5" t="s">
        <v>23</v>
      </c>
      <c r="F1" s="4" t="s">
        <v>9</v>
      </c>
      <c r="G1" s="4" t="s">
        <v>4</v>
      </c>
      <c r="H1" s="4" t="s">
        <v>6</v>
      </c>
    </row>
    <row r="2" spans="1:8" x14ac:dyDescent="0.3">
      <c r="A2" s="40">
        <v>1</v>
      </c>
      <c r="B2" s="4" t="s">
        <v>3</v>
      </c>
      <c r="C2" s="18" t="s">
        <v>20</v>
      </c>
      <c r="D2" s="15">
        <f>SUM('Biggs, Darek'!L18)</f>
        <v>9600</v>
      </c>
      <c r="E2" s="5">
        <f>SUM('Biggs, Darek'!K18)</f>
        <v>53</v>
      </c>
      <c r="F2" s="4">
        <f>SUM('Biggs, Darek'!M18)</f>
        <v>181.1320754716981</v>
      </c>
      <c r="G2" s="4">
        <f>SUM('Biggs, Darek'!N18)</f>
        <v>80</v>
      </c>
      <c r="H2" s="4">
        <f>SUM('Biggs, Darek'!O18)</f>
        <v>261.1320754716981</v>
      </c>
    </row>
    <row r="3" spans="1:8" x14ac:dyDescent="0.3">
      <c r="A3" s="16">
        <v>2</v>
      </c>
      <c r="B3" s="16" t="s">
        <v>3</v>
      </c>
      <c r="C3" s="18" t="s">
        <v>26</v>
      </c>
      <c r="D3" s="19">
        <f>SUM('Niblett, Thomas'!L4)</f>
        <v>1663</v>
      </c>
      <c r="E3" s="19">
        <f>SUM('Niblett, Thomas'!K4)</f>
        <v>9</v>
      </c>
      <c r="F3" s="16">
        <f>SUM('Niblett, Thomas'!M4)</f>
        <v>184.77777777777777</v>
      </c>
      <c r="G3" s="19">
        <f>SUM('Niblett, Thomas'!N4)</f>
        <v>21</v>
      </c>
      <c r="H3" s="16">
        <f>SUM('Niblett, Thomas'!O4)</f>
        <v>205.77777777777777</v>
      </c>
    </row>
    <row r="4" spans="1:8" x14ac:dyDescent="0.3">
      <c r="A4" s="16">
        <v>3</v>
      </c>
      <c r="B4" s="16" t="s">
        <v>3</v>
      </c>
      <c r="C4" s="18" t="s">
        <v>27</v>
      </c>
      <c r="D4" s="19">
        <f>SUM('Remley, Trishin'!L3)</f>
        <v>531</v>
      </c>
      <c r="E4" s="19">
        <f>SUM('Remley, Trishin'!K3)</f>
        <v>3</v>
      </c>
      <c r="F4" s="16">
        <f>SUM('Remley, Trishin'!M3)</f>
        <v>177</v>
      </c>
      <c r="G4" s="19">
        <f>SUM('Remley, Trishin'!N3)</f>
        <v>4</v>
      </c>
      <c r="H4" s="16">
        <f>SUM('Remley, Trishin'!O3)</f>
        <v>181</v>
      </c>
    </row>
    <row r="5" spans="1:8" x14ac:dyDescent="0.3">
      <c r="A5" s="16">
        <v>4</v>
      </c>
      <c r="B5" s="16" t="s">
        <v>3</v>
      </c>
      <c r="C5" s="49" t="s">
        <v>43</v>
      </c>
      <c r="D5" s="19">
        <f>SUM('Matoy, Shelby'!L4)</f>
        <v>523</v>
      </c>
      <c r="E5" s="16">
        <f>SUM('Matoy, Shelby'!K4)</f>
        <v>3</v>
      </c>
      <c r="F5" s="16">
        <f>SUM('Matoy, Shelby'!M4)</f>
        <v>174.33333333333334</v>
      </c>
      <c r="G5" s="19">
        <f>SUM('Matoy, Shelby'!N4)</f>
        <v>5</v>
      </c>
      <c r="H5" s="19">
        <f>SUM('Matoy, Shelby'!O4)</f>
        <v>179.33333333333334</v>
      </c>
    </row>
    <row r="6" spans="1:8" x14ac:dyDescent="0.3">
      <c r="A6" s="16">
        <v>5</v>
      </c>
      <c r="B6" s="16" t="s">
        <v>3</v>
      </c>
      <c r="C6" s="18" t="s">
        <v>29</v>
      </c>
      <c r="D6" s="19">
        <f>SUM('Fair, Jesse'!M11)</f>
        <v>560</v>
      </c>
      <c r="E6" s="19">
        <f>SUM('Fair, Jesse'!L11)</f>
        <v>4</v>
      </c>
      <c r="F6" s="16">
        <f>SUM('Fair, Jesse'!N11)</f>
        <v>140</v>
      </c>
      <c r="G6" s="19">
        <f>SUM('Fair, Jesse'!O11)</f>
        <v>5</v>
      </c>
      <c r="H6" s="19">
        <f>SUM('Fair, Jesse'!P11)</f>
        <v>145</v>
      </c>
    </row>
    <row r="7" spans="1:8" x14ac:dyDescent="0.3">
      <c r="A7" s="20"/>
      <c r="B7" s="20"/>
      <c r="C7" s="20"/>
      <c r="D7" s="20"/>
      <c r="E7" s="20"/>
      <c r="F7" s="20"/>
      <c r="G7" s="20"/>
      <c r="H7" s="20"/>
    </row>
    <row r="8" spans="1:8" x14ac:dyDescent="0.3">
      <c r="A8" s="20"/>
      <c r="B8" s="20"/>
      <c r="C8" s="20"/>
      <c r="D8" s="20"/>
      <c r="E8" s="20"/>
      <c r="F8" s="20"/>
      <c r="G8" s="20"/>
      <c r="H8" s="20"/>
    </row>
    <row r="9" spans="1:8" x14ac:dyDescent="0.3">
      <c r="A9" s="16" t="s">
        <v>7</v>
      </c>
      <c r="B9" s="20"/>
      <c r="C9" s="20"/>
      <c r="D9" s="20"/>
      <c r="E9" s="20"/>
      <c r="F9" s="20"/>
      <c r="G9" s="20"/>
      <c r="H9" s="20"/>
    </row>
    <row r="10" spans="1:8" x14ac:dyDescent="0.3">
      <c r="A10" s="16">
        <v>1</v>
      </c>
      <c r="B10" s="16" t="s">
        <v>0</v>
      </c>
      <c r="C10" s="16" t="s">
        <v>24</v>
      </c>
      <c r="D10" s="16" t="s">
        <v>5</v>
      </c>
      <c r="E10" s="17" t="s">
        <v>25</v>
      </c>
      <c r="F10" s="16" t="s">
        <v>9</v>
      </c>
      <c r="G10" s="16" t="s">
        <v>4</v>
      </c>
      <c r="H10" s="16" t="s">
        <v>6</v>
      </c>
    </row>
    <row r="11" spans="1:8" x14ac:dyDescent="0.3">
      <c r="B11" s="16" t="s">
        <v>28</v>
      </c>
      <c r="C11" s="18" t="s">
        <v>29</v>
      </c>
      <c r="D11" s="19">
        <f>SUM('Fair, Jesse'!L3)</f>
        <v>508</v>
      </c>
      <c r="E11" s="19">
        <f>SUM('Fair, Jesse'!K3)</f>
        <v>4</v>
      </c>
      <c r="F11" s="16">
        <f>SUM('Fair, Jesse'!M3)</f>
        <v>127</v>
      </c>
      <c r="G11" s="19">
        <f>SUM('Fair, Jesse'!N3)</f>
        <v>9</v>
      </c>
      <c r="H11" s="16">
        <f>SUM('Fair, Jesse'!O3)</f>
        <v>136</v>
      </c>
    </row>
  </sheetData>
  <sortState ref="C2:H6">
    <sortCondition descending="1" ref="H2:H6"/>
  </sortState>
  <hyperlinks>
    <hyperlink ref="C3" location="'Niblett, Thomas'!A1" display="*Niblett, Thomas"/>
    <hyperlink ref="C4" location="'Remley, Trishin'!A1" display="*Remley, Trishin"/>
    <hyperlink ref="C11" location="'Fair, Jesse'!A1" display="*Fair, Jesse"/>
    <hyperlink ref="C2" location="'Biggs, Darek'!A1" display="Biggs, Darek"/>
    <hyperlink ref="C6" location="'Fair, Jesse'!A1" display="*Fair, Jesse"/>
    <hyperlink ref="C5" location="'Matoy, Shelby'!A1" display="Matoy, Shelby"/>
  </hyperlinks>
  <printOptions gridLines="1"/>
  <pageMargins left="1" right="1" top="1" bottom="1" header="0.5" footer="0.5"/>
  <pageSetup scale="93" orientation="landscape" r:id="rId1"/>
  <headerFooter>
    <oddHeader xml:space="preserve">&amp;L&amp;"Book Antiqua,Bold"&amp;12*Jr Competitor Ranking&amp;C&amp;"Book Antiqua,Bold"&amp;12National&amp;R&amp;"Book Antiqua,Bold"&amp;12 2016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1" bestFit="1" customWidth="1"/>
    <col min="15" max="15" width="12.28515625" style="1" bestFit="1" customWidth="1"/>
    <col min="16" max="16384" width="9.140625" style="3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7" t="s">
        <v>9</v>
      </c>
      <c r="N1" s="8" t="s">
        <v>19</v>
      </c>
      <c r="O1" s="8" t="s">
        <v>6</v>
      </c>
    </row>
    <row r="2" spans="1:15" x14ac:dyDescent="0.25">
      <c r="A2" s="9" t="s">
        <v>3</v>
      </c>
      <c r="B2" s="9" t="s">
        <v>21</v>
      </c>
      <c r="C2" s="10">
        <v>42455</v>
      </c>
      <c r="D2" s="11" t="s">
        <v>22</v>
      </c>
      <c r="E2" s="9">
        <v>191</v>
      </c>
      <c r="F2" s="9">
        <v>187</v>
      </c>
      <c r="G2" s="9">
        <v>186</v>
      </c>
      <c r="H2" s="9">
        <v>180</v>
      </c>
      <c r="I2" s="9">
        <v>187</v>
      </c>
      <c r="J2" s="9">
        <v>188</v>
      </c>
      <c r="K2" s="12">
        <v>6</v>
      </c>
      <c r="L2" s="12">
        <v>1119</v>
      </c>
      <c r="M2" s="13">
        <v>186.5</v>
      </c>
      <c r="N2" s="12">
        <v>10</v>
      </c>
      <c r="O2" s="13">
        <f>SUM(M2+N2)</f>
        <v>196.5</v>
      </c>
    </row>
    <row r="3" spans="1:15" x14ac:dyDescent="0.25">
      <c r="A3" s="27" t="s">
        <v>3</v>
      </c>
      <c r="B3" s="27" t="s">
        <v>32</v>
      </c>
      <c r="C3" s="28">
        <v>42483</v>
      </c>
      <c r="D3" s="29" t="s">
        <v>33</v>
      </c>
      <c r="E3" s="27">
        <v>183</v>
      </c>
      <c r="F3" s="27">
        <v>178</v>
      </c>
      <c r="G3" s="27">
        <v>176</v>
      </c>
      <c r="H3" s="27">
        <v>180</v>
      </c>
      <c r="I3" s="27"/>
      <c r="J3" s="27"/>
      <c r="K3" s="30">
        <v>4</v>
      </c>
      <c r="L3" s="30">
        <v>717</v>
      </c>
      <c r="M3" s="31">
        <v>179.25</v>
      </c>
      <c r="N3" s="30">
        <v>5</v>
      </c>
      <c r="O3" s="13">
        <f t="shared" ref="O3:O5" si="0">SUM(M3+N3)</f>
        <v>184.25</v>
      </c>
    </row>
    <row r="4" spans="1:15" x14ac:dyDescent="0.25">
      <c r="A4" s="27" t="s">
        <v>3</v>
      </c>
      <c r="B4" s="27" t="s">
        <v>32</v>
      </c>
      <c r="C4" s="28">
        <v>42484</v>
      </c>
      <c r="D4" s="29" t="s">
        <v>34</v>
      </c>
      <c r="E4" s="27">
        <v>78</v>
      </c>
      <c r="F4" s="27">
        <v>186</v>
      </c>
      <c r="G4" s="27">
        <v>181</v>
      </c>
      <c r="H4" s="27"/>
      <c r="I4" s="27"/>
      <c r="J4" s="27"/>
      <c r="K4" s="30">
        <v>3</v>
      </c>
      <c r="L4" s="30">
        <v>445</v>
      </c>
      <c r="M4" s="31">
        <v>148.33333333333334</v>
      </c>
      <c r="N4" s="30">
        <v>5</v>
      </c>
      <c r="O4" s="13">
        <f t="shared" si="0"/>
        <v>153.33333333333334</v>
      </c>
    </row>
    <row r="5" spans="1:15" x14ac:dyDescent="0.25">
      <c r="A5" s="27" t="s">
        <v>3</v>
      </c>
      <c r="B5" s="27" t="s">
        <v>32</v>
      </c>
      <c r="C5" s="28">
        <v>42490</v>
      </c>
      <c r="D5" s="29" t="s">
        <v>33</v>
      </c>
      <c r="E5" s="27">
        <v>184</v>
      </c>
      <c r="F5" s="27">
        <v>184</v>
      </c>
      <c r="G5" s="27">
        <v>186</v>
      </c>
      <c r="H5" s="27">
        <v>180</v>
      </c>
      <c r="I5" s="27">
        <v>189</v>
      </c>
      <c r="J5" s="27">
        <v>182</v>
      </c>
      <c r="K5" s="30">
        <v>6</v>
      </c>
      <c r="L5" s="30">
        <v>1105</v>
      </c>
      <c r="M5" s="31">
        <v>184.16666666666666</v>
      </c>
      <c r="N5" s="30">
        <v>10</v>
      </c>
      <c r="O5" s="13">
        <f t="shared" si="0"/>
        <v>194.16666666666666</v>
      </c>
    </row>
    <row r="6" spans="1:15" x14ac:dyDescent="0.25">
      <c r="A6" s="32" t="s">
        <v>3</v>
      </c>
      <c r="B6" s="32" t="s">
        <v>35</v>
      </c>
      <c r="C6" s="33">
        <v>42512</v>
      </c>
      <c r="D6" s="34" t="s">
        <v>36</v>
      </c>
      <c r="E6" s="32">
        <v>189</v>
      </c>
      <c r="F6" s="32">
        <v>185</v>
      </c>
      <c r="G6" s="32">
        <v>178</v>
      </c>
      <c r="H6" s="32"/>
      <c r="I6" s="32"/>
      <c r="J6" s="32"/>
      <c r="K6" s="35">
        <f t="shared" ref="K6" si="1">COUNT(E6:J6)</f>
        <v>3</v>
      </c>
      <c r="L6" s="35">
        <f t="shared" ref="L6" si="2">SUM(E6:J6)</f>
        <v>552</v>
      </c>
      <c r="M6" s="36">
        <f t="shared" ref="M6" si="3">AVERAGE(E6:J6)</f>
        <v>184</v>
      </c>
      <c r="N6" s="35">
        <v>5</v>
      </c>
      <c r="O6" s="36">
        <f t="shared" ref="O6" si="4">SUM(M6,N6)</f>
        <v>189</v>
      </c>
    </row>
    <row r="7" spans="1:15" x14ac:dyDescent="0.25">
      <c r="A7" s="27" t="s">
        <v>3</v>
      </c>
      <c r="B7" s="27" t="s">
        <v>39</v>
      </c>
      <c r="C7" s="28">
        <v>42546</v>
      </c>
      <c r="D7" s="29" t="s">
        <v>34</v>
      </c>
      <c r="E7" s="27">
        <v>189</v>
      </c>
      <c r="F7" s="27">
        <v>178</v>
      </c>
      <c r="G7" s="27">
        <v>188</v>
      </c>
      <c r="H7" s="27"/>
      <c r="I7" s="27"/>
      <c r="J7" s="27"/>
      <c r="K7" s="30">
        <v>3</v>
      </c>
      <c r="L7" s="30">
        <v>555</v>
      </c>
      <c r="M7" s="31">
        <v>185</v>
      </c>
      <c r="N7" s="30">
        <v>5</v>
      </c>
      <c r="O7" s="31">
        <v>191</v>
      </c>
    </row>
    <row r="8" spans="1:15" x14ac:dyDescent="0.25">
      <c r="A8" s="41" t="s">
        <v>3</v>
      </c>
      <c r="B8" s="41" t="s">
        <v>32</v>
      </c>
      <c r="C8" s="42">
        <v>42574</v>
      </c>
      <c r="D8" s="43" t="s">
        <v>33</v>
      </c>
      <c r="E8" s="41">
        <v>171</v>
      </c>
      <c r="F8" s="41">
        <v>182</v>
      </c>
      <c r="G8" s="41">
        <v>185</v>
      </c>
      <c r="H8" s="41">
        <v>183</v>
      </c>
      <c r="I8" s="41"/>
      <c r="J8" s="41"/>
      <c r="K8" s="44">
        <v>4</v>
      </c>
      <c r="L8" s="44">
        <v>721</v>
      </c>
      <c r="M8" s="45">
        <v>180.25</v>
      </c>
      <c r="N8" s="44">
        <v>5</v>
      </c>
      <c r="O8" s="45">
        <v>185.25</v>
      </c>
    </row>
    <row r="9" spans="1:15" x14ac:dyDescent="0.25">
      <c r="A9" s="27" t="s">
        <v>3</v>
      </c>
      <c r="B9" s="27" t="s">
        <v>32</v>
      </c>
      <c r="C9" s="28">
        <v>42609</v>
      </c>
      <c r="D9" s="29" t="s">
        <v>33</v>
      </c>
      <c r="E9" s="27">
        <v>185</v>
      </c>
      <c r="F9" s="27">
        <v>184</v>
      </c>
      <c r="G9" s="27">
        <v>179</v>
      </c>
      <c r="H9" s="27">
        <v>185</v>
      </c>
      <c r="I9" s="27"/>
      <c r="J9" s="27"/>
      <c r="K9" s="30">
        <v>4</v>
      </c>
      <c r="L9" s="30">
        <v>733</v>
      </c>
      <c r="M9" s="31">
        <v>183.25</v>
      </c>
      <c r="N9" s="30">
        <v>5</v>
      </c>
      <c r="O9" s="31">
        <v>188.25</v>
      </c>
    </row>
    <row r="10" spans="1:15" x14ac:dyDescent="0.25">
      <c r="A10" s="32" t="s">
        <v>3</v>
      </c>
      <c r="B10" s="32" t="s">
        <v>35</v>
      </c>
      <c r="C10" s="33">
        <v>42637</v>
      </c>
      <c r="D10" s="34" t="s">
        <v>40</v>
      </c>
      <c r="E10" s="32">
        <v>182</v>
      </c>
      <c r="F10" s="32">
        <v>183</v>
      </c>
      <c r="G10" s="32">
        <v>187</v>
      </c>
      <c r="H10" s="32"/>
      <c r="I10" s="32"/>
      <c r="J10" s="32"/>
      <c r="K10" s="35">
        <v>3</v>
      </c>
      <c r="L10" s="35">
        <v>552</v>
      </c>
      <c r="M10" s="36">
        <v>184</v>
      </c>
      <c r="N10" s="35">
        <v>5</v>
      </c>
      <c r="O10" s="36">
        <v>189</v>
      </c>
    </row>
    <row r="11" spans="1:15" x14ac:dyDescent="0.25">
      <c r="A11" s="27" t="s">
        <v>3</v>
      </c>
      <c r="B11" s="27" t="s">
        <v>32</v>
      </c>
      <c r="C11" s="28">
        <v>42637</v>
      </c>
      <c r="D11" s="29" t="s">
        <v>33</v>
      </c>
      <c r="E11" s="27">
        <v>180</v>
      </c>
      <c r="F11" s="27">
        <v>177</v>
      </c>
      <c r="G11" s="27">
        <v>179</v>
      </c>
      <c r="H11" s="27">
        <v>183</v>
      </c>
      <c r="I11" s="27"/>
      <c r="J11" s="27"/>
      <c r="K11" s="30">
        <v>4</v>
      </c>
      <c r="L11" s="30">
        <v>719</v>
      </c>
      <c r="M11" s="31">
        <v>179.75</v>
      </c>
      <c r="N11" s="30">
        <v>5</v>
      </c>
      <c r="O11" s="31">
        <v>184.75</v>
      </c>
    </row>
    <row r="12" spans="1:15" x14ac:dyDescent="0.25">
      <c r="A12" s="32" t="s">
        <v>3</v>
      </c>
      <c r="B12" s="32" t="s">
        <v>41</v>
      </c>
      <c r="C12" s="33">
        <v>42659</v>
      </c>
      <c r="D12" s="34" t="s">
        <v>42</v>
      </c>
      <c r="E12" s="32">
        <v>188</v>
      </c>
      <c r="F12" s="32">
        <v>189</v>
      </c>
      <c r="G12" s="32">
        <v>193</v>
      </c>
      <c r="H12" s="32"/>
      <c r="I12" s="32"/>
      <c r="J12" s="32"/>
      <c r="K12" s="35">
        <v>3</v>
      </c>
      <c r="L12" s="35">
        <v>570</v>
      </c>
      <c r="M12" s="36">
        <v>190</v>
      </c>
      <c r="N12" s="35">
        <v>5</v>
      </c>
      <c r="O12" s="36">
        <v>195</v>
      </c>
    </row>
    <row r="13" spans="1:15" x14ac:dyDescent="0.25">
      <c r="A13" s="27" t="s">
        <v>3</v>
      </c>
      <c r="B13" s="27" t="s">
        <v>32</v>
      </c>
      <c r="C13" s="28">
        <v>42665</v>
      </c>
      <c r="D13" s="29" t="s">
        <v>33</v>
      </c>
      <c r="E13" s="27">
        <v>181</v>
      </c>
      <c r="F13" s="27">
        <v>182</v>
      </c>
      <c r="G13" s="27">
        <v>187</v>
      </c>
      <c r="H13" s="27">
        <v>168</v>
      </c>
      <c r="I13" s="27"/>
      <c r="J13" s="27"/>
      <c r="K13" s="30">
        <v>4</v>
      </c>
      <c r="L13" s="30">
        <v>718</v>
      </c>
      <c r="M13" s="31">
        <v>179.5</v>
      </c>
      <c r="N13" s="30">
        <v>5</v>
      </c>
      <c r="O13" s="31">
        <v>184.5</v>
      </c>
    </row>
    <row r="14" spans="1:15" x14ac:dyDescent="0.25">
      <c r="A14" s="32" t="s">
        <v>3</v>
      </c>
      <c r="B14" s="32" t="s">
        <v>32</v>
      </c>
      <c r="C14" s="33">
        <v>42686</v>
      </c>
      <c r="D14" s="34" t="s">
        <v>40</v>
      </c>
      <c r="E14" s="32">
        <v>173</v>
      </c>
      <c r="F14" s="32">
        <v>184</v>
      </c>
      <c r="G14" s="32">
        <v>185</v>
      </c>
      <c r="H14" s="32">
        <v>185</v>
      </c>
      <c r="I14" s="32">
        <v>185</v>
      </c>
      <c r="J14" s="32">
        <v>182</v>
      </c>
      <c r="K14" s="35">
        <f t="shared" ref="K14" si="5">COUNT(E14:J14)</f>
        <v>6</v>
      </c>
      <c r="L14" s="35">
        <f t="shared" ref="L14" si="6">SUM(E14:J14)</f>
        <v>1094</v>
      </c>
      <c r="M14" s="36">
        <f t="shared" ref="M14" si="7">AVERAGE(E14:J14)</f>
        <v>182.33333333333334</v>
      </c>
      <c r="N14" s="35">
        <v>10</v>
      </c>
      <c r="O14" s="36">
        <f t="shared" ref="O14" si="8">SUM(M14,N14)</f>
        <v>192.33333333333334</v>
      </c>
    </row>
    <row r="18" spans="11:15" x14ac:dyDescent="0.25">
      <c r="K18" s="14">
        <f>SUM(K2:K17)</f>
        <v>53</v>
      </c>
      <c r="L18" s="14">
        <f>SUM(L2:L17)</f>
        <v>9600</v>
      </c>
      <c r="M18" s="1">
        <f>SUM(L18/K18)</f>
        <v>181.1320754716981</v>
      </c>
      <c r="N18" s="14">
        <f>SUM(N2:N17)</f>
        <v>80</v>
      </c>
      <c r="O18" s="14">
        <f>SUM(M18+N18)</f>
        <v>261.1320754716981</v>
      </c>
    </row>
  </sheetData>
  <conditionalFormatting sqref="J1">
    <cfRule type="top10" priority="157" bottom="1" rank="1"/>
    <cfRule type="top10" dxfId="125" priority="158" rank="1"/>
  </conditionalFormatting>
  <conditionalFormatting sqref="E1">
    <cfRule type="top10" priority="167" bottom="1" rank="1"/>
    <cfRule type="top10" dxfId="124" priority="168" rank="1"/>
  </conditionalFormatting>
  <conditionalFormatting sqref="F1">
    <cfRule type="top10" priority="165" bottom="1" rank="1"/>
    <cfRule type="top10" dxfId="123" priority="166" rank="1"/>
  </conditionalFormatting>
  <conditionalFormatting sqref="G1">
    <cfRule type="top10" priority="163" bottom="1" rank="1"/>
    <cfRule type="top10" dxfId="122" priority="164" rank="1"/>
  </conditionalFormatting>
  <conditionalFormatting sqref="H1">
    <cfRule type="top10" priority="161" bottom="1" rank="1"/>
    <cfRule type="top10" dxfId="121" priority="162" rank="1"/>
  </conditionalFormatting>
  <conditionalFormatting sqref="I1">
    <cfRule type="top10" priority="159" bottom="1" rank="1"/>
    <cfRule type="top10" dxfId="120" priority="160" rank="1"/>
  </conditionalFormatting>
  <conditionalFormatting sqref="E2">
    <cfRule type="top10" priority="155" bottom="1" rank="1"/>
    <cfRule type="top10" dxfId="119" priority="156" rank="1"/>
  </conditionalFormatting>
  <conditionalFormatting sqref="F2">
    <cfRule type="top10" priority="153" bottom="1" rank="1"/>
    <cfRule type="top10" dxfId="118" priority="154" rank="1"/>
  </conditionalFormatting>
  <conditionalFormatting sqref="G2">
    <cfRule type="top10" priority="151" bottom="1" rank="1"/>
    <cfRule type="top10" dxfId="117" priority="152" rank="1"/>
  </conditionalFormatting>
  <conditionalFormatting sqref="H2">
    <cfRule type="top10" priority="149" bottom="1" rank="1"/>
    <cfRule type="top10" dxfId="116" priority="150" rank="1"/>
  </conditionalFormatting>
  <conditionalFormatting sqref="I2">
    <cfRule type="top10" priority="147" bottom="1" rank="1"/>
    <cfRule type="top10" dxfId="115" priority="148" rank="1"/>
  </conditionalFormatting>
  <conditionalFormatting sqref="J2">
    <cfRule type="top10" priority="145" bottom="1" rank="1"/>
    <cfRule type="top10" dxfId="114" priority="146" rank="1"/>
  </conditionalFormatting>
  <conditionalFormatting sqref="E3">
    <cfRule type="top10" priority="143" bottom="1" rank="1"/>
    <cfRule type="top10" dxfId="113" priority="144" rank="1"/>
  </conditionalFormatting>
  <conditionalFormatting sqref="F3">
    <cfRule type="top10" priority="141" bottom="1" rank="1"/>
    <cfRule type="top10" dxfId="112" priority="142" rank="1"/>
  </conditionalFormatting>
  <conditionalFormatting sqref="G3">
    <cfRule type="top10" priority="139" bottom="1" rank="1"/>
    <cfRule type="top10" dxfId="111" priority="140" rank="1"/>
  </conditionalFormatting>
  <conditionalFormatting sqref="H3">
    <cfRule type="top10" priority="137" bottom="1" rank="1"/>
    <cfRule type="top10" dxfId="110" priority="138" rank="1"/>
  </conditionalFormatting>
  <conditionalFormatting sqref="I3">
    <cfRule type="top10" priority="135" bottom="1" rank="1"/>
    <cfRule type="top10" dxfId="109" priority="136" rank="1"/>
  </conditionalFormatting>
  <conditionalFormatting sqref="J3">
    <cfRule type="top10" priority="133" bottom="1" rank="1"/>
    <cfRule type="top10" dxfId="108" priority="134" rank="1"/>
  </conditionalFormatting>
  <conditionalFormatting sqref="E4">
    <cfRule type="top10" priority="131" bottom="1" rank="1"/>
    <cfRule type="top10" dxfId="107" priority="132" rank="1"/>
  </conditionalFormatting>
  <conditionalFormatting sqref="F4">
    <cfRule type="top10" priority="129" bottom="1" rank="1"/>
    <cfRule type="top10" dxfId="106" priority="130" rank="1"/>
  </conditionalFormatting>
  <conditionalFormatting sqref="G4">
    <cfRule type="top10" priority="127" bottom="1" rank="1"/>
    <cfRule type="top10" dxfId="105" priority="128" rank="1"/>
  </conditionalFormatting>
  <conditionalFormatting sqref="H4">
    <cfRule type="top10" priority="125" bottom="1" rank="1"/>
    <cfRule type="top10" dxfId="104" priority="126" rank="1"/>
  </conditionalFormatting>
  <conditionalFormatting sqref="I4">
    <cfRule type="top10" priority="123" bottom="1" rank="1"/>
    <cfRule type="top10" dxfId="103" priority="124" rank="1"/>
  </conditionalFormatting>
  <conditionalFormatting sqref="J4">
    <cfRule type="top10" priority="121" bottom="1" rank="1"/>
    <cfRule type="top10" dxfId="102" priority="122" rank="1"/>
  </conditionalFormatting>
  <conditionalFormatting sqref="E5">
    <cfRule type="top10" priority="119" bottom="1" rank="1"/>
    <cfRule type="top10" dxfId="101" priority="120" rank="1"/>
  </conditionalFormatting>
  <conditionalFormatting sqref="F5">
    <cfRule type="top10" priority="117" bottom="1" rank="1"/>
    <cfRule type="top10" dxfId="100" priority="118" rank="1"/>
  </conditionalFormatting>
  <conditionalFormatting sqref="G5">
    <cfRule type="top10" priority="115" bottom="1" rank="1"/>
    <cfRule type="top10" dxfId="99" priority="116" rank="1"/>
  </conditionalFormatting>
  <conditionalFormatting sqref="H5">
    <cfRule type="top10" priority="113" bottom="1" rank="1"/>
    <cfRule type="top10" dxfId="98" priority="114" rank="1"/>
  </conditionalFormatting>
  <conditionalFormatting sqref="I5">
    <cfRule type="top10" priority="111" bottom="1" rank="1"/>
    <cfRule type="top10" dxfId="97" priority="112" rank="1"/>
  </conditionalFormatting>
  <conditionalFormatting sqref="J5">
    <cfRule type="top10" priority="109" bottom="1" rank="1"/>
    <cfRule type="top10" dxfId="96" priority="110" rank="1"/>
  </conditionalFormatting>
  <conditionalFormatting sqref="E6">
    <cfRule type="top10" priority="107" bottom="1" rank="1"/>
    <cfRule type="top10" dxfId="95" priority="108" rank="1"/>
  </conditionalFormatting>
  <conditionalFormatting sqref="F6">
    <cfRule type="top10" priority="105" bottom="1" rank="1"/>
    <cfRule type="top10" dxfId="94" priority="106" rank="1"/>
  </conditionalFormatting>
  <conditionalFormatting sqref="G6">
    <cfRule type="top10" priority="103" bottom="1" rank="1"/>
    <cfRule type="top10" dxfId="93" priority="104" rank="1"/>
  </conditionalFormatting>
  <conditionalFormatting sqref="H6">
    <cfRule type="top10" priority="101" bottom="1" rank="1"/>
    <cfRule type="top10" dxfId="92" priority="102" rank="1"/>
  </conditionalFormatting>
  <conditionalFormatting sqref="I6">
    <cfRule type="top10" priority="99" bottom="1" rank="1"/>
    <cfRule type="top10" dxfId="91" priority="100" rank="1"/>
  </conditionalFormatting>
  <conditionalFormatting sqref="J6">
    <cfRule type="top10" priority="97" bottom="1" rank="1"/>
    <cfRule type="top10" dxfId="90" priority="98" rank="1"/>
  </conditionalFormatting>
  <conditionalFormatting sqref="E7">
    <cfRule type="top10" priority="95" bottom="1" rank="1"/>
    <cfRule type="top10" dxfId="89" priority="96" rank="1"/>
  </conditionalFormatting>
  <conditionalFormatting sqref="F7">
    <cfRule type="top10" priority="93" bottom="1" rank="1"/>
    <cfRule type="top10" dxfId="88" priority="94" rank="1"/>
  </conditionalFormatting>
  <conditionalFormatting sqref="G7">
    <cfRule type="top10" priority="91" bottom="1" rank="1"/>
    <cfRule type="top10" dxfId="87" priority="92" rank="1"/>
  </conditionalFormatting>
  <conditionalFormatting sqref="H7">
    <cfRule type="top10" priority="89" bottom="1" rank="1"/>
    <cfRule type="top10" dxfId="86" priority="90" rank="1"/>
  </conditionalFormatting>
  <conditionalFormatting sqref="I7">
    <cfRule type="top10" priority="87" bottom="1" rank="1"/>
    <cfRule type="top10" dxfId="85" priority="88" rank="1"/>
  </conditionalFormatting>
  <conditionalFormatting sqref="J7">
    <cfRule type="top10" priority="85" bottom="1" rank="1"/>
    <cfRule type="top10" dxfId="84" priority="86" rank="1"/>
  </conditionalFormatting>
  <conditionalFormatting sqref="E8">
    <cfRule type="top10" priority="83" bottom="1" rank="1"/>
    <cfRule type="top10" dxfId="83" priority="84" rank="1"/>
  </conditionalFormatting>
  <conditionalFormatting sqref="F8">
    <cfRule type="top10" priority="81" bottom="1" rank="1"/>
    <cfRule type="top10" dxfId="82" priority="82" rank="1"/>
  </conditionalFormatting>
  <conditionalFormatting sqref="G8">
    <cfRule type="top10" priority="79" bottom="1" rank="1"/>
    <cfRule type="top10" dxfId="81" priority="80" rank="1"/>
  </conditionalFormatting>
  <conditionalFormatting sqref="H8">
    <cfRule type="top10" priority="77" bottom="1" rank="1"/>
    <cfRule type="top10" dxfId="80" priority="78" rank="1"/>
  </conditionalFormatting>
  <conditionalFormatting sqref="I8">
    <cfRule type="top10" priority="75" bottom="1" rank="1"/>
    <cfRule type="top10" dxfId="79" priority="76" rank="1"/>
  </conditionalFormatting>
  <conditionalFormatting sqref="J8">
    <cfRule type="top10" priority="73" bottom="1" rank="1"/>
    <cfRule type="top10" dxfId="78" priority="74" rank="1"/>
  </conditionalFormatting>
  <conditionalFormatting sqref="E9">
    <cfRule type="top10" priority="71" bottom="1" rank="1"/>
    <cfRule type="top10" dxfId="77" priority="72" rank="1"/>
  </conditionalFormatting>
  <conditionalFormatting sqref="F9">
    <cfRule type="top10" priority="69" bottom="1" rank="1"/>
    <cfRule type="top10" dxfId="76" priority="70" rank="1"/>
  </conditionalFormatting>
  <conditionalFormatting sqref="G9">
    <cfRule type="top10" priority="67" bottom="1" rank="1"/>
    <cfRule type="top10" dxfId="75" priority="68" rank="1"/>
  </conditionalFormatting>
  <conditionalFormatting sqref="H9">
    <cfRule type="top10" priority="65" bottom="1" rank="1"/>
    <cfRule type="top10" dxfId="74" priority="66" rank="1"/>
  </conditionalFormatting>
  <conditionalFormatting sqref="I9">
    <cfRule type="top10" priority="63" bottom="1" rank="1"/>
    <cfRule type="top10" dxfId="73" priority="64" rank="1"/>
  </conditionalFormatting>
  <conditionalFormatting sqref="J9">
    <cfRule type="top10" priority="61" bottom="1" rank="1"/>
    <cfRule type="top10" dxfId="72" priority="62" rank="1"/>
  </conditionalFormatting>
  <conditionalFormatting sqref="E10">
    <cfRule type="top10" priority="59" bottom="1" rank="1"/>
    <cfRule type="top10" dxfId="71" priority="60" rank="1"/>
  </conditionalFormatting>
  <conditionalFormatting sqref="F10">
    <cfRule type="top10" priority="57" bottom="1" rank="1"/>
    <cfRule type="top10" dxfId="70" priority="58" rank="1"/>
  </conditionalFormatting>
  <conditionalFormatting sqref="G10">
    <cfRule type="top10" priority="55" bottom="1" rank="1"/>
    <cfRule type="top10" dxfId="69" priority="56" rank="1"/>
  </conditionalFormatting>
  <conditionalFormatting sqref="H10">
    <cfRule type="top10" priority="53" bottom="1" rank="1"/>
    <cfRule type="top10" dxfId="68" priority="54" rank="1"/>
  </conditionalFormatting>
  <conditionalFormatting sqref="I10">
    <cfRule type="top10" priority="51" bottom="1" rank="1"/>
    <cfRule type="top10" dxfId="67" priority="52" rank="1"/>
  </conditionalFormatting>
  <conditionalFormatting sqref="J10">
    <cfRule type="top10" priority="49" bottom="1" rank="1"/>
    <cfRule type="top10" dxfId="66" priority="50" rank="1"/>
  </conditionalFormatting>
  <conditionalFormatting sqref="E11">
    <cfRule type="top10" priority="47" bottom="1" rank="1"/>
    <cfRule type="top10" dxfId="65" priority="48" rank="1"/>
  </conditionalFormatting>
  <conditionalFormatting sqref="F11">
    <cfRule type="top10" priority="45" bottom="1" rank="1"/>
    <cfRule type="top10" dxfId="64" priority="46" rank="1"/>
  </conditionalFormatting>
  <conditionalFormatting sqref="G11">
    <cfRule type="top10" priority="43" bottom="1" rank="1"/>
    <cfRule type="top10" dxfId="63" priority="44" rank="1"/>
  </conditionalFormatting>
  <conditionalFormatting sqref="H11">
    <cfRule type="top10" priority="41" bottom="1" rank="1"/>
    <cfRule type="top10" dxfId="62" priority="42" rank="1"/>
  </conditionalFormatting>
  <conditionalFormatting sqref="I11">
    <cfRule type="top10" priority="39" bottom="1" rank="1"/>
    <cfRule type="top10" dxfId="61" priority="40" rank="1"/>
  </conditionalFormatting>
  <conditionalFormatting sqref="J11">
    <cfRule type="top10" priority="37" bottom="1" rank="1"/>
    <cfRule type="top10" dxfId="60" priority="38" rank="1"/>
  </conditionalFormatting>
  <conditionalFormatting sqref="E12">
    <cfRule type="top10" priority="35" bottom="1" rank="1"/>
    <cfRule type="top10" dxfId="59" priority="36" rank="1"/>
  </conditionalFormatting>
  <conditionalFormatting sqref="F12">
    <cfRule type="top10" priority="33" bottom="1" rank="1"/>
    <cfRule type="top10" dxfId="58" priority="34" rank="1"/>
  </conditionalFormatting>
  <conditionalFormatting sqref="G12">
    <cfRule type="top10" priority="31" bottom="1" rank="1"/>
    <cfRule type="top10" dxfId="57" priority="32" rank="1"/>
  </conditionalFormatting>
  <conditionalFormatting sqref="H12">
    <cfRule type="top10" priority="29" bottom="1" rank="1"/>
    <cfRule type="top10" dxfId="56" priority="30" rank="1"/>
  </conditionalFormatting>
  <conditionalFormatting sqref="I12">
    <cfRule type="top10" priority="27" bottom="1" rank="1"/>
    <cfRule type="top10" dxfId="55" priority="28" rank="1"/>
  </conditionalFormatting>
  <conditionalFormatting sqref="J12">
    <cfRule type="top10" priority="25" bottom="1" rank="1"/>
    <cfRule type="top10" dxfId="54" priority="26" rank="1"/>
  </conditionalFormatting>
  <conditionalFormatting sqref="E13">
    <cfRule type="top10" priority="23" bottom="1" rank="1"/>
    <cfRule type="top10" dxfId="53" priority="24" rank="1"/>
  </conditionalFormatting>
  <conditionalFormatting sqref="F13">
    <cfRule type="top10" priority="21" bottom="1" rank="1"/>
    <cfRule type="top10" dxfId="52" priority="22" rank="1"/>
  </conditionalFormatting>
  <conditionalFormatting sqref="G13">
    <cfRule type="top10" priority="19" bottom="1" rank="1"/>
    <cfRule type="top10" dxfId="51" priority="20" rank="1"/>
  </conditionalFormatting>
  <conditionalFormatting sqref="H13">
    <cfRule type="top10" priority="17" bottom="1" rank="1"/>
    <cfRule type="top10" dxfId="50" priority="18" rank="1"/>
  </conditionalFormatting>
  <conditionalFormatting sqref="I13">
    <cfRule type="top10" priority="15" bottom="1" rank="1"/>
    <cfRule type="top10" dxfId="49" priority="16" rank="1"/>
  </conditionalFormatting>
  <conditionalFormatting sqref="J13">
    <cfRule type="top10" priority="13" bottom="1" rank="1"/>
    <cfRule type="top10" dxfId="48" priority="14" rank="1"/>
  </conditionalFormatting>
  <conditionalFormatting sqref="E14">
    <cfRule type="top10" priority="11" bottom="1" rank="1"/>
    <cfRule type="top10" dxfId="47" priority="12" rank="1"/>
  </conditionalFormatting>
  <conditionalFormatting sqref="F14">
    <cfRule type="top10" priority="9" bottom="1" rank="1"/>
    <cfRule type="top10" dxfId="46" priority="10" rank="1"/>
  </conditionalFormatting>
  <conditionalFormatting sqref="G14">
    <cfRule type="top10" priority="7" bottom="1" rank="1"/>
    <cfRule type="top10" dxfId="45" priority="8" rank="1"/>
  </conditionalFormatting>
  <conditionalFormatting sqref="H14">
    <cfRule type="top10" priority="5" bottom="1" rank="1"/>
    <cfRule type="top10" dxfId="44" priority="6" rank="1"/>
  </conditionalFormatting>
  <conditionalFormatting sqref="I14">
    <cfRule type="top10" priority="3" bottom="1" rank="1"/>
    <cfRule type="top10" dxfId="43" priority="4" rank="1"/>
  </conditionalFormatting>
  <conditionalFormatting sqref="J14">
    <cfRule type="top10" priority="1" bottom="1" rank="1"/>
    <cfRule type="top10" dxfId="4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[1]Data!#REF!</xm:f>
          </x14:formula1>
          <xm:sqref>B4</xm:sqref>
        </x14:dataValidation>
        <x14:dataValidation type="list" allowBlank="1" showInputMessage="1" showErrorMessage="1">
          <x14:formula1>
            <xm:f>[2]Data!#REF!</xm:f>
          </x14:formula1>
          <xm:sqref>B8</xm:sqref>
        </x14:dataValidation>
        <x14:dataValidation type="list" allowBlank="1" showInputMessage="1" showErrorMessage="1">
          <x14:formula1>
            <xm:f>[3]Data!#REF!</xm:f>
          </x14:formula1>
          <xm:sqref>B9:B10</xm:sqref>
        </x14:dataValidation>
        <x14:dataValidation type="list" allowBlank="1" showInputMessage="1" showErrorMessage="1">
          <x14:formula1>
            <xm:f>[4]Data!#REF!</xm:f>
          </x14:formula1>
          <xm:sqref>B7</xm:sqref>
        </x14:dataValidation>
        <x14:dataValidation type="list" allowBlank="1" showInputMessage="1" showErrorMessage="1">
          <x14:formula1>
            <xm:f>[5]Data!#REF!</xm:f>
          </x14:formula1>
          <xm:sqref>B5:B6</xm:sqref>
        </x14:dataValidation>
        <x14:dataValidation type="list" allowBlank="1" showInputMessage="1" showErrorMessage="1">
          <x14:formula1>
            <xm:f>[6]Data!#REF!</xm:f>
          </x14:formula1>
          <xm:sqref>B3</xm:sqref>
        </x14:dataValidation>
        <x14:dataValidation type="list" allowBlank="1" showInputMessage="1" showErrorMessage="1">
          <x14:formula1>
            <xm:f>[7]Data!#REF!</xm:f>
          </x14:formula1>
          <xm:sqref>B11:B13</xm:sqref>
        </x14:dataValidation>
        <x14:dataValidation type="list" allowBlank="1" showInputMessage="1" showErrorMessage="1">
          <x14:formula1>
            <xm:f>[8]Data!#REF!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N15" sqref="N15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1" bestFit="1" customWidth="1"/>
    <col min="15" max="15" width="12.28515625" style="1" bestFit="1" customWidth="1"/>
    <col min="16" max="16384" width="9.140625" style="3"/>
  </cols>
  <sheetData>
    <row r="1" spans="1:15" x14ac:dyDescent="0.25">
      <c r="A1" s="21" t="s">
        <v>0</v>
      </c>
      <c r="B1" s="21" t="s">
        <v>10</v>
      </c>
      <c r="C1" s="21" t="s">
        <v>1</v>
      </c>
      <c r="D1" s="22" t="s">
        <v>2</v>
      </c>
      <c r="E1" s="22" t="s">
        <v>11</v>
      </c>
      <c r="F1" s="22" t="s">
        <v>12</v>
      </c>
      <c r="G1" s="22" t="s">
        <v>13</v>
      </c>
      <c r="H1" s="22" t="s">
        <v>14</v>
      </c>
      <c r="I1" s="22" t="s">
        <v>15</v>
      </c>
      <c r="J1" s="22" t="s">
        <v>16</v>
      </c>
      <c r="K1" s="23" t="s">
        <v>17</v>
      </c>
      <c r="L1" s="22" t="s">
        <v>18</v>
      </c>
      <c r="M1" s="21" t="s">
        <v>9</v>
      </c>
      <c r="N1" s="22" t="s">
        <v>19</v>
      </c>
      <c r="O1" s="22" t="s">
        <v>6</v>
      </c>
    </row>
    <row r="2" spans="1:15" x14ac:dyDescent="0.25">
      <c r="A2" s="1" t="s">
        <v>3</v>
      </c>
      <c r="B2" s="1" t="s">
        <v>30</v>
      </c>
      <c r="C2" s="24">
        <v>42473</v>
      </c>
      <c r="D2" s="25" t="s">
        <v>31</v>
      </c>
      <c r="E2" s="1">
        <v>186</v>
      </c>
      <c r="F2" s="1">
        <v>184</v>
      </c>
      <c r="G2" s="1">
        <v>187</v>
      </c>
      <c r="K2" s="14">
        <v>3</v>
      </c>
      <c r="L2" s="26">
        <f>SUM(E2:J2)</f>
        <v>557</v>
      </c>
      <c r="M2" s="1">
        <f>SUM(L2/K2)</f>
        <v>185.66666666666666</v>
      </c>
      <c r="N2" s="1">
        <v>11</v>
      </c>
      <c r="O2" s="1">
        <f>SUM(M2+N2)</f>
        <v>196.66666666666666</v>
      </c>
    </row>
    <row r="3" spans="1:15" x14ac:dyDescent="0.25">
      <c r="A3" s="46" t="s">
        <v>3</v>
      </c>
      <c r="B3" s="46" t="s">
        <v>30</v>
      </c>
      <c r="C3" s="47">
        <v>42616</v>
      </c>
      <c r="D3" s="25" t="s">
        <v>31</v>
      </c>
      <c r="E3" s="46">
        <v>185</v>
      </c>
      <c r="F3" s="46">
        <v>191</v>
      </c>
      <c r="G3" s="46">
        <v>181</v>
      </c>
      <c r="H3" s="46">
        <v>181</v>
      </c>
      <c r="I3" s="46">
        <v>181</v>
      </c>
      <c r="J3" s="46">
        <v>187</v>
      </c>
      <c r="K3" s="26">
        <v>6</v>
      </c>
      <c r="L3" s="26">
        <v>1106</v>
      </c>
      <c r="M3" s="48">
        <v>184.33333333333334</v>
      </c>
      <c r="N3" s="26">
        <v>10</v>
      </c>
      <c r="O3" s="48">
        <v>194.33333333333334</v>
      </c>
    </row>
    <row r="4" spans="1:15" x14ac:dyDescent="0.25">
      <c r="K4" s="14">
        <f>SUM(K2:K3)</f>
        <v>9</v>
      </c>
      <c r="L4" s="14">
        <f>SUM(L2:L3)</f>
        <v>1663</v>
      </c>
      <c r="M4" s="1">
        <f>SUM(L4/K4)</f>
        <v>184.77777777777777</v>
      </c>
      <c r="N4" s="14">
        <f>SUM(N2:N3)</f>
        <v>21</v>
      </c>
      <c r="O4" s="1">
        <f t="shared" ref="O4" si="0">SUM(M4+N4)</f>
        <v>205.77777777777777</v>
      </c>
    </row>
    <row r="8" spans="1:15" x14ac:dyDescent="0.25">
      <c r="K8" s="3"/>
      <c r="L8" s="3"/>
      <c r="M8" s="3"/>
      <c r="N8" s="3"/>
      <c r="O8" s="3"/>
    </row>
  </sheetData>
  <conditionalFormatting sqref="J1">
    <cfRule type="top10" priority="13" bottom="1" rank="1"/>
    <cfRule type="top10" dxfId="41" priority="14" rank="1"/>
  </conditionalFormatting>
  <conditionalFormatting sqref="E1">
    <cfRule type="top10" priority="23" bottom="1" rank="1"/>
    <cfRule type="top10" dxfId="40" priority="24" rank="1"/>
  </conditionalFormatting>
  <conditionalFormatting sqref="F1">
    <cfRule type="top10" priority="21" bottom="1" rank="1"/>
    <cfRule type="top10" dxfId="39" priority="22" rank="1"/>
  </conditionalFormatting>
  <conditionalFormatting sqref="G1">
    <cfRule type="top10" priority="19" bottom="1" rank="1"/>
    <cfRule type="top10" dxfId="38" priority="20" rank="1"/>
  </conditionalFormatting>
  <conditionalFormatting sqref="H1">
    <cfRule type="top10" priority="17" bottom="1" rank="1"/>
    <cfRule type="top10" dxfId="37" priority="18" rank="1"/>
  </conditionalFormatting>
  <conditionalFormatting sqref="I1">
    <cfRule type="top10" priority="15" bottom="1" rank="1"/>
    <cfRule type="top10" dxfId="36" priority="16" rank="1"/>
  </conditionalFormatting>
  <conditionalFormatting sqref="E3">
    <cfRule type="top10" priority="11" bottom="1" rank="1"/>
    <cfRule type="top10" dxfId="35" priority="12" rank="1"/>
  </conditionalFormatting>
  <conditionalFormatting sqref="F3">
    <cfRule type="top10" priority="9" bottom="1" rank="1"/>
    <cfRule type="top10" dxfId="34" priority="10" rank="1"/>
  </conditionalFormatting>
  <conditionalFormatting sqref="G3">
    <cfRule type="top10" priority="7" bottom="1" rank="1"/>
    <cfRule type="top10" dxfId="33" priority="8" rank="1"/>
  </conditionalFormatting>
  <conditionalFormatting sqref="H3">
    <cfRule type="top10" priority="5" bottom="1" rank="1"/>
    <cfRule type="top10" dxfId="32" priority="6" rank="1"/>
  </conditionalFormatting>
  <conditionalFormatting sqref="I3">
    <cfRule type="top10" priority="3" bottom="1" rank="1"/>
    <cfRule type="top10" dxfId="31" priority="4" rank="1"/>
  </conditionalFormatting>
  <conditionalFormatting sqref="J3">
    <cfRule type="top10" priority="1" bottom="1" rank="1"/>
    <cfRule type="top10" dxfId="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[9]Data!#REF!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A2" sqref="A2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1" bestFit="1" customWidth="1"/>
    <col min="15" max="15" width="12.28515625" style="1" bestFit="1" customWidth="1"/>
    <col min="16" max="16384" width="9.140625" style="3"/>
  </cols>
  <sheetData>
    <row r="1" spans="1:15" x14ac:dyDescent="0.25">
      <c r="A1" s="21" t="s">
        <v>0</v>
      </c>
      <c r="B1" s="21" t="s">
        <v>10</v>
      </c>
      <c r="C1" s="21" t="s">
        <v>1</v>
      </c>
      <c r="D1" s="22" t="s">
        <v>2</v>
      </c>
      <c r="E1" s="22" t="s">
        <v>11</v>
      </c>
      <c r="F1" s="22" t="s">
        <v>12</v>
      </c>
      <c r="G1" s="22" t="s">
        <v>13</v>
      </c>
      <c r="H1" s="22" t="s">
        <v>14</v>
      </c>
      <c r="I1" s="22" t="s">
        <v>15</v>
      </c>
      <c r="J1" s="22" t="s">
        <v>16</v>
      </c>
      <c r="K1" s="23" t="s">
        <v>17</v>
      </c>
      <c r="L1" s="22" t="s">
        <v>18</v>
      </c>
      <c r="M1" s="21" t="s">
        <v>9</v>
      </c>
      <c r="N1" s="22" t="s">
        <v>19</v>
      </c>
      <c r="O1" s="22" t="s">
        <v>6</v>
      </c>
    </row>
    <row r="2" spans="1:15" x14ac:dyDescent="0.25">
      <c r="A2" s="1" t="s">
        <v>3</v>
      </c>
      <c r="B2" s="1" t="s">
        <v>27</v>
      </c>
      <c r="C2" s="24">
        <v>42473</v>
      </c>
      <c r="D2" s="25" t="s">
        <v>31</v>
      </c>
      <c r="E2" s="1">
        <v>176</v>
      </c>
      <c r="F2" s="1">
        <v>182</v>
      </c>
      <c r="G2" s="1">
        <v>173</v>
      </c>
      <c r="K2" s="14">
        <v>3</v>
      </c>
      <c r="L2" s="26">
        <f>SUM(E2:J2)</f>
        <v>531</v>
      </c>
      <c r="M2" s="1">
        <f>SUM(L2/K2)</f>
        <v>177</v>
      </c>
      <c r="N2" s="1">
        <v>4</v>
      </c>
      <c r="O2" s="1">
        <f>SUM(M2+N2)</f>
        <v>181</v>
      </c>
    </row>
    <row r="3" spans="1:15" x14ac:dyDescent="0.25">
      <c r="K3" s="14">
        <f>SUM(K2)</f>
        <v>3</v>
      </c>
      <c r="L3" s="14">
        <f>SUM(L2:L2)</f>
        <v>531</v>
      </c>
      <c r="M3" s="1">
        <f>SUM(L3/K3)</f>
        <v>177</v>
      </c>
      <c r="N3" s="14">
        <f>SUM(N2:N2)</f>
        <v>4</v>
      </c>
      <c r="O3" s="1">
        <f t="shared" ref="O3" si="0">SUM(M3+N3)</f>
        <v>181</v>
      </c>
    </row>
    <row r="7" spans="1:15" x14ac:dyDescent="0.25">
      <c r="K7" s="3"/>
      <c r="L7" s="3"/>
      <c r="M7" s="3"/>
      <c r="N7" s="3"/>
      <c r="O7" s="3"/>
    </row>
  </sheetData>
  <conditionalFormatting sqref="E1">
    <cfRule type="top10" priority="11" bottom="1" rank="1"/>
    <cfRule type="top10" dxfId="29" priority="12" rank="1"/>
  </conditionalFormatting>
  <conditionalFormatting sqref="F1">
    <cfRule type="top10" priority="9" bottom="1" rank="1"/>
    <cfRule type="top10" dxfId="28" priority="10" rank="1"/>
  </conditionalFormatting>
  <conditionalFormatting sqref="G1">
    <cfRule type="top10" priority="7" bottom="1" rank="1"/>
    <cfRule type="top10" dxfId="27" priority="8" rank="1"/>
  </conditionalFormatting>
  <conditionalFormatting sqref="H1">
    <cfRule type="top10" priority="5" bottom="1" rank="1"/>
    <cfRule type="top10" dxfId="26" priority="6" rank="1"/>
  </conditionalFormatting>
  <conditionalFormatting sqref="I1">
    <cfRule type="top10" priority="3" bottom="1" rank="1"/>
    <cfRule type="top10" dxfId="25" priority="4" rank="1"/>
  </conditionalFormatting>
  <conditionalFormatting sqref="J1">
    <cfRule type="top10" priority="1" bottom="1" rank="1"/>
    <cfRule type="top10" dxfId="24" priority="2" rank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1" bestFit="1" customWidth="1"/>
    <col min="15" max="15" width="12.28515625" style="1" bestFit="1" customWidth="1"/>
    <col min="16" max="16384" width="9.140625" style="3"/>
  </cols>
  <sheetData>
    <row r="1" spans="1:16" x14ac:dyDescent="0.25">
      <c r="A1" s="21" t="s">
        <v>0</v>
      </c>
      <c r="B1" s="21" t="s">
        <v>10</v>
      </c>
      <c r="C1" s="21" t="s">
        <v>1</v>
      </c>
      <c r="D1" s="22" t="s">
        <v>2</v>
      </c>
      <c r="E1" s="22" t="s">
        <v>11</v>
      </c>
      <c r="F1" s="22" t="s">
        <v>12</v>
      </c>
      <c r="G1" s="22" t="s">
        <v>13</v>
      </c>
      <c r="H1" s="22" t="s">
        <v>14</v>
      </c>
      <c r="I1" s="22" t="s">
        <v>15</v>
      </c>
      <c r="J1" s="22" t="s">
        <v>16</v>
      </c>
      <c r="K1" s="23" t="s">
        <v>17</v>
      </c>
      <c r="L1" s="22" t="s">
        <v>18</v>
      </c>
      <c r="M1" s="21" t="s">
        <v>9</v>
      </c>
      <c r="N1" s="22" t="s">
        <v>19</v>
      </c>
      <c r="O1" s="22" t="s">
        <v>6</v>
      </c>
    </row>
    <row r="2" spans="1:16" x14ac:dyDescent="0.25">
      <c r="A2" s="1" t="s">
        <v>28</v>
      </c>
      <c r="B2" s="1" t="s">
        <v>29</v>
      </c>
      <c r="C2" s="24">
        <v>42497</v>
      </c>
      <c r="D2" s="25" t="s">
        <v>31</v>
      </c>
      <c r="E2" s="1">
        <v>89</v>
      </c>
      <c r="F2" s="1">
        <v>117</v>
      </c>
      <c r="G2" s="1">
        <v>136</v>
      </c>
      <c r="H2" s="1">
        <v>166</v>
      </c>
      <c r="K2" s="14">
        <v>4</v>
      </c>
      <c r="L2" s="26">
        <f>SUM(E2:J2)</f>
        <v>508</v>
      </c>
      <c r="M2" s="1">
        <f>SUM(L2/K2)</f>
        <v>127</v>
      </c>
      <c r="N2" s="1">
        <v>9</v>
      </c>
      <c r="O2" s="1">
        <f>SUM(M2+N2)</f>
        <v>136</v>
      </c>
    </row>
    <row r="3" spans="1:16" x14ac:dyDescent="0.25">
      <c r="K3" s="14">
        <f>SUM(K2)</f>
        <v>4</v>
      </c>
      <c r="L3" s="14">
        <f>SUM(L2:L2)</f>
        <v>508</v>
      </c>
      <c r="M3" s="1">
        <f>SUM(L3/K3)</f>
        <v>127</v>
      </c>
      <c r="N3" s="14">
        <f>SUM(N2:N2)</f>
        <v>9</v>
      </c>
      <c r="O3" s="1">
        <f t="shared" ref="O3" si="0">SUM(M3+N3)</f>
        <v>136</v>
      </c>
    </row>
    <row r="7" spans="1:16" x14ac:dyDescent="0.25">
      <c r="L7" s="14"/>
      <c r="N7" s="14"/>
    </row>
    <row r="8" spans="1:16" ht="47.25" x14ac:dyDescent="0.25">
      <c r="A8" s="37" t="s">
        <v>37</v>
      </c>
      <c r="B8" s="37" t="s">
        <v>0</v>
      </c>
      <c r="C8" s="37" t="s">
        <v>10</v>
      </c>
      <c r="D8" s="37" t="s">
        <v>1</v>
      </c>
      <c r="E8" s="38" t="s">
        <v>2</v>
      </c>
      <c r="F8" s="38" t="s">
        <v>11</v>
      </c>
      <c r="G8" s="38" t="s">
        <v>12</v>
      </c>
      <c r="H8" s="38" t="s">
        <v>13</v>
      </c>
      <c r="I8" s="38" t="s">
        <v>14</v>
      </c>
      <c r="J8" s="38" t="s">
        <v>15</v>
      </c>
      <c r="K8" s="38" t="s">
        <v>16</v>
      </c>
      <c r="L8" s="38" t="s">
        <v>17</v>
      </c>
      <c r="M8" s="38" t="s">
        <v>18</v>
      </c>
      <c r="N8" s="37" t="s">
        <v>9</v>
      </c>
      <c r="O8" s="38" t="s">
        <v>19</v>
      </c>
      <c r="P8" s="38" t="s">
        <v>6</v>
      </c>
    </row>
    <row r="9" spans="1:16" x14ac:dyDescent="0.25">
      <c r="A9" s="27">
        <v>1</v>
      </c>
      <c r="B9" s="27" t="s">
        <v>3</v>
      </c>
      <c r="C9" s="27" t="s">
        <v>38</v>
      </c>
      <c r="D9" s="28">
        <v>42588</v>
      </c>
      <c r="E9" s="29" t="s">
        <v>31</v>
      </c>
      <c r="F9" s="27">
        <v>130</v>
      </c>
      <c r="G9" s="27">
        <v>143</v>
      </c>
      <c r="H9" s="27">
        <v>161</v>
      </c>
      <c r="I9" s="27">
        <v>126</v>
      </c>
      <c r="J9" s="27"/>
      <c r="K9" s="27"/>
      <c r="L9" s="30">
        <v>4</v>
      </c>
      <c r="M9" s="30">
        <v>560</v>
      </c>
      <c r="N9" s="31">
        <v>140</v>
      </c>
      <c r="O9" s="30">
        <v>5</v>
      </c>
      <c r="P9" s="31">
        <v>145</v>
      </c>
    </row>
    <row r="11" spans="1:16" x14ac:dyDescent="0.25">
      <c r="L11" s="14">
        <f>SUM(L9:L10)</f>
        <v>4</v>
      </c>
      <c r="M11" s="14">
        <f>SUM(M9:M10)</f>
        <v>560</v>
      </c>
      <c r="N11" s="1">
        <f>SUM(M11/L11)</f>
        <v>140</v>
      </c>
      <c r="O11" s="14">
        <f>SUM(O9:O10)</f>
        <v>5</v>
      </c>
      <c r="P11" s="39">
        <f>SUM(N11+O11)</f>
        <v>145</v>
      </c>
    </row>
  </sheetData>
  <conditionalFormatting sqref="E1">
    <cfRule type="top10" priority="23" bottom="1" rank="1"/>
    <cfRule type="top10" dxfId="23" priority="24" rank="1"/>
  </conditionalFormatting>
  <conditionalFormatting sqref="F1">
    <cfRule type="top10" priority="21" bottom="1" rank="1"/>
    <cfRule type="top10" dxfId="22" priority="22" rank="1"/>
  </conditionalFormatting>
  <conditionalFormatting sqref="G1">
    <cfRule type="top10" priority="19" bottom="1" rank="1"/>
    <cfRule type="top10" dxfId="21" priority="20" rank="1"/>
  </conditionalFormatting>
  <conditionalFormatting sqref="H1">
    <cfRule type="top10" priority="17" bottom="1" rank="1"/>
    <cfRule type="top10" dxfId="20" priority="18" rank="1"/>
  </conditionalFormatting>
  <conditionalFormatting sqref="I1">
    <cfRule type="top10" priority="15" bottom="1" rank="1"/>
    <cfRule type="top10" dxfId="19" priority="16" rank="1"/>
  </conditionalFormatting>
  <conditionalFormatting sqref="J1">
    <cfRule type="top10" priority="13" bottom="1" rank="1"/>
    <cfRule type="top10" dxfId="18" priority="14" rank="1"/>
  </conditionalFormatting>
  <conditionalFormatting sqref="F8:F9">
    <cfRule type="top10" priority="11" bottom="1" rank="1"/>
    <cfRule type="top10" dxfId="17" priority="12" rank="1"/>
  </conditionalFormatting>
  <conditionalFormatting sqref="G8:G9">
    <cfRule type="top10" priority="9" bottom="1" rank="1"/>
    <cfRule type="top10" dxfId="16" priority="10" rank="1"/>
  </conditionalFormatting>
  <conditionalFormatting sqref="H8:H9">
    <cfRule type="top10" priority="7" bottom="1" rank="1"/>
    <cfRule type="top10" dxfId="15" priority="8" rank="1"/>
  </conditionalFormatting>
  <conditionalFormatting sqref="I8:I9">
    <cfRule type="top10" priority="5" bottom="1" rank="1"/>
    <cfRule type="top10" dxfId="14" priority="6" rank="1"/>
  </conditionalFormatting>
  <conditionalFormatting sqref="J8:J9">
    <cfRule type="top10" priority="3" bottom="1" rank="1"/>
    <cfRule type="top10" dxfId="13" priority="4" rank="1"/>
  </conditionalFormatting>
  <conditionalFormatting sqref="K8:K9">
    <cfRule type="top10" priority="1" bottom="1" rank="1"/>
    <cfRule type="top10" dxfId="1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[10]Data!#REF!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D13" sqref="D13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1" bestFit="1" customWidth="1"/>
    <col min="15" max="15" width="12.28515625" style="1" bestFit="1" customWidth="1"/>
    <col min="16" max="16384" width="9.140625" style="3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7" t="s">
        <v>9</v>
      </c>
      <c r="N1" s="8" t="s">
        <v>19</v>
      </c>
      <c r="O1" s="8" t="s">
        <v>6</v>
      </c>
    </row>
    <row r="2" spans="1:15" x14ac:dyDescent="0.25">
      <c r="A2" s="27" t="s">
        <v>3</v>
      </c>
      <c r="B2" s="27" t="s">
        <v>44</v>
      </c>
      <c r="C2" s="28">
        <v>42686</v>
      </c>
      <c r="D2" s="29" t="s">
        <v>45</v>
      </c>
      <c r="E2" s="27">
        <v>165</v>
      </c>
      <c r="F2" s="27">
        <v>175</v>
      </c>
      <c r="G2" s="27">
        <v>183</v>
      </c>
      <c r="H2" s="27"/>
      <c r="I2" s="27"/>
      <c r="J2" s="27"/>
      <c r="K2" s="30">
        <v>3</v>
      </c>
      <c r="L2" s="30">
        <v>523</v>
      </c>
      <c r="M2" s="31">
        <v>174.33333333333334</v>
      </c>
      <c r="N2" s="30">
        <v>5</v>
      </c>
      <c r="O2" s="31">
        <v>179.33333333333334</v>
      </c>
    </row>
    <row r="4" spans="1:15" x14ac:dyDescent="0.25">
      <c r="K4" s="1">
        <f>SUM(K2:K3)</f>
        <v>3</v>
      </c>
      <c r="L4" s="14">
        <f>SUM(L2:L3)</f>
        <v>523</v>
      </c>
      <c r="M4" s="1">
        <f>SUM(L4/K4)</f>
        <v>174.33333333333334</v>
      </c>
      <c r="N4" s="14">
        <f>SUM(N2:N3)</f>
        <v>5</v>
      </c>
      <c r="O4" s="14">
        <f>SUM(M4+N4)</f>
        <v>179.33333333333334</v>
      </c>
    </row>
    <row r="8" spans="1:15" x14ac:dyDescent="0.25">
      <c r="K8" s="3"/>
      <c r="L8" s="3"/>
      <c r="M8" s="3"/>
      <c r="N8" s="3"/>
      <c r="O8" s="3"/>
    </row>
  </sheetData>
  <conditionalFormatting sqref="J1">
    <cfRule type="top10" priority="13" bottom="1" rank="1"/>
    <cfRule type="top10" dxfId="11" priority="14" rank="1"/>
  </conditionalFormatting>
  <conditionalFormatting sqref="E1">
    <cfRule type="top10" priority="23" bottom="1" rank="1"/>
    <cfRule type="top10" dxfId="10" priority="24" rank="1"/>
  </conditionalFormatting>
  <conditionalFormatting sqref="F1">
    <cfRule type="top10" priority="21" bottom="1" rank="1"/>
    <cfRule type="top10" dxfId="9" priority="22" rank="1"/>
  </conditionalFormatting>
  <conditionalFormatting sqref="G1">
    <cfRule type="top10" priority="19" bottom="1" rank="1"/>
    <cfRule type="top10" dxfId="8" priority="20" rank="1"/>
  </conditionalFormatting>
  <conditionalFormatting sqref="H1">
    <cfRule type="top10" priority="17" bottom="1" rank="1"/>
    <cfRule type="top10" dxfId="7" priority="18" rank="1"/>
  </conditionalFormatting>
  <conditionalFormatting sqref="I1">
    <cfRule type="top10" priority="15" bottom="1" rank="1"/>
    <cfRule type="top10" dxfId="6" priority="16" rank="1"/>
  </conditionalFormatting>
  <conditionalFormatting sqref="E2">
    <cfRule type="top10" priority="11" bottom="1" rank="1"/>
    <cfRule type="top10" dxfId="5" priority="12" rank="1"/>
  </conditionalFormatting>
  <conditionalFormatting sqref="F2">
    <cfRule type="top10" priority="9" bottom="1" rank="1"/>
    <cfRule type="top10" dxfId="4" priority="10" rank="1"/>
  </conditionalFormatting>
  <conditionalFormatting sqref="G2">
    <cfRule type="top10" priority="7" bottom="1" rank="1"/>
    <cfRule type="top10" dxfId="3" priority="8" rank="1"/>
  </conditionalFormatting>
  <conditionalFormatting sqref="H2">
    <cfRule type="top10" priority="5" bottom="1" rank="1"/>
    <cfRule type="top10" dxfId="2" priority="6" rank="1"/>
  </conditionalFormatting>
  <conditionalFormatting sqref="I2">
    <cfRule type="top10" priority="3" bottom="1" rank="1"/>
    <cfRule type="top10" dxfId="1" priority="4" rank="1"/>
  </conditionalFormatting>
  <conditionalFormatting sqref="J2">
    <cfRule type="top10" priority="1" bottom="1" rank="1"/>
    <cfRule type="top10" dxfId="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[11]Data!#REF!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National Jr Ranking</vt:lpstr>
      <vt:lpstr>Biggs, Darek</vt:lpstr>
      <vt:lpstr>Niblett, Thomas</vt:lpstr>
      <vt:lpstr>Remley, Trishin</vt:lpstr>
      <vt:lpstr>Fair, Jesse</vt:lpstr>
      <vt:lpstr>Matoy, Shelby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ABRA</cp:lastModifiedBy>
  <cp:lastPrinted>2015-11-15T00:35:08Z</cp:lastPrinted>
  <dcterms:created xsi:type="dcterms:W3CDTF">2014-07-13T16:34:26Z</dcterms:created>
  <dcterms:modified xsi:type="dcterms:W3CDTF">2016-12-02T01:53:46Z</dcterms:modified>
</cp:coreProperties>
</file>