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Scores and Rankings 2022\ABRA 2022\Rankings National 2022\"/>
    </mc:Choice>
  </mc:AlternateContent>
  <xr:revisionPtr revIDLastSave="0" documentId="13_ncr:1_{35E9B80A-12D3-485C-963E-CF735C04DA00}" xr6:coauthVersionLast="47" xr6:coauthVersionMax="47" xr10:uidLastSave="{00000000-0000-0000-0000-000000000000}"/>
  <bookViews>
    <workbookView xWindow="-108" yWindow="-108" windowWidth="23256" windowHeight="12576" xr2:uid="{A35FAFAA-3A44-445C-BAAA-3002DD1ECE94}"/>
  </bookViews>
  <sheets>
    <sheet name="National Rankings" sheetId="1" r:id="rId1"/>
    <sheet name="Adam Plummer" sheetId="344" r:id="rId2"/>
    <sheet name="Arch Morgan" sheetId="300" r:id="rId3"/>
    <sheet name="Barrett Morgan" sheetId="301" r:id="rId4"/>
    <sheet name="Ben Johnson" sheetId="284" r:id="rId5"/>
    <sheet name="Bert Farias" sheetId="153" r:id="rId6"/>
    <sheet name="Bill Cordle" sheetId="277" r:id="rId7"/>
    <sheet name="Bill Debany" sheetId="279" r:id="rId8"/>
    <sheet name="Bill Meyer" sheetId="222" r:id="rId9"/>
    <sheet name="Bill Poor" sheetId="240" r:id="rId10"/>
    <sheet name="Bob Bass" sheetId="337" r:id="rId11"/>
    <sheet name="Bobby Starr" sheetId="353" r:id="rId12"/>
    <sheet name="Bob Dunkin" sheetId="239" r:id="rId13"/>
    <sheet name="Brandon Eversole" sheetId="285" r:id="rId14"/>
    <sheet name="Brian Vincent" sheetId="329" r:id="rId15"/>
    <sheet name="Bruce Badding" sheetId="355" r:id="rId16"/>
    <sheet name="Chance Heath" sheetId="330" r:id="rId17"/>
    <sheet name="Charles Miller" sheetId="254" r:id="rId18"/>
    <sheet name="Chris Helton" sheetId="345" r:id="rId19"/>
    <sheet name="Claude Pennington" sheetId="320" r:id="rId20"/>
    <sheet name="Craig Bailey" sheetId="317" r:id="rId21"/>
    <sheet name="Dale Cauthen" sheetId="338" r:id="rId22"/>
    <sheet name="Dan Tucker" sheetId="304" r:id="rId23"/>
    <sheet name="David Barbey" sheetId="278" r:id="rId24"/>
    <sheet name="David Barney" sheetId="346" r:id="rId25"/>
    <sheet name="David Joe" sheetId="321" r:id="rId26"/>
    <sheet name="Dean Irvin" sheetId="306" r:id="rId27"/>
    <sheet name="Dalton Naguin" sheetId="303" r:id="rId28"/>
    <sheet name="Don Anglin" sheetId="307" r:id="rId29"/>
    <sheet name="Don Tucker" sheetId="350" r:id="rId30"/>
    <sheet name="Chris Bissett" sheetId="207" r:id="rId31"/>
    <sheet name="Chris Bradley" sheetId="224" r:id="rId32"/>
    <sheet name="Chuck Brooks" sheetId="265" r:id="rId33"/>
    <sheet name="Claudia Escoto" sheetId="178" r:id="rId34"/>
    <sheet name="Cody Dockery" sheetId="266" r:id="rId35"/>
    <sheet name="Colton Wall" sheetId="280" r:id="rId36"/>
    <sheet name="Connal Rowe" sheetId="255" r:id="rId37"/>
    <sheet name="Craig Kraft" sheetId="302" r:id="rId38"/>
    <sheet name="Curtis Jenkins" sheetId="296" r:id="rId39"/>
    <sheet name="Daniel Keller" sheetId="275" r:id="rId40"/>
    <sheet name="Dana Waxler" sheetId="231" r:id="rId41"/>
    <sheet name="Dave Eisenschmied" sheetId="148" r:id="rId42"/>
    <sheet name="David Durrant" sheetId="276" r:id="rId43"/>
    <sheet name="David Jennings" sheetId="299" r:id="rId44"/>
    <sheet name="David Lewis" sheetId="286" r:id="rId45"/>
    <sheet name="David McGeorge" sheetId="256" r:id="rId46"/>
    <sheet name="David Strother" sheetId="156" r:id="rId47"/>
    <sheet name="Doug Adams" sheetId="331" r:id="rId48"/>
    <sheet name="Doug Depweg" sheetId="241" r:id="rId49"/>
    <sheet name="Doug Lingle" sheetId="339" r:id="rId50"/>
    <sheet name="Drew Johnston" sheetId="242" r:id="rId51"/>
    <sheet name="Emory Viands" sheetId="243" r:id="rId52"/>
    <sheet name="Eric Smith" sheetId="208" r:id="rId53"/>
    <sheet name="Foster Arvin" sheetId="322" r:id="rId54"/>
    <sheet name="Frank Baird" sheetId="225" r:id="rId55"/>
    <sheet name="Fred Moreo" sheetId="257" r:id="rId56"/>
    <sheet name="Gary Henry" sheetId="352" r:id="rId57"/>
    <sheet name="Gary Hicks" sheetId="157" r:id="rId58"/>
    <sheet name="Gary Kehl" sheetId="308" r:id="rId59"/>
    <sheet name="Greg George" sheetId="332" r:id="rId60"/>
    <sheet name="Harold Reynolds" sheetId="139" r:id="rId61"/>
    <sheet name="Houston Lacy" sheetId="258" r:id="rId62"/>
    <sheet name="Heather Johns" sheetId="244" r:id="rId63"/>
    <sheet name="Hubert Kelsheimer" sheetId="253" r:id="rId64"/>
    <sheet name="Jack Hutchins" sheetId="309" r:id="rId65"/>
    <sheet name="Jake Radwanski" sheetId="267" r:id="rId66"/>
    <sheet name="James Braddy" sheetId="287" r:id="rId67"/>
    <sheet name="James Freeman" sheetId="351" r:id="rId68"/>
    <sheet name="Jarrod Morgan" sheetId="245" r:id="rId69"/>
    <sheet name="Jay Boyd" sheetId="323" r:id="rId70"/>
    <sheet name="Jay Osmond" sheetId="259" r:id="rId71"/>
    <sheet name="Jeff Kite" sheetId="268" r:id="rId72"/>
    <sheet name="Jeff Mason" sheetId="246" r:id="rId73"/>
    <sheet name="Jeff Velazquez" sheetId="175" r:id="rId74"/>
    <sheet name="Jerry Thompson" sheetId="147" r:id="rId75"/>
    <sheet name="Jim Haley" sheetId="288" r:id="rId76"/>
    <sheet name="Jim Peightal" sheetId="269" r:id="rId77"/>
    <sheet name="Jim Stewart" sheetId="184" r:id="rId78"/>
    <sheet name="Joe Jarrell" sheetId="264" r:id="rId79"/>
    <sheet name="Joe Wells" sheetId="318" r:id="rId80"/>
    <sheet name="Joe Yanez" sheetId="152" r:id="rId81"/>
    <sheet name="Joey Patton" sheetId="270" r:id="rId82"/>
    <sheet name="Jon McGeorge" sheetId="260" r:id="rId83"/>
    <sheet name="Jon Landsaw" sheetId="310" r:id="rId84"/>
    <sheet name="John Hovan" sheetId="165" r:id="rId85"/>
    <sheet name="Josh Magee" sheetId="340" r:id="rId86"/>
    <sheet name="Josh McGeorge" sheetId="289" r:id="rId87"/>
    <sheet name="Jose S Maldonado" sheetId="333" r:id="rId88"/>
    <sheet name="Julie Mekolites" sheetId="249" r:id="rId89"/>
    <sheet name="Juan Iracheta" sheetId="281" r:id="rId90"/>
    <sheet name="Jud Denniston" sheetId="341" r:id="rId91"/>
    <sheet name="Justin Fortson" sheetId="146" r:id="rId92"/>
    <sheet name="Juan Ocon" sheetId="248" r:id="rId93"/>
    <sheet name="Ken Osmond" sheetId="298" r:id="rId94"/>
    <sheet name="Ken Patton" sheetId="206" r:id="rId95"/>
    <sheet name="Kirby Dahl" sheetId="311" r:id="rId96"/>
    <sheet name="Lee Barker" sheetId="261" r:id="rId97"/>
    <sheet name="Leigh Thomas" sheetId="290" r:id="rId98"/>
    <sheet name="Lilley Black" sheetId="291" r:id="rId99"/>
    <sheet name="Max Dixon" sheetId="348" r:id="rId100"/>
    <sheet name="Michael Anderson" sheetId="324" r:id="rId101"/>
    <sheet name="Mike Moore" sheetId="250" r:id="rId102"/>
    <sheet name="Mike Rorer" sheetId="282" r:id="rId103"/>
    <sheet name="Mark Harrison" sheetId="271" r:id="rId104"/>
    <sheet name="Mark Lippi" sheetId="292" r:id="rId105"/>
    <sheet name="Marvin Batliner" sheetId="347" r:id="rId106"/>
    <sheet name="Nancy Eversole" sheetId="293" r:id="rId107"/>
    <sheet name="Patrick Driscoll" sheetId="325" r:id="rId108"/>
    <sheet name="Paul Dyer" sheetId="205" r:id="rId109"/>
    <sheet name="Phil Blower" sheetId="326" r:id="rId110"/>
    <sheet name="Pierce Rorer" sheetId="251" r:id="rId111"/>
    <sheet name="Ray Lydon" sheetId="164" r:id="rId112"/>
    <sheet name="Ray Miller" sheetId="334" r:id="rId113"/>
    <sheet name="Rene Hardin" sheetId="312" r:id="rId114"/>
    <sheet name="Rick Edington" sheetId="273" r:id="rId115"/>
    <sheet name="Rick Hahn" sheetId="272" r:id="rId116"/>
    <sheet name="Robert Tyree" sheetId="283" r:id="rId117"/>
    <sheet name="Robert Benoit II" sheetId="196" r:id="rId118"/>
    <sheet name="Roger Blaine" sheetId="262" r:id="rId119"/>
    <sheet name="Robert Jackson" sheetId="297" r:id="rId120"/>
    <sheet name="Ruben Ramos" sheetId="335" r:id="rId121"/>
    <sheet name="Rusty Link" sheetId="319" r:id="rId122"/>
    <sheet name="Scott McClure" sheetId="263" r:id="rId123"/>
    <sheet name="Scott Spencer" sheetId="294" r:id="rId124"/>
    <sheet name="Stan Fitch" sheetId="154" r:id="rId125"/>
    <sheet name="Stephanie Brewer" sheetId="177" r:id="rId126"/>
    <sheet name="Stephanie Bilski" sheetId="342" r:id="rId127"/>
    <sheet name="Steve Huebinger" sheetId="179" r:id="rId128"/>
    <sheet name="Steven Decoteau" sheetId="313" r:id="rId129"/>
    <sheet name="Stephen Rorer" sheetId="252" r:id="rId130"/>
    <sheet name="Steve Kiemele" sheetId="143" r:id="rId131"/>
    <sheet name="Steve Muntzinger" sheetId="336" r:id="rId132"/>
    <sheet name="Steve Pennington" sheetId="295" r:id="rId133"/>
    <sheet name="Tanner Lawson" sheetId="328" r:id="rId134"/>
    <sheet name="Tim Brewer" sheetId="176" r:id="rId135"/>
    <sheet name="Tim Thomas" sheetId="327" r:id="rId136"/>
    <sheet name="Tom Muntzinger" sheetId="354" r:id="rId137"/>
    <sheet name="Troy Gibbens" sheetId="314" r:id="rId138"/>
    <sheet name="Van Presson" sheetId="343" r:id="rId139"/>
    <sheet name="Walter Smith" sheetId="209" r:id="rId140"/>
    <sheet name="Wyatt Morgan" sheetId="315" r:id="rId141"/>
    <sheet name="Zane Wolf" sheetId="349" r:id="rId142"/>
  </sheets>
  <externalReferences>
    <externalReference r:id="rId143"/>
    <externalReference r:id="rId144"/>
  </externalReferences>
  <definedNames>
    <definedName name="_xlnm._FilterDatabase" localSheetId="0" hidden="1">'National Rankings'!$C$5:$F$5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4" i="1" l="1"/>
  <c r="E54" i="1"/>
  <c r="D54" i="1"/>
  <c r="N4" i="355"/>
  <c r="L4" i="355"/>
  <c r="K4" i="355"/>
  <c r="F141" i="1"/>
  <c r="E141" i="1"/>
  <c r="D141" i="1"/>
  <c r="N4" i="354"/>
  <c r="L4" i="354"/>
  <c r="K4" i="354"/>
  <c r="F53" i="1"/>
  <c r="E53" i="1"/>
  <c r="D53" i="1"/>
  <c r="N4" i="353"/>
  <c r="L4" i="353"/>
  <c r="K4" i="353"/>
  <c r="F96" i="1"/>
  <c r="E96" i="1"/>
  <c r="D96" i="1"/>
  <c r="N4" i="352"/>
  <c r="L4" i="352"/>
  <c r="M4" i="352" s="1"/>
  <c r="O4" i="352" s="1"/>
  <c r="K4" i="352"/>
  <c r="F72" i="1"/>
  <c r="E72" i="1"/>
  <c r="D72" i="1"/>
  <c r="N4" i="351"/>
  <c r="L4" i="351"/>
  <c r="K4" i="351"/>
  <c r="F45" i="1"/>
  <c r="E45" i="1"/>
  <c r="D45" i="1"/>
  <c r="N4" i="350"/>
  <c r="L4" i="350"/>
  <c r="M4" i="350" s="1"/>
  <c r="K4" i="350"/>
  <c r="F142" i="1"/>
  <c r="E142" i="1"/>
  <c r="F93" i="1"/>
  <c r="E93" i="1"/>
  <c r="N4" i="349"/>
  <c r="N4" i="348"/>
  <c r="N4" i="347"/>
  <c r="F42" i="1"/>
  <c r="E42" i="1"/>
  <c r="F112" i="1"/>
  <c r="E112" i="1"/>
  <c r="F92" i="1"/>
  <c r="E92" i="1"/>
  <c r="D142" i="1"/>
  <c r="D93" i="1"/>
  <c r="D42" i="1"/>
  <c r="D112" i="1"/>
  <c r="D92" i="1"/>
  <c r="L4" i="349"/>
  <c r="M4" i="349" s="1"/>
  <c r="K4" i="349"/>
  <c r="L4" i="348"/>
  <c r="M4" i="348" s="1"/>
  <c r="O4" i="348" s="1"/>
  <c r="K4" i="348"/>
  <c r="O17" i="225"/>
  <c r="L4" i="347"/>
  <c r="K4" i="347"/>
  <c r="L4" i="346"/>
  <c r="K4" i="346"/>
  <c r="N4" i="345"/>
  <c r="L4" i="345"/>
  <c r="M4" i="345" s="1"/>
  <c r="O4" i="345" s="1"/>
  <c r="K4" i="345"/>
  <c r="O10" i="263"/>
  <c r="O12" i="273"/>
  <c r="O10" i="239"/>
  <c r="O16" i="240"/>
  <c r="F85" i="1"/>
  <c r="E85" i="1"/>
  <c r="D85" i="1"/>
  <c r="N4" i="344"/>
  <c r="L4" i="344"/>
  <c r="M4" i="344" s="1"/>
  <c r="O4" i="344" s="1"/>
  <c r="K4" i="344"/>
  <c r="E64" i="1"/>
  <c r="D118" i="1"/>
  <c r="N4" i="343"/>
  <c r="L4" i="343"/>
  <c r="M4" i="343" s="1"/>
  <c r="F64" i="1" s="1"/>
  <c r="K4" i="343"/>
  <c r="D64" i="1" s="1"/>
  <c r="N4" i="342"/>
  <c r="L4" i="342"/>
  <c r="M4" i="342" s="1"/>
  <c r="O4" i="342" s="1"/>
  <c r="K4" i="342"/>
  <c r="D123" i="1" s="1"/>
  <c r="N4" i="341"/>
  <c r="L4" i="341"/>
  <c r="K4" i="341"/>
  <c r="D95" i="1" s="1"/>
  <c r="N4" i="340"/>
  <c r="L4" i="340"/>
  <c r="E118" i="1" s="1"/>
  <c r="K4" i="340"/>
  <c r="N4" i="339"/>
  <c r="K4" i="339"/>
  <c r="D66" i="1" s="1"/>
  <c r="L2" i="338"/>
  <c r="M2" i="338" s="1"/>
  <c r="O2" i="338" s="1"/>
  <c r="N4" i="338"/>
  <c r="L4" i="338"/>
  <c r="M4" i="338" s="1"/>
  <c r="F91" i="1" s="1"/>
  <c r="K4" i="338"/>
  <c r="D91" i="1" s="1"/>
  <c r="N4" i="337"/>
  <c r="L4" i="337"/>
  <c r="K4" i="337"/>
  <c r="D62" i="1" s="1"/>
  <c r="D10" i="273"/>
  <c r="C10" i="273"/>
  <c r="L5" i="281"/>
  <c r="K5" i="281"/>
  <c r="K7" i="281" s="1"/>
  <c r="D136" i="1" s="1"/>
  <c r="L12" i="152"/>
  <c r="L15" i="152" s="1"/>
  <c r="K12" i="152"/>
  <c r="K15" i="152" s="1"/>
  <c r="D34" i="1" s="1"/>
  <c r="L3" i="333"/>
  <c r="K3" i="333"/>
  <c r="K5" i="333" s="1"/>
  <c r="D110" i="1" s="1"/>
  <c r="L4" i="246"/>
  <c r="K4" i="246"/>
  <c r="K6" i="246" s="1"/>
  <c r="D100" i="1" s="1"/>
  <c r="D3" i="332"/>
  <c r="C3" i="332"/>
  <c r="C15" i="225"/>
  <c r="D15" i="225"/>
  <c r="C14" i="240"/>
  <c r="D14" i="240"/>
  <c r="K8" i="153"/>
  <c r="L8" i="153"/>
  <c r="L10" i="153" s="1"/>
  <c r="N6" i="336"/>
  <c r="L6" i="336"/>
  <c r="M6" i="336" s="1"/>
  <c r="K6" i="336"/>
  <c r="D126" i="1" s="1"/>
  <c r="D124" i="1"/>
  <c r="N4" i="335"/>
  <c r="L4" i="335"/>
  <c r="M4" i="335" s="1"/>
  <c r="F124" i="1" s="1"/>
  <c r="K4" i="335"/>
  <c r="D58" i="1"/>
  <c r="N4" i="334"/>
  <c r="L4" i="334"/>
  <c r="E58" i="1" s="1"/>
  <c r="K4" i="334"/>
  <c r="N5" i="333"/>
  <c r="L5" i="333"/>
  <c r="E110" i="1" s="1"/>
  <c r="E55" i="1"/>
  <c r="N5" i="332"/>
  <c r="L5" i="332"/>
  <c r="K5" i="332"/>
  <c r="D55" i="1" s="1"/>
  <c r="D76" i="1"/>
  <c r="N4" i="331"/>
  <c r="L4" i="331"/>
  <c r="E76" i="1" s="1"/>
  <c r="K4" i="331"/>
  <c r="D144" i="1"/>
  <c r="N4" i="330"/>
  <c r="L4" i="330"/>
  <c r="M4" i="330" s="1"/>
  <c r="O4" i="330" s="1"/>
  <c r="K4" i="330"/>
  <c r="D104" i="1"/>
  <c r="N4" i="329"/>
  <c r="L4" i="329"/>
  <c r="M4" i="329" s="1"/>
  <c r="O4" i="329" s="1"/>
  <c r="K4" i="329"/>
  <c r="N7" i="284"/>
  <c r="K7" i="284"/>
  <c r="L4" i="284"/>
  <c r="E139" i="1"/>
  <c r="N4" i="328"/>
  <c r="L4" i="328"/>
  <c r="K4" i="328"/>
  <c r="D139" i="1" s="1"/>
  <c r="N5" i="327"/>
  <c r="L5" i="327"/>
  <c r="E86" i="1" s="1"/>
  <c r="K5" i="327"/>
  <c r="D86" i="1" s="1"/>
  <c r="N4" i="326"/>
  <c r="L4" i="326"/>
  <c r="E47" i="1" s="1"/>
  <c r="K4" i="326"/>
  <c r="D47" i="1" s="1"/>
  <c r="N4" i="325"/>
  <c r="L4" i="325"/>
  <c r="M4" i="325" s="1"/>
  <c r="O4" i="325" s="1"/>
  <c r="K4" i="325"/>
  <c r="D83" i="1" s="1"/>
  <c r="N4" i="324"/>
  <c r="L4" i="324"/>
  <c r="E138" i="1" s="1"/>
  <c r="K4" i="324"/>
  <c r="D138" i="1" s="1"/>
  <c r="N4" i="323"/>
  <c r="L4" i="323"/>
  <c r="E49" i="1" s="1"/>
  <c r="K4" i="323"/>
  <c r="D49" i="1" s="1"/>
  <c r="N5" i="322"/>
  <c r="L5" i="322"/>
  <c r="E43" i="1" s="1"/>
  <c r="K5" i="322"/>
  <c r="D43" i="1" s="1"/>
  <c r="N6" i="321"/>
  <c r="L6" i="321"/>
  <c r="K6" i="321"/>
  <c r="D79" i="1" s="1"/>
  <c r="N5" i="320"/>
  <c r="L5" i="320"/>
  <c r="E48" i="1" s="1"/>
  <c r="K5" i="320"/>
  <c r="D48" i="1" s="1"/>
  <c r="O7" i="263"/>
  <c r="O7" i="273"/>
  <c r="O12" i="225"/>
  <c r="O8" i="241"/>
  <c r="O8" i="239"/>
  <c r="O11" i="240"/>
  <c r="O10" i="222"/>
  <c r="D135" i="1"/>
  <c r="N4" i="319"/>
  <c r="L4" i="319"/>
  <c r="K4" i="319"/>
  <c r="N5" i="318"/>
  <c r="L5" i="318"/>
  <c r="E69" i="1" s="1"/>
  <c r="K5" i="318"/>
  <c r="D69" i="1" s="1"/>
  <c r="N5" i="317"/>
  <c r="L5" i="317"/>
  <c r="E87" i="1" s="1"/>
  <c r="K5" i="317"/>
  <c r="D87" i="1" s="1"/>
  <c r="N4" i="315"/>
  <c r="L4" i="315"/>
  <c r="K4" i="315"/>
  <c r="D108" i="1" s="1"/>
  <c r="N4" i="314"/>
  <c r="L4" i="314"/>
  <c r="E59" i="1" s="1"/>
  <c r="K4" i="314"/>
  <c r="D59" i="1" s="1"/>
  <c r="N4" i="313"/>
  <c r="L4" i="313"/>
  <c r="E74" i="1" s="1"/>
  <c r="K4" i="313"/>
  <c r="D74" i="1" s="1"/>
  <c r="N4" i="312"/>
  <c r="L4" i="312"/>
  <c r="E114" i="1" s="1"/>
  <c r="K4" i="312"/>
  <c r="D114" i="1" s="1"/>
  <c r="N5" i="311"/>
  <c r="L5" i="311"/>
  <c r="E75" i="1" s="1"/>
  <c r="K5" i="311"/>
  <c r="D75" i="1" s="1"/>
  <c r="N5" i="310"/>
  <c r="L5" i="310"/>
  <c r="E63" i="1" s="1"/>
  <c r="K5" i="310"/>
  <c r="D63" i="1" s="1"/>
  <c r="N4" i="309"/>
  <c r="L4" i="309"/>
  <c r="E71" i="1" s="1"/>
  <c r="K4" i="309"/>
  <c r="D71" i="1" s="1"/>
  <c r="N4" i="308"/>
  <c r="L4" i="308"/>
  <c r="E102" i="1" s="1"/>
  <c r="K4" i="308"/>
  <c r="D102" i="1" s="1"/>
  <c r="N5" i="307"/>
  <c r="L5" i="307"/>
  <c r="E89" i="1" s="1"/>
  <c r="K5" i="307"/>
  <c r="D89" i="1" s="1"/>
  <c r="N8" i="306"/>
  <c r="L8" i="306"/>
  <c r="K8" i="306"/>
  <c r="D16" i="1" s="1"/>
  <c r="N4" i="304"/>
  <c r="L4" i="304"/>
  <c r="E80" i="1" s="1"/>
  <c r="K4" i="304"/>
  <c r="D80" i="1" s="1"/>
  <c r="N4" i="303"/>
  <c r="L4" i="303"/>
  <c r="E101" i="1" s="1"/>
  <c r="K4" i="303"/>
  <c r="D101" i="1" s="1"/>
  <c r="N4" i="302"/>
  <c r="L4" i="302"/>
  <c r="K4" i="302"/>
  <c r="D82" i="1" s="1"/>
  <c r="N4" i="301"/>
  <c r="L4" i="301"/>
  <c r="E88" i="1" s="1"/>
  <c r="K4" i="301"/>
  <c r="D88" i="1" s="1"/>
  <c r="N4" i="300"/>
  <c r="L4" i="300"/>
  <c r="E70" i="1" s="1"/>
  <c r="K4" i="300"/>
  <c r="D70" i="1" s="1"/>
  <c r="M4" i="254"/>
  <c r="N6" i="299"/>
  <c r="L6" i="299"/>
  <c r="E44" i="1" s="1"/>
  <c r="K6" i="299"/>
  <c r="D44" i="1" s="1"/>
  <c r="N5" i="298"/>
  <c r="L5" i="298"/>
  <c r="E105" i="1" s="1"/>
  <c r="K5" i="298"/>
  <c r="D105" i="1" s="1"/>
  <c r="N11" i="297"/>
  <c r="L11" i="297"/>
  <c r="E29" i="1" s="1"/>
  <c r="K11" i="297"/>
  <c r="D29" i="1" s="1"/>
  <c r="N9" i="296"/>
  <c r="L9" i="296"/>
  <c r="E39" i="1" s="1"/>
  <c r="K9" i="296"/>
  <c r="D39" i="1" s="1"/>
  <c r="N7" i="295"/>
  <c r="L7" i="295"/>
  <c r="E6" i="1" s="1"/>
  <c r="K7" i="295"/>
  <c r="D6" i="1" s="1"/>
  <c r="N6" i="294"/>
  <c r="L6" i="294"/>
  <c r="E57" i="1" s="1"/>
  <c r="K6" i="294"/>
  <c r="D57" i="1" s="1"/>
  <c r="N5" i="293"/>
  <c r="L5" i="293"/>
  <c r="E60" i="1" s="1"/>
  <c r="K5" i="293"/>
  <c r="D60" i="1" s="1"/>
  <c r="N7" i="292"/>
  <c r="L7" i="292"/>
  <c r="E84" i="1" s="1"/>
  <c r="K7" i="292"/>
  <c r="D84" i="1" s="1"/>
  <c r="N4" i="291"/>
  <c r="L4" i="291"/>
  <c r="E147" i="1" s="1"/>
  <c r="K4" i="291"/>
  <c r="D147" i="1" s="1"/>
  <c r="N4" i="290"/>
  <c r="L4" i="290"/>
  <c r="E65" i="1" s="1"/>
  <c r="K4" i="290"/>
  <c r="D65" i="1" s="1"/>
  <c r="L2" i="289"/>
  <c r="K2" i="289"/>
  <c r="K6" i="289" s="1"/>
  <c r="D52" i="1" s="1"/>
  <c r="N6" i="289"/>
  <c r="L12" i="260"/>
  <c r="K12" i="260"/>
  <c r="N8" i="288"/>
  <c r="L8" i="288"/>
  <c r="E15" i="1" s="1"/>
  <c r="K8" i="288"/>
  <c r="D15" i="1" s="1"/>
  <c r="N5" i="287"/>
  <c r="L5" i="287"/>
  <c r="E56" i="1" s="1"/>
  <c r="K5" i="287"/>
  <c r="D56" i="1" s="1"/>
  <c r="N4" i="286"/>
  <c r="L4" i="286"/>
  <c r="E143" i="1" s="1"/>
  <c r="K4" i="286"/>
  <c r="D143" i="1" s="1"/>
  <c r="N8" i="285"/>
  <c r="L8" i="285"/>
  <c r="E7" i="1" s="1"/>
  <c r="K8" i="285"/>
  <c r="D7" i="1" s="1"/>
  <c r="D97" i="1"/>
  <c r="N4" i="283"/>
  <c r="L4" i="283"/>
  <c r="E61" i="1" s="1"/>
  <c r="K4" i="283"/>
  <c r="D61" i="1" s="1"/>
  <c r="N4" i="282"/>
  <c r="L4" i="282"/>
  <c r="E137" i="1" s="1"/>
  <c r="K4" i="282"/>
  <c r="D137" i="1" s="1"/>
  <c r="N7" i="281"/>
  <c r="L7" i="281"/>
  <c r="E136" i="1" s="1"/>
  <c r="E127" i="1"/>
  <c r="N4" i="280"/>
  <c r="L4" i="280"/>
  <c r="K4" i="280"/>
  <c r="D127" i="1" s="1"/>
  <c r="N4" i="279"/>
  <c r="L4" i="279"/>
  <c r="E140" i="1" s="1"/>
  <c r="K4" i="279"/>
  <c r="D140" i="1" s="1"/>
  <c r="N5" i="278"/>
  <c r="L5" i="278"/>
  <c r="E94" i="1" s="1"/>
  <c r="K5" i="278"/>
  <c r="D94" i="1" s="1"/>
  <c r="N5" i="277"/>
  <c r="L5" i="277"/>
  <c r="E77" i="1" s="1"/>
  <c r="K5" i="277"/>
  <c r="D77" i="1" s="1"/>
  <c r="N6" i="276"/>
  <c r="L6" i="276"/>
  <c r="E131" i="1" s="1"/>
  <c r="K6" i="276"/>
  <c r="D131" i="1" s="1"/>
  <c r="N4" i="275"/>
  <c r="L4" i="275"/>
  <c r="E81" i="1" s="1"/>
  <c r="K4" i="275"/>
  <c r="D81" i="1" s="1"/>
  <c r="N15" i="273"/>
  <c r="L15" i="273"/>
  <c r="E10" i="1" s="1"/>
  <c r="K15" i="273"/>
  <c r="D10" i="1" s="1"/>
  <c r="N5" i="272"/>
  <c r="L5" i="272"/>
  <c r="E90" i="1" s="1"/>
  <c r="K5" i="272"/>
  <c r="D90" i="1" s="1"/>
  <c r="N5" i="271"/>
  <c r="L5" i="271"/>
  <c r="E113" i="1" s="1"/>
  <c r="K5" i="271"/>
  <c r="D113" i="1" s="1"/>
  <c r="K3" i="261"/>
  <c r="K6" i="261" s="1"/>
  <c r="D98" i="1" s="1"/>
  <c r="L3" i="261"/>
  <c r="L4" i="260"/>
  <c r="K4" i="260"/>
  <c r="K2" i="270"/>
  <c r="K12" i="270" s="1"/>
  <c r="D26" i="1" s="1"/>
  <c r="L2" i="270"/>
  <c r="N12" i="270"/>
  <c r="N8" i="269"/>
  <c r="L8" i="269"/>
  <c r="E14" i="1" s="1"/>
  <c r="K8" i="269"/>
  <c r="D14" i="1" s="1"/>
  <c r="N5" i="268"/>
  <c r="L5" i="268"/>
  <c r="E50" i="1" s="1"/>
  <c r="K5" i="268"/>
  <c r="D50" i="1" s="1"/>
  <c r="N9" i="267"/>
  <c r="L9" i="267"/>
  <c r="E18" i="1" s="1"/>
  <c r="K9" i="267"/>
  <c r="D18" i="1" s="1"/>
  <c r="L4" i="243"/>
  <c r="L9" i="243" s="1"/>
  <c r="K4" i="243"/>
  <c r="K9" i="243" s="1"/>
  <c r="D20" i="1" s="1"/>
  <c r="N5" i="266"/>
  <c r="L5" i="266"/>
  <c r="E51" i="1" s="1"/>
  <c r="K5" i="266"/>
  <c r="D51" i="1" s="1"/>
  <c r="N8" i="265"/>
  <c r="L8" i="265"/>
  <c r="E27" i="1" s="1"/>
  <c r="K8" i="265"/>
  <c r="D27" i="1" s="1"/>
  <c r="N4" i="264"/>
  <c r="L4" i="264"/>
  <c r="E46" i="1" s="1"/>
  <c r="K4" i="264"/>
  <c r="D46" i="1" s="1"/>
  <c r="N12" i="263"/>
  <c r="L12" i="263"/>
  <c r="E36" i="1" s="1"/>
  <c r="K12" i="263"/>
  <c r="D36" i="1" s="1"/>
  <c r="N7" i="262"/>
  <c r="L7" i="262"/>
  <c r="E130" i="1" s="1"/>
  <c r="K7" i="262"/>
  <c r="D130" i="1" s="1"/>
  <c r="N6" i="261"/>
  <c r="N39" i="260"/>
  <c r="N4" i="259"/>
  <c r="L4" i="259"/>
  <c r="E106" i="1" s="1"/>
  <c r="K4" i="259"/>
  <c r="D106" i="1" s="1"/>
  <c r="N5" i="258"/>
  <c r="L5" i="258"/>
  <c r="E146" i="1" s="1"/>
  <c r="K5" i="258"/>
  <c r="D146" i="1" s="1"/>
  <c r="N4" i="257"/>
  <c r="L4" i="257"/>
  <c r="E99" i="1" s="1"/>
  <c r="K4" i="257"/>
  <c r="D99" i="1" s="1"/>
  <c r="N22" i="256"/>
  <c r="L22" i="256"/>
  <c r="K22" i="256"/>
  <c r="D9" i="1" s="1"/>
  <c r="N4" i="255"/>
  <c r="L4" i="255"/>
  <c r="E73" i="1" s="1"/>
  <c r="K4" i="255"/>
  <c r="D73" i="1" s="1"/>
  <c r="N6" i="254"/>
  <c r="L6" i="254"/>
  <c r="E78" i="1" s="1"/>
  <c r="K6" i="254"/>
  <c r="D78" i="1" s="1"/>
  <c r="N6" i="253"/>
  <c r="L6" i="253"/>
  <c r="K6" i="253"/>
  <c r="D107" i="1" s="1"/>
  <c r="N4" i="252"/>
  <c r="L4" i="252"/>
  <c r="E129" i="1" s="1"/>
  <c r="K4" i="252"/>
  <c r="D129" i="1" s="1"/>
  <c r="N4" i="251"/>
  <c r="L4" i="251"/>
  <c r="E145" i="1" s="1"/>
  <c r="K4" i="251"/>
  <c r="D145" i="1" s="1"/>
  <c r="N5" i="250"/>
  <c r="L5" i="250"/>
  <c r="K5" i="250"/>
  <c r="D134" i="1" s="1"/>
  <c r="N11" i="249"/>
  <c r="L11" i="249"/>
  <c r="E35" i="1" s="1"/>
  <c r="K11" i="249"/>
  <c r="D35" i="1" s="1"/>
  <c r="N4" i="248"/>
  <c r="L4" i="248"/>
  <c r="E121" i="1" s="1"/>
  <c r="K4" i="248"/>
  <c r="D121" i="1" s="1"/>
  <c r="N10" i="196"/>
  <c r="L10" i="196"/>
  <c r="K10" i="196"/>
  <c r="D125" i="1" s="1"/>
  <c r="N6" i="246"/>
  <c r="L6" i="246"/>
  <c r="N17" i="245"/>
  <c r="L17" i="245"/>
  <c r="E19" i="1" s="1"/>
  <c r="K17" i="245"/>
  <c r="D19" i="1" s="1"/>
  <c r="N11" i="244"/>
  <c r="L11" i="244"/>
  <c r="K11" i="244"/>
  <c r="D31" i="1" s="1"/>
  <c r="N9" i="243"/>
  <c r="N7" i="242"/>
  <c r="L7" i="242"/>
  <c r="K7" i="242"/>
  <c r="D103" i="1" s="1"/>
  <c r="N12" i="241"/>
  <c r="L12" i="241"/>
  <c r="K12" i="241"/>
  <c r="D13" i="1" s="1"/>
  <c r="N18" i="240"/>
  <c r="L18" i="240"/>
  <c r="E12" i="1" s="1"/>
  <c r="K18" i="240"/>
  <c r="D12" i="1" s="1"/>
  <c r="N12" i="239"/>
  <c r="L12" i="239"/>
  <c r="E37" i="1" s="1"/>
  <c r="K12" i="239"/>
  <c r="D37" i="1" s="1"/>
  <c r="N7" i="231"/>
  <c r="L7" i="231"/>
  <c r="E115" i="1" s="1"/>
  <c r="K7" i="231"/>
  <c r="D115" i="1" s="1"/>
  <c r="N19" i="225"/>
  <c r="L19" i="225"/>
  <c r="E23" i="1" s="1"/>
  <c r="K19" i="225"/>
  <c r="D23" i="1" s="1"/>
  <c r="N6" i="224"/>
  <c r="L6" i="224"/>
  <c r="E128" i="1" s="1"/>
  <c r="K6" i="224"/>
  <c r="D128" i="1" s="1"/>
  <c r="N15" i="222"/>
  <c r="L15" i="222"/>
  <c r="K15" i="222"/>
  <c r="D25" i="1" s="1"/>
  <c r="N12" i="209"/>
  <c r="L12" i="209"/>
  <c r="E30" i="1" s="1"/>
  <c r="K12" i="209"/>
  <c r="D30" i="1" s="1"/>
  <c r="N4" i="208"/>
  <c r="L4" i="208"/>
  <c r="E68" i="1" s="1"/>
  <c r="K4" i="208"/>
  <c r="D68" i="1" s="1"/>
  <c r="N8" i="207"/>
  <c r="L8" i="207"/>
  <c r="E132" i="1" s="1"/>
  <c r="K8" i="207"/>
  <c r="D132" i="1" s="1"/>
  <c r="N7" i="206"/>
  <c r="L7" i="206"/>
  <c r="E120" i="1" s="1"/>
  <c r="K7" i="206"/>
  <c r="D120" i="1" s="1"/>
  <c r="N27" i="205"/>
  <c r="L27" i="205"/>
  <c r="E21" i="1" s="1"/>
  <c r="K27" i="205"/>
  <c r="D21" i="1" s="1"/>
  <c r="N5" i="143"/>
  <c r="L5" i="143"/>
  <c r="K5" i="143"/>
  <c r="D133" i="1" s="1"/>
  <c r="N4" i="184"/>
  <c r="L4" i="184"/>
  <c r="E117" i="1" s="1"/>
  <c r="K4" i="184"/>
  <c r="D117" i="1" s="1"/>
  <c r="N4" i="179"/>
  <c r="L4" i="179"/>
  <c r="K4" i="179"/>
  <c r="D116" i="1" s="1"/>
  <c r="N13" i="178"/>
  <c r="L13" i="178"/>
  <c r="E22" i="1" s="1"/>
  <c r="K13" i="178"/>
  <c r="D22" i="1" s="1"/>
  <c r="N6" i="177"/>
  <c r="L6" i="177"/>
  <c r="K6" i="177"/>
  <c r="D111" i="1" s="1"/>
  <c r="N4" i="176"/>
  <c r="L4" i="176"/>
  <c r="E119" i="1" s="1"/>
  <c r="K4" i="176"/>
  <c r="D119" i="1" s="1"/>
  <c r="N6" i="175"/>
  <c r="L6" i="175"/>
  <c r="K6" i="175"/>
  <c r="D109" i="1" s="1"/>
  <c r="N11" i="165"/>
  <c r="L11" i="165"/>
  <c r="E40" i="1" s="1"/>
  <c r="K11" i="165"/>
  <c r="D40" i="1" s="1"/>
  <c r="N10" i="164"/>
  <c r="L10" i="164"/>
  <c r="K10" i="164"/>
  <c r="D33" i="1" s="1"/>
  <c r="N26" i="157"/>
  <c r="L26" i="157"/>
  <c r="K26" i="157"/>
  <c r="D38" i="1" s="1"/>
  <c r="N33" i="156"/>
  <c r="L33" i="156"/>
  <c r="K33" i="156"/>
  <c r="D28" i="1" s="1"/>
  <c r="N4" i="154"/>
  <c r="L4" i="154"/>
  <c r="E122" i="1" s="1"/>
  <c r="K4" i="154"/>
  <c r="D122" i="1" s="1"/>
  <c r="N10" i="153"/>
  <c r="K10" i="153"/>
  <c r="D32" i="1" s="1"/>
  <c r="N15" i="152"/>
  <c r="N18" i="148"/>
  <c r="L18" i="148"/>
  <c r="K18" i="148"/>
  <c r="D17" i="1" s="1"/>
  <c r="N23" i="147"/>
  <c r="L23" i="147"/>
  <c r="K23" i="147"/>
  <c r="D24" i="1" s="1"/>
  <c r="N29" i="146"/>
  <c r="L29" i="146"/>
  <c r="K29" i="146"/>
  <c r="D11" i="1" s="1"/>
  <c r="N7" i="139"/>
  <c r="L7" i="139"/>
  <c r="E67" i="1" s="1"/>
  <c r="K7" i="139"/>
  <c r="D67" i="1" s="1"/>
  <c r="M4" i="355" l="1"/>
  <c r="O4" i="355" s="1"/>
  <c r="M4" i="354"/>
  <c r="O4" i="354" s="1"/>
  <c r="M4" i="353"/>
  <c r="O4" i="353" s="1"/>
  <c r="M4" i="351"/>
  <c r="O4" i="351" s="1"/>
  <c r="O4" i="350"/>
  <c r="O4" i="349"/>
  <c r="M4" i="347"/>
  <c r="O4" i="347" s="1"/>
  <c r="M4" i="346"/>
  <c r="O4" i="346" s="1"/>
  <c r="M4" i="302"/>
  <c r="F82" i="1" s="1"/>
  <c r="M4" i="315"/>
  <c r="F108" i="1" s="1"/>
  <c r="E97" i="1"/>
  <c r="E104" i="1"/>
  <c r="E144" i="1"/>
  <c r="M3" i="333"/>
  <c r="O3" i="333" s="1"/>
  <c r="M5" i="281"/>
  <c r="O5" i="281" s="1"/>
  <c r="M4" i="337"/>
  <c r="M4" i="341"/>
  <c r="F123" i="1"/>
  <c r="F104" i="1"/>
  <c r="F144" i="1"/>
  <c r="M4" i="340"/>
  <c r="E62" i="1"/>
  <c r="E95" i="1"/>
  <c r="M4" i="319"/>
  <c r="O4" i="319" s="1"/>
  <c r="L7" i="284"/>
  <c r="E124" i="1"/>
  <c r="M4" i="246"/>
  <c r="O4" i="246" s="1"/>
  <c r="M12" i="152"/>
  <c r="O12" i="152" s="1"/>
  <c r="O4" i="343"/>
  <c r="E91" i="1"/>
  <c r="E123" i="1"/>
  <c r="L4" i="339"/>
  <c r="O4" i="338"/>
  <c r="E126" i="1"/>
  <c r="O6" i="336"/>
  <c r="F126" i="1"/>
  <c r="M5" i="332"/>
  <c r="M8" i="153"/>
  <c r="O8" i="153" s="1"/>
  <c r="O4" i="335"/>
  <c r="M4" i="334"/>
  <c r="M5" i="333"/>
  <c r="M4" i="331"/>
  <c r="M6" i="321"/>
  <c r="O6" i="321" s="1"/>
  <c r="M4" i="284"/>
  <c r="O4" i="284" s="1"/>
  <c r="E135" i="1"/>
  <c r="F83" i="1"/>
  <c r="M5" i="317"/>
  <c r="F135" i="1"/>
  <c r="E108" i="1"/>
  <c r="E83" i="1"/>
  <c r="E82" i="1"/>
  <c r="M4" i="326"/>
  <c r="F47" i="1" s="1"/>
  <c r="E79" i="1"/>
  <c r="M4" i="328"/>
  <c r="M5" i="327"/>
  <c r="O4" i="326"/>
  <c r="M4" i="324"/>
  <c r="M4" i="323"/>
  <c r="M5" i="322"/>
  <c r="M8" i="306"/>
  <c r="O8" i="306" s="1"/>
  <c r="M5" i="320"/>
  <c r="M5" i="318"/>
  <c r="M5" i="272"/>
  <c r="F90" i="1" s="1"/>
  <c r="M4" i="309"/>
  <c r="O4" i="302"/>
  <c r="O4" i="315"/>
  <c r="E16" i="1"/>
  <c r="M4" i="314"/>
  <c r="M4" i="313"/>
  <c r="M4" i="312"/>
  <c r="M5" i="311"/>
  <c r="M5" i="310"/>
  <c r="M4" i="308"/>
  <c r="M5" i="307"/>
  <c r="M4" i="304"/>
  <c r="M4" i="303"/>
  <c r="M4" i="301"/>
  <c r="M4" i="300"/>
  <c r="M5" i="298"/>
  <c r="M6" i="299"/>
  <c r="M6" i="294"/>
  <c r="M15" i="152"/>
  <c r="O15" i="152" s="1"/>
  <c r="M2" i="270"/>
  <c r="O2" i="270" s="1"/>
  <c r="M4" i="275"/>
  <c r="M5" i="277"/>
  <c r="M4" i="280"/>
  <c r="M4" i="286"/>
  <c r="M12" i="260"/>
  <c r="O12" i="260" s="1"/>
  <c r="M2" i="289"/>
  <c r="O2" i="289" s="1"/>
  <c r="M6" i="177"/>
  <c r="F111" i="1" s="1"/>
  <c r="M4" i="260"/>
  <c r="O4" i="260" s="1"/>
  <c r="M5" i="293"/>
  <c r="M9" i="296"/>
  <c r="M11" i="297"/>
  <c r="F29" i="1" s="1"/>
  <c r="M7" i="295"/>
  <c r="M7" i="292"/>
  <c r="M4" i="291"/>
  <c r="M4" i="290"/>
  <c r="L6" i="289"/>
  <c r="K39" i="260"/>
  <c r="D8" i="1" s="1"/>
  <c r="M8" i="288"/>
  <c r="M5" i="287"/>
  <c r="M8" i="285"/>
  <c r="M7" i="284"/>
  <c r="M4" i="283"/>
  <c r="M4" i="282"/>
  <c r="M7" i="281"/>
  <c r="M4" i="279"/>
  <c r="M5" i="278"/>
  <c r="L39" i="260"/>
  <c r="E8" i="1" s="1"/>
  <c r="M6" i="276"/>
  <c r="M5" i="143"/>
  <c r="O5" i="143" s="1"/>
  <c r="M6" i="246"/>
  <c r="O6" i="246" s="1"/>
  <c r="M9" i="267"/>
  <c r="M10" i="164"/>
  <c r="F33" i="1" s="1"/>
  <c r="M4" i="179"/>
  <c r="O4" i="179" s="1"/>
  <c r="M15" i="222"/>
  <c r="F25" i="1" s="1"/>
  <c r="M6" i="253"/>
  <c r="O6" i="253" s="1"/>
  <c r="M22" i="256"/>
  <c r="O22" i="256" s="1"/>
  <c r="M5" i="271"/>
  <c r="F113" i="1" s="1"/>
  <c r="M6" i="175"/>
  <c r="O6" i="175" s="1"/>
  <c r="M7" i="242"/>
  <c r="O7" i="242" s="1"/>
  <c r="M4" i="257"/>
  <c r="M5" i="268"/>
  <c r="F50" i="1" s="1"/>
  <c r="M8" i="269"/>
  <c r="F14" i="1" s="1"/>
  <c r="E33" i="1"/>
  <c r="M4" i="243"/>
  <c r="O4" i="243" s="1"/>
  <c r="M3" i="261"/>
  <c r="O3" i="261" s="1"/>
  <c r="M10" i="196"/>
  <c r="O10" i="196" s="1"/>
  <c r="M15" i="273"/>
  <c r="O5" i="272"/>
  <c r="L6" i="261"/>
  <c r="E98" i="1" s="1"/>
  <c r="L12" i="270"/>
  <c r="E107" i="1"/>
  <c r="M11" i="244"/>
  <c r="O11" i="244" s="1"/>
  <c r="M9" i="243"/>
  <c r="F20" i="1" s="1"/>
  <c r="M12" i="241"/>
  <c r="O12" i="241" s="1"/>
  <c r="E9" i="1"/>
  <c r="M5" i="266"/>
  <c r="M8" i="265"/>
  <c r="E25" i="1"/>
  <c r="M29" i="146"/>
  <c r="O29" i="146" s="1"/>
  <c r="M23" i="147"/>
  <c r="O23" i="147" s="1"/>
  <c r="M4" i="264"/>
  <c r="M12" i="263"/>
  <c r="M7" i="262"/>
  <c r="E125" i="1"/>
  <c r="E100" i="1"/>
  <c r="M4" i="259"/>
  <c r="M5" i="258"/>
  <c r="E31" i="1"/>
  <c r="E20" i="1"/>
  <c r="E103" i="1"/>
  <c r="E13" i="1"/>
  <c r="M4" i="255"/>
  <c r="M6" i="254"/>
  <c r="M33" i="156"/>
  <c r="O33" i="156" s="1"/>
  <c r="M7" i="206"/>
  <c r="M4" i="252"/>
  <c r="E111" i="1"/>
  <c r="M4" i="251"/>
  <c r="M5" i="250"/>
  <c r="O5" i="250" s="1"/>
  <c r="E134" i="1"/>
  <c r="M11" i="249"/>
  <c r="M4" i="248"/>
  <c r="E109" i="1"/>
  <c r="E133" i="1"/>
  <c r="M4" i="208"/>
  <c r="M17" i="245"/>
  <c r="M26" i="157"/>
  <c r="O26" i="157" s="1"/>
  <c r="M12" i="239"/>
  <c r="M18" i="240"/>
  <c r="M4" i="154"/>
  <c r="M10" i="153"/>
  <c r="E32" i="1"/>
  <c r="M7" i="231"/>
  <c r="M19" i="225"/>
  <c r="M6" i="224"/>
  <c r="M11" i="165"/>
  <c r="M12" i="209"/>
  <c r="M8" i="207"/>
  <c r="M27" i="205"/>
  <c r="E24" i="1"/>
  <c r="E11" i="1"/>
  <c r="E116" i="1"/>
  <c r="M4" i="184"/>
  <c r="F117" i="1" s="1"/>
  <c r="M13" i="178"/>
  <c r="M4" i="176"/>
  <c r="E34" i="1"/>
  <c r="F34" i="1"/>
  <c r="E38" i="1"/>
  <c r="E28" i="1"/>
  <c r="M18" i="148"/>
  <c r="E17" i="1"/>
  <c r="M7" i="139"/>
  <c r="F67" i="1" s="1"/>
  <c r="O4" i="337" l="1"/>
  <c r="F62" i="1"/>
  <c r="F79" i="1"/>
  <c r="O4" i="331"/>
  <c r="F76" i="1"/>
  <c r="O4" i="334"/>
  <c r="F58" i="1"/>
  <c r="M4" i="339"/>
  <c r="E66" i="1"/>
  <c r="O6" i="177"/>
  <c r="O4" i="340"/>
  <c r="F118" i="1"/>
  <c r="O4" i="341"/>
  <c r="F95" i="1"/>
  <c r="O5" i="333"/>
  <c r="F110" i="1"/>
  <c r="O5" i="332"/>
  <c r="F55" i="1"/>
  <c r="F16" i="1"/>
  <c r="O5" i="318"/>
  <c r="F69" i="1"/>
  <c r="O4" i="323"/>
  <c r="F49" i="1"/>
  <c r="O4" i="328"/>
  <c r="F139" i="1"/>
  <c r="O5" i="317"/>
  <c r="F87" i="1"/>
  <c r="O5" i="320"/>
  <c r="F48" i="1"/>
  <c r="O4" i="324"/>
  <c r="F138" i="1"/>
  <c r="O5" i="322"/>
  <c r="F43" i="1"/>
  <c r="O5" i="327"/>
  <c r="F86" i="1"/>
  <c r="O4" i="301"/>
  <c r="F88" i="1"/>
  <c r="O4" i="308"/>
  <c r="F102" i="1"/>
  <c r="O4" i="313"/>
  <c r="F74" i="1"/>
  <c r="F100" i="1"/>
  <c r="O4" i="303"/>
  <c r="F101" i="1"/>
  <c r="O5" i="310"/>
  <c r="F63" i="1"/>
  <c r="O4" i="314"/>
  <c r="F59" i="1"/>
  <c r="F116" i="1"/>
  <c r="O14" i="222"/>
  <c r="O4" i="304"/>
  <c r="F80" i="1"/>
  <c r="O5" i="311"/>
  <c r="F75" i="1"/>
  <c r="O4" i="309"/>
  <c r="F71" i="1"/>
  <c r="F125" i="1"/>
  <c r="O5" i="271"/>
  <c r="O4" i="300"/>
  <c r="F70" i="1"/>
  <c r="O5" i="307"/>
  <c r="F89" i="1"/>
  <c r="O4" i="312"/>
  <c r="F114" i="1"/>
  <c r="O5" i="298"/>
  <c r="F105" i="1"/>
  <c r="O6" i="299"/>
  <c r="F44" i="1"/>
  <c r="O11" i="297"/>
  <c r="O4" i="282"/>
  <c r="F137" i="1"/>
  <c r="O5" i="287"/>
  <c r="F56" i="1"/>
  <c r="O4" i="290"/>
  <c r="F65" i="1"/>
  <c r="O4" i="286"/>
  <c r="F143" i="1"/>
  <c r="F107" i="1"/>
  <c r="O5" i="278"/>
  <c r="F94" i="1"/>
  <c r="O4" i="283"/>
  <c r="F61" i="1"/>
  <c r="O8" i="288"/>
  <c r="F15" i="1"/>
  <c r="O4" i="291"/>
  <c r="F147" i="1"/>
  <c r="O4" i="280"/>
  <c r="F127" i="1"/>
  <c r="F109" i="1"/>
  <c r="O4" i="279"/>
  <c r="F140" i="1"/>
  <c r="O7" i="284"/>
  <c r="F97" i="1"/>
  <c r="O7" i="292"/>
  <c r="F84" i="1"/>
  <c r="O9" i="296"/>
  <c r="F39" i="1"/>
  <c r="O5" i="277"/>
  <c r="F77" i="1"/>
  <c r="O6" i="294"/>
  <c r="F57" i="1"/>
  <c r="F133" i="1"/>
  <c r="O6" i="276"/>
  <c r="F131" i="1"/>
  <c r="O7" i="281"/>
  <c r="F136" i="1"/>
  <c r="O8" i="285"/>
  <c r="F7" i="1"/>
  <c r="M6" i="289"/>
  <c r="E52" i="1"/>
  <c r="O7" i="295"/>
  <c r="F6" i="1"/>
  <c r="O5" i="293"/>
  <c r="F60" i="1"/>
  <c r="O4" i="275"/>
  <c r="F81" i="1"/>
  <c r="M39" i="260"/>
  <c r="O39" i="260" s="1"/>
  <c r="O5" i="268"/>
  <c r="F31" i="1"/>
  <c r="F103" i="1"/>
  <c r="F28" i="1"/>
  <c r="O8" i="269"/>
  <c r="F11" i="1"/>
  <c r="O4" i="154"/>
  <c r="F122" i="1"/>
  <c r="O4" i="255"/>
  <c r="F73" i="1"/>
  <c r="O5" i="266"/>
  <c r="F51" i="1"/>
  <c r="F13" i="1"/>
  <c r="O4" i="259"/>
  <c r="F106" i="1"/>
  <c r="M6" i="261"/>
  <c r="O6" i="261" s="1"/>
  <c r="F9" i="1"/>
  <c r="O9" i="267"/>
  <c r="F18" i="1"/>
  <c r="O4" i="248"/>
  <c r="F121" i="1"/>
  <c r="O4" i="251"/>
  <c r="F145" i="1"/>
  <c r="O4" i="252"/>
  <c r="F129" i="1"/>
  <c r="O4" i="258"/>
  <c r="F146" i="1"/>
  <c r="O4" i="257"/>
  <c r="F99" i="1"/>
  <c r="O4" i="176"/>
  <c r="F119" i="1"/>
  <c r="O10" i="164"/>
  <c r="O6" i="254"/>
  <c r="F78" i="1"/>
  <c r="O4" i="264"/>
  <c r="F46" i="1"/>
  <c r="O8" i="265"/>
  <c r="F27" i="1"/>
  <c r="M12" i="270"/>
  <c r="E26" i="1"/>
  <c r="O15" i="273"/>
  <c r="F10" i="1"/>
  <c r="O12" i="263"/>
  <c r="F36" i="1"/>
  <c r="O7" i="262"/>
  <c r="F130" i="1"/>
  <c r="O9" i="243"/>
  <c r="O6" i="224"/>
  <c r="F128" i="1"/>
  <c r="O12" i="239"/>
  <c r="F37" i="1"/>
  <c r="F24" i="1"/>
  <c r="O12" i="209"/>
  <c r="F30" i="1"/>
  <c r="O11" i="249"/>
  <c r="F35" i="1"/>
  <c r="O17" i="245"/>
  <c r="F19" i="1"/>
  <c r="F38" i="1"/>
  <c r="O19" i="225"/>
  <c r="F23" i="1"/>
  <c r="O7" i="231"/>
  <c r="F115" i="1"/>
  <c r="O18" i="240"/>
  <c r="F12" i="1"/>
  <c r="O8" i="207"/>
  <c r="F132" i="1"/>
  <c r="O7" i="206"/>
  <c r="F120" i="1"/>
  <c r="F134" i="1"/>
  <c r="O4" i="208"/>
  <c r="F68" i="1"/>
  <c r="O10" i="153"/>
  <c r="F32" i="1"/>
  <c r="O27" i="205"/>
  <c r="F21" i="1"/>
  <c r="O4" i="184"/>
  <c r="O11" i="165"/>
  <c r="F40" i="1"/>
  <c r="O13" i="178"/>
  <c r="F22" i="1"/>
  <c r="O18" i="148"/>
  <c r="F17" i="1"/>
  <c r="O7" i="139"/>
  <c r="O4" i="339" l="1"/>
  <c r="F66" i="1"/>
  <c r="F8" i="1"/>
  <c r="O6" i="289"/>
  <c r="F52" i="1"/>
  <c r="F98" i="1"/>
  <c r="O12" i="270"/>
  <c r="F26" i="1"/>
</calcChain>
</file>

<file path=xl/sharedStrings.xml><?xml version="1.0" encoding="utf-8"?>
<sst xmlns="http://schemas.openxmlformats.org/spreadsheetml/2006/main" count="4378" uniqueCount="215">
  <si>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</si>
  <si>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</si>
  <si>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</si>
  <si>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</si>
  <si>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</si>
  <si>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</si>
  <si>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</si>
  <si>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</si>
  <si>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</si>
  <si>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</si>
  <si>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</si>
  <si>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</si>
  <si>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</si>
  <si>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</si>
  <si>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</si>
  <si>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</si>
  <si>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</si>
  <si>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</si>
  <si>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# Of Targets</t>
  </si>
  <si>
    <t>Back to Ranking</t>
  </si>
  <si>
    <t>Outlaw Lite</t>
  </si>
  <si>
    <t>ABRA OUTLAW LITE RANKING 2022</t>
  </si>
  <si>
    <t>Steve Kiemele</t>
  </si>
  <si>
    <t>Harold Reynolds</t>
  </si>
  <si>
    <t>Elberton, GA #2</t>
  </si>
  <si>
    <t>Elberton, GA</t>
  </si>
  <si>
    <t>Justin Fortson</t>
  </si>
  <si>
    <t>Jerry Thompson</t>
  </si>
  <si>
    <t>Dave Eisenschmied</t>
  </si>
  <si>
    <t xml:space="preserve"> Outlaw Lite</t>
  </si>
  <si>
    <t>Outlaw Lt</t>
  </si>
  <si>
    <t>Joe Yanez</t>
  </si>
  <si>
    <t>Edinburg, Tx</t>
  </si>
  <si>
    <t>Bert Farias</t>
  </si>
  <si>
    <t>Stan Fitch</t>
  </si>
  <si>
    <t>San Angelo, TX</t>
  </si>
  <si>
    <t>David Strother</t>
  </si>
  <si>
    <t>Gary Hicks</t>
  </si>
  <si>
    <t>Belton, SC</t>
  </si>
  <si>
    <t>Ray Lydon</t>
  </si>
  <si>
    <t>John Hovan</t>
  </si>
  <si>
    <t>Boerne, TX</t>
  </si>
  <si>
    <t>Edinburg, TX</t>
  </si>
  <si>
    <t>Jeff Velazquez</t>
  </si>
  <si>
    <t>Tim Brewer</t>
  </si>
  <si>
    <t>Stephanie Brewer</t>
  </si>
  <si>
    <t>Claudia Escoto</t>
  </si>
  <si>
    <t>Steve Huebinger</t>
  </si>
  <si>
    <t>Adult Outlaw Lite</t>
  </si>
  <si>
    <t>Jim Stewart</t>
  </si>
  <si>
    <t>Robert Benoit II</t>
  </si>
  <si>
    <t>Iowa, LA</t>
  </si>
  <si>
    <t>Belton SC</t>
  </si>
  <si>
    <t>Paul Dyer</t>
  </si>
  <si>
    <t>Ken Patton</t>
  </si>
  <si>
    <t>Chris Bissett</t>
  </si>
  <si>
    <t>Eric Smith</t>
  </si>
  <si>
    <t>Walter Smith</t>
  </si>
  <si>
    <t>Bill Meyer</t>
  </si>
  <si>
    <t>Delphos, OH</t>
  </si>
  <si>
    <t>Jackson, KY</t>
  </si>
  <si>
    <t>Chris Bradley</t>
  </si>
  <si>
    <t>Somerset, KY</t>
  </si>
  <si>
    <t>Frank Baird</t>
  </si>
  <si>
    <t>Dana Waxler</t>
  </si>
  <si>
    <t>Brushy Mtn,VA</t>
  </si>
  <si>
    <t>Bill Poor</t>
  </si>
  <si>
    <t>Bob Dunkin</t>
  </si>
  <si>
    <t>Doug Depweg</t>
  </si>
  <si>
    <t>Drew Johnston</t>
  </si>
  <si>
    <t>Emory Viands</t>
  </si>
  <si>
    <t>Heather Johns</t>
  </si>
  <si>
    <t>Jarrod Morgan</t>
  </si>
  <si>
    <t>Jeff Mason</t>
  </si>
  <si>
    <t>Juan Ocon</t>
  </si>
  <si>
    <t>Julie Mekolites</t>
  </si>
  <si>
    <t>Mike Moore</t>
  </si>
  <si>
    <t>Pierce Rorer</t>
  </si>
  <si>
    <t>Stephen Rorer</t>
  </si>
  <si>
    <t>Hubert Kelsheimer</t>
  </si>
  <si>
    <t>Charles Miller</t>
  </si>
  <si>
    <t>Madisonville, TN</t>
  </si>
  <si>
    <t>Connall Rowe</t>
  </si>
  <si>
    <t>Wilmore,KY</t>
  </si>
  <si>
    <t>David McGeorge</t>
  </si>
  <si>
    <t>Fred Moreo</t>
  </si>
  <si>
    <t>Houston Lacy</t>
  </si>
  <si>
    <t>Jay Osmond</t>
  </si>
  <si>
    <t>Jon McGeorge</t>
  </si>
  <si>
    <t>Roger Blaine</t>
  </si>
  <si>
    <t>Scott McClure</t>
  </si>
  <si>
    <t>Joe Jarrell</t>
  </si>
  <si>
    <t>Mt. Sterling, KY</t>
  </si>
  <si>
    <t>Celina, OH</t>
  </si>
  <si>
    <t>Bob Duncan</t>
  </si>
  <si>
    <t>Windber,PA</t>
  </si>
  <si>
    <t>Chuck Brooks</t>
  </si>
  <si>
    <t>Boerne, Tx</t>
  </si>
  <si>
    <t>Cody Dockery</t>
  </si>
  <si>
    <t>Bristol,VA</t>
  </si>
  <si>
    <t>Somerset KY</t>
  </si>
  <si>
    <t>Jake Radwanski</t>
  </si>
  <si>
    <t>Jeff Kite</t>
  </si>
  <si>
    <t>Jim Peightal</t>
  </si>
  <si>
    <t xml:space="preserve">Joey Patton </t>
  </si>
  <si>
    <t>Joey Patton</t>
  </si>
  <si>
    <t xml:space="preserve">Lee Barker </t>
  </si>
  <si>
    <t>Mark Harrison</t>
  </si>
  <si>
    <t>New Haven, KY</t>
  </si>
  <si>
    <t>Rick Hahn</t>
  </si>
  <si>
    <t>Ricky Edington</t>
  </si>
  <si>
    <t>Rick Edington</t>
  </si>
  <si>
    <t>Robert Benoit</t>
  </si>
  <si>
    <t>Daniel Keller</t>
  </si>
  <si>
    <t>David Durant</t>
  </si>
  <si>
    <t>David Durrant</t>
  </si>
  <si>
    <t>Bill Cordle</t>
  </si>
  <si>
    <t>Bristol VA</t>
  </si>
  <si>
    <t>David Barbey</t>
  </si>
  <si>
    <t>Bill Debany</t>
  </si>
  <si>
    <t>Lee Barker</t>
  </si>
  <si>
    <t>Colton Wall</t>
  </si>
  <si>
    <t>HillTop</t>
  </si>
  <si>
    <t>Jon Mcgeorge</t>
  </si>
  <si>
    <t>Juan Iracheta</t>
  </si>
  <si>
    <t>Mike Rorer</t>
  </si>
  <si>
    <t>Robert Tyree</t>
  </si>
  <si>
    <t>Brushy Mtn, VA</t>
  </si>
  <si>
    <t>Ben Johnson</t>
  </si>
  <si>
    <t>Blaine Roger</t>
  </si>
  <si>
    <t>Brandon Eversole</t>
  </si>
  <si>
    <t>David Lewis</t>
  </si>
  <si>
    <t>Boerne Texas</t>
  </si>
  <si>
    <t>James Braddy</t>
  </si>
  <si>
    <t>Jim Haley</t>
  </si>
  <si>
    <t>Mnt Sterling</t>
  </si>
  <si>
    <t>Josh McGeorge</t>
  </si>
  <si>
    <t>Leigh Thomas</t>
  </si>
  <si>
    <t>Lilley Black</t>
  </si>
  <si>
    <t>Mark Lippi</t>
  </si>
  <si>
    <t>Nancy Eversole</t>
  </si>
  <si>
    <t>Scott Spencer</t>
  </si>
  <si>
    <t>Steve Pennington</t>
  </si>
  <si>
    <t>Curtis Jenkins</t>
  </si>
  <si>
    <t>Robert Jackson</t>
  </si>
  <si>
    <t>Bille Cordle</t>
  </si>
  <si>
    <t>David Mcgeorge</t>
  </si>
  <si>
    <t>David Jennings</t>
  </si>
  <si>
    <t>Ken Osmond</t>
  </si>
  <si>
    <t>Bristol, VA</t>
  </si>
  <si>
    <t>Arch Morgan 2</t>
  </si>
  <si>
    <t>Barrett Morgan</t>
  </si>
  <si>
    <t>Craig Kraft</t>
  </si>
  <si>
    <t>Dalton Naguin</t>
  </si>
  <si>
    <t>Dan Tucker</t>
  </si>
  <si>
    <t>David Barney</t>
  </si>
  <si>
    <t>Dean Irvin</t>
  </si>
  <si>
    <t>Don Anglin</t>
  </si>
  <si>
    <t>Gary Kehl</t>
  </si>
  <si>
    <t>Jack Hutchins</t>
  </si>
  <si>
    <t>Jon Landsaw</t>
  </si>
  <si>
    <t>Kirby Dahl</t>
  </si>
  <si>
    <t>Rene Hardin</t>
  </si>
  <si>
    <t>Steven Decoteau</t>
  </si>
  <si>
    <t>Troy Gibbens</t>
  </si>
  <si>
    <t>Wyatt Morgan</t>
  </si>
  <si>
    <t>Laurel, MS</t>
  </si>
  <si>
    <t xml:space="preserve">Arch Morgan </t>
  </si>
  <si>
    <t>Craig Bailey</t>
  </si>
  <si>
    <t>Joe Wells</t>
  </si>
  <si>
    <t>Rusty Link</t>
  </si>
  <si>
    <t>Brushy Mtn,  VA</t>
  </si>
  <si>
    <t>Bristol, VA Outdoor</t>
  </si>
  <si>
    <t>Claude Pennington</t>
  </si>
  <si>
    <t>Bristol VA OD</t>
  </si>
  <si>
    <t>David Joe</t>
  </si>
  <si>
    <t>Foster Arvin</t>
  </si>
  <si>
    <t>Jay Boyd</t>
  </si>
  <si>
    <t>Michael Anderson</t>
  </si>
  <si>
    <t>Patrick Driscoll</t>
  </si>
  <si>
    <t>Phil Blower</t>
  </si>
  <si>
    <t>Tim Thomas</t>
  </si>
  <si>
    <t>Tanner Lawson</t>
  </si>
  <si>
    <t>Biloxi, MS</t>
  </si>
  <si>
    <t>Brian Vincent</t>
  </si>
  <si>
    <t>Chance Heath</t>
  </si>
  <si>
    <t>Doug Adams</t>
  </si>
  <si>
    <t>Greg George</t>
  </si>
  <si>
    <t>Jose S Maldonado</t>
  </si>
  <si>
    <t>Ray Miller</t>
  </si>
  <si>
    <t>Ruben Ramos</t>
  </si>
  <si>
    <t>Steve Muntzinger</t>
  </si>
  <si>
    <t>Bristol VA-Outdoor</t>
  </si>
  <si>
    <t>Carthage, MS</t>
  </si>
  <si>
    <t>Joe Maldonado</t>
  </si>
  <si>
    <t>joey patton</t>
  </si>
  <si>
    <t>Bob Bass</t>
  </si>
  <si>
    <t>Dale Cauthen</t>
  </si>
  <si>
    <t>Doug Lingle</t>
  </si>
  <si>
    <t>Josh Magee</t>
  </si>
  <si>
    <t>Jud Denniston</t>
  </si>
  <si>
    <t>Stephanie Bilski</t>
  </si>
  <si>
    <t>Van Presson</t>
  </si>
  <si>
    <t>Adam Plummer</t>
  </si>
  <si>
    <t>Chris Helton</t>
  </si>
  <si>
    <t>Marvin Batliner</t>
  </si>
  <si>
    <t>Max Dixon</t>
  </si>
  <si>
    <t>Zane Wolf</t>
  </si>
  <si>
    <t>Don Tucker</t>
  </si>
  <si>
    <t>James Freeman</t>
  </si>
  <si>
    <t>Gary Henry</t>
  </si>
  <si>
    <t>Bobby Starr</t>
  </si>
  <si>
    <t>Tom Muntzinger</t>
  </si>
  <si>
    <t>Bruce Badding</t>
  </si>
  <si>
    <t>Aggregate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</si>
</sst>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4C6E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wrapText="1" shrinkToFit="1"/>
    </xf>
    <xf numFmtId="0" fontId="4" fillId="0" borderId="1" xfId="0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 wrapText="1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1" fontId="4" fillId="0" borderId="1" xfId="0" applyNumberFormat="1" applyFont="1" applyBorder="1" applyAlignment="1" applyProtection="1">
      <alignment horizontal="center"/>
      <protection hidden="1"/>
    </xf>
    <xf numFmtId="2" fontId="4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0" fontId="5" fillId="2" borderId="0" xfId="0" applyFont="1" applyFill="1"/>
    <xf numFmtId="0" fontId="4" fillId="0" borderId="0" xfId="0" applyFont="1" applyAlignment="1">
      <alignment horizontal="center" wrapText="1" shrinkToFit="1"/>
    </xf>
    <xf numFmtId="0" fontId="4" fillId="0" borderId="0" xfId="0" applyFont="1" applyAlignment="1" applyProtection="1">
      <alignment horizontal="center"/>
      <protection locked="0"/>
    </xf>
    <xf numFmtId="1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 wrapText="1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 wrapText="1"/>
      <protection hidden="1"/>
    </xf>
    <xf numFmtId="2" fontId="2" fillId="0" borderId="0" xfId="0" applyNumberFormat="1" applyFont="1" applyAlignment="1">
      <alignment horizontal="center" vertical="center" wrapText="1"/>
    </xf>
    <xf numFmtId="1" fontId="4" fillId="0" borderId="1" xfId="0" applyNumberFormat="1" applyFont="1" applyBorder="1" applyAlignment="1" applyProtection="1">
      <alignment horizontal="center" wrapText="1"/>
      <protection locked="0"/>
    </xf>
    <xf numFmtId="0" fontId="6" fillId="0" borderId="1" xfId="0" applyFont="1" applyBorder="1" applyAlignment="1">
      <alignment horizontal="center" wrapText="1" shrinkToFit="1"/>
    </xf>
    <xf numFmtId="0" fontId="6" fillId="0" borderId="1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 wrapText="1"/>
      <protection hidden="1"/>
    </xf>
    <xf numFmtId="2" fontId="6" fillId="0" borderId="1" xfId="0" applyNumberFormat="1" applyFont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wrapText="1"/>
      <protection hidden="1"/>
    </xf>
    <xf numFmtId="2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4" borderId="1" xfId="0" applyFont="1" applyFill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 horizontal="center"/>
    </xf>
    <xf numFmtId="0" fontId="9" fillId="0" borderId="0" xfId="1" applyFont="1" applyFill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 applyBorder="1" applyAlignment="1" applyProtection="1">
      <alignment horizontal="center"/>
      <protection locked="0"/>
    </xf>
    <xf numFmtId="0" fontId="9" fillId="0" borderId="0" xfId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2" fontId="7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2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9" fillId="0" borderId="0" xfId="1" applyFont="1" applyBorder="1" applyAlignment="1">
      <alignment horizontal="center"/>
    </xf>
    <xf numFmtId="0" fontId="10" fillId="0" borderId="0" xfId="0" applyFont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1" fontId="0" fillId="0" borderId="0" xfId="0" applyNumberFormat="1"/>
    <xf numFmtId="0" fontId="9" fillId="3" borderId="0" xfId="1" applyFont="1" applyFill="1" applyAlignment="1">
      <alignment horizontal="center"/>
    </xf>
    <xf numFmtId="1" fontId="10" fillId="3" borderId="0" xfId="0" applyNumberFormat="1" applyFont="1" applyFill="1" applyAlignment="1">
      <alignment horizontal="center"/>
    </xf>
    <xf numFmtId="2" fontId="10" fillId="3" borderId="0" xfId="0" applyNumberFormat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343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externalLink" Target="externalLinks/externalLink1.xml"/><Relationship Id="rId14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ational%20Youth%20%20Rankings%20%202022%2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ional Youth"/>
      <sheetName val="Brayden Bolt"/>
      <sheetName val="Brody McKelvie"/>
      <sheetName val="Caleb Radwanski"/>
      <sheetName val="Cason Buckley"/>
      <sheetName val="Cruz Frymier"/>
      <sheetName val="Charlie Fortson"/>
      <sheetName val="Colton Buckley"/>
      <sheetName val="Colton Keller"/>
      <sheetName val="Corey Moorman"/>
      <sheetName val=" Cooper McGaha"/>
      <sheetName val="Elias Hintz"/>
      <sheetName val=" Ethan Viands"/>
      <sheetName val="Isaiah Spencer"/>
      <sheetName val="Jack Schulze"/>
      <sheetName val="Jake Skaggs"/>
      <sheetName val="Kaylyn Craig"/>
      <sheetName val="Luke Helton"/>
      <sheetName val="Macey Dixon"/>
      <sheetName val="Matthew Dixon"/>
      <sheetName val="Parker Bolt"/>
      <sheetName val="Rylee Dockery"/>
      <sheetName val="Sam Merritt"/>
      <sheetName val="Seth Ferguson"/>
      <sheetName val="Sheldon Fetter"/>
      <sheetName val="Timothy Carruth"/>
      <sheetName val="Timothy Velazque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6">
          <cell r="C26">
            <v>44849</v>
          </cell>
          <cell r="D26" t="str">
            <v>Bristol VA-Outdoor</v>
          </cell>
        </row>
      </sheetData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XFB147"/>
  <sheetViews>
    <sheetView tabSelected="1" workbookViewId="0">
      <selection activeCell="F12" sqref="F12"/>
    </sheetView>
  </sheetViews>
  <sheetFormatPr defaultRowHeight="14.4" x14ac:dyDescent="0.3"/>
  <cols>
    <col min="1" max="1" width="9.21875" style="49"/>
    <col min="2" max="2" width="16.5546875" style="49" customWidth="1"/>
    <col min="3" max="3" width="22.77734375" style="9" customWidth="1"/>
    <col min="4" max="4" width="15.77734375" style="49" bestFit="1" customWidth="1"/>
    <col min="5" max="5" width="16.21875" style="49" bestFit="1" customWidth="1"/>
    <col min="6" max="6" width="17.88671875" style="54" customWidth="1"/>
  </cols>
  <sheetData>
    <row r="1" spans="1:6" x14ac:dyDescent="0.3">
      <c r="A1" s="59"/>
      <c r="B1" s="59"/>
      <c r="C1" s="11"/>
      <c r="D1" s="59"/>
      <c r="E1" s="59"/>
      <c r="F1" s="62"/>
    </row>
    <row r="2" spans="1:6" ht="28.8" x14ac:dyDescent="0.55000000000000004">
      <c r="A2" s="59"/>
      <c r="B2" s="59"/>
      <c r="C2" s="23" t="s">
        <v>21</v>
      </c>
      <c r="D2" s="59"/>
      <c r="E2" s="59"/>
      <c r="F2" s="62"/>
    </row>
    <row r="3" spans="1:6" ht="17.399999999999999" x14ac:dyDescent="0.3">
      <c r="A3" s="59"/>
      <c r="B3" s="59"/>
      <c r="C3" s="11"/>
      <c r="D3" s="63" t="s">
        <v>214</v>
      </c>
      <c r="E3" s="59"/>
      <c r="F3" s="62"/>
    </row>
    <row r="4" spans="1:6" ht="18.75" customHeight="1" x14ac:dyDescent="0.3">
      <c r="A4" s="59"/>
      <c r="B4" s="59"/>
      <c r="C4" s="11"/>
      <c r="D4" s="59"/>
      <c r="E4" s="59"/>
      <c r="F4" s="62"/>
    </row>
    <row r="5" spans="1:6" x14ac:dyDescent="0.3">
      <c r="A5" s="60" t="s">
        <v>0</v>
      </c>
      <c r="B5" s="60" t="s">
        <v>1</v>
      </c>
      <c r="C5" s="60" t="s">
        <v>2</v>
      </c>
      <c r="D5" s="60" t="s">
        <v>18</v>
      </c>
      <c r="E5" s="60" t="s">
        <v>16</v>
      </c>
      <c r="F5" s="64" t="s">
        <v>17</v>
      </c>
    </row>
    <row r="6" spans="1:6" x14ac:dyDescent="0.3">
      <c r="A6" s="60">
        <v>1</v>
      </c>
      <c r="B6" s="60" t="s">
        <v>20</v>
      </c>
      <c r="C6" s="56" t="s">
        <v>142</v>
      </c>
      <c r="D6" s="65">
        <f>SUM('Steve Pennington'!K7)</f>
        <v>24</v>
      </c>
      <c r="E6" s="65">
        <f>SUM('Steve Pennington'!L7)</f>
        <v>4715</v>
      </c>
      <c r="F6" s="64">
        <f>SUM('Steve Pennington'!M7)</f>
        <v>196.45833333333334</v>
      </c>
    </row>
    <row r="7" spans="1:6" x14ac:dyDescent="0.3">
      <c r="A7" s="60">
        <v>2</v>
      </c>
      <c r="B7" s="60" t="s">
        <v>20</v>
      </c>
      <c r="C7" s="56" t="s">
        <v>130</v>
      </c>
      <c r="D7" s="65">
        <f>SUM('Brandon Eversole'!K8)</f>
        <v>22</v>
      </c>
      <c r="E7" s="65">
        <f>SUM('Brandon Eversole'!L8)</f>
        <v>4306.0010000000002</v>
      </c>
      <c r="F7" s="64">
        <f>SUM('Brandon Eversole'!M8)</f>
        <v>195.72731818181819</v>
      </c>
    </row>
    <row r="8" spans="1:6" x14ac:dyDescent="0.3">
      <c r="A8" s="60">
        <v>3</v>
      </c>
      <c r="B8" s="60" t="s">
        <v>20</v>
      </c>
      <c r="C8" s="56" t="s">
        <v>88</v>
      </c>
      <c r="D8" s="65">
        <f>SUM('Jon McGeorge'!K39)</f>
        <v>158</v>
      </c>
      <c r="E8" s="65">
        <f>SUM('Jon McGeorge'!L39)</f>
        <v>30919.009000000002</v>
      </c>
      <c r="F8" s="64">
        <f>SUM('Jon McGeorge'!M39)</f>
        <v>195.68993037974684</v>
      </c>
    </row>
    <row r="9" spans="1:6" x14ac:dyDescent="0.3">
      <c r="A9" s="60">
        <v>4</v>
      </c>
      <c r="B9" s="60" t="s">
        <v>20</v>
      </c>
      <c r="C9" s="56" t="s">
        <v>84</v>
      </c>
      <c r="D9" s="65">
        <f>SUM('David McGeorge'!K22)</f>
        <v>86</v>
      </c>
      <c r="E9" s="65">
        <f>SUM('David McGeorge'!L22)</f>
        <v>16669.004000000001</v>
      </c>
      <c r="F9" s="64">
        <f>SUM('David McGeorge'!M22)</f>
        <v>193.82562790697676</v>
      </c>
    </row>
    <row r="10" spans="1:6" x14ac:dyDescent="0.3">
      <c r="A10" s="60">
        <v>5</v>
      </c>
      <c r="B10" s="60" t="s">
        <v>20</v>
      </c>
      <c r="C10" s="56" t="s">
        <v>111</v>
      </c>
      <c r="D10" s="65">
        <f>SUM('Rick Edington'!K15)</f>
        <v>53</v>
      </c>
      <c r="E10" s="65">
        <f>SUM('Rick Edington'!L15)</f>
        <v>10271.104799999999</v>
      </c>
      <c r="F10" s="64">
        <f>SUM('Rick Edington'!M15)</f>
        <v>193.79443018867923</v>
      </c>
    </row>
    <row r="11" spans="1:6" x14ac:dyDescent="0.3">
      <c r="A11" s="60">
        <v>6</v>
      </c>
      <c r="B11" s="60" t="s">
        <v>20</v>
      </c>
      <c r="C11" s="58" t="s">
        <v>26</v>
      </c>
      <c r="D11" s="65">
        <f>SUM('Justin Fortson'!K29)</f>
        <v>106</v>
      </c>
      <c r="E11" s="65">
        <f>SUM('Justin Fortson'!L29)</f>
        <v>20494.004000000001</v>
      </c>
      <c r="F11" s="64">
        <f>SUM('Justin Fortson'!M29)</f>
        <v>193.33966037735848</v>
      </c>
    </row>
    <row r="12" spans="1:6" x14ac:dyDescent="0.3">
      <c r="A12" s="60">
        <v>7</v>
      </c>
      <c r="B12" s="60" t="s">
        <v>20</v>
      </c>
      <c r="C12" s="57" t="s">
        <v>66</v>
      </c>
      <c r="D12" s="65">
        <f>SUM('Bill Poor'!K18)</f>
        <v>65</v>
      </c>
      <c r="E12" s="65">
        <f>SUM('Bill Poor'!L18)</f>
        <v>12454.105800000001</v>
      </c>
      <c r="F12" s="64">
        <f>SUM('Bill Poor'!M18)</f>
        <v>191.60162769230772</v>
      </c>
    </row>
    <row r="13" spans="1:6" x14ac:dyDescent="0.3">
      <c r="A13" s="60">
        <v>8</v>
      </c>
      <c r="B13" s="60" t="s">
        <v>20</v>
      </c>
      <c r="C13" s="57" t="s">
        <v>68</v>
      </c>
      <c r="D13" s="65">
        <f>SUM('Doug Depweg'!K12)</f>
        <v>42</v>
      </c>
      <c r="E13" s="65">
        <f>SUM('Doug Depweg'!L12)</f>
        <v>8036.1039999999994</v>
      </c>
      <c r="F13" s="64">
        <f>SUM('Doug Depweg'!M12)</f>
        <v>191.3358095238095</v>
      </c>
    </row>
    <row r="14" spans="1:6" x14ac:dyDescent="0.3">
      <c r="A14" s="60">
        <v>9</v>
      </c>
      <c r="B14" s="60" t="s">
        <v>20</v>
      </c>
      <c r="C14" s="57" t="s">
        <v>103</v>
      </c>
      <c r="D14" s="65">
        <f>SUM('Jim Peightal'!K8)</f>
        <v>24</v>
      </c>
      <c r="E14" s="65">
        <f>SUM('Jim Peightal'!L8)</f>
        <v>4589.0200000000004</v>
      </c>
      <c r="F14" s="64">
        <f>SUM('Jim Peightal'!M8)</f>
        <v>191.20916666666668</v>
      </c>
    </row>
    <row r="15" spans="1:6" x14ac:dyDescent="0.3">
      <c r="A15" s="60">
        <v>10</v>
      </c>
      <c r="B15" s="60" t="s">
        <v>20</v>
      </c>
      <c r="C15" s="56" t="s">
        <v>134</v>
      </c>
      <c r="D15" s="65">
        <f>SUM('Jim Haley'!K8)</f>
        <v>26</v>
      </c>
      <c r="E15" s="65">
        <f>SUM('Jim Haley'!L8)</f>
        <v>4966.0020000000004</v>
      </c>
      <c r="F15" s="64">
        <f>SUM('Jim Haley'!M8)</f>
        <v>191.00007692307693</v>
      </c>
    </row>
    <row r="16" spans="1:6" x14ac:dyDescent="0.3">
      <c r="A16" s="60">
        <v>11</v>
      </c>
      <c r="B16" s="60" t="s">
        <v>20</v>
      </c>
      <c r="C16" s="53" t="s">
        <v>156</v>
      </c>
      <c r="D16" s="51">
        <f>SUM('Dean Irvin'!K8)</f>
        <v>24</v>
      </c>
      <c r="E16" s="51">
        <f>SUM('Dean Irvin'!L8)</f>
        <v>4584</v>
      </c>
      <c r="F16" s="54">
        <f>SUM('Dean Irvin'!M8)</f>
        <v>191</v>
      </c>
    </row>
    <row r="17" spans="1:6 16382:16382" x14ac:dyDescent="0.3">
      <c r="A17" s="60">
        <v>12</v>
      </c>
      <c r="B17" s="60" t="s">
        <v>20</v>
      </c>
      <c r="C17" s="57" t="s">
        <v>28</v>
      </c>
      <c r="D17" s="65">
        <f>SUM('Dave Eisenschmied'!K18)</f>
        <v>70</v>
      </c>
      <c r="E17" s="65">
        <f>SUM('Dave Eisenschmied'!L18)</f>
        <v>13305.002</v>
      </c>
      <c r="F17" s="64">
        <f>SUM('Dave Eisenschmied'!M18)</f>
        <v>190.07145714285716</v>
      </c>
    </row>
    <row r="18" spans="1:6 16382:16382" x14ac:dyDescent="0.3">
      <c r="A18" s="60">
        <v>13</v>
      </c>
      <c r="B18" s="60" t="s">
        <v>20</v>
      </c>
      <c r="C18" s="56" t="s">
        <v>101</v>
      </c>
      <c r="D18" s="65">
        <f>SUM('Jake Radwanski'!K9)</f>
        <v>30</v>
      </c>
      <c r="E18" s="65">
        <f>SUM('Jake Radwanski'!L9)</f>
        <v>5688.0010000000002</v>
      </c>
      <c r="F18" s="64">
        <f>SUM('Jake Radwanski'!M9)</f>
        <v>189.60003333333333</v>
      </c>
    </row>
    <row r="19" spans="1:6 16382:16382" x14ac:dyDescent="0.3">
      <c r="A19" s="60">
        <v>14</v>
      </c>
      <c r="B19" s="60" t="s">
        <v>20</v>
      </c>
      <c r="C19" s="57" t="s">
        <v>72</v>
      </c>
      <c r="D19" s="65">
        <f>SUM('Jarrod Morgan'!K17)</f>
        <v>56</v>
      </c>
      <c r="E19" s="65">
        <f>SUM('Jarrod Morgan'!L17)</f>
        <v>10581.001</v>
      </c>
      <c r="F19" s="64">
        <f>SUM('Jarrod Morgan'!M17)</f>
        <v>188.94644642857142</v>
      </c>
    </row>
    <row r="20" spans="1:6 16382:16382" x14ac:dyDescent="0.3">
      <c r="A20" s="60">
        <v>15</v>
      </c>
      <c r="B20" s="60" t="s">
        <v>20</v>
      </c>
      <c r="C20" s="57" t="s">
        <v>70</v>
      </c>
      <c r="D20" s="65">
        <f>SUM('Emory Viands'!K9)</f>
        <v>26</v>
      </c>
      <c r="E20" s="65">
        <f>SUM('Emory Viands'!L9)</f>
        <v>4904</v>
      </c>
      <c r="F20" s="64">
        <f>SUM('Emory Viands'!M9)</f>
        <v>188.61538461538461</v>
      </c>
    </row>
    <row r="21" spans="1:6 16382:16382" x14ac:dyDescent="0.3">
      <c r="A21" s="60">
        <v>16</v>
      </c>
      <c r="B21" s="60" t="s">
        <v>20</v>
      </c>
      <c r="C21" s="57" t="s">
        <v>53</v>
      </c>
      <c r="D21" s="65">
        <f>SUM('Paul Dyer'!K27)</f>
        <v>104</v>
      </c>
      <c r="E21" s="65">
        <f>SUM('Paul Dyer'!L27)</f>
        <v>19571.003000000001</v>
      </c>
      <c r="F21" s="64">
        <f>SUM('Paul Dyer'!M27)</f>
        <v>188.18272115384616</v>
      </c>
    </row>
    <row r="22" spans="1:6 16382:16382" x14ac:dyDescent="0.3">
      <c r="A22" s="60">
        <v>17</v>
      </c>
      <c r="B22" s="60" t="s">
        <v>20</v>
      </c>
      <c r="C22" s="57" t="s">
        <v>46</v>
      </c>
      <c r="D22" s="65">
        <f>SUM('Claudia Escoto'!K13)</f>
        <v>40</v>
      </c>
      <c r="E22" s="65">
        <f>SUM('Claudia Escoto'!L13)</f>
        <v>7513</v>
      </c>
      <c r="F22" s="64">
        <f>SUM('Claudia Escoto'!M13)</f>
        <v>187.82499999999999</v>
      </c>
    </row>
    <row r="23" spans="1:6 16382:16382" x14ac:dyDescent="0.3">
      <c r="A23" s="60">
        <v>18</v>
      </c>
      <c r="B23" s="60" t="s">
        <v>20</v>
      </c>
      <c r="C23" s="57" t="s">
        <v>63</v>
      </c>
      <c r="D23" s="65">
        <f>SUM('Frank Baird'!K19)</f>
        <v>67</v>
      </c>
      <c r="E23" s="65">
        <f>SUM('Frank Baird'!L19)</f>
        <v>12578.0018</v>
      </c>
      <c r="F23" s="64">
        <f>SUM('Frank Baird'!M19)</f>
        <v>187.73137014925373</v>
      </c>
    </row>
    <row r="24" spans="1:6 16382:16382" x14ac:dyDescent="0.3">
      <c r="A24" s="60">
        <v>19</v>
      </c>
      <c r="B24" s="60" t="s">
        <v>20</v>
      </c>
      <c r="C24" s="58" t="s">
        <v>27</v>
      </c>
      <c r="D24" s="65">
        <f>SUM('Jerry Thompson'!K23)</f>
        <v>81</v>
      </c>
      <c r="E24" s="65">
        <f>SUM('Jerry Thompson'!L23)</f>
        <v>15108.002</v>
      </c>
      <c r="F24" s="64">
        <f>SUM('Jerry Thompson'!M23)</f>
        <v>186.51854320987655</v>
      </c>
    </row>
    <row r="25" spans="1:6 16382:16382" x14ac:dyDescent="0.3">
      <c r="A25" s="60">
        <v>20</v>
      </c>
      <c r="B25" s="60" t="s">
        <v>20</v>
      </c>
      <c r="C25" s="56" t="s">
        <v>58</v>
      </c>
      <c r="D25" s="65">
        <f>SUM('Bill Meyer'!K15)</f>
        <v>52</v>
      </c>
      <c r="E25" s="65">
        <f>SUM('Bill Meyer'!L15)</f>
        <v>9677</v>
      </c>
      <c r="F25" s="64">
        <f>SUM('Bill Meyer'!M15)</f>
        <v>186.09615384615384</v>
      </c>
    </row>
    <row r="26" spans="1:6 16382:16382" x14ac:dyDescent="0.3">
      <c r="A26" s="60">
        <v>21</v>
      </c>
      <c r="B26" s="60" t="s">
        <v>20</v>
      </c>
      <c r="C26" s="56" t="s">
        <v>105</v>
      </c>
      <c r="D26" s="65">
        <f>SUM('Joey Patton'!K12)</f>
        <v>40</v>
      </c>
      <c r="E26" s="65">
        <f>SUM('Joey Patton'!L12)</f>
        <v>7378</v>
      </c>
      <c r="F26" s="64">
        <f>SUM('Joey Patton'!M12)</f>
        <v>184.45</v>
      </c>
    </row>
    <row r="27" spans="1:6 16382:16382" x14ac:dyDescent="0.3">
      <c r="A27" s="60">
        <v>22</v>
      </c>
      <c r="B27" s="60" t="s">
        <v>20</v>
      </c>
      <c r="C27" s="56" t="s">
        <v>96</v>
      </c>
      <c r="D27" s="65">
        <f>SUM('Chuck Brooks'!K8)</f>
        <v>24</v>
      </c>
      <c r="E27" s="65">
        <f>SUM('Chuck Brooks'!L8)</f>
        <v>4423</v>
      </c>
      <c r="F27" s="64">
        <f>SUM('Chuck Brooks'!M8)</f>
        <v>184.29166666666666</v>
      </c>
    </row>
    <row r="28" spans="1:6 16382:16382" x14ac:dyDescent="0.3">
      <c r="A28" s="60">
        <v>23</v>
      </c>
      <c r="B28" s="60" t="s">
        <v>20</v>
      </c>
      <c r="C28" s="57" t="s">
        <v>36</v>
      </c>
      <c r="D28" s="65">
        <f>SUM('David Strother'!K33)</f>
        <v>130</v>
      </c>
      <c r="E28" s="65">
        <f>SUM('David Strother'!L33)</f>
        <v>23910.009000000002</v>
      </c>
      <c r="F28" s="64">
        <f>SUM('David Strother'!M33)</f>
        <v>183.92314615384618</v>
      </c>
    </row>
    <row r="29" spans="1:6 16382:16382" x14ac:dyDescent="0.3">
      <c r="A29" s="60">
        <v>24</v>
      </c>
      <c r="B29" s="60" t="s">
        <v>20</v>
      </c>
      <c r="C29" s="50" t="s">
        <v>144</v>
      </c>
      <c r="D29" s="51">
        <f>SUM('Robert Jackson'!K11)</f>
        <v>36</v>
      </c>
      <c r="E29" s="51">
        <f>SUM('Robert Jackson'!L11)</f>
        <v>6595.0130000000008</v>
      </c>
      <c r="F29" s="54">
        <f>SUM('Robert Jackson'!M11)</f>
        <v>183.19480555555558</v>
      </c>
    </row>
    <row r="30" spans="1:6 16382:16382" x14ac:dyDescent="0.3">
      <c r="A30" s="60">
        <v>25</v>
      </c>
      <c r="B30" s="60" t="s">
        <v>20</v>
      </c>
      <c r="C30" s="57" t="s">
        <v>57</v>
      </c>
      <c r="D30" s="65">
        <f>SUM('Walter Smith'!K12)</f>
        <v>42</v>
      </c>
      <c r="E30" s="65">
        <f>SUM('Walter Smith'!L12)</f>
        <v>7658</v>
      </c>
      <c r="F30" s="64">
        <f>SUM('Walter Smith'!M12)</f>
        <v>182.33333333333334</v>
      </c>
    </row>
    <row r="31" spans="1:6 16382:16382" x14ac:dyDescent="0.3">
      <c r="A31" s="60">
        <v>26</v>
      </c>
      <c r="B31" s="60" t="s">
        <v>20</v>
      </c>
      <c r="C31" s="57" t="s">
        <v>71</v>
      </c>
      <c r="D31" s="65">
        <f>SUM('Heather Johns'!K11)</f>
        <v>34</v>
      </c>
      <c r="E31" s="65">
        <f>SUM('Heather Johns'!L11)</f>
        <v>6190</v>
      </c>
      <c r="F31" s="64">
        <f>SUM('Heather Johns'!M11)</f>
        <v>182.05882352941177</v>
      </c>
      <c r="XFB31" s="10"/>
    </row>
    <row r="32" spans="1:6 16382:16382" x14ac:dyDescent="0.3">
      <c r="A32" s="60">
        <v>27</v>
      </c>
      <c r="B32" s="60" t="s">
        <v>20</v>
      </c>
      <c r="C32" s="57" t="s">
        <v>33</v>
      </c>
      <c r="D32" s="65">
        <f>SUM('Bert Farias'!K10)</f>
        <v>30</v>
      </c>
      <c r="E32" s="65">
        <f>SUM('Bert Farias'!L10)</f>
        <v>5429</v>
      </c>
      <c r="F32" s="64">
        <f>SUM('Bert Farias'!M10)</f>
        <v>180.96666666666667</v>
      </c>
    </row>
    <row r="33" spans="1:6" x14ac:dyDescent="0.3">
      <c r="A33" s="60">
        <v>28</v>
      </c>
      <c r="B33" s="60" t="s">
        <v>20</v>
      </c>
      <c r="C33" s="57" t="s">
        <v>39</v>
      </c>
      <c r="D33" s="65">
        <f>SUM('Ray Lydon'!K10)</f>
        <v>32</v>
      </c>
      <c r="E33" s="65">
        <f>SUM('Ray Lydon'!L10)</f>
        <v>5773.0010000000002</v>
      </c>
      <c r="F33" s="64">
        <f>SUM('Ray Lydon'!M10)</f>
        <v>180.40628125000001</v>
      </c>
    </row>
    <row r="34" spans="1:6" x14ac:dyDescent="0.3">
      <c r="A34" s="60">
        <v>29</v>
      </c>
      <c r="B34" s="60" t="s">
        <v>20</v>
      </c>
      <c r="C34" s="57" t="s">
        <v>31</v>
      </c>
      <c r="D34" s="65">
        <f>SUM('Joe Yanez'!K15)</f>
        <v>52</v>
      </c>
      <c r="E34" s="65">
        <f>SUM('Joe Yanez'!L15)</f>
        <v>9372</v>
      </c>
      <c r="F34" s="64">
        <f>SUM('Joe Yanez'!M15)</f>
        <v>180.23076923076923</v>
      </c>
    </row>
    <row r="35" spans="1:6" x14ac:dyDescent="0.3">
      <c r="A35" s="60">
        <v>30</v>
      </c>
      <c r="B35" s="60" t="s">
        <v>20</v>
      </c>
      <c r="C35" s="57" t="s">
        <v>75</v>
      </c>
      <c r="D35" s="65">
        <f>SUM('Julie Mekolites'!K11)</f>
        <v>34</v>
      </c>
      <c r="E35" s="65">
        <f>SUM('Julie Mekolites'!L11)</f>
        <v>6111</v>
      </c>
      <c r="F35" s="64">
        <f>SUM('Julie Mekolites'!M11)</f>
        <v>179.73529411764707</v>
      </c>
    </row>
    <row r="36" spans="1:6" x14ac:dyDescent="0.3">
      <c r="A36" s="60">
        <v>31</v>
      </c>
      <c r="B36" s="60" t="s">
        <v>20</v>
      </c>
      <c r="C36" s="56" t="s">
        <v>90</v>
      </c>
      <c r="D36" s="65">
        <f>SUM('Scott McClure'!K12)</f>
        <v>42</v>
      </c>
      <c r="E36" s="65">
        <f>SUM('Scott McClure'!L12)</f>
        <v>7523</v>
      </c>
      <c r="F36" s="64">
        <f>SUM('Scott McClure'!M12)</f>
        <v>179.11904761904762</v>
      </c>
    </row>
    <row r="37" spans="1:6" x14ac:dyDescent="0.3">
      <c r="A37" s="60">
        <v>32</v>
      </c>
      <c r="B37" s="60" t="s">
        <v>20</v>
      </c>
      <c r="C37" s="57" t="s">
        <v>67</v>
      </c>
      <c r="D37" s="65">
        <f>SUM('Bob Dunkin'!K12)</f>
        <v>42</v>
      </c>
      <c r="E37" s="65">
        <f>SUM('Bob Dunkin'!L12)</f>
        <v>7421</v>
      </c>
      <c r="F37" s="64">
        <f>SUM('Bob Dunkin'!M12)</f>
        <v>176.6904761904762</v>
      </c>
    </row>
    <row r="38" spans="1:6" x14ac:dyDescent="0.3">
      <c r="A38" s="60">
        <v>33</v>
      </c>
      <c r="B38" s="60" t="s">
        <v>20</v>
      </c>
      <c r="C38" s="57" t="s">
        <v>37</v>
      </c>
      <c r="D38" s="65">
        <f>SUM('Gary Hicks'!K26)</f>
        <v>96</v>
      </c>
      <c r="E38" s="65">
        <f>SUM('Gary Hicks'!L26)</f>
        <v>16777.004000000001</v>
      </c>
      <c r="F38" s="64">
        <f>SUM('Gary Hicks'!M26)</f>
        <v>174.76045833333333</v>
      </c>
    </row>
    <row r="39" spans="1:6" x14ac:dyDescent="0.3">
      <c r="A39" s="60">
        <v>34</v>
      </c>
      <c r="B39" s="60" t="s">
        <v>20</v>
      </c>
      <c r="C39" s="50" t="s">
        <v>143</v>
      </c>
      <c r="D39" s="51">
        <f>SUM('Curtis Jenkins'!K9)</f>
        <v>24</v>
      </c>
      <c r="E39" s="51">
        <f>SUM('Curtis Jenkins'!L9)</f>
        <v>3990</v>
      </c>
      <c r="F39" s="54">
        <f>SUM('Curtis Jenkins'!M9)</f>
        <v>166.25</v>
      </c>
    </row>
    <row r="40" spans="1:6" x14ac:dyDescent="0.3">
      <c r="A40" s="60">
        <v>35</v>
      </c>
      <c r="B40" s="60" t="s">
        <v>20</v>
      </c>
      <c r="C40" s="57" t="s">
        <v>40</v>
      </c>
      <c r="D40" s="65">
        <f>SUM('John Hovan'!K11)</f>
        <v>37</v>
      </c>
      <c r="E40" s="65">
        <f>SUM('John Hovan'!L11)</f>
        <v>6008</v>
      </c>
      <c r="F40" s="64">
        <f>SUM('John Hovan'!M11)</f>
        <v>162.37837837837839</v>
      </c>
    </row>
    <row r="41" spans="1:6" x14ac:dyDescent="0.3">
      <c r="A41" s="61"/>
      <c r="B41" s="61"/>
      <c r="C41" s="77"/>
      <c r="D41" s="78"/>
      <c r="E41" s="78"/>
      <c r="F41" s="79"/>
    </row>
    <row r="42" spans="1:6" x14ac:dyDescent="0.3">
      <c r="A42" s="60">
        <v>36</v>
      </c>
      <c r="B42" s="60" t="s">
        <v>20</v>
      </c>
      <c r="C42" s="57" t="s">
        <v>205</v>
      </c>
      <c r="D42" s="51">
        <f>SUM('Marvin Batliner'!K4)</f>
        <v>4</v>
      </c>
      <c r="E42" s="51">
        <f>SUM('Marvin Batliner'!L4)</f>
        <v>783.00299999999993</v>
      </c>
      <c r="F42" s="54">
        <f>SUM('Marvin Batliner'!M4)</f>
        <v>195.75074999999998</v>
      </c>
    </row>
    <row r="43" spans="1:6" x14ac:dyDescent="0.3">
      <c r="A43" s="60">
        <v>37</v>
      </c>
      <c r="B43" s="60" t="s">
        <v>20</v>
      </c>
      <c r="C43" s="50" t="s">
        <v>176</v>
      </c>
      <c r="D43" s="51">
        <f>SUM('Foster Arvin'!K5)</f>
        <v>8</v>
      </c>
      <c r="E43" s="51">
        <f>SUM('Foster Arvin'!L5)</f>
        <v>1561</v>
      </c>
      <c r="F43" s="54">
        <f>SUM('Foster Arvin'!M5)</f>
        <v>195.125</v>
      </c>
    </row>
    <row r="44" spans="1:6" x14ac:dyDescent="0.3">
      <c r="A44" s="60">
        <v>38</v>
      </c>
      <c r="B44" s="60" t="s">
        <v>20</v>
      </c>
      <c r="C44" s="50" t="s">
        <v>147</v>
      </c>
      <c r="D44" s="51">
        <f>SUM('David Jennings'!K6)</f>
        <v>12</v>
      </c>
      <c r="E44" s="51">
        <f>SUM('David Jennings'!L6)</f>
        <v>2338</v>
      </c>
      <c r="F44" s="54">
        <f>SUM('David Jennings'!M6)</f>
        <v>194.83333333333334</v>
      </c>
    </row>
    <row r="45" spans="1:6" x14ac:dyDescent="0.3">
      <c r="A45" s="60">
        <v>39</v>
      </c>
      <c r="B45" s="60" t="s">
        <v>20</v>
      </c>
      <c r="C45" s="50" t="s">
        <v>208</v>
      </c>
      <c r="D45" s="51">
        <f>SUM('Don Tucker'!K4)</f>
        <v>4</v>
      </c>
      <c r="E45" s="51">
        <f>SUM('Don Tucker'!L4)</f>
        <v>773</v>
      </c>
      <c r="F45" s="54">
        <f>SUM('Don Tucker'!M4)</f>
        <v>193.25</v>
      </c>
    </row>
    <row r="46" spans="1:6" x14ac:dyDescent="0.3">
      <c r="A46" s="60">
        <v>40</v>
      </c>
      <c r="B46" s="60" t="s">
        <v>20</v>
      </c>
      <c r="C46" s="56" t="s">
        <v>91</v>
      </c>
      <c r="D46" s="65">
        <f>SUM('Joe Jarrell'!K4)</f>
        <v>4</v>
      </c>
      <c r="E46" s="65">
        <f>SUM('Joe Jarrell'!L4)</f>
        <v>772</v>
      </c>
      <c r="F46" s="64">
        <f>SUM('Joe Jarrell'!M4)</f>
        <v>193</v>
      </c>
    </row>
    <row r="47" spans="1:6" x14ac:dyDescent="0.3">
      <c r="A47" s="60">
        <v>41</v>
      </c>
      <c r="B47" s="60" t="s">
        <v>20</v>
      </c>
      <c r="C47" s="50" t="s">
        <v>180</v>
      </c>
      <c r="D47" s="51">
        <f>SUM('Phil Blower'!K4)</f>
        <v>6</v>
      </c>
      <c r="E47" s="51">
        <f>SUM('Phil Blower'!L4)</f>
        <v>1157</v>
      </c>
      <c r="F47" s="54">
        <f>SUM('Phil Blower'!M4)</f>
        <v>192.83333333333334</v>
      </c>
    </row>
    <row r="48" spans="1:6" x14ac:dyDescent="0.3">
      <c r="A48" s="60">
        <v>42</v>
      </c>
      <c r="B48" s="60" t="s">
        <v>20</v>
      </c>
      <c r="C48" s="50" t="s">
        <v>173</v>
      </c>
      <c r="D48" s="51">
        <f>SUM('Claude Pennington'!K5)</f>
        <v>9</v>
      </c>
      <c r="E48" s="51">
        <f>SUM('Claude Pennington'!L5)</f>
        <v>1734.001</v>
      </c>
      <c r="F48" s="54">
        <f>SUM('Claude Pennington'!M5)</f>
        <v>192.66677777777778</v>
      </c>
    </row>
    <row r="49" spans="1:6 16382:16382" x14ac:dyDescent="0.3">
      <c r="A49" s="60">
        <v>43</v>
      </c>
      <c r="B49" s="60" t="s">
        <v>20</v>
      </c>
      <c r="C49" s="50" t="s">
        <v>177</v>
      </c>
      <c r="D49" s="51">
        <f>SUM('Jay Boyd'!K4)</f>
        <v>3</v>
      </c>
      <c r="E49" s="51">
        <f>SUM('Jay Boyd'!L4)</f>
        <v>578</v>
      </c>
      <c r="F49" s="54">
        <f>SUM('Jay Boyd'!M4)</f>
        <v>192.66666666666666</v>
      </c>
    </row>
    <row r="50" spans="1:6 16382:16382" x14ac:dyDescent="0.3">
      <c r="A50" s="60">
        <v>44</v>
      </c>
      <c r="B50" s="60" t="s">
        <v>20</v>
      </c>
      <c r="C50" s="56" t="s">
        <v>102</v>
      </c>
      <c r="D50" s="65">
        <f>SUM('Jeff Kite'!K5)</f>
        <v>9</v>
      </c>
      <c r="E50" s="65">
        <f>SUM('Jeff Kite'!L5)</f>
        <v>1730.001</v>
      </c>
      <c r="F50" s="64">
        <f>SUM('Jeff Kite'!M5)</f>
        <v>192.22233333333332</v>
      </c>
      <c r="XFB50" s="10"/>
    </row>
    <row r="51" spans="1:6 16382:16382" x14ac:dyDescent="0.3">
      <c r="A51" s="60">
        <v>45</v>
      </c>
      <c r="B51" s="60" t="s">
        <v>20</v>
      </c>
      <c r="C51" s="56" t="s">
        <v>98</v>
      </c>
      <c r="D51" s="65">
        <f>SUM('Cody Dockery'!K5)</f>
        <v>9</v>
      </c>
      <c r="E51" s="65">
        <f>SUM('Cody Dockery'!L5)</f>
        <v>1729</v>
      </c>
      <c r="F51" s="64">
        <f>SUM('Cody Dockery'!M5)</f>
        <v>192.11111111111111</v>
      </c>
    </row>
    <row r="52" spans="1:6 16382:16382" x14ac:dyDescent="0.3">
      <c r="A52" s="60">
        <v>46</v>
      </c>
      <c r="B52" s="60" t="s">
        <v>20</v>
      </c>
      <c r="C52" s="56" t="s">
        <v>136</v>
      </c>
      <c r="D52" s="65">
        <f>SUM('Josh McGeorge'!K6)</f>
        <v>4</v>
      </c>
      <c r="E52" s="65">
        <f>SUM('Josh McGeorge'!L6)</f>
        <v>768.00099999999998</v>
      </c>
      <c r="F52" s="64">
        <f>SUM('Josh McGeorge'!M6)</f>
        <v>192.00024999999999</v>
      </c>
    </row>
    <row r="53" spans="1:6 16382:16382" x14ac:dyDescent="0.3">
      <c r="A53" s="60">
        <v>47</v>
      </c>
      <c r="B53" s="60" t="s">
        <v>20</v>
      </c>
      <c r="C53" s="56" t="s">
        <v>211</v>
      </c>
      <c r="D53" s="51">
        <f>SUM('Bobby Starr'!K4)</f>
        <v>6</v>
      </c>
      <c r="E53" s="51">
        <f>SUM('Bobby Starr'!L4)</f>
        <v>1152</v>
      </c>
      <c r="F53" s="54">
        <f>SUM('Bobby Starr'!M4)</f>
        <v>192</v>
      </c>
    </row>
    <row r="54" spans="1:6 16382:16382" x14ac:dyDescent="0.3">
      <c r="A54" s="60">
        <v>48</v>
      </c>
      <c r="B54" s="60" t="s">
        <v>20</v>
      </c>
      <c r="C54" s="56" t="s">
        <v>213</v>
      </c>
      <c r="D54" s="65">
        <f>SUM('Bruce Badding'!K4)</f>
        <v>4</v>
      </c>
      <c r="E54" s="65">
        <f>SUM('Bruce Badding'!L4)</f>
        <v>767</v>
      </c>
      <c r="F54" s="64">
        <f>SUM('Bruce Badding'!M4)</f>
        <v>191.75</v>
      </c>
    </row>
    <row r="55" spans="1:6 16382:16382" x14ac:dyDescent="0.3">
      <c r="A55" s="60">
        <v>49</v>
      </c>
      <c r="B55" s="60" t="s">
        <v>20</v>
      </c>
      <c r="C55" s="57" t="s">
        <v>187</v>
      </c>
      <c r="D55" s="51">
        <f>SUM('Greg George'!K5)</f>
        <v>6</v>
      </c>
      <c r="E55" s="51">
        <f>SUM('Greg George'!L5)</f>
        <v>1150.0012999999999</v>
      </c>
      <c r="F55" s="54">
        <f>SUM('Greg George'!M5)</f>
        <v>191.66688333333332</v>
      </c>
    </row>
    <row r="56" spans="1:6 16382:16382" x14ac:dyDescent="0.3">
      <c r="A56" s="60">
        <v>50</v>
      </c>
      <c r="B56" s="60" t="s">
        <v>20</v>
      </c>
      <c r="C56" s="56" t="s">
        <v>133</v>
      </c>
      <c r="D56" s="65">
        <f>SUM('James Braddy'!K5)</f>
        <v>8</v>
      </c>
      <c r="E56" s="65">
        <f>SUM('James Braddy'!L5)</f>
        <v>1531.001</v>
      </c>
      <c r="F56" s="64">
        <f>SUM('James Braddy'!M5)</f>
        <v>191.375125</v>
      </c>
    </row>
    <row r="57" spans="1:6 16382:16382" x14ac:dyDescent="0.3">
      <c r="A57" s="60">
        <v>51</v>
      </c>
      <c r="B57" s="60" t="s">
        <v>20</v>
      </c>
      <c r="C57" s="56" t="s">
        <v>141</v>
      </c>
      <c r="D57" s="65">
        <f>SUM('Scott Spencer'!K6)</f>
        <v>14</v>
      </c>
      <c r="E57" s="65">
        <f>SUM('Scott Spencer'!L6)</f>
        <v>2674.0010000000002</v>
      </c>
      <c r="F57" s="64">
        <f>SUM('Scott Spencer'!M6)</f>
        <v>191.00007142857143</v>
      </c>
    </row>
    <row r="58" spans="1:6 16382:16382" x14ac:dyDescent="0.3">
      <c r="A58" s="60">
        <v>52</v>
      </c>
      <c r="B58" s="60" t="s">
        <v>20</v>
      </c>
      <c r="C58" s="57" t="s">
        <v>189</v>
      </c>
      <c r="D58" s="51">
        <f>SUM('Ray Miller'!K4)</f>
        <v>4</v>
      </c>
      <c r="E58" s="51">
        <f>SUM('Ray Miller'!L4)</f>
        <v>764</v>
      </c>
      <c r="F58" s="54">
        <f>SUM('Ray Miller'!M4)</f>
        <v>191</v>
      </c>
    </row>
    <row r="59" spans="1:6 16382:16382" x14ac:dyDescent="0.3">
      <c r="A59" s="60">
        <v>53</v>
      </c>
      <c r="B59" s="60" t="s">
        <v>20</v>
      </c>
      <c r="C59" s="53" t="s">
        <v>164</v>
      </c>
      <c r="D59" s="51">
        <f>SUM('Troy Gibbens'!K4)</f>
        <v>4</v>
      </c>
      <c r="E59" s="51">
        <f>SUM('Troy Gibbens'!L4)</f>
        <v>763</v>
      </c>
      <c r="F59" s="54">
        <f>SUM('Troy Gibbens'!M4)</f>
        <v>190.75</v>
      </c>
    </row>
    <row r="60" spans="1:6 16382:16382" x14ac:dyDescent="0.3">
      <c r="A60" s="60">
        <v>54</v>
      </c>
      <c r="B60" s="60" t="s">
        <v>20</v>
      </c>
      <c r="C60" s="56" t="s">
        <v>140</v>
      </c>
      <c r="D60" s="65">
        <f>SUM('Nancy Eversole'!K5)</f>
        <v>10</v>
      </c>
      <c r="E60" s="65">
        <f>SUM('Nancy Eversole'!L5)</f>
        <v>1905</v>
      </c>
      <c r="F60" s="64">
        <f>SUM('Nancy Eversole'!M5)</f>
        <v>190.5</v>
      </c>
    </row>
    <row r="61" spans="1:6 16382:16382" x14ac:dyDescent="0.3">
      <c r="A61" s="60">
        <v>55</v>
      </c>
      <c r="B61" s="60" t="s">
        <v>20</v>
      </c>
      <c r="C61" s="66" t="s">
        <v>126</v>
      </c>
      <c r="D61" s="51">
        <f>SUM('Robert Tyree'!K4)</f>
        <v>3</v>
      </c>
      <c r="E61" s="51">
        <f>SUM('Robert Tyree'!L4)</f>
        <v>571</v>
      </c>
      <c r="F61" s="54">
        <f>SUM('Robert Tyree'!M4)</f>
        <v>190.33333333333334</v>
      </c>
      <c r="XFB61" s="10"/>
    </row>
    <row r="62" spans="1:6 16382:16382" x14ac:dyDescent="0.3">
      <c r="A62" s="60">
        <v>56</v>
      </c>
      <c r="B62" s="60" t="s">
        <v>20</v>
      </c>
      <c r="C62" s="56" t="s">
        <v>196</v>
      </c>
      <c r="D62" s="65">
        <f>SUM('Bob Bass'!K4)</f>
        <v>6</v>
      </c>
      <c r="E62" s="65">
        <f>SUM('Bob Bass'!L4)</f>
        <v>1141</v>
      </c>
      <c r="F62" s="64">
        <f>SUM('Bob Bass'!M4)</f>
        <v>190.16666666666666</v>
      </c>
    </row>
    <row r="63" spans="1:6 16382:16382" x14ac:dyDescent="0.3">
      <c r="A63" s="60">
        <v>57</v>
      </c>
      <c r="B63" s="60" t="s">
        <v>20</v>
      </c>
      <c r="C63" s="53" t="s">
        <v>160</v>
      </c>
      <c r="D63" s="51">
        <f>SUM('Jon Landsaw'!K5)</f>
        <v>10</v>
      </c>
      <c r="E63" s="51">
        <f>SUM('Jon Landsaw'!L5)</f>
        <v>1900.001</v>
      </c>
      <c r="F63" s="54">
        <f>SUM('Jon Landsaw'!M5)</f>
        <v>190.0001</v>
      </c>
    </row>
    <row r="64" spans="1:6 16382:16382" x14ac:dyDescent="0.3">
      <c r="A64" s="60">
        <v>58</v>
      </c>
      <c r="B64" s="60" t="s">
        <v>20</v>
      </c>
      <c r="C64" s="56" t="s">
        <v>202</v>
      </c>
      <c r="D64" s="65">
        <f>SUM('Van Presson'!K4)</f>
        <v>6</v>
      </c>
      <c r="E64" s="65">
        <f>SUM('Van Presson'!L4)</f>
        <v>1138.001</v>
      </c>
      <c r="F64" s="64">
        <f>SUM('Van Presson'!M4)</f>
        <v>189.66683333333333</v>
      </c>
    </row>
    <row r="65" spans="1:6" x14ac:dyDescent="0.3">
      <c r="A65" s="60">
        <v>59</v>
      </c>
      <c r="B65" s="60" t="s">
        <v>20</v>
      </c>
      <c r="C65" s="56" t="s">
        <v>137</v>
      </c>
      <c r="D65" s="65">
        <f>SUM('Leigh Thomas'!K4)</f>
        <v>6</v>
      </c>
      <c r="E65" s="65">
        <f>SUM('Leigh Thomas'!L4)</f>
        <v>1135</v>
      </c>
      <c r="F65" s="64">
        <f>SUM('Leigh Thomas'!M4)</f>
        <v>189.16666666666666</v>
      </c>
    </row>
    <row r="66" spans="1:6" x14ac:dyDescent="0.3">
      <c r="A66" s="60">
        <v>60</v>
      </c>
      <c r="B66" s="60" t="s">
        <v>20</v>
      </c>
      <c r="C66" s="56" t="s">
        <v>198</v>
      </c>
      <c r="D66" s="65">
        <f>SUM('Doug Lingle'!K4)</f>
        <v>6</v>
      </c>
      <c r="E66" s="65">
        <f>SUM('Doug Lingle'!L4)</f>
        <v>1133</v>
      </c>
      <c r="F66" s="64">
        <f>SUM('Doug Lingle'!M4)</f>
        <v>188.83333333333334</v>
      </c>
    </row>
    <row r="67" spans="1:6" x14ac:dyDescent="0.3">
      <c r="A67" s="60">
        <v>61</v>
      </c>
      <c r="B67" s="60" t="s">
        <v>20</v>
      </c>
      <c r="C67" s="56" t="s">
        <v>23</v>
      </c>
      <c r="D67" s="65">
        <f>SUM('Harold Reynolds'!K7)</f>
        <v>14</v>
      </c>
      <c r="E67" s="65">
        <f>SUM('Harold Reynolds'!L7)</f>
        <v>2642.002</v>
      </c>
      <c r="F67" s="64">
        <f>SUM('Harold Reynolds'!M7)</f>
        <v>188.71442857142856</v>
      </c>
    </row>
    <row r="68" spans="1:6" x14ac:dyDescent="0.3">
      <c r="A68" s="60">
        <v>62</v>
      </c>
      <c r="B68" s="60" t="s">
        <v>20</v>
      </c>
      <c r="C68" s="57" t="s">
        <v>56</v>
      </c>
      <c r="D68" s="65">
        <f>SUM('Eric Smith'!K4)</f>
        <v>2</v>
      </c>
      <c r="E68" s="65">
        <f>SUM('Eric Smith'!L4)</f>
        <v>377</v>
      </c>
      <c r="F68" s="64">
        <f>SUM('Eric Smith'!M4)</f>
        <v>188.5</v>
      </c>
    </row>
    <row r="69" spans="1:6" x14ac:dyDescent="0.3">
      <c r="A69" s="60">
        <v>63</v>
      </c>
      <c r="B69" s="60" t="s">
        <v>20</v>
      </c>
      <c r="C69" s="53" t="s">
        <v>169</v>
      </c>
      <c r="D69" s="51">
        <f>SUM('Joe Wells'!K5)</f>
        <v>10</v>
      </c>
      <c r="E69" s="51">
        <f>SUM('Joe Wells'!L5)</f>
        <v>1881</v>
      </c>
      <c r="F69" s="54">
        <f>SUM('Joe Wells'!M5)</f>
        <v>188.1</v>
      </c>
    </row>
    <row r="70" spans="1:6" x14ac:dyDescent="0.3">
      <c r="A70" s="60">
        <v>64</v>
      </c>
      <c r="B70" s="60" t="s">
        <v>20</v>
      </c>
      <c r="C70" s="53" t="s">
        <v>167</v>
      </c>
      <c r="D70" s="51">
        <f>SUM('Arch Morgan'!K4)</f>
        <v>4</v>
      </c>
      <c r="E70" s="51">
        <f>SUM('Arch Morgan'!L4)</f>
        <v>751</v>
      </c>
      <c r="F70" s="54">
        <f>SUM('Arch Morgan'!M4)</f>
        <v>187.75</v>
      </c>
    </row>
    <row r="71" spans="1:6" s="52" customFormat="1" ht="13.8" x14ac:dyDescent="0.25">
      <c r="A71" s="60">
        <v>65</v>
      </c>
      <c r="B71" s="49" t="s">
        <v>20</v>
      </c>
      <c r="C71" s="53" t="s">
        <v>159</v>
      </c>
      <c r="D71" s="51">
        <f>SUM('Jack Hutchins'!K4)</f>
        <v>4</v>
      </c>
      <c r="E71" s="51">
        <f>SUM('Jack Hutchins'!L4)</f>
        <v>751</v>
      </c>
      <c r="F71" s="54">
        <f>SUM('Jack Hutchins'!M4)</f>
        <v>187.75</v>
      </c>
    </row>
    <row r="72" spans="1:6" s="52" customFormat="1" ht="13.8" x14ac:dyDescent="0.25">
      <c r="A72" s="60">
        <v>66</v>
      </c>
      <c r="B72" s="49" t="s">
        <v>20</v>
      </c>
      <c r="C72" s="50" t="s">
        <v>209</v>
      </c>
      <c r="D72" s="51">
        <f>SUM('James Freeman'!K4)</f>
        <v>4</v>
      </c>
      <c r="E72" s="51">
        <f>SUM('James Freeman'!L4)</f>
        <v>750</v>
      </c>
      <c r="F72" s="54">
        <f>SUM('James Freeman'!M4)</f>
        <v>187.5</v>
      </c>
    </row>
    <row r="73" spans="1:6" s="52" customFormat="1" ht="13.8" x14ac:dyDescent="0.25">
      <c r="A73" s="60">
        <v>67</v>
      </c>
      <c r="B73" s="49" t="s">
        <v>20</v>
      </c>
      <c r="C73" s="56" t="s">
        <v>82</v>
      </c>
      <c r="D73" s="65">
        <f>SUM('Connal Rowe'!K4)</f>
        <v>4</v>
      </c>
      <c r="E73" s="65">
        <f>SUM('Connal Rowe'!L4)</f>
        <v>748</v>
      </c>
      <c r="F73" s="64">
        <f>SUM('Connal Rowe'!M4)</f>
        <v>187</v>
      </c>
    </row>
    <row r="74" spans="1:6" x14ac:dyDescent="0.3">
      <c r="A74" s="60">
        <v>68</v>
      </c>
      <c r="B74" s="49" t="s">
        <v>20</v>
      </c>
      <c r="C74" s="53" t="s">
        <v>163</v>
      </c>
      <c r="D74" s="51">
        <f>SUM('Steven Decoteau'!K4)</f>
        <v>4</v>
      </c>
      <c r="E74" s="51">
        <f>SUM('Steven Decoteau'!L4)</f>
        <v>748</v>
      </c>
      <c r="F74" s="54">
        <f>SUM('Steven Decoteau'!M4)</f>
        <v>187</v>
      </c>
    </row>
    <row r="75" spans="1:6" x14ac:dyDescent="0.3">
      <c r="A75" s="60">
        <v>69</v>
      </c>
      <c r="B75" s="49" t="s">
        <v>20</v>
      </c>
      <c r="C75" s="53" t="s">
        <v>161</v>
      </c>
      <c r="D75" s="51">
        <f>SUM('Kirby Dahl'!K5)</f>
        <v>8</v>
      </c>
      <c r="E75" s="51">
        <f>SUM('Kirby Dahl'!L5)</f>
        <v>1495</v>
      </c>
      <c r="F75" s="54">
        <f>SUM('Kirby Dahl'!M5)</f>
        <v>186.875</v>
      </c>
    </row>
    <row r="76" spans="1:6" x14ac:dyDescent="0.3">
      <c r="A76" s="60">
        <v>70</v>
      </c>
      <c r="B76" s="49" t="s">
        <v>20</v>
      </c>
      <c r="C76" s="57" t="s">
        <v>186</v>
      </c>
      <c r="D76" s="51">
        <f>SUM('Doug Adams'!K4)</f>
        <v>6</v>
      </c>
      <c r="E76" s="51">
        <f>SUM('Doug Adams'!L4)</f>
        <v>1119</v>
      </c>
      <c r="F76" s="54">
        <f>SUM('Doug Adams'!M4)</f>
        <v>186.5</v>
      </c>
    </row>
    <row r="77" spans="1:6" x14ac:dyDescent="0.3">
      <c r="A77" s="60">
        <v>71</v>
      </c>
      <c r="B77" s="49" t="s">
        <v>20</v>
      </c>
      <c r="C77" s="50" t="s">
        <v>116</v>
      </c>
      <c r="D77" s="51">
        <f>SUM('Bill Cordle'!K5)</f>
        <v>6</v>
      </c>
      <c r="E77" s="51">
        <f>SUM('Bill Cordle'!L5)</f>
        <v>1118</v>
      </c>
      <c r="F77" s="54">
        <f>SUM('Bill Cordle'!M5)</f>
        <v>186.33333333333334</v>
      </c>
    </row>
    <row r="78" spans="1:6" s="67" customFormat="1" ht="13.8" x14ac:dyDescent="0.25">
      <c r="A78" s="60">
        <v>72</v>
      </c>
      <c r="B78" s="60" t="s">
        <v>20</v>
      </c>
      <c r="C78" s="56" t="s">
        <v>80</v>
      </c>
      <c r="D78" s="65">
        <f>SUM('Charles Miller'!K6)</f>
        <v>11</v>
      </c>
      <c r="E78" s="65">
        <f>SUM('Charles Miller'!L6)</f>
        <v>2049</v>
      </c>
      <c r="F78" s="64">
        <f>SUM('Charles Miller'!M6)</f>
        <v>186.27272727272728</v>
      </c>
    </row>
    <row r="79" spans="1:6" s="67" customFormat="1" ht="13.8" x14ac:dyDescent="0.25">
      <c r="A79" s="60">
        <v>73</v>
      </c>
      <c r="B79" s="60" t="s">
        <v>20</v>
      </c>
      <c r="C79" s="50" t="s">
        <v>175</v>
      </c>
      <c r="D79" s="51">
        <f>SUM('David Joe'!K6)</f>
        <v>12</v>
      </c>
      <c r="E79" s="51">
        <f>SUM('David Joe'!L6)</f>
        <v>2224</v>
      </c>
      <c r="F79" s="54">
        <f>SUM('David Joe'!M6)</f>
        <v>185.33333333333334</v>
      </c>
    </row>
    <row r="80" spans="1:6" s="67" customFormat="1" ht="13.8" x14ac:dyDescent="0.25">
      <c r="A80" s="60">
        <v>74</v>
      </c>
      <c r="B80" s="60" t="s">
        <v>20</v>
      </c>
      <c r="C80" s="53" t="s">
        <v>154</v>
      </c>
      <c r="D80" s="51">
        <f>SUM('Dan Tucker'!K4)</f>
        <v>3</v>
      </c>
      <c r="E80" s="51">
        <f>SUM('Dan Tucker'!L4)</f>
        <v>556</v>
      </c>
      <c r="F80" s="54">
        <f>SUM('Dan Tucker'!M4)</f>
        <v>185.33333333333334</v>
      </c>
    </row>
    <row r="81" spans="1:6" s="67" customFormat="1" ht="13.8" x14ac:dyDescent="0.25">
      <c r="A81" s="60">
        <v>75</v>
      </c>
      <c r="B81" s="60" t="s">
        <v>20</v>
      </c>
      <c r="C81" s="56" t="s">
        <v>113</v>
      </c>
      <c r="D81" s="65">
        <f>SUM('Daniel Keller'!K4)</f>
        <v>4</v>
      </c>
      <c r="E81" s="65">
        <f>SUM('Daniel Keller'!L4)</f>
        <v>741</v>
      </c>
      <c r="F81" s="64">
        <f>SUM('Daniel Keller'!M4)</f>
        <v>185.25</v>
      </c>
    </row>
    <row r="82" spans="1:6" s="67" customFormat="1" ht="13.8" x14ac:dyDescent="0.25">
      <c r="A82" s="60">
        <v>76</v>
      </c>
      <c r="B82" s="60" t="s">
        <v>20</v>
      </c>
      <c r="C82" s="53" t="s">
        <v>152</v>
      </c>
      <c r="D82" s="51">
        <f>SUM('Craig Kraft'!K4)</f>
        <v>4</v>
      </c>
      <c r="E82" s="51">
        <f>SUM('Craig Kraft'!L4)</f>
        <v>740</v>
      </c>
      <c r="F82" s="54">
        <f>SUM('Craig Kraft'!M4)</f>
        <v>185</v>
      </c>
    </row>
    <row r="83" spans="1:6" s="67" customFormat="1" ht="13.8" x14ac:dyDescent="0.25">
      <c r="A83" s="60">
        <v>77</v>
      </c>
      <c r="B83" s="60" t="s">
        <v>20</v>
      </c>
      <c r="C83" s="50" t="s">
        <v>179</v>
      </c>
      <c r="D83" s="51">
        <f>SUM('Patrick Driscoll'!K4)</f>
        <v>4</v>
      </c>
      <c r="E83" s="51">
        <f>SUM('Patrick Driscoll'!L4)</f>
        <v>739</v>
      </c>
      <c r="F83" s="54">
        <f>SUM('Patrick Driscoll'!M4)</f>
        <v>184.75</v>
      </c>
    </row>
    <row r="84" spans="1:6" s="67" customFormat="1" ht="13.8" x14ac:dyDescent="0.25">
      <c r="A84" s="60">
        <v>78</v>
      </c>
      <c r="B84" s="60" t="s">
        <v>20</v>
      </c>
      <c r="C84" s="56" t="s">
        <v>139</v>
      </c>
      <c r="D84" s="65">
        <f>SUM('Mark Lippi'!K7)</f>
        <v>16</v>
      </c>
      <c r="E84" s="65">
        <f>SUM('Mark Lippi'!L7)</f>
        <v>2953.1</v>
      </c>
      <c r="F84" s="64">
        <f>SUM('Mark Lippi'!M7)</f>
        <v>184.56874999999999</v>
      </c>
    </row>
    <row r="85" spans="1:6" s="67" customFormat="1" ht="13.8" x14ac:dyDescent="0.25">
      <c r="A85" s="60">
        <v>79</v>
      </c>
      <c r="B85" s="60" t="s">
        <v>20</v>
      </c>
      <c r="C85" s="56" t="s">
        <v>203</v>
      </c>
      <c r="D85" s="51">
        <f>SUM('Adam Plummer'!K4)</f>
        <v>6</v>
      </c>
      <c r="E85" s="51">
        <f>SUM('Adam Plummer'!L4)</f>
        <v>1107</v>
      </c>
      <c r="F85" s="54">
        <f>SUM('Adam Plummer'!M4)</f>
        <v>184.5</v>
      </c>
    </row>
    <row r="86" spans="1:6" s="67" customFormat="1" ht="13.8" x14ac:dyDescent="0.25">
      <c r="A86" s="60">
        <v>80</v>
      </c>
      <c r="B86" s="60" t="s">
        <v>20</v>
      </c>
      <c r="C86" s="50" t="s">
        <v>181</v>
      </c>
      <c r="D86" s="51">
        <f>SUM('Tim Thomas'!K5)</f>
        <v>10</v>
      </c>
      <c r="E86" s="51">
        <f>SUM('Tim Thomas'!L5)</f>
        <v>1844</v>
      </c>
      <c r="F86" s="54">
        <f>SUM('Tim Thomas'!M5)</f>
        <v>184.4</v>
      </c>
    </row>
    <row r="87" spans="1:6" s="67" customFormat="1" ht="13.8" x14ac:dyDescent="0.25">
      <c r="A87" s="60">
        <v>81</v>
      </c>
      <c r="B87" s="60" t="s">
        <v>20</v>
      </c>
      <c r="C87" s="53" t="s">
        <v>168</v>
      </c>
      <c r="D87" s="51">
        <f>SUM('Craig Bailey'!K5)</f>
        <v>6</v>
      </c>
      <c r="E87" s="51">
        <f>SUM('Craig Bailey'!L5)</f>
        <v>1102</v>
      </c>
      <c r="F87" s="54">
        <f>SUM('Craig Bailey'!M5)</f>
        <v>183.66666666666666</v>
      </c>
    </row>
    <row r="88" spans="1:6" s="67" customFormat="1" ht="13.8" x14ac:dyDescent="0.25">
      <c r="A88" s="60">
        <v>82</v>
      </c>
      <c r="B88" s="60" t="s">
        <v>20</v>
      </c>
      <c r="C88" s="53" t="s">
        <v>151</v>
      </c>
      <c r="D88" s="51">
        <f>SUM('Barrett Morgan'!K4)</f>
        <v>4</v>
      </c>
      <c r="E88" s="51">
        <f>SUM('Barrett Morgan'!L4)</f>
        <v>734</v>
      </c>
      <c r="F88" s="54">
        <f>SUM('Barrett Morgan'!M4)</f>
        <v>183.5</v>
      </c>
    </row>
    <row r="89" spans="1:6" s="67" customFormat="1" ht="13.8" x14ac:dyDescent="0.25">
      <c r="A89" s="60">
        <v>83</v>
      </c>
      <c r="B89" s="60" t="s">
        <v>20</v>
      </c>
      <c r="C89" s="53" t="s">
        <v>157</v>
      </c>
      <c r="D89" s="51">
        <f>SUM('Don Anglin'!K5)</f>
        <v>8</v>
      </c>
      <c r="E89" s="51">
        <f>SUM('Don Anglin'!L5)</f>
        <v>1463.001</v>
      </c>
      <c r="F89" s="54">
        <f>SUM('Don Anglin'!M5)</f>
        <v>182.875125</v>
      </c>
    </row>
    <row r="90" spans="1:6" x14ac:dyDescent="0.3">
      <c r="A90" s="60">
        <v>84</v>
      </c>
      <c r="B90" s="49" t="s">
        <v>20</v>
      </c>
      <c r="C90" s="56" t="s">
        <v>109</v>
      </c>
      <c r="D90" s="65">
        <f>SUM('Rick Hahn'!K5)</f>
        <v>7</v>
      </c>
      <c r="E90" s="65">
        <f>SUM('Rick Hahn'!L5)</f>
        <v>1280</v>
      </c>
      <c r="F90" s="64">
        <f>SUM('Rick Hahn'!M5)</f>
        <v>182.85714285714286</v>
      </c>
    </row>
    <row r="91" spans="1:6" x14ac:dyDescent="0.3">
      <c r="A91" s="60">
        <v>85</v>
      </c>
      <c r="B91" s="49" t="s">
        <v>20</v>
      </c>
      <c r="C91" s="56" t="s">
        <v>197</v>
      </c>
      <c r="D91" s="65">
        <f>SUM('Dale Cauthen'!K4)</f>
        <v>3</v>
      </c>
      <c r="E91" s="65">
        <f>SUM('Dale Cauthen'!L4)</f>
        <v>548</v>
      </c>
      <c r="F91" s="64">
        <f>SUM('Dale Cauthen'!M4)</f>
        <v>182.66666666666666</v>
      </c>
    </row>
    <row r="92" spans="1:6" x14ac:dyDescent="0.3">
      <c r="A92" s="60">
        <v>86</v>
      </c>
      <c r="B92" s="49" t="s">
        <v>20</v>
      </c>
      <c r="C92" s="57" t="s">
        <v>204</v>
      </c>
      <c r="D92" s="51">
        <f>SUM('Chris Helton'!K4)</f>
        <v>4</v>
      </c>
      <c r="E92" s="51">
        <f>SUM('Chris Helton'!L4)</f>
        <v>729</v>
      </c>
      <c r="F92" s="54">
        <f>SUM('Chris Helton'!M4)</f>
        <v>182.25</v>
      </c>
    </row>
    <row r="93" spans="1:6" x14ac:dyDescent="0.3">
      <c r="A93" s="60">
        <v>87</v>
      </c>
      <c r="B93" s="49" t="s">
        <v>20</v>
      </c>
      <c r="C93" s="57" t="s">
        <v>206</v>
      </c>
      <c r="D93" s="51">
        <f>SUM('Max Dixon'!K4)</f>
        <v>4</v>
      </c>
      <c r="E93" s="51">
        <f>SUM('Max Dixon'!L4)</f>
        <v>729</v>
      </c>
      <c r="F93" s="54">
        <f>SUM('Max Dixon'!M4)</f>
        <v>182.25</v>
      </c>
    </row>
    <row r="94" spans="1:6" x14ac:dyDescent="0.3">
      <c r="A94" s="60">
        <v>88</v>
      </c>
      <c r="B94" s="49" t="s">
        <v>20</v>
      </c>
      <c r="C94" s="53" t="s">
        <v>118</v>
      </c>
      <c r="D94" s="51">
        <f>SUM('David Barbey'!K5)</f>
        <v>8</v>
      </c>
      <c r="E94" s="51">
        <f>SUM('David Barbey'!L5)</f>
        <v>1456</v>
      </c>
      <c r="F94" s="54">
        <f>SUM('David Barbey'!M5)</f>
        <v>182</v>
      </c>
    </row>
    <row r="95" spans="1:6" x14ac:dyDescent="0.3">
      <c r="A95" s="60">
        <v>89</v>
      </c>
      <c r="B95" s="49" t="s">
        <v>20</v>
      </c>
      <c r="C95" s="56" t="s">
        <v>200</v>
      </c>
      <c r="D95" s="65">
        <f>SUM('Jud Denniston'!K4)</f>
        <v>4</v>
      </c>
      <c r="E95" s="65">
        <f>SUM('Jud Denniston'!L4)</f>
        <v>727</v>
      </c>
      <c r="F95" s="64">
        <f>SUM('Jud Denniston'!M4)</f>
        <v>181.75</v>
      </c>
    </row>
    <row r="96" spans="1:6" x14ac:dyDescent="0.3">
      <c r="A96" s="60">
        <v>90</v>
      </c>
      <c r="B96" s="49" t="s">
        <v>20</v>
      </c>
      <c r="C96" s="50" t="s">
        <v>210</v>
      </c>
      <c r="D96" s="51">
        <f>SUM('Gary Henry'!K4)</f>
        <v>4</v>
      </c>
      <c r="E96" s="51">
        <f>SUM('Gary Henry'!L4)</f>
        <v>727</v>
      </c>
      <c r="F96" s="54">
        <f>SUM('Gary Henry'!M4)</f>
        <v>181.75</v>
      </c>
    </row>
    <row r="97" spans="1:6 16382:16382" x14ac:dyDescent="0.3">
      <c r="A97" s="60">
        <v>91</v>
      </c>
      <c r="B97" s="49" t="s">
        <v>20</v>
      </c>
      <c r="C97" s="56" t="s">
        <v>128</v>
      </c>
      <c r="D97" s="65">
        <f>SUM('Ben Johnson'!K7)</f>
        <v>16</v>
      </c>
      <c r="E97" s="65">
        <f>SUM('Ben Johnson'!L7)</f>
        <v>2904</v>
      </c>
      <c r="F97" s="64">
        <f>SUM('Ben Johnson'!M7)</f>
        <v>181.5</v>
      </c>
    </row>
    <row r="98" spans="1:6 16382:16382" x14ac:dyDescent="0.3">
      <c r="A98" s="60">
        <v>92</v>
      </c>
      <c r="B98" s="49" t="s">
        <v>20</v>
      </c>
      <c r="C98" s="55" t="s">
        <v>120</v>
      </c>
      <c r="D98" s="65">
        <f>SUM('Lee Barker'!K6)</f>
        <v>12</v>
      </c>
      <c r="E98" s="65">
        <f>SUM('Lee Barker'!L6)</f>
        <v>2173</v>
      </c>
      <c r="F98" s="64">
        <f>SUM('Lee Barker'!M6)</f>
        <v>181.08333333333334</v>
      </c>
      <c r="XFB98" s="51"/>
    </row>
    <row r="99" spans="1:6 16382:16382" x14ac:dyDescent="0.3">
      <c r="A99" s="60">
        <v>93</v>
      </c>
      <c r="B99" s="49" t="s">
        <v>20</v>
      </c>
      <c r="C99" s="55" t="s">
        <v>85</v>
      </c>
      <c r="D99" s="65">
        <f>SUM('Fred Moreo'!K4)</f>
        <v>4</v>
      </c>
      <c r="E99" s="65">
        <f>SUM('Fred Moreo'!L4)</f>
        <v>724</v>
      </c>
      <c r="F99" s="64">
        <f>SUM('Fred Moreo'!M4)</f>
        <v>181</v>
      </c>
    </row>
    <row r="100" spans="1:6 16382:16382" x14ac:dyDescent="0.3">
      <c r="A100" s="60">
        <v>94</v>
      </c>
      <c r="B100" s="49" t="s">
        <v>20</v>
      </c>
      <c r="C100" s="57" t="s">
        <v>73</v>
      </c>
      <c r="D100" s="65">
        <f>SUM('Jeff Mason'!K6)</f>
        <v>14</v>
      </c>
      <c r="E100" s="65">
        <f>SUM('Jeff Mason'!L6)</f>
        <v>2533</v>
      </c>
      <c r="F100" s="64">
        <f>SUM('Jeff Mason'!M6)</f>
        <v>180.92857142857142</v>
      </c>
    </row>
    <row r="101" spans="1:6 16382:16382" x14ac:dyDescent="0.3">
      <c r="A101" s="60">
        <v>95</v>
      </c>
      <c r="B101" s="49" t="s">
        <v>20</v>
      </c>
      <c r="C101" s="53" t="s">
        <v>153</v>
      </c>
      <c r="D101" s="51">
        <f>SUM('Dalton Naguin'!K4)</f>
        <v>4</v>
      </c>
      <c r="E101" s="51">
        <f>SUM('Dalton Naguin'!L4)</f>
        <v>723</v>
      </c>
      <c r="F101" s="54">
        <f>SUM('Dalton Naguin'!M4)</f>
        <v>180.75</v>
      </c>
    </row>
    <row r="102" spans="1:6 16382:16382" x14ac:dyDescent="0.3">
      <c r="A102" s="60">
        <v>96</v>
      </c>
      <c r="B102" s="49" t="s">
        <v>20</v>
      </c>
      <c r="C102" s="53" t="s">
        <v>158</v>
      </c>
      <c r="D102" s="51">
        <f>SUM('Gary Kehl'!K4)</f>
        <v>3</v>
      </c>
      <c r="E102" s="51">
        <f>SUM('Gary Kehl'!L4)</f>
        <v>541.00059999999996</v>
      </c>
      <c r="F102" s="54">
        <f>SUM('Gary Kehl'!M4)</f>
        <v>180.33353333333332</v>
      </c>
    </row>
    <row r="103" spans="1:6 16382:16382" x14ac:dyDescent="0.3">
      <c r="A103" s="60">
        <v>97</v>
      </c>
      <c r="B103" s="49" t="s">
        <v>20</v>
      </c>
      <c r="C103" s="57" t="s">
        <v>69</v>
      </c>
      <c r="D103" s="65">
        <f>SUM('Drew Johnston'!K7)</f>
        <v>16</v>
      </c>
      <c r="E103" s="65">
        <f>SUM('Drew Johnston'!L7)</f>
        <v>2881.1</v>
      </c>
      <c r="F103" s="64">
        <f>SUM('Drew Johnston'!M7)</f>
        <v>180.06874999999999</v>
      </c>
    </row>
    <row r="104" spans="1:6 16382:16382" x14ac:dyDescent="0.3">
      <c r="A104" s="60">
        <v>98</v>
      </c>
      <c r="B104" s="49" t="s">
        <v>20</v>
      </c>
      <c r="C104" s="57" t="s">
        <v>184</v>
      </c>
      <c r="D104" s="51">
        <f>SUM('Brian Vincent'!K4)</f>
        <v>4</v>
      </c>
      <c r="E104" s="51">
        <f>SUM('Brian Vincent'!L4)</f>
        <v>720</v>
      </c>
      <c r="F104" s="54">
        <f>SUM('Brian Vincent'!M4)</f>
        <v>180</v>
      </c>
    </row>
    <row r="105" spans="1:6 16382:16382" x14ac:dyDescent="0.3">
      <c r="A105" s="60">
        <v>99</v>
      </c>
      <c r="B105" s="49" t="s">
        <v>20</v>
      </c>
      <c r="C105" s="50" t="s">
        <v>148</v>
      </c>
      <c r="D105" s="51">
        <f>SUM('Ken Osmond'!K5)</f>
        <v>8</v>
      </c>
      <c r="E105" s="51">
        <f>SUM('Ken Osmond'!L5)</f>
        <v>1439</v>
      </c>
      <c r="F105" s="54">
        <f>SUM('Ken Osmond'!M5)</f>
        <v>179.875</v>
      </c>
    </row>
    <row r="106" spans="1:6 16382:16382" x14ac:dyDescent="0.3">
      <c r="A106" s="60">
        <v>100</v>
      </c>
      <c r="B106" s="49" t="s">
        <v>20</v>
      </c>
      <c r="C106" s="56" t="s">
        <v>87</v>
      </c>
      <c r="D106" s="65">
        <f>SUM('Jay Osmond'!K4)</f>
        <v>4</v>
      </c>
      <c r="E106" s="65">
        <f>SUM('Jay Osmond'!L4)</f>
        <v>716.00099999999998</v>
      </c>
      <c r="F106" s="64">
        <f>SUM('Jay Osmond'!M4)</f>
        <v>179.00024999999999</v>
      </c>
    </row>
    <row r="107" spans="1:6 16382:16382" x14ac:dyDescent="0.3">
      <c r="A107" s="60">
        <v>101</v>
      </c>
      <c r="B107" s="49" t="s">
        <v>20</v>
      </c>
      <c r="C107" s="56" t="s">
        <v>79</v>
      </c>
      <c r="D107" s="65">
        <f>SUM('Hubert Kelsheimer'!K6)</f>
        <v>12</v>
      </c>
      <c r="E107" s="65">
        <f>SUM('Hubert Kelsheimer'!L6)</f>
        <v>2148</v>
      </c>
      <c r="F107" s="64">
        <f>SUM('Hubert Kelsheimer'!M6)</f>
        <v>179</v>
      </c>
    </row>
    <row r="108" spans="1:6 16382:16382" x14ac:dyDescent="0.3">
      <c r="A108" s="60">
        <v>102</v>
      </c>
      <c r="B108" s="49" t="s">
        <v>20</v>
      </c>
      <c r="C108" s="53" t="s">
        <v>165</v>
      </c>
      <c r="D108" s="51">
        <f>SUM('Wyatt Morgan'!K4)</f>
        <v>4</v>
      </c>
      <c r="E108" s="51">
        <f>SUM('Wyatt Morgan'!L4)</f>
        <v>716</v>
      </c>
      <c r="F108" s="54">
        <f>SUM('Wyatt Morgan'!M4)</f>
        <v>179</v>
      </c>
    </row>
    <row r="109" spans="1:6 16382:16382" s="52" customFormat="1" ht="13.8" x14ac:dyDescent="0.25">
      <c r="A109" s="60">
        <v>103</v>
      </c>
      <c r="B109" s="49" t="s">
        <v>20</v>
      </c>
      <c r="C109" s="55" t="s">
        <v>43</v>
      </c>
      <c r="D109" s="65">
        <f>SUM('Jeff Velazquez'!K6)</f>
        <v>12</v>
      </c>
      <c r="E109" s="65">
        <f>SUM('Jeff Velazquez'!L6)</f>
        <v>2145</v>
      </c>
      <c r="F109" s="64">
        <f>SUM('Jeff Velazquez'!M6)</f>
        <v>178.75</v>
      </c>
    </row>
    <row r="110" spans="1:6 16382:16382" s="52" customFormat="1" ht="13.8" x14ac:dyDescent="0.25">
      <c r="A110" s="60">
        <v>104</v>
      </c>
      <c r="B110" s="49" t="s">
        <v>20</v>
      </c>
      <c r="C110" s="57" t="s">
        <v>188</v>
      </c>
      <c r="D110" s="51">
        <f>SUM('Jose S Maldonado'!K5)</f>
        <v>10</v>
      </c>
      <c r="E110" s="51">
        <f>SUM('Jose S Maldonado'!L5)</f>
        <v>1777</v>
      </c>
      <c r="F110" s="54">
        <f>SUM('Jose S Maldonado'!M5)</f>
        <v>177.7</v>
      </c>
    </row>
    <row r="111" spans="1:6 16382:16382" s="52" customFormat="1" ht="13.8" x14ac:dyDescent="0.25">
      <c r="A111" s="60">
        <v>105</v>
      </c>
      <c r="B111" s="49" t="s">
        <v>20</v>
      </c>
      <c r="C111" s="57" t="s">
        <v>45</v>
      </c>
      <c r="D111" s="65">
        <f>SUM('Stephanie Brewer'!K6)</f>
        <v>12</v>
      </c>
      <c r="E111" s="65">
        <f>SUM('Stephanie Brewer'!L6)</f>
        <v>2132</v>
      </c>
      <c r="F111" s="64">
        <f>SUM('Stephanie Brewer'!M6)</f>
        <v>177.66666666666666</v>
      </c>
    </row>
    <row r="112" spans="1:6 16382:16382" x14ac:dyDescent="0.3">
      <c r="A112" s="49">
        <v>106</v>
      </c>
      <c r="B112" s="49" t="s">
        <v>20</v>
      </c>
      <c r="C112" s="57" t="s">
        <v>155</v>
      </c>
      <c r="D112" s="51">
        <f>SUM('David Barney'!K4)</f>
        <v>6</v>
      </c>
      <c r="E112" s="51">
        <f>SUM('David Barney'!L4)</f>
        <v>1066</v>
      </c>
      <c r="F112" s="54">
        <f>SUM('David Barney'!M4)</f>
        <v>177.66666666666666</v>
      </c>
    </row>
    <row r="113" spans="1:6" x14ac:dyDescent="0.3">
      <c r="A113" s="49">
        <v>107</v>
      </c>
      <c r="B113" s="49" t="s">
        <v>20</v>
      </c>
      <c r="C113" s="56" t="s">
        <v>107</v>
      </c>
      <c r="D113" s="65">
        <f>SUM('Mark Harrison'!K5)</f>
        <v>12</v>
      </c>
      <c r="E113" s="65">
        <f>SUM('Mark Harrison'!L5)</f>
        <v>2131</v>
      </c>
      <c r="F113" s="64">
        <f>SUM('Mark Harrison'!M5)</f>
        <v>177.58333333333334</v>
      </c>
    </row>
    <row r="114" spans="1:6" x14ac:dyDescent="0.3">
      <c r="A114" s="49">
        <v>108</v>
      </c>
      <c r="B114" s="49" t="s">
        <v>20</v>
      </c>
      <c r="C114" s="53" t="s">
        <v>162</v>
      </c>
      <c r="D114" s="51">
        <f>SUM('Rene Hardin'!K4)</f>
        <v>4</v>
      </c>
      <c r="E114" s="51">
        <f>SUM('Rene Hardin'!L4)</f>
        <v>709</v>
      </c>
      <c r="F114" s="54">
        <f>SUM('Rene Hardin'!M4)</f>
        <v>177.25</v>
      </c>
    </row>
    <row r="115" spans="1:6" x14ac:dyDescent="0.3">
      <c r="A115" s="49">
        <v>109</v>
      </c>
      <c r="B115" s="49" t="s">
        <v>20</v>
      </c>
      <c r="C115" s="57" t="s">
        <v>64</v>
      </c>
      <c r="D115" s="65">
        <f>SUM('Dana Waxler'!K7)</f>
        <v>16</v>
      </c>
      <c r="E115" s="65">
        <f>SUM('Dana Waxler'!L7)</f>
        <v>2828</v>
      </c>
      <c r="F115" s="64">
        <f>SUM('Dana Waxler'!M7)</f>
        <v>176.75</v>
      </c>
    </row>
    <row r="116" spans="1:6" x14ac:dyDescent="0.3">
      <c r="A116" s="49">
        <v>110</v>
      </c>
      <c r="B116" s="49" t="s">
        <v>20</v>
      </c>
      <c r="C116" s="57" t="s">
        <v>47</v>
      </c>
      <c r="D116" s="65">
        <f>SUM('Steve Huebinger'!K4)</f>
        <v>4</v>
      </c>
      <c r="E116" s="65">
        <f>SUM('Steve Huebinger'!L4)</f>
        <v>707</v>
      </c>
      <c r="F116" s="64">
        <f>SUM('Steve Huebinger'!M4)</f>
        <v>176.75</v>
      </c>
    </row>
    <row r="117" spans="1:6" x14ac:dyDescent="0.3">
      <c r="A117" s="49">
        <v>111</v>
      </c>
      <c r="B117" s="49" t="s">
        <v>20</v>
      </c>
      <c r="C117" s="56" t="s">
        <v>49</v>
      </c>
      <c r="D117" s="65">
        <f>SUM('Jim Stewart'!K4)</f>
        <v>4</v>
      </c>
      <c r="E117" s="65">
        <f>SUM('Jim Stewart'!L4)</f>
        <v>702</v>
      </c>
      <c r="F117" s="64">
        <f>SUM('Jim Stewart'!M4)</f>
        <v>175.5</v>
      </c>
    </row>
    <row r="118" spans="1:6" x14ac:dyDescent="0.3">
      <c r="A118" s="49">
        <v>112</v>
      </c>
      <c r="B118" s="49" t="s">
        <v>20</v>
      </c>
      <c r="C118" s="56" t="s">
        <v>199</v>
      </c>
      <c r="D118" s="65">
        <f>SUM('Josh Magee'!K4)</f>
        <v>4</v>
      </c>
      <c r="E118" s="65">
        <f>SUM('Josh Magee'!L4)</f>
        <v>701</v>
      </c>
      <c r="F118" s="64">
        <f>SUM('Josh Magee'!M4)</f>
        <v>175.25</v>
      </c>
    </row>
    <row r="119" spans="1:6" x14ac:dyDescent="0.3">
      <c r="A119" s="49">
        <v>113</v>
      </c>
      <c r="B119" s="49" t="s">
        <v>20</v>
      </c>
      <c r="C119" s="57" t="s">
        <v>44</v>
      </c>
      <c r="D119" s="65">
        <f>SUM('Tim Brewer'!K4)</f>
        <v>4</v>
      </c>
      <c r="E119" s="65">
        <f>SUM('Tim Brewer'!L4)</f>
        <v>700</v>
      </c>
      <c r="F119" s="64">
        <f>SUM('Tim Brewer'!M4)</f>
        <v>175</v>
      </c>
    </row>
    <row r="120" spans="1:6" x14ac:dyDescent="0.3">
      <c r="A120" s="49">
        <v>114</v>
      </c>
      <c r="B120" s="49" t="s">
        <v>20</v>
      </c>
      <c r="C120" s="57" t="s">
        <v>54</v>
      </c>
      <c r="D120" s="65">
        <f>SUM('Ken Patton'!K7)</f>
        <v>16</v>
      </c>
      <c r="E120" s="65">
        <f>SUM('Ken Patton'!L7)</f>
        <v>2796.0010000000002</v>
      </c>
      <c r="F120" s="64">
        <f>SUM('Ken Patton'!M7)</f>
        <v>174.75006250000001</v>
      </c>
    </row>
    <row r="121" spans="1:6" x14ac:dyDescent="0.3">
      <c r="A121" s="49">
        <v>115</v>
      </c>
      <c r="B121" s="49" t="s">
        <v>20</v>
      </c>
      <c r="C121" s="57" t="s">
        <v>74</v>
      </c>
      <c r="D121" s="65">
        <f>SUM('Juan Ocon'!K4)</f>
        <v>4</v>
      </c>
      <c r="E121" s="65">
        <f>SUM('Juan Ocon'!L4)</f>
        <v>699</v>
      </c>
      <c r="F121" s="64">
        <f>SUM('Juan Ocon'!M4)</f>
        <v>174.75</v>
      </c>
    </row>
    <row r="122" spans="1:6" x14ac:dyDescent="0.3">
      <c r="A122" s="49">
        <v>116</v>
      </c>
      <c r="B122" s="49" t="s">
        <v>20</v>
      </c>
      <c r="C122" s="56" t="s">
        <v>34</v>
      </c>
      <c r="D122" s="65">
        <f>SUM('Stan Fitch'!K4)</f>
        <v>4</v>
      </c>
      <c r="E122" s="65">
        <f>SUM('Stan Fitch'!L4)</f>
        <v>695</v>
      </c>
      <c r="F122" s="64">
        <f>SUM('Stan Fitch'!M4)</f>
        <v>173.75</v>
      </c>
    </row>
    <row r="123" spans="1:6" x14ac:dyDescent="0.3">
      <c r="A123" s="49">
        <v>117</v>
      </c>
      <c r="B123" s="49" t="s">
        <v>20</v>
      </c>
      <c r="C123" s="57" t="s">
        <v>201</v>
      </c>
      <c r="D123" s="65">
        <f>SUM('Stephanie Bilski'!K4)</f>
        <v>4</v>
      </c>
      <c r="E123" s="65">
        <f>SUM('Stephanie Bilski'!L4)</f>
        <v>694</v>
      </c>
      <c r="F123" s="64">
        <f>SUM('Stephanie Bilski'!M4)</f>
        <v>173.5</v>
      </c>
    </row>
    <row r="124" spans="1:6" x14ac:dyDescent="0.3">
      <c r="A124" s="49">
        <v>118</v>
      </c>
      <c r="B124" s="49" t="s">
        <v>20</v>
      </c>
      <c r="C124" s="57" t="s">
        <v>190</v>
      </c>
      <c r="D124" s="51">
        <f>SUM('Ruben Ramos'!K4)</f>
        <v>4</v>
      </c>
      <c r="E124" s="51">
        <f>SUM('Ruben Ramos'!L4)</f>
        <v>690</v>
      </c>
      <c r="F124" s="54">
        <f>SUM('Ruben Ramos'!M4)</f>
        <v>172.5</v>
      </c>
    </row>
    <row r="125" spans="1:6" x14ac:dyDescent="0.3">
      <c r="A125" s="49">
        <v>119</v>
      </c>
      <c r="B125" s="49" t="s">
        <v>20</v>
      </c>
      <c r="C125" s="57" t="s">
        <v>50</v>
      </c>
      <c r="D125" s="65">
        <f>SUM('Robert Benoit II'!K10)</f>
        <v>14</v>
      </c>
      <c r="E125" s="65">
        <f>SUM('Robert Benoit II'!L10)</f>
        <v>2413</v>
      </c>
      <c r="F125" s="64">
        <f>SUM('Robert Benoit II'!M10)</f>
        <v>172.35714285714286</v>
      </c>
    </row>
    <row r="126" spans="1:6" x14ac:dyDescent="0.3">
      <c r="A126" s="49">
        <v>120</v>
      </c>
      <c r="B126" s="49" t="s">
        <v>20</v>
      </c>
      <c r="C126" s="57" t="s">
        <v>191</v>
      </c>
      <c r="D126" s="51">
        <f>SUM('Steve Muntzinger'!K6)</f>
        <v>14</v>
      </c>
      <c r="E126" s="51">
        <f>SUM('Steve Muntzinger'!L6)</f>
        <v>2413</v>
      </c>
      <c r="F126" s="54">
        <f>SUM('Steve Muntzinger'!M6)</f>
        <v>172.35714285714286</v>
      </c>
    </row>
    <row r="127" spans="1:6" x14ac:dyDescent="0.3">
      <c r="A127" s="49">
        <v>121</v>
      </c>
      <c r="B127" s="49" t="s">
        <v>20</v>
      </c>
      <c r="C127" s="56" t="s">
        <v>121</v>
      </c>
      <c r="D127" s="51">
        <f>SUM('Colton Wall'!K4)</f>
        <v>4</v>
      </c>
      <c r="E127" s="51">
        <f>SUM('Colton Wall'!L4)</f>
        <v>689</v>
      </c>
      <c r="F127" s="54">
        <f>SUM('Colton Wall'!M4)</f>
        <v>172.25</v>
      </c>
    </row>
    <row r="128" spans="1:6" x14ac:dyDescent="0.3">
      <c r="A128" s="49">
        <v>122</v>
      </c>
      <c r="B128" s="49" t="s">
        <v>20</v>
      </c>
      <c r="C128" s="56" t="s">
        <v>61</v>
      </c>
      <c r="D128" s="65">
        <f>SUM('Chris Bradley'!K6)</f>
        <v>12</v>
      </c>
      <c r="E128" s="65">
        <f>SUM('Chris Bradley'!L6)</f>
        <v>2048</v>
      </c>
      <c r="F128" s="64">
        <f>SUM('Chris Bradley'!M6)</f>
        <v>170.66666666666666</v>
      </c>
    </row>
    <row r="129" spans="1:6" x14ac:dyDescent="0.3">
      <c r="A129" s="49">
        <v>123</v>
      </c>
      <c r="B129" s="49" t="s">
        <v>20</v>
      </c>
      <c r="C129" s="57" t="s">
        <v>78</v>
      </c>
      <c r="D129" s="65">
        <f>SUM('Stephen Rorer'!K4)</f>
        <v>3</v>
      </c>
      <c r="E129" s="65">
        <f>SUM('Stephen Rorer'!L4)</f>
        <v>511</v>
      </c>
      <c r="F129" s="64">
        <f>SUM('Stephen Rorer'!M4)</f>
        <v>170.33333333333334</v>
      </c>
    </row>
    <row r="130" spans="1:6" x14ac:dyDescent="0.3">
      <c r="A130" s="49">
        <v>124</v>
      </c>
      <c r="B130" s="49" t="s">
        <v>20</v>
      </c>
      <c r="C130" s="56" t="s">
        <v>89</v>
      </c>
      <c r="D130" s="65">
        <f>SUM('Roger Blaine'!K7)</f>
        <v>16</v>
      </c>
      <c r="E130" s="65">
        <f>SUM('Roger Blaine'!L7)</f>
        <v>2718</v>
      </c>
      <c r="F130" s="64">
        <f>SUM('Roger Blaine'!M7)</f>
        <v>169.875</v>
      </c>
    </row>
    <row r="131" spans="1:6" x14ac:dyDescent="0.3">
      <c r="A131" s="49">
        <v>125</v>
      </c>
      <c r="B131" s="49" t="s">
        <v>20</v>
      </c>
      <c r="C131" s="56" t="s">
        <v>114</v>
      </c>
      <c r="D131" s="65">
        <f>SUM('David Durrant'!K6)</f>
        <v>14</v>
      </c>
      <c r="E131" s="65">
        <f>SUM('David Durrant'!L6)</f>
        <v>2371</v>
      </c>
      <c r="F131" s="64">
        <f>SUM('David Durrant'!M6)</f>
        <v>169.35714285714286</v>
      </c>
    </row>
    <row r="132" spans="1:6" x14ac:dyDescent="0.3">
      <c r="A132" s="49">
        <v>126</v>
      </c>
      <c r="B132" s="49" t="s">
        <v>20</v>
      </c>
      <c r="C132" s="57" t="s">
        <v>55</v>
      </c>
      <c r="D132" s="65">
        <f>SUM('Chris Bissett'!K8)</f>
        <v>20</v>
      </c>
      <c r="E132" s="65">
        <f>SUM('Chris Bissett'!L8)</f>
        <v>3374.0010000000002</v>
      </c>
      <c r="F132" s="64">
        <f>SUM('Chris Bissett'!M8)</f>
        <v>168.70005</v>
      </c>
    </row>
    <row r="133" spans="1:6" x14ac:dyDescent="0.3">
      <c r="A133" s="49">
        <v>127</v>
      </c>
      <c r="B133" s="49" t="s">
        <v>20</v>
      </c>
      <c r="C133" s="57" t="s">
        <v>22</v>
      </c>
      <c r="D133" s="65">
        <f>SUM('Steve Kiemele'!K5)</f>
        <v>4</v>
      </c>
      <c r="E133" s="65">
        <f>SUM('Steve Kiemele'!L5)</f>
        <v>674</v>
      </c>
      <c r="F133" s="64">
        <f>SUM('Steve Kiemele'!M5)</f>
        <v>168.5</v>
      </c>
    </row>
    <row r="134" spans="1:6" x14ac:dyDescent="0.3">
      <c r="A134" s="49">
        <v>128</v>
      </c>
      <c r="B134" s="49" t="s">
        <v>20</v>
      </c>
      <c r="C134" s="57" t="s">
        <v>76</v>
      </c>
      <c r="D134" s="65">
        <f>SUM('Mike Moore'!K5)</f>
        <v>8</v>
      </c>
      <c r="E134" s="65">
        <f>SUM('Mike Moore'!L5)</f>
        <v>1339</v>
      </c>
      <c r="F134" s="64">
        <f>SUM('Mike Moore'!M5)</f>
        <v>167.375</v>
      </c>
    </row>
    <row r="135" spans="1:6" x14ac:dyDescent="0.3">
      <c r="A135" s="49">
        <v>129</v>
      </c>
      <c r="B135" s="49" t="s">
        <v>20</v>
      </c>
      <c r="C135" s="53" t="s">
        <v>170</v>
      </c>
      <c r="D135" s="51">
        <f>SUM('Rusty Link'!K4)</f>
        <v>4</v>
      </c>
      <c r="E135" s="51">
        <f>SUM('Rusty Link'!L4)</f>
        <v>658</v>
      </c>
      <c r="F135" s="54">
        <f>SUM('Rusty Link'!M4)</f>
        <v>164.5</v>
      </c>
    </row>
    <row r="136" spans="1:6" x14ac:dyDescent="0.3">
      <c r="A136" s="49">
        <v>130</v>
      </c>
      <c r="B136" s="49" t="s">
        <v>20</v>
      </c>
      <c r="C136" s="57" t="s">
        <v>124</v>
      </c>
      <c r="D136" s="51">
        <f>SUM('Juan Iracheta'!K7)</f>
        <v>18</v>
      </c>
      <c r="E136" s="51">
        <f>SUM('Juan Iracheta'!L7)</f>
        <v>2956</v>
      </c>
      <c r="F136" s="54">
        <f>SUM('Juan Iracheta'!M7)</f>
        <v>164.22222222222223</v>
      </c>
    </row>
    <row r="137" spans="1:6" x14ac:dyDescent="0.3">
      <c r="A137" s="49">
        <v>131</v>
      </c>
      <c r="B137" s="49" t="s">
        <v>20</v>
      </c>
      <c r="C137" s="57" t="s">
        <v>125</v>
      </c>
      <c r="D137" s="51">
        <f>SUM('Mike Rorer'!K4)</f>
        <v>3</v>
      </c>
      <c r="E137" s="51">
        <f>SUM('Mike Rorer'!L4)</f>
        <v>490</v>
      </c>
      <c r="F137" s="54">
        <f>SUM('Mike Rorer'!M4)</f>
        <v>163.33333333333334</v>
      </c>
    </row>
    <row r="138" spans="1:6" x14ac:dyDescent="0.3">
      <c r="A138" s="49">
        <v>132</v>
      </c>
      <c r="B138" s="49" t="s">
        <v>20</v>
      </c>
      <c r="C138" s="50" t="s">
        <v>178</v>
      </c>
      <c r="D138" s="51">
        <f>SUM('Michael Anderson'!K4)</f>
        <v>4</v>
      </c>
      <c r="E138" s="51">
        <f>SUM('Michael Anderson'!L4)</f>
        <v>650</v>
      </c>
      <c r="F138" s="54">
        <f>SUM('Michael Anderson'!M4)</f>
        <v>162.5</v>
      </c>
    </row>
    <row r="139" spans="1:6" x14ac:dyDescent="0.3">
      <c r="A139" s="49">
        <v>133</v>
      </c>
      <c r="B139" s="49" t="s">
        <v>20</v>
      </c>
      <c r="C139" s="50" t="s">
        <v>182</v>
      </c>
      <c r="D139" s="51">
        <f>SUM('Tanner Lawson'!K4)</f>
        <v>4</v>
      </c>
      <c r="E139" s="51">
        <f>SUM('Tanner Lawson'!L4)</f>
        <v>641</v>
      </c>
      <c r="F139" s="54">
        <f>SUM('Tanner Lawson'!M4)</f>
        <v>160.25</v>
      </c>
    </row>
    <row r="140" spans="1:6" x14ac:dyDescent="0.3">
      <c r="A140" s="49">
        <v>134</v>
      </c>
      <c r="B140" s="49" t="s">
        <v>20</v>
      </c>
      <c r="C140" s="50" t="s">
        <v>119</v>
      </c>
      <c r="D140" s="51">
        <f>SUM('Bill Debany'!K4)</f>
        <v>4</v>
      </c>
      <c r="E140" s="51">
        <f>SUM('Bill Debany'!L4)</f>
        <v>639</v>
      </c>
      <c r="F140" s="54">
        <f>SUM('Bill Debany'!M4)</f>
        <v>159.75</v>
      </c>
    </row>
    <row r="141" spans="1:6" x14ac:dyDescent="0.3">
      <c r="A141" s="49">
        <v>135</v>
      </c>
      <c r="B141" s="49" t="s">
        <v>20</v>
      </c>
      <c r="C141" s="56" t="s">
        <v>212</v>
      </c>
      <c r="D141" s="65">
        <f>SUM('Tom Muntzinger'!K4)</f>
        <v>4</v>
      </c>
      <c r="E141" s="65">
        <f>SUM('Tom Muntzinger'!L4)</f>
        <v>628</v>
      </c>
      <c r="F141" s="64">
        <f>SUM('Tom Muntzinger'!M4)</f>
        <v>157</v>
      </c>
    </row>
    <row r="142" spans="1:6" s="52" customFormat="1" ht="13.8" x14ac:dyDescent="0.25">
      <c r="A142" s="49">
        <v>136</v>
      </c>
      <c r="B142" s="49" t="s">
        <v>20</v>
      </c>
      <c r="C142" s="57" t="s">
        <v>207</v>
      </c>
      <c r="D142" s="51">
        <f>SUM('Zane Wolf'!K4)</f>
        <v>2</v>
      </c>
      <c r="E142" s="51">
        <f>SUM('Zane Wolf'!L4)</f>
        <v>309</v>
      </c>
      <c r="F142" s="54">
        <f>SUM('Zane Wolf'!M4)</f>
        <v>154.5</v>
      </c>
    </row>
    <row r="143" spans="1:6" s="52" customFormat="1" ht="13.8" x14ac:dyDescent="0.25">
      <c r="A143" s="49">
        <v>137</v>
      </c>
      <c r="B143" s="49" t="s">
        <v>20</v>
      </c>
      <c r="C143" s="56" t="s">
        <v>131</v>
      </c>
      <c r="D143" s="65">
        <f>SUM('David Lewis'!K4)</f>
        <v>4</v>
      </c>
      <c r="E143" s="65">
        <f>SUM('David Lewis'!L4)</f>
        <v>612</v>
      </c>
      <c r="F143" s="64">
        <f>SUM('David Lewis'!M4)</f>
        <v>153</v>
      </c>
    </row>
    <row r="144" spans="1:6" s="52" customFormat="1" ht="13.8" x14ac:dyDescent="0.25">
      <c r="A144" s="49">
        <v>138</v>
      </c>
      <c r="B144" s="49" t="s">
        <v>20</v>
      </c>
      <c r="C144" s="57" t="s">
        <v>185</v>
      </c>
      <c r="D144" s="51">
        <f>SUM('Chance Heath'!K4)</f>
        <v>2</v>
      </c>
      <c r="E144" s="51">
        <f>SUM('Chance Heath'!L4)</f>
        <v>283</v>
      </c>
      <c r="F144" s="54">
        <f>SUM('Chance Heath'!M4)</f>
        <v>141.5</v>
      </c>
    </row>
    <row r="145" spans="1:6" x14ac:dyDescent="0.3">
      <c r="A145" s="49">
        <v>139</v>
      </c>
      <c r="B145" s="49" t="s">
        <v>20</v>
      </c>
      <c r="C145" s="57" t="s">
        <v>77</v>
      </c>
      <c r="D145" s="65">
        <f>SUM('Pierce Rorer'!K4)</f>
        <v>3</v>
      </c>
      <c r="E145" s="65">
        <f>SUM('Pierce Rorer'!L4)</f>
        <v>402</v>
      </c>
      <c r="F145" s="64">
        <f>SUM('Pierce Rorer'!M4)</f>
        <v>134</v>
      </c>
    </row>
    <row r="146" spans="1:6" s="67" customFormat="1" ht="13.8" x14ac:dyDescent="0.25">
      <c r="A146" s="60">
        <v>140</v>
      </c>
      <c r="B146" s="60" t="s">
        <v>20</v>
      </c>
      <c r="C146" s="56" t="s">
        <v>86</v>
      </c>
      <c r="D146" s="65">
        <f>SUM('Houston Lacy'!K5)</f>
        <v>10</v>
      </c>
      <c r="E146" s="65">
        <f>SUM('Houston Lacy'!L5)</f>
        <v>1299</v>
      </c>
      <c r="F146" s="64">
        <f>SUM('Houston Lacy'!M5)</f>
        <v>129.9</v>
      </c>
    </row>
    <row r="147" spans="1:6" s="67" customFormat="1" ht="13.8" x14ac:dyDescent="0.25">
      <c r="A147" s="60">
        <v>141</v>
      </c>
      <c r="B147" s="60" t="s">
        <v>20</v>
      </c>
      <c r="C147" s="57" t="s">
        <v>138</v>
      </c>
      <c r="D147" s="65">
        <f>SUM('Lilley Black'!K4)</f>
        <v>4</v>
      </c>
      <c r="E147" s="65">
        <f>SUM('Lilley Black'!L4)</f>
        <v>290</v>
      </c>
      <c r="F147" s="64">
        <f>SUM('Lilley Black'!M4)</f>
        <v>72.5</v>
      </c>
    </row>
  </sheetData>
  <protectedRanges>
    <protectedRange algorithmName="SHA-512" hashValue="ON39YdpmFHfN9f47KpiRvqrKx0V9+erV1CNkpWzYhW/Qyc6aT8rEyCrvauWSYGZK2ia3o7vd3akF07acHAFpOA==" saltValue="yVW9XmDwTqEnmpSGai0KYg==" spinCount="100000" sqref="C8:C14" name="Range1_6_1_1"/>
    <protectedRange algorithmName="SHA-512" hashValue="ON39YdpmFHfN9f47KpiRvqrKx0V9+erV1CNkpWzYhW/Qyc6aT8rEyCrvauWSYGZK2ia3o7vd3akF07acHAFpOA==" saltValue="yVW9XmDwTqEnmpSGai0KYg==" spinCount="100000" sqref="C15:C17" name="Range1_8"/>
    <protectedRange algorithmName="SHA-512" hashValue="ON39YdpmFHfN9f47KpiRvqrKx0V9+erV1CNkpWzYhW/Qyc6aT8rEyCrvauWSYGZK2ia3o7vd3akF07acHAFpOA==" saltValue="yVW9XmDwTqEnmpSGai0KYg==" spinCount="100000" sqref="C18:C19" name="Range1_2_1_1"/>
    <protectedRange algorithmName="SHA-512" hashValue="ON39YdpmFHfN9f47KpiRvqrKx0V9+erV1CNkpWzYhW/Qyc6aT8rEyCrvauWSYGZK2ia3o7vd3akF07acHAFpOA==" saltValue="yVW9XmDwTqEnmpSGai0KYg==" spinCount="100000" sqref="C24:C26" name="Range1_2_1_1_1"/>
    <protectedRange algorithmName="SHA-512" hashValue="ON39YdpmFHfN9f47KpiRvqrKx0V9+erV1CNkpWzYhW/Qyc6aT8rEyCrvauWSYGZK2ia3o7vd3akF07acHAFpOA==" saltValue="yVW9XmDwTqEnmpSGai0KYg==" spinCount="100000" sqref="C32:C34" name="Range1_4_1_2"/>
    <protectedRange algorithmName="SHA-512" hashValue="ON39YdpmFHfN9f47KpiRvqrKx0V9+erV1CNkpWzYhW/Qyc6aT8rEyCrvauWSYGZK2ia3o7vd3akF07acHAFpOA==" saltValue="yVW9XmDwTqEnmpSGai0KYg==" spinCount="100000" sqref="C35:C38" name="Range1_5_1_1"/>
    <protectedRange algorithmName="SHA-512" hashValue="ON39YdpmFHfN9f47KpiRvqrKx0V9+erV1CNkpWzYhW/Qyc6aT8rEyCrvauWSYGZK2ia3o7vd3akF07acHAFpOA==" saltValue="yVW9XmDwTqEnmpSGai0KYg==" spinCount="100000" sqref="C63" name="Range1_9_1_1_1_1"/>
    <protectedRange algorithmName="SHA-512" hashValue="ON39YdpmFHfN9f47KpiRvqrKx0V9+erV1CNkpWzYhW/Qyc6aT8rEyCrvauWSYGZK2ia3o7vd3akF07acHAFpOA==" saltValue="yVW9XmDwTqEnmpSGai0KYg==" spinCount="100000" sqref="C72" name="Range1_4"/>
    <protectedRange algorithmName="SHA-512" hashValue="ON39YdpmFHfN9f47KpiRvqrKx0V9+erV1CNkpWzYhW/Qyc6aT8rEyCrvauWSYGZK2ia3o7vd3akF07acHAFpOA==" saltValue="yVW9XmDwTqEnmpSGai0KYg==" spinCount="100000" sqref="C76" name="Range1_6_1"/>
    <protectedRange algorithmName="SHA-512" hashValue="ON39YdpmFHfN9f47KpiRvqrKx0V9+erV1CNkpWzYhW/Qyc6aT8rEyCrvauWSYGZK2ia3o7vd3akF07acHAFpOA==" saltValue="yVW9XmDwTqEnmpSGai0KYg==" spinCount="100000" sqref="C85" name="Range1_15_1"/>
    <protectedRange algorithmName="SHA-512" hashValue="ON39YdpmFHfN9f47KpiRvqrKx0V9+erV1CNkpWzYhW/Qyc6aT8rEyCrvauWSYGZK2ia3o7vd3akF07acHAFpOA==" saltValue="yVW9XmDwTqEnmpSGai0KYg==" spinCount="100000" sqref="C94" name="Range1_60_1_1"/>
    <protectedRange algorithmName="SHA-512" hashValue="ON39YdpmFHfN9f47KpiRvqrKx0V9+erV1CNkpWzYhW/Qyc6aT8rEyCrvauWSYGZK2ia3o7vd3akF07acHAFpOA==" saltValue="yVW9XmDwTqEnmpSGai0KYg==" spinCount="100000" sqref="C95" name="Range1_61_1_1"/>
    <protectedRange algorithmName="SHA-512" hashValue="ON39YdpmFHfN9f47KpiRvqrKx0V9+erV1CNkpWzYhW/Qyc6aT8rEyCrvauWSYGZK2ia3o7vd3akF07acHAFpOA==" saltValue="yVW9XmDwTqEnmpSGai0KYg==" spinCount="100000" sqref="C96:C98" name="Range1_14_1"/>
    <protectedRange algorithmName="SHA-512" hashValue="ON39YdpmFHfN9f47KpiRvqrKx0V9+erV1CNkpWzYhW/Qyc6aT8rEyCrvauWSYGZK2ia3o7vd3akF07acHAFpOA==" saltValue="yVW9XmDwTqEnmpSGai0KYg==" spinCount="100000" sqref="C99:C100" name="Range1_4_1_1"/>
    <protectedRange algorithmName="SHA-512" hashValue="ON39YdpmFHfN9f47KpiRvqrKx0V9+erV1CNkpWzYhW/Qyc6aT8rEyCrvauWSYGZK2ia3o7vd3akF07acHAFpOA==" saltValue="yVW9XmDwTqEnmpSGai0KYg==" spinCount="100000" sqref="C101:C103" name="Range1_6_1_3"/>
    <protectedRange algorithmName="SHA-512" hashValue="ON39YdpmFHfN9f47KpiRvqrKx0V9+erV1CNkpWzYhW/Qyc6aT8rEyCrvauWSYGZK2ia3o7vd3akF07acHAFpOA==" saltValue="yVW9XmDwTqEnmpSGai0KYg==" spinCount="100000" sqref="C104:C105" name="Range1_15_2"/>
    <protectedRange algorithmName="SHA-512" hashValue="ON39YdpmFHfN9f47KpiRvqrKx0V9+erV1CNkpWzYhW/Qyc6aT8rEyCrvauWSYGZK2ia3o7vd3akF07acHAFpOA==" saltValue="yVW9XmDwTqEnmpSGai0KYg==" spinCount="100000" sqref="C106:C107" name="Range1_16_1"/>
    <protectedRange algorithmName="SHA-512" hashValue="ON39YdpmFHfN9f47KpiRvqrKx0V9+erV1CNkpWzYhW/Qyc6aT8rEyCrvauWSYGZK2ia3o7vd3akF07acHAFpOA==" saltValue="yVW9XmDwTqEnmpSGai0KYg==" spinCount="100000" sqref="C108" name="Range1_17_1"/>
    <protectedRange algorithmName="SHA-512" hashValue="ON39YdpmFHfN9f47KpiRvqrKx0V9+erV1CNkpWzYhW/Qyc6aT8rEyCrvauWSYGZK2ia3o7vd3akF07acHAFpOA==" saltValue="yVW9XmDwTqEnmpSGai0KYg==" spinCount="100000" sqref="C109" name="Range1_11"/>
    <protectedRange algorithmName="SHA-512" hashValue="ON39YdpmFHfN9f47KpiRvqrKx0V9+erV1CNkpWzYhW/Qyc6aT8rEyCrvauWSYGZK2ia3o7vd3akF07acHAFpOA==" saltValue="yVW9XmDwTqEnmpSGai0KYg==" spinCount="100000" sqref="C110" name="Range1_13"/>
    <protectedRange algorithmName="SHA-512" hashValue="ON39YdpmFHfN9f47KpiRvqrKx0V9+erV1CNkpWzYhW/Qyc6aT8rEyCrvauWSYGZK2ia3o7vd3akF07acHAFpOA==" saltValue="yVW9XmDwTqEnmpSGai0KYg==" spinCount="100000" sqref="C121:C122" name="Range1_18_2"/>
    <protectedRange algorithmName="SHA-512" hashValue="ON39YdpmFHfN9f47KpiRvqrKx0V9+erV1CNkpWzYhW/Qyc6aT8rEyCrvauWSYGZK2ia3o7vd3akF07acHAFpOA==" saltValue="yVW9XmDwTqEnmpSGai0KYg==" spinCount="100000" sqref="C123" name="Range1_22_1"/>
    <protectedRange algorithmName="SHA-512" hashValue="ON39YdpmFHfN9f47KpiRvqrKx0V9+erV1CNkpWzYhW/Qyc6aT8rEyCrvauWSYGZK2ia3o7vd3akF07acHAFpOA==" saltValue="yVW9XmDwTqEnmpSGai0KYg==" spinCount="100000" sqref="C124" name="Range1_23"/>
    <protectedRange algorithmName="SHA-512" hashValue="ON39YdpmFHfN9f47KpiRvqrKx0V9+erV1CNkpWzYhW/Qyc6aT8rEyCrvauWSYGZK2ia3o7vd3akF07acHAFpOA==" saltValue="yVW9XmDwTqEnmpSGai0KYg==" spinCount="100000" sqref="C125" name="Range1_4_2_1"/>
    <protectedRange sqref="C126:C127" name="Range1_6_1_2"/>
    <protectedRange sqref="C128" name="Range1_7_2"/>
    <protectedRange algorithmName="SHA-512" hashValue="ON39YdpmFHfN9f47KpiRvqrKx0V9+erV1CNkpWzYhW/Qyc6aT8rEyCrvauWSYGZK2ia3o7vd3akF07acHAFpOA==" saltValue="yVW9XmDwTqEnmpSGai0KYg==" spinCount="100000" sqref="C134" name="Range1_35"/>
    <protectedRange algorithmName="SHA-512" hashValue="ON39YdpmFHfN9f47KpiRvqrKx0V9+erV1CNkpWzYhW/Qyc6aT8rEyCrvauWSYGZK2ia3o7vd3akF07acHAFpOA==" saltValue="yVW9XmDwTqEnmpSGai0KYg==" spinCount="100000" sqref="C137" name="Range1_41_1"/>
    <protectedRange algorithmName="SHA-512" hashValue="ON39YdpmFHfN9f47KpiRvqrKx0V9+erV1CNkpWzYhW/Qyc6aT8rEyCrvauWSYGZK2ia3o7vd3akF07acHAFpOA==" saltValue="yVW9XmDwTqEnmpSGai0KYg==" spinCount="100000" sqref="C138" name="Range1_43"/>
    <protectedRange algorithmName="SHA-512" hashValue="ON39YdpmFHfN9f47KpiRvqrKx0V9+erV1CNkpWzYhW/Qyc6aT8rEyCrvauWSYGZK2ia3o7vd3akF07acHAFpOA==" saltValue="yVW9XmDwTqEnmpSGai0KYg==" spinCount="100000" sqref="C141" name="Range1_82"/>
  </protectedRanges>
  <sortState xmlns:xlrd2="http://schemas.microsoft.com/office/spreadsheetml/2017/richdata2" ref="C42:F147">
    <sortCondition descending="1" ref="F6:F147"/>
  </sortState>
  <hyperlinks>
    <hyperlink ref="C11" location="'Justin Fortson'!A1" display="Justin Fortson" xr:uid="{0F7FFA08-033A-443A-8BA5-4E26E9555A15}"/>
    <hyperlink ref="C24" location="'Jerry Thompson'!A1" display="Jerry Thompson" xr:uid="{8BEAA49C-D1AF-4AD6-8314-BDA6F2DAA568}"/>
    <hyperlink ref="C17" location="'Dave Eisenschmied'!A1" display="Dave Eisenschmied" xr:uid="{99C07B79-6F73-4F82-8D56-559A4C01BE4A}"/>
    <hyperlink ref="C34" location="'Joe Yanez'!A1" display="Joe Yanez" xr:uid="{96310E73-D0B4-4A0C-801E-ED84E96278A3}"/>
    <hyperlink ref="C32" location="'Bert Farias'!A1" display="Bert Farias" xr:uid="{C94B280B-8F50-4DCE-9AF8-F6EF12C18ED0}"/>
    <hyperlink ref="C28" location="'David Strother'!A1" display="David Strother" xr:uid="{6C15DD55-0A5E-45C1-BE82-731591ACC1D0}"/>
    <hyperlink ref="C38" location="'Gary Hicks'!A1" display="Gary Hicks" xr:uid="{B141DF9B-2073-430F-971C-FA0A489A9848}"/>
    <hyperlink ref="C33" location="'Ray Lydon'!A1" display="Ray Lydon" xr:uid="{8B312DE1-6EED-4098-B95E-C6627A9C7274}"/>
    <hyperlink ref="C40" location="'John Hovan'!A1" display="John Hovan" xr:uid="{DA1EC114-9791-46EC-B1F3-4179399E62C7}"/>
    <hyperlink ref="C109" location="'Jeff Velazquez'!A1" display="Jeff Velazquez" xr:uid="{F06ACCD8-1DDB-4E05-A0D6-5F2C71492F4C}"/>
    <hyperlink ref="C119" location="'Tim Brewer'!A1" display="Tim Brewer" xr:uid="{C1460B45-A661-41D0-9710-7C76FD6101DB}"/>
    <hyperlink ref="C111" location="'Stephanie Brewer'!A1" display="Stephanie Brewer" xr:uid="{071234FE-5514-417F-B1A7-731CA131D652}"/>
    <hyperlink ref="C22" location="'Claudia Escoto'!A1" display="Claudia Escoto" xr:uid="{7736055A-339D-4A2F-8202-756864DC0DFF}"/>
    <hyperlink ref="C116" location="'Steve Huebinger'!A1" display="Steve Huebinger" xr:uid="{4C217B29-14D9-4268-864F-89DF3959F8BA}"/>
    <hyperlink ref="C133" location="'Steve Kiemele'!A1" display="Steve Kiemele" xr:uid="{6364A8C1-DDAC-4A5D-AEFA-1B7FB3300C61}"/>
    <hyperlink ref="C21" location="'Paul Dyer'!A1" display="Paul Dyer" xr:uid="{B58ACBAD-F9DE-49E0-8F15-E85E64F10FF2}"/>
    <hyperlink ref="C120" location="'Ken Patton'!A1" display="Ken Patton" xr:uid="{3B6A76D1-BAC1-49FD-A106-B0EFEF59A22E}"/>
    <hyperlink ref="C132" location="'Chris Bissett'!A1" display="Chris Bissett" xr:uid="{0C976ADF-72E7-4EB4-907E-D959B6D16456}"/>
    <hyperlink ref="C125" location="'Robert Benoit II'!A1" display="Robert Benoit II" xr:uid="{A5455095-52CC-461A-A65B-F5C9EAD26100}"/>
    <hyperlink ref="C68" location="'Eric Smith'!A1" display="Eric Smith" xr:uid="{2C13DDAC-264E-4060-B64E-B8FE7D1D0ECA}"/>
    <hyperlink ref="C30" location="'Walter Smith'!A1" display="Walter Smith" xr:uid="{D343DA31-A134-43AF-80B3-2DA1EE2403E6}"/>
    <hyperlink ref="C25" location="'Bill Meyer'!A1" display="Bill Meyer" xr:uid="{688C25A1-05BC-40F3-99DD-41FF96851D93}"/>
    <hyperlink ref="C67" location="'Harold Reynolds'!A1" display="Harold Reynolds" xr:uid="{FC8C413E-9BE7-4B9E-8879-81AE5B8FD52E}"/>
    <hyperlink ref="C117" location="'Jim Stewart'!A1" display="Jim Stewart" xr:uid="{A3C0C84E-B56A-450C-9435-238E233B3CBF}"/>
    <hyperlink ref="C122" location="'Stan Fitch'!A1" display="Stan Fitch" xr:uid="{F7157EC5-DA94-4818-B50C-E02618739101}"/>
    <hyperlink ref="C128" location="'Chris Bradley'!A1" display="Chris Bradley" xr:uid="{A75760E7-9A90-4FE3-805D-7659834E142E}"/>
    <hyperlink ref="C12" location="'Bill Poor'!A1" display="Bill Poor" xr:uid="{7638D68A-AC18-4C26-9D81-7199C544052A}"/>
    <hyperlink ref="C37" location="'Bob Dunkin'!A1" display="Bob Dunkin" xr:uid="{152F19EE-1456-4B48-BE65-45702822242A}"/>
    <hyperlink ref="C115" location="'Dana Waxler'!A1" display="Dana Waxler" xr:uid="{93C8820D-4CBF-45BA-9ECB-186611A011AA}"/>
    <hyperlink ref="C13" location="'Doug Depweg'!A1" display="Doug Depweg" xr:uid="{6AE4E68E-0322-4933-AC41-FFA9833C5FC3}"/>
    <hyperlink ref="C103" location="'Drew Johnston'!A1" display="Drew Johnston" xr:uid="{9D200B98-210F-4E77-B7D6-64DD5161B7C6}"/>
    <hyperlink ref="C20" location="'Emory Viands'!A1" display="Emory Viands" xr:uid="{79BBD981-ABD1-4395-AB7D-FB43A1510D6F}"/>
    <hyperlink ref="C23" location="'Frank Baird'!A1" display="Frank Baird" xr:uid="{87B19BB4-6D62-40F1-B721-DE41649B7B30}"/>
    <hyperlink ref="C31" location="'Heather Johns'!A1" display="Heather Johns" xr:uid="{B25E2162-47EF-4ABB-813B-CCCEE1D7BF46}"/>
    <hyperlink ref="C19" location="'Jarrod Morgan'!A1" display="Jarrod Morgan" xr:uid="{A8266433-3036-4F65-9DC5-31393A6EA3BA}"/>
    <hyperlink ref="C100" location="'Jeff Mason'!A1" display="Jeff Mason" xr:uid="{EC7DCEE0-DA2F-44E6-9AB0-60B5EC7F0074}"/>
    <hyperlink ref="C121" location="'Juan Ocon'!A1" display="Juan Ocon" xr:uid="{7C29EA14-960B-4B10-BEDB-D8F5A43473D3}"/>
    <hyperlink ref="C35" location="'Julie Mekolites'!A1" display="Julie Mekolites" xr:uid="{73534ED4-5788-4C16-B0AF-1D98A98C6119}"/>
    <hyperlink ref="C134" location="'Mike Moore'!A1" display="Mike Moore" xr:uid="{AE4CAF10-F352-4761-A033-95BFA0EDED17}"/>
    <hyperlink ref="C145" location="'Pierce Rorer'!A1" display="Pierce Rorer" xr:uid="{291DBF3A-F2C8-4D5E-B68D-20080A68FCA7}"/>
    <hyperlink ref="C129" location="'Stephen Rorer'!A1" display="Stephen Rorer" xr:uid="{756AA277-3B19-41A5-A7DE-CE0A86D1791E}"/>
    <hyperlink ref="C107" location="'Hubert Kelsheimer'!A1" display="Hubert Kelsheimer" xr:uid="{4B28BC99-295B-4908-8E85-DAAF4DADF735}"/>
    <hyperlink ref="C78" location="'Charles Miller'!A1" display="Charles Miller" xr:uid="{083EEEE2-CB24-4BD3-B9BF-1ADDE8281D5B}"/>
    <hyperlink ref="C73" location="'Connal Rowe'!A1" display="Connall Rowe" xr:uid="{65FC4223-7F95-427B-85B4-D4790BFD90BA}"/>
    <hyperlink ref="C9" location="'David McGeorge'!A1" display="David McGeorge" xr:uid="{F2712A9A-A495-4AF8-B70D-4878914B3732}"/>
    <hyperlink ref="C99" location="'Fred Moreo'!A1" display="Fred Moreo" xr:uid="{B8752214-D997-4E6A-A283-D717B5B4FA02}"/>
    <hyperlink ref="C146" location="'Houston Lacy'!A1" display="Houston Lacy" xr:uid="{E1C2628F-F824-47E8-8603-5DAF4D079473}"/>
    <hyperlink ref="C106" location="'Jay Osmond'!A1" display="Jay Osmond" xr:uid="{587A3F4A-1BCF-45A0-BB34-112A236791FB}"/>
    <hyperlink ref="C8" location="'Jon McGeorge'!A1" display="Jon McGeorge" xr:uid="{B356DC78-F727-4AEA-9869-26C3C020D5CB}"/>
    <hyperlink ref="C130" location="'Roger Blaine'!A1" display="Roger Blaine" xr:uid="{B356E745-F184-4A4A-86EC-4B7A59E04104}"/>
    <hyperlink ref="C36" location="'Scott McClure'!A1" display="Scott McClure" xr:uid="{76BF7149-3229-4E29-9B1B-97B7519467D3}"/>
    <hyperlink ref="C46" location="'Joe Jarrell'!A1" display="Joe Jarrell" xr:uid="{ACE79287-9A56-494B-A575-6CC89432E131}"/>
    <hyperlink ref="C27" location="'Chuck Brooks'!A1" display="Chuck Brooks" xr:uid="{970B0E18-0F2E-4AAB-A1CC-7F410F03F559}"/>
    <hyperlink ref="C51" location="'Cody Dockery'!A1" display="Cody Dockery" xr:uid="{50937C30-20AC-4868-976C-395FCD64AFB1}"/>
    <hyperlink ref="C18" location="'Jake Radwanski'!A1" display="Jake Radwanski" xr:uid="{BE64CE71-B8F4-400C-BA23-522C024CA7EC}"/>
    <hyperlink ref="C50" location="'Jeff Kite'!A1" display="Jeff Kite" xr:uid="{00842375-676E-40B9-B671-E745110CAB5B}"/>
    <hyperlink ref="C14" location="'Jim Peightal'!A1" display="Jim Peightal" xr:uid="{0E7C1429-CE86-478A-B4B3-7DF2BAC7EDF7}"/>
    <hyperlink ref="C26" location="'Joey Patton'!A1" display="Joey Patton" xr:uid="{1858CA59-C576-4CCE-B766-83B6339D7E7F}"/>
    <hyperlink ref="C113" location="'Mark Harrison'!A1" display="Mark Harrison" xr:uid="{A64A4C0B-3C0E-4BB2-81E0-855C47BAAEC6}"/>
    <hyperlink ref="C90" location="'Rick Hahn'!A1" display="Rick Hahn" xr:uid="{880BB8D4-7878-4C61-9ADD-B66854409F35}"/>
    <hyperlink ref="C10" location="'Rick Edington'!A1" display="Rick Edington" xr:uid="{B8B52265-6263-4773-A2B6-9476C3849CA2}"/>
    <hyperlink ref="C81" location="'Daniel Keller'!A1" display="Daniel Keller" xr:uid="{DC7F7D19-A0E0-44C8-AC94-295DAA4460E6}"/>
    <hyperlink ref="C131" location="'David Durrant'!A1" display="David Durant" xr:uid="{649AFE19-0E82-4D89-8862-DACFD0A6804E}"/>
    <hyperlink ref="C77" location="'Bill Cordle'!A1" display="Bill Cordle" xr:uid="{C703B00F-C352-4A8C-BD99-76AF3440EEE4}"/>
    <hyperlink ref="C94" location="'David Barbey'!A1" display="David Barbey" xr:uid="{8EF8FF81-3A31-49B4-AD2A-BD05400A40C0}"/>
    <hyperlink ref="C140" location="'Bill Debany'!A1" display="Bill Debany" xr:uid="{3EEF514B-4552-4CF2-9CDC-F22322E47AB6}"/>
    <hyperlink ref="C98" location="'Lee Barker'!A1" display="Lee Barker" xr:uid="{3CAF8CE4-EB7C-441C-BC4F-8096908C55C4}"/>
    <hyperlink ref="C127" location="'Colton Wall'!A1" display="Colton Wall" xr:uid="{ED971CA4-A20F-4B55-8CE0-DD62850A360E}"/>
    <hyperlink ref="C136" location="'Juan Iracheta'!A1" display="Juan Iracheta" xr:uid="{DD849F2F-A389-4D37-835D-C85E988973DE}"/>
    <hyperlink ref="C137" location="'Mike Rorer'!A1" display="Mike Rorer" xr:uid="{80069A30-6978-4FA8-804C-4AA5096F798C}"/>
    <hyperlink ref="C61" location="'Robert Tyree'!A1" display="Robert Tyree" xr:uid="{CD984866-35E0-47BF-8864-B3CC4B125A46}"/>
    <hyperlink ref="C97" location="'Ben Johnson'!A1" display="Ben Johnson" xr:uid="{FB35C5DF-2A51-47CB-91DF-F010C7C944BD}"/>
    <hyperlink ref="C7" location="'Brandon Eversole'!A1" display="Brandon Eversole" xr:uid="{A6323A0C-BE33-43EF-AF1A-6BAFC6371574}"/>
    <hyperlink ref="C143" location="'David Lewis'!A1" display="David Lewis" xr:uid="{4EE886AB-8413-4215-AB77-35FA9B3B8735}"/>
    <hyperlink ref="C56" location="'James Braddy'!A1" display="James Braddy" xr:uid="{51D18538-D5D4-44AD-BD7A-C3895548A3AE}"/>
    <hyperlink ref="C15" location="'Jim Haley'!A1" display="Jim Haley" xr:uid="{B62B551D-D1B1-4938-9FF9-3C9F5993DA4D}"/>
    <hyperlink ref="C52" location="'Josh McGeorge'!A1" display="Josh McGeorge" xr:uid="{8EAC1E71-1FDE-4B69-9BC1-6495E2A7C42F}"/>
    <hyperlink ref="C65" location="'Leigh Thomas'!A1" display="Leigh Thomas" xr:uid="{D446818B-957A-4079-8FD3-8C98F896BAF4}"/>
    <hyperlink ref="C147" location="'Lilley Black'!A1" display="Lilley Black" xr:uid="{4D771D9A-9511-4243-9018-B6251151DFA2}"/>
    <hyperlink ref="C84" location="'Mark Lippi'!A1" display="Mark Lippi" xr:uid="{34899D80-11B0-45C1-AF4D-FA7B2E877AD6}"/>
    <hyperlink ref="C60" location="'Nancy Eversole'!A1" display="Nancy Eversole" xr:uid="{73F93171-3CA0-4BB3-BBE6-D2BA546DBBA7}"/>
    <hyperlink ref="C57" location="'Scott Spencer'!A1" display="Scott Spencer" xr:uid="{728A7FEB-E2C5-47E7-AFC8-8078C358442C}"/>
    <hyperlink ref="C6" location="'Steve Pennington'!A1" display="Steve Pennington" xr:uid="{21025298-36F7-4646-BEF9-B1E08E820273}"/>
    <hyperlink ref="C39" location="'Curtis Jenkins'!A1" display="Curtis Jenkins" xr:uid="{F33E0F30-B035-4DD4-B925-05E4CB4D4047}"/>
    <hyperlink ref="C29" location="'Robert Jackson'!A1" display="Robert Jackson" xr:uid="{0A6C131B-17FB-4EE5-8439-5842F29C5BCA}"/>
    <hyperlink ref="C44" location="'David Jennings'!A1" display="David Jennings" xr:uid="{BE4F37A0-4BF9-4FCE-8C27-A0955C0F2329}"/>
    <hyperlink ref="C105" location="'Ken Osmond'!A1" display="Ken Osmond" xr:uid="{AD41B7B6-16E0-4F26-AEA9-B72D03E5FF67}"/>
    <hyperlink ref="C70" location="'Arch Morgan'!A1" display="Arch Morgan " xr:uid="{0C1F781F-90ED-4558-A2BA-058E6C2BE7DB}"/>
    <hyperlink ref="C88" location="'Barrett Morgan'!A1" display="Barrett Morgan" xr:uid="{2A0F5D1A-18C6-4C41-A376-5FABFBED0289}"/>
    <hyperlink ref="C82" location="'Craig Kraft'!A1" display="Craig Kraft" xr:uid="{442A99C8-D6AB-42C2-BF15-E99C801F3388}"/>
    <hyperlink ref="C101" location="'Dalton Naguin'!A1" display="Dalton Naguin" xr:uid="{C7900530-0061-41CA-AAF7-3399E1D94256}"/>
    <hyperlink ref="C80" location="'Dan Tucker'!A1" display="Dan Tucker" xr:uid="{FBCCAC48-24CA-460F-B205-DB17662CBC97}"/>
    <hyperlink ref="C16" location="'Dean Irvin'!A1" display="Dean Irvin" xr:uid="{EBC6B930-A8FA-4B7F-B1D3-D671203F111A}"/>
    <hyperlink ref="C89" location="'Don Anglin'!A1" display="Don Anglin" xr:uid="{2511D733-B9B6-47AA-BC64-E0F393E5AEC5}"/>
    <hyperlink ref="C102" location="'Gary Kehl'!A1" display="Gary Kehl" xr:uid="{31F31BD4-F35D-4EAF-ABD8-FA5C1814B504}"/>
    <hyperlink ref="C71" location="'Jack Hutchins'!A1" display="Jack Hutchins" xr:uid="{D5144E8F-6969-4C2A-83B3-0687AD84DB5B}"/>
    <hyperlink ref="C63" location="'Jon Landsaw'!A1" display="Jon Landsaw" xr:uid="{7661751B-4F32-4212-BFB6-76B2B96E2769}"/>
    <hyperlink ref="C75" location="'Kirby Dahl'!A1" display="Kirby Dahl" xr:uid="{E5024A3F-828A-45A5-AA6F-8F1D2F4CF2FE}"/>
    <hyperlink ref="C114" location="'Rene Hardin'!A1" display="Rene Hardin" xr:uid="{4DE7592D-BC53-48BF-BA93-CA39DC392558}"/>
    <hyperlink ref="C74" location="'Steven Decoteau'!A1" display="Steven Decoteau" xr:uid="{E1B8A324-6895-4429-8E52-1C55070A0DE4}"/>
    <hyperlink ref="C59" location="'Troy Gibbens'!A1" display="Troy Gibbens" xr:uid="{C8054B6F-CE9B-4C29-BDC1-6502A51D1689}"/>
    <hyperlink ref="C108" location="'Wyatt Morgan'!A1" display="Wyatt Morgan" xr:uid="{178D2233-3093-406C-9412-407A316B12A9}"/>
    <hyperlink ref="C87" location="'Craig Bailey'!A1" display="Craig Bailey" xr:uid="{E6516E93-D986-4CE6-A475-0CDCEE30201F}"/>
    <hyperlink ref="C69" location="'Joe Wells'!A1" display="Joe Wells" xr:uid="{1DF1946A-1619-47D1-9522-B1DE68205249}"/>
    <hyperlink ref="C135" location="'Rusty Link'!A1" display="Rusty Link" xr:uid="{4CF254E1-E019-4D67-9407-6E5EF0157420}"/>
    <hyperlink ref="C48" location="'Claude Pennington'!A1" display="Claude Pennington" xr:uid="{DAB91F27-F170-4096-8D10-4C458D00EC9D}"/>
    <hyperlink ref="C79" location="'David Joe'!A1" display="David Joe" xr:uid="{F315EEAC-8F8B-44D2-BD13-E845380059FE}"/>
    <hyperlink ref="C43" location="'Foster Arvin'!A1" display="Foster Arvin" xr:uid="{269B88BD-E703-4A8E-9919-806CF53E36F7}"/>
    <hyperlink ref="C49" location="'Jay Boyd'!A1" display="Jay Boyd" xr:uid="{7FD1A163-8232-429C-AC30-4671528D2CE6}"/>
    <hyperlink ref="C138" location="'Michael Anderson'!A1" display="Michael Anderson" xr:uid="{60CCCF6D-D333-42D5-A848-0CDE80752D88}"/>
    <hyperlink ref="C83" location="'Patrick Driscoll'!A1" display="Patrick Driscoll" xr:uid="{EBB863CB-602F-4F1C-8D3C-F368226BDEC3}"/>
    <hyperlink ref="C47" location="'Phil Blower'!A1" display="Phil Blower" xr:uid="{2666878C-4F5C-4CE0-9457-B19CAC75BF70}"/>
    <hyperlink ref="C86" location="'Tim Thomas'!A1" display="Tim Thomas" xr:uid="{50AE4F40-4633-450B-8675-A0A5E34FE996}"/>
    <hyperlink ref="C139" location="'Tanner Lawson'!A1" display="Tanner Lawson" xr:uid="{1B461029-E1B6-4EA1-A825-590A9D1E1629}"/>
    <hyperlink ref="C104" location="'Brian Vincent'!A1" display="Brian Vincent" xr:uid="{02C96070-9093-4108-BD1C-382461D701BB}"/>
    <hyperlink ref="C144" location="'Chance Heath'!A1" display="Chance Heath" xr:uid="{7F82F76D-E950-4EE8-B556-A12F1A26B2BF}"/>
    <hyperlink ref="C76" location="'Doug Adams'!A1" display="Doug Adams" xr:uid="{A95EDDD0-41F7-4C6E-B2C4-23D06BCD6FC6}"/>
    <hyperlink ref="C55" location="'Greg George'!A1" display="Greg George" xr:uid="{2F254745-8A60-477E-8743-B81BC72749C6}"/>
    <hyperlink ref="C110" location="'Jose S Maldonado'!A1" display="Jose S Maldonado" xr:uid="{1F0AA3BB-3223-4176-A859-88216FC19CB3}"/>
    <hyperlink ref="C58" location="'Ray Miller'!A1" display="Ray Miller" xr:uid="{A6EDDA24-5415-4FD1-A7A6-5F6F52E16D6B}"/>
    <hyperlink ref="C124" location="'Ruben Ramos'!A1" display="Ruben Ramos" xr:uid="{25DA3AE3-745A-4C9D-A044-C557C955D83D}"/>
    <hyperlink ref="C126" location="'Steve Muntzinger'!A1" display="Steve Muntzinger" xr:uid="{70C545E9-B2FD-41E9-BA9D-87D51CFD70F4}"/>
    <hyperlink ref="C62" location="'Bob Bass'!A1" display="Bob Bass" xr:uid="{18070FA7-8A34-4673-9262-7CBB35D7618E}"/>
    <hyperlink ref="C91" location="'Dale Cauthen'!A1" display="Dale Cauthen" xr:uid="{5D3A3190-69BA-4AF8-BF07-46E2A104EF15}"/>
    <hyperlink ref="C66" location="'Doug Lingle'!A1" display="Doug Lingle" xr:uid="{7F2BA58B-CA77-45AA-8A39-EFFD071AA852}"/>
    <hyperlink ref="C118" location="'Josh Magee'!A1" display="Josh Magee" xr:uid="{F2F2AA6D-D678-47D4-B966-877608A50298}"/>
    <hyperlink ref="C95" location="'Jud Denniston'!A1" display="Jud Denniston" xr:uid="{B4A1A565-9E70-48C1-B5C7-1978CB51A33E}"/>
    <hyperlink ref="C123" location="'Stephanie Bilski'!A1" display="Stephanie Bilski" xr:uid="{C6F67AFE-2A3C-495D-8DE8-EA6E80F1E74D}"/>
    <hyperlink ref="C64" location="'Van Presson'!A1" display="Van Presson" xr:uid="{8C6728A3-AFF1-498B-B587-DE8DC493D1CE}"/>
    <hyperlink ref="C85" location="'Adam Plummer'!A1" display="Adam Plummer" xr:uid="{88D227FA-31C3-423E-8B00-A3004BF7B765}"/>
    <hyperlink ref="C92" location="'Chris Helton'!A1" display="Chris Helton" xr:uid="{3B570790-6310-431D-B60D-6628397E85C0}"/>
    <hyperlink ref="C112" location="'David Barney'!A1" display="David Barney" xr:uid="{59A06871-C42A-411D-8850-148FAF23D9CB}"/>
    <hyperlink ref="C42" location="'Marvin Batliner'!A1" display="Marvin Batliner" xr:uid="{62CA7CE0-5926-45AF-8F46-F2D6FC43F52C}"/>
    <hyperlink ref="C93" location="'Max Dixon'!A1" display="Max Dixon" xr:uid="{DFE25336-0858-4308-A72A-59F24EBD9049}"/>
    <hyperlink ref="C142" location="'Zane Wolf'!A1" display="Zane Wolf" xr:uid="{D35D3C98-00E4-445E-8762-1BF2B9B2E269}"/>
    <hyperlink ref="C45" location="'Don Tucker'!A1" display="Don Tucker" xr:uid="{59EA4BC7-9CEF-481D-AC02-3924F00C6CD2}"/>
    <hyperlink ref="C72" location="'James Freeman'!A1" display="James Freeman" xr:uid="{26193474-1EFA-4053-9415-EF4C0ADF3415}"/>
    <hyperlink ref="C96" location="'Gary Henry'!A1" display="Gary Henry" xr:uid="{3D4E469B-09DF-476F-8750-97D56CA38F0A}"/>
    <hyperlink ref="C53" location="'Bobby Starr'!A1" display="Bobby Starr" xr:uid="{0373BEA8-BA19-4373-8215-8720BE248DBB}"/>
    <hyperlink ref="C141" location="'Tom Muntzinger'!A1" display="Tom Muntzinger" xr:uid="{2B500B1E-3B40-457F-9206-5C501DA4906D}"/>
    <hyperlink ref="C54" location="'Bruce Badding'!A1" display="Bruce Badding" xr:uid="{998CC484-F32A-40B5-A593-4C90896FF675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A2B50-17A5-4678-B66F-E5573B887B70}">
  <sheetPr codeName="Sheet7"/>
  <dimension ref="A1:Q18"/>
  <sheetViews>
    <sheetView topLeftCell="A3" workbookViewId="0">
      <selection activeCell="A16" sqref="A16:O1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P1" s="33"/>
      <c r="Q1" s="22" t="s">
        <v>19</v>
      </c>
    </row>
    <row r="2" spans="1:17" x14ac:dyDescent="0.3">
      <c r="A2" s="13" t="s">
        <v>30</v>
      </c>
      <c r="B2" s="14" t="s">
        <v>66</v>
      </c>
      <c r="C2" s="15">
        <v>44661</v>
      </c>
      <c r="D2" s="16" t="s">
        <v>59</v>
      </c>
      <c r="E2" s="17">
        <v>190</v>
      </c>
      <c r="F2" s="17">
        <v>185</v>
      </c>
      <c r="G2" s="17">
        <v>187.1</v>
      </c>
      <c r="H2" s="17">
        <v>190</v>
      </c>
      <c r="I2" s="17"/>
      <c r="J2" s="17"/>
      <c r="K2" s="18">
        <v>4</v>
      </c>
      <c r="L2" s="18">
        <v>752.1</v>
      </c>
      <c r="M2" s="19">
        <v>188.02500000000001</v>
      </c>
      <c r="N2" s="20">
        <v>6</v>
      </c>
      <c r="O2" s="21">
        <v>194.02500000000001</v>
      </c>
      <c r="P2" s="32"/>
    </row>
    <row r="3" spans="1:17" x14ac:dyDescent="0.3">
      <c r="A3" s="13" t="s">
        <v>30</v>
      </c>
      <c r="B3" s="14" t="s">
        <v>66</v>
      </c>
      <c r="C3" s="15">
        <v>44689</v>
      </c>
      <c r="D3" s="16" t="s">
        <v>59</v>
      </c>
      <c r="E3" s="17">
        <v>195</v>
      </c>
      <c r="F3" s="17">
        <v>195</v>
      </c>
      <c r="G3" s="17">
        <v>193</v>
      </c>
      <c r="H3" s="17">
        <v>187</v>
      </c>
      <c r="I3" s="17"/>
      <c r="J3" s="17"/>
      <c r="K3" s="18">
        <v>4</v>
      </c>
      <c r="L3" s="18">
        <v>770</v>
      </c>
      <c r="M3" s="19">
        <v>192.5</v>
      </c>
      <c r="N3" s="20">
        <v>9</v>
      </c>
      <c r="O3" s="21">
        <v>201.5</v>
      </c>
    </row>
    <row r="4" spans="1:17" x14ac:dyDescent="0.3">
      <c r="A4" s="35" t="s">
        <v>29</v>
      </c>
      <c r="B4" s="14" t="s">
        <v>66</v>
      </c>
      <c r="C4" s="15">
        <v>44717</v>
      </c>
      <c r="D4" s="16" t="s">
        <v>83</v>
      </c>
      <c r="E4" s="17">
        <v>191</v>
      </c>
      <c r="F4" s="17">
        <v>189</v>
      </c>
      <c r="G4" s="17">
        <v>194</v>
      </c>
      <c r="H4" s="17">
        <v>196</v>
      </c>
      <c r="I4" s="17">
        <v>192</v>
      </c>
      <c r="J4" s="17">
        <v>193</v>
      </c>
      <c r="K4" s="18">
        <v>6</v>
      </c>
      <c r="L4" s="18">
        <v>1155</v>
      </c>
      <c r="M4" s="19">
        <v>192.5</v>
      </c>
      <c r="N4" s="20">
        <v>4</v>
      </c>
      <c r="O4" s="21">
        <v>196.5</v>
      </c>
      <c r="P4" s="12"/>
    </row>
    <row r="5" spans="1:17" x14ac:dyDescent="0.3">
      <c r="A5" s="35" t="s">
        <v>29</v>
      </c>
      <c r="B5" s="14" t="s">
        <v>66</v>
      </c>
      <c r="C5" s="15">
        <v>44724</v>
      </c>
      <c r="D5" s="16" t="s">
        <v>59</v>
      </c>
      <c r="E5" s="17">
        <v>193</v>
      </c>
      <c r="F5" s="17">
        <v>192</v>
      </c>
      <c r="G5" s="17">
        <v>190</v>
      </c>
      <c r="H5" s="17">
        <v>186</v>
      </c>
      <c r="I5" s="17"/>
      <c r="J5" s="17"/>
      <c r="K5" s="18">
        <v>4</v>
      </c>
      <c r="L5" s="18">
        <v>761</v>
      </c>
      <c r="M5" s="19">
        <v>190.25</v>
      </c>
      <c r="N5" s="20">
        <v>6</v>
      </c>
      <c r="O5" s="21">
        <v>196.25</v>
      </c>
    </row>
    <row r="6" spans="1:17" x14ac:dyDescent="0.3">
      <c r="A6" s="13" t="s">
        <v>30</v>
      </c>
      <c r="B6" s="14" t="s">
        <v>66</v>
      </c>
      <c r="C6" s="15">
        <v>44738</v>
      </c>
      <c r="D6" s="16" t="s">
        <v>93</v>
      </c>
      <c r="E6" s="17">
        <v>192</v>
      </c>
      <c r="F6" s="17">
        <v>192.001</v>
      </c>
      <c r="G6" s="17">
        <v>186</v>
      </c>
      <c r="H6" s="17">
        <v>187</v>
      </c>
      <c r="I6" s="17"/>
      <c r="J6" s="17"/>
      <c r="K6" s="18">
        <v>4</v>
      </c>
      <c r="L6" s="18">
        <v>757.00099999999998</v>
      </c>
      <c r="M6" s="19">
        <v>189.25024999999999</v>
      </c>
      <c r="N6" s="20">
        <v>5</v>
      </c>
      <c r="O6" s="21">
        <v>194.25024999999999</v>
      </c>
    </row>
    <row r="7" spans="1:17" x14ac:dyDescent="0.3">
      <c r="A7" s="13" t="s">
        <v>30</v>
      </c>
      <c r="B7" s="14" t="s">
        <v>66</v>
      </c>
      <c r="C7" s="15">
        <v>44752</v>
      </c>
      <c r="D7" s="16" t="s">
        <v>59</v>
      </c>
      <c r="E7" s="34">
        <v>190</v>
      </c>
      <c r="F7" s="34">
        <v>191</v>
      </c>
      <c r="G7" s="34">
        <v>188</v>
      </c>
      <c r="H7" s="34">
        <v>189</v>
      </c>
      <c r="I7" s="34"/>
      <c r="J7" s="34"/>
      <c r="K7" s="18">
        <v>4</v>
      </c>
      <c r="L7" s="18">
        <v>758</v>
      </c>
      <c r="M7" s="19">
        <v>189.5</v>
      </c>
      <c r="N7" s="20">
        <v>6</v>
      </c>
      <c r="O7" s="21">
        <v>195.5</v>
      </c>
    </row>
    <row r="8" spans="1:17" x14ac:dyDescent="0.3">
      <c r="A8" s="13" t="s">
        <v>30</v>
      </c>
      <c r="B8" s="14" t="s">
        <v>66</v>
      </c>
      <c r="C8" s="15">
        <v>44766</v>
      </c>
      <c r="D8" s="16" t="s">
        <v>93</v>
      </c>
      <c r="E8" s="17">
        <v>189</v>
      </c>
      <c r="F8" s="17">
        <v>190</v>
      </c>
      <c r="G8" s="17">
        <v>197</v>
      </c>
      <c r="H8" s="17">
        <v>188</v>
      </c>
      <c r="I8" s="17"/>
      <c r="J8" s="17"/>
      <c r="K8" s="18">
        <v>4</v>
      </c>
      <c r="L8" s="18">
        <v>764</v>
      </c>
      <c r="M8" s="19">
        <v>191</v>
      </c>
      <c r="N8" s="20">
        <v>6</v>
      </c>
      <c r="O8" s="21">
        <v>197</v>
      </c>
    </row>
    <row r="9" spans="1:17" x14ac:dyDescent="0.3">
      <c r="A9" s="13" t="s">
        <v>30</v>
      </c>
      <c r="B9" s="14" t="s">
        <v>66</v>
      </c>
      <c r="C9" s="15">
        <v>44787</v>
      </c>
      <c r="D9" s="16" t="s">
        <v>59</v>
      </c>
      <c r="E9" s="17">
        <v>185</v>
      </c>
      <c r="F9" s="17">
        <v>189</v>
      </c>
      <c r="G9" s="17">
        <v>193.001</v>
      </c>
      <c r="H9" s="17">
        <v>194</v>
      </c>
      <c r="I9" s="17"/>
      <c r="J9" s="17"/>
      <c r="K9" s="18">
        <v>4</v>
      </c>
      <c r="L9" s="18">
        <v>761.00099999999998</v>
      </c>
      <c r="M9" s="19">
        <v>190.25024999999999</v>
      </c>
      <c r="N9" s="20">
        <v>5</v>
      </c>
      <c r="O9" s="21">
        <v>195.25024999999999</v>
      </c>
    </row>
    <row r="10" spans="1:17" x14ac:dyDescent="0.3">
      <c r="A10" s="13" t="s">
        <v>30</v>
      </c>
      <c r="B10" s="14" t="s">
        <v>66</v>
      </c>
      <c r="C10" s="15">
        <v>44786</v>
      </c>
      <c r="D10" s="16" t="s">
        <v>122</v>
      </c>
      <c r="E10" s="17">
        <v>190.00040000000001</v>
      </c>
      <c r="F10" s="17">
        <v>194.0001</v>
      </c>
      <c r="G10" s="17">
        <v>193.00020000000001</v>
      </c>
      <c r="H10" s="17"/>
      <c r="I10" s="17"/>
      <c r="J10" s="17"/>
      <c r="K10" s="18">
        <v>3</v>
      </c>
      <c r="L10" s="18">
        <v>577.00070000000005</v>
      </c>
      <c r="M10" s="19">
        <v>192.33356666666668</v>
      </c>
      <c r="N10" s="20">
        <v>6</v>
      </c>
      <c r="O10" s="21">
        <v>198.33356666666668</v>
      </c>
    </row>
    <row r="11" spans="1:17" x14ac:dyDescent="0.3">
      <c r="A11" s="13" t="s">
        <v>30</v>
      </c>
      <c r="B11" s="14" t="s">
        <v>66</v>
      </c>
      <c r="C11" s="15">
        <v>44801</v>
      </c>
      <c r="D11" s="16" t="s">
        <v>93</v>
      </c>
      <c r="E11" s="17">
        <v>190</v>
      </c>
      <c r="F11" s="17">
        <v>194.001</v>
      </c>
      <c r="G11" s="17">
        <v>192</v>
      </c>
      <c r="H11" s="17">
        <v>191</v>
      </c>
      <c r="I11" s="17">
        <v>188</v>
      </c>
      <c r="J11" s="17">
        <v>194</v>
      </c>
      <c r="K11" s="18">
        <v>6</v>
      </c>
      <c r="L11" s="18">
        <v>1149.001</v>
      </c>
      <c r="M11" s="19">
        <v>191.50016666666667</v>
      </c>
      <c r="N11" s="20">
        <v>10</v>
      </c>
      <c r="O11" s="21">
        <f>SUM(M11+N11)</f>
        <v>201.50016666666667</v>
      </c>
    </row>
    <row r="12" spans="1:17" x14ac:dyDescent="0.3">
      <c r="A12" s="13" t="s">
        <v>30</v>
      </c>
      <c r="B12" s="14" t="s">
        <v>66</v>
      </c>
      <c r="C12" s="15">
        <v>44815</v>
      </c>
      <c r="D12" s="16" t="s">
        <v>59</v>
      </c>
      <c r="E12" s="17">
        <v>197</v>
      </c>
      <c r="F12" s="17">
        <v>193</v>
      </c>
      <c r="G12" s="17">
        <v>195</v>
      </c>
      <c r="H12" s="17">
        <v>194</v>
      </c>
      <c r="I12" s="17">
        <v>198</v>
      </c>
      <c r="J12" s="17">
        <v>196</v>
      </c>
      <c r="K12" s="18">
        <v>6</v>
      </c>
      <c r="L12" s="18">
        <v>1173</v>
      </c>
      <c r="M12" s="19">
        <v>195.5</v>
      </c>
      <c r="N12" s="20">
        <v>18</v>
      </c>
      <c r="O12" s="21">
        <v>213.5</v>
      </c>
    </row>
    <row r="13" spans="1:17" x14ac:dyDescent="0.3">
      <c r="A13" s="13" t="s">
        <v>30</v>
      </c>
      <c r="B13" s="14" t="s">
        <v>66</v>
      </c>
      <c r="C13" s="15">
        <v>44814</v>
      </c>
      <c r="D13" s="16" t="s">
        <v>122</v>
      </c>
      <c r="E13" s="17">
        <v>190.0001</v>
      </c>
      <c r="F13" s="17">
        <v>195.0001</v>
      </c>
      <c r="G13" s="17">
        <v>198.00049999999999</v>
      </c>
      <c r="H13" s="17"/>
      <c r="I13" s="17"/>
      <c r="J13" s="17"/>
      <c r="K13" s="18">
        <v>3</v>
      </c>
      <c r="L13" s="18">
        <v>583.00070000000005</v>
      </c>
      <c r="M13" s="19">
        <v>194.33356666666668</v>
      </c>
      <c r="N13" s="20">
        <v>6</v>
      </c>
      <c r="O13" s="21">
        <v>200.33356666666668</v>
      </c>
    </row>
    <row r="14" spans="1:17" x14ac:dyDescent="0.3">
      <c r="A14" s="13" t="s">
        <v>30</v>
      </c>
      <c r="B14" s="14" t="s">
        <v>66</v>
      </c>
      <c r="C14" s="15">
        <f>'[2]Rylee Dockery'!$C$26</f>
        <v>44849</v>
      </c>
      <c r="D14" s="16" t="str">
        <f>'[2]Rylee Dockery'!$D$26</f>
        <v>Bristol VA-Outdoor</v>
      </c>
      <c r="E14" s="17">
        <v>187.0001</v>
      </c>
      <c r="F14" s="17">
        <v>191.00020000000001</v>
      </c>
      <c r="G14" s="17">
        <v>192.0001</v>
      </c>
      <c r="H14" s="17"/>
      <c r="I14" s="17"/>
      <c r="J14" s="17"/>
      <c r="K14" s="18">
        <v>3</v>
      </c>
      <c r="L14" s="18">
        <v>570.00040000000001</v>
      </c>
      <c r="M14" s="19">
        <v>190.00013333333334</v>
      </c>
      <c r="N14" s="20">
        <v>3</v>
      </c>
      <c r="O14" s="21">
        <v>193.00013333333334</v>
      </c>
    </row>
    <row r="15" spans="1:17" x14ac:dyDescent="0.3">
      <c r="A15" s="13" t="s">
        <v>30</v>
      </c>
      <c r="B15" s="14" t="s">
        <v>66</v>
      </c>
      <c r="C15" s="15">
        <v>44813</v>
      </c>
      <c r="D15" s="16" t="s">
        <v>59</v>
      </c>
      <c r="E15" s="17">
        <v>190.001</v>
      </c>
      <c r="F15" s="17">
        <v>191</v>
      </c>
      <c r="G15" s="17">
        <v>190</v>
      </c>
      <c r="H15" s="17">
        <v>193</v>
      </c>
      <c r="I15" s="17"/>
      <c r="J15" s="17"/>
      <c r="K15" s="18">
        <v>4</v>
      </c>
      <c r="L15" s="18">
        <v>764.00099999999998</v>
      </c>
      <c r="M15" s="19">
        <v>191.00024999999999</v>
      </c>
      <c r="N15" s="20">
        <v>7</v>
      </c>
      <c r="O15" s="21">
        <v>198.00024999999999</v>
      </c>
    </row>
    <row r="16" spans="1:17" x14ac:dyDescent="0.3">
      <c r="A16" s="13" t="s">
        <v>30</v>
      </c>
      <c r="B16" s="14" t="s">
        <v>66</v>
      </c>
      <c r="C16" s="15">
        <v>44864</v>
      </c>
      <c r="D16" s="16" t="s">
        <v>93</v>
      </c>
      <c r="E16" s="17">
        <v>192</v>
      </c>
      <c r="F16" s="17">
        <v>194</v>
      </c>
      <c r="G16" s="17">
        <v>193</v>
      </c>
      <c r="H16" s="17">
        <v>191</v>
      </c>
      <c r="I16" s="17">
        <v>196</v>
      </c>
      <c r="J16" s="17">
        <v>194</v>
      </c>
      <c r="K16" s="18">
        <v>6</v>
      </c>
      <c r="L16" s="18">
        <v>1160</v>
      </c>
      <c r="M16" s="19">
        <v>193.33333333333334</v>
      </c>
      <c r="N16" s="20">
        <v>16</v>
      </c>
      <c r="O16" s="21">
        <f>SUM(N16+M16)</f>
        <v>209.33333333333334</v>
      </c>
    </row>
    <row r="18" spans="11:15" x14ac:dyDescent="0.3">
      <c r="K18" s="8">
        <f>SUM(K2:K17)</f>
        <v>65</v>
      </c>
      <c r="L18" s="8">
        <f>SUM(L2:L17)</f>
        <v>12454.105800000001</v>
      </c>
      <c r="M18" s="7">
        <f>SUM(L18/K18)</f>
        <v>191.60162769230772</v>
      </c>
      <c r="N18" s="8">
        <f>SUM(N2:N17)</f>
        <v>113</v>
      </c>
      <c r="O18" s="12">
        <f>SUM(M18+N18)</f>
        <v>304.60162769230772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4_1_2"/>
    <protectedRange algorithmName="SHA-512" hashValue="ON39YdpmFHfN9f47KpiRvqrKx0V9+erV1CNkpWzYhW/Qyc6aT8rEyCrvauWSYGZK2ia3o7vd3akF07acHAFpOA==" saltValue="yVW9XmDwTqEnmpSGai0KYg==" spinCount="100000" sqref="D2" name="Range1_1_2_1_3"/>
    <protectedRange algorithmName="SHA-512" hashValue="ON39YdpmFHfN9f47KpiRvqrKx0V9+erV1CNkpWzYhW/Qyc6aT8rEyCrvauWSYGZK2ia3o7vd3akF07acHAFpOA==" saltValue="yVW9XmDwTqEnmpSGai0KYg==" spinCount="100000" sqref="E3:J3 B3:C3" name="Range1_8_1"/>
    <protectedRange algorithmName="SHA-512" hashValue="ON39YdpmFHfN9f47KpiRvqrKx0V9+erV1CNkpWzYhW/Qyc6aT8rEyCrvauWSYGZK2ia3o7vd3akF07acHAFpOA==" saltValue="yVW9XmDwTqEnmpSGai0KYg==" spinCount="100000" sqref="D3" name="Range1_1_5_1"/>
    <protectedRange algorithmName="SHA-512" hashValue="ON39YdpmFHfN9f47KpiRvqrKx0V9+erV1CNkpWzYhW/Qyc6aT8rEyCrvauWSYGZK2ia3o7vd3akF07acHAFpOA==" saltValue="yVW9XmDwTqEnmpSGai0KYg==" spinCount="100000" sqref="B4:C5 I4:J5" name="Range1_6_1_2"/>
    <protectedRange algorithmName="SHA-512" hashValue="ON39YdpmFHfN9f47KpiRvqrKx0V9+erV1CNkpWzYhW/Qyc6aT8rEyCrvauWSYGZK2ia3o7vd3akF07acHAFpOA==" saltValue="yVW9XmDwTqEnmpSGai0KYg==" spinCount="100000" sqref="D4:D5" name="Range1_1_4_1_2"/>
    <protectedRange algorithmName="SHA-512" hashValue="ON39YdpmFHfN9f47KpiRvqrKx0V9+erV1CNkpWzYhW/Qyc6aT8rEyCrvauWSYGZK2ia3o7vd3akF07acHAFpOA==" saltValue="yVW9XmDwTqEnmpSGai0KYg==" spinCount="100000" sqref="E4:H5" name="Range1_3_1_1_1"/>
    <protectedRange algorithmName="SHA-512" hashValue="ON39YdpmFHfN9f47KpiRvqrKx0V9+erV1CNkpWzYhW/Qyc6aT8rEyCrvauWSYGZK2ia3o7vd3akF07acHAFpOA==" saltValue="yVW9XmDwTqEnmpSGai0KYg==" spinCount="100000" sqref="I6:J6 B6:C6" name="Range1_24"/>
    <protectedRange algorithmName="SHA-512" hashValue="ON39YdpmFHfN9f47KpiRvqrKx0V9+erV1CNkpWzYhW/Qyc6aT8rEyCrvauWSYGZK2ia3o7vd3akF07acHAFpOA==" saltValue="yVW9XmDwTqEnmpSGai0KYg==" spinCount="100000" sqref="D6" name="Range1_1_20"/>
    <protectedRange algorithmName="SHA-512" hashValue="ON39YdpmFHfN9f47KpiRvqrKx0V9+erV1CNkpWzYhW/Qyc6aT8rEyCrvauWSYGZK2ia3o7vd3akF07acHAFpOA==" saltValue="yVW9XmDwTqEnmpSGai0KYg==" spinCount="100000" sqref="E6:H6" name="Range1_3_6"/>
    <protectedRange algorithmName="SHA-512" hashValue="ON39YdpmFHfN9f47KpiRvqrKx0V9+erV1CNkpWzYhW/Qyc6aT8rEyCrvauWSYGZK2ia3o7vd3akF07acHAFpOA==" saltValue="yVW9XmDwTqEnmpSGai0KYg==" spinCount="100000" sqref="I7:J7 B7:C7" name="Range1_12"/>
    <protectedRange algorithmName="SHA-512" hashValue="ON39YdpmFHfN9f47KpiRvqrKx0V9+erV1CNkpWzYhW/Qyc6aT8rEyCrvauWSYGZK2ia3o7vd3akF07acHAFpOA==" saltValue="yVW9XmDwTqEnmpSGai0KYg==" spinCount="100000" sqref="D7" name="Range1_1_8"/>
    <protectedRange algorithmName="SHA-512" hashValue="ON39YdpmFHfN9f47KpiRvqrKx0V9+erV1CNkpWzYhW/Qyc6aT8rEyCrvauWSYGZK2ia3o7vd3akF07acHAFpOA==" saltValue="yVW9XmDwTqEnmpSGai0KYg==" spinCount="100000" sqref="E7:H7" name="Range1_3_3"/>
    <protectedRange algorithmName="SHA-512" hashValue="ON39YdpmFHfN9f47KpiRvqrKx0V9+erV1CNkpWzYhW/Qyc6aT8rEyCrvauWSYGZK2ia3o7vd3akF07acHAFpOA==" saltValue="yVW9XmDwTqEnmpSGai0KYg==" spinCount="100000" sqref="I8:J8 C8" name="Range1_8"/>
    <protectedRange algorithmName="SHA-512" hashValue="ON39YdpmFHfN9f47KpiRvqrKx0V9+erV1CNkpWzYhW/Qyc6aT8rEyCrvauWSYGZK2ia3o7vd3akF07acHAFpOA==" saltValue="yVW9XmDwTqEnmpSGai0KYg==" spinCount="100000" sqref="D8" name="Range1_1_4"/>
    <protectedRange algorithmName="SHA-512" hashValue="ON39YdpmFHfN9f47KpiRvqrKx0V9+erV1CNkpWzYhW/Qyc6aT8rEyCrvauWSYGZK2ia3o7vd3akF07acHAFpOA==" saltValue="yVW9XmDwTqEnmpSGai0KYg==" spinCount="100000" sqref="B8" name="Range1_5_1_1"/>
    <protectedRange algorithmName="SHA-512" hashValue="ON39YdpmFHfN9f47KpiRvqrKx0V9+erV1CNkpWzYhW/Qyc6aT8rEyCrvauWSYGZK2ia3o7vd3akF07acHAFpOA==" saltValue="yVW9XmDwTqEnmpSGai0KYg==" spinCount="100000" sqref="E8:H8" name="Range1_7_1"/>
    <protectedRange algorithmName="SHA-512" hashValue="ON39YdpmFHfN9f47KpiRvqrKx0V9+erV1CNkpWzYhW/Qyc6aT8rEyCrvauWSYGZK2ia3o7vd3akF07acHAFpOA==" saltValue="yVW9XmDwTqEnmpSGai0KYg==" spinCount="100000" sqref="E9:J10 B9:C10" name="Range1_62_1"/>
    <protectedRange algorithmName="SHA-512" hashValue="ON39YdpmFHfN9f47KpiRvqrKx0V9+erV1CNkpWzYhW/Qyc6aT8rEyCrvauWSYGZK2ia3o7vd3akF07acHAFpOA==" saltValue="yVW9XmDwTqEnmpSGai0KYg==" spinCount="100000" sqref="D9:D10" name="Range1_1_63_1"/>
    <protectedRange algorithmName="SHA-512" hashValue="ON39YdpmFHfN9f47KpiRvqrKx0V9+erV1CNkpWzYhW/Qyc6aT8rEyCrvauWSYGZK2ia3o7vd3akF07acHAFpOA==" saltValue="yVW9XmDwTqEnmpSGai0KYg==" spinCount="100000" sqref="B11:C11" name="Range1"/>
    <protectedRange algorithmName="SHA-512" hashValue="ON39YdpmFHfN9f47KpiRvqrKx0V9+erV1CNkpWzYhW/Qyc6aT8rEyCrvauWSYGZK2ia3o7vd3akF07acHAFpOA==" saltValue="yVW9XmDwTqEnmpSGai0KYg==" spinCount="100000" sqref="D11" name="Range1_1_15"/>
    <protectedRange algorithmName="SHA-512" hashValue="ON39YdpmFHfN9f47KpiRvqrKx0V9+erV1CNkpWzYhW/Qyc6aT8rEyCrvauWSYGZK2ia3o7vd3akF07acHAFpOA==" saltValue="yVW9XmDwTqEnmpSGai0KYg==" spinCount="100000" sqref="E11:J11" name="Range1_3_5"/>
    <protectedRange algorithmName="SHA-512" hashValue="ON39YdpmFHfN9f47KpiRvqrKx0V9+erV1CNkpWzYhW/Qyc6aT8rEyCrvauWSYGZK2ia3o7vd3akF07acHAFpOA==" saltValue="yVW9XmDwTqEnmpSGai0KYg==" spinCount="100000" sqref="D12" name="Range1_1_13_1"/>
    <protectedRange algorithmName="SHA-512" hashValue="ON39YdpmFHfN9f47KpiRvqrKx0V9+erV1CNkpWzYhW/Qyc6aT8rEyCrvauWSYGZK2ia3o7vd3akF07acHAFpOA==" saltValue="yVW9XmDwTqEnmpSGai0KYg==" spinCount="100000" sqref="E13:J13 B13:C13" name="Range1_18_1"/>
    <protectedRange algorithmName="SHA-512" hashValue="ON39YdpmFHfN9f47KpiRvqrKx0V9+erV1CNkpWzYhW/Qyc6aT8rEyCrvauWSYGZK2ia3o7vd3akF07acHAFpOA==" saltValue="yVW9XmDwTqEnmpSGai0KYg==" spinCount="100000" sqref="D13" name="Range1_1_14_1"/>
    <protectedRange sqref="B14 E14:J15 C14:C15" name="Range1_11"/>
    <protectedRange sqref="D14:D15" name="Range1_1_11"/>
    <protectedRange algorithmName="SHA-512" hashValue="ON39YdpmFHfN9f47KpiRvqrKx0V9+erV1CNkpWzYhW/Qyc6aT8rEyCrvauWSYGZK2ia3o7vd3akF07acHAFpOA==" saltValue="yVW9XmDwTqEnmpSGai0KYg==" spinCount="100000" sqref="E16:J16 B16:C16" name="Range1_41_1"/>
    <protectedRange algorithmName="SHA-512" hashValue="ON39YdpmFHfN9f47KpiRvqrKx0V9+erV1CNkpWzYhW/Qyc6aT8rEyCrvauWSYGZK2ia3o7vd3akF07acHAFpOA==" saltValue="yVW9XmDwTqEnmpSGai0KYg==" spinCount="100000" sqref="D16" name="Range1_1_37_1"/>
  </protectedRanges>
  <conditionalFormatting sqref="E2">
    <cfRule type="top10" dxfId="3246" priority="78" rank="1"/>
  </conditionalFormatting>
  <conditionalFormatting sqref="F2">
    <cfRule type="top10" dxfId="3245" priority="77" rank="1"/>
  </conditionalFormatting>
  <conditionalFormatting sqref="G2">
    <cfRule type="top10" dxfId="3244" priority="76" rank="1"/>
  </conditionalFormatting>
  <conditionalFormatting sqref="H2">
    <cfRule type="top10" dxfId="3243" priority="75" rank="1"/>
  </conditionalFormatting>
  <conditionalFormatting sqref="I2">
    <cfRule type="top10" dxfId="3242" priority="74" rank="1"/>
  </conditionalFormatting>
  <conditionalFormatting sqref="J2">
    <cfRule type="top10" dxfId="3241" priority="73" rank="1"/>
  </conditionalFormatting>
  <conditionalFormatting sqref="J3">
    <cfRule type="top10" dxfId="3240" priority="67" rank="1"/>
  </conditionalFormatting>
  <conditionalFormatting sqref="I3">
    <cfRule type="top10" dxfId="3239" priority="68" rank="1"/>
  </conditionalFormatting>
  <conditionalFormatting sqref="H3">
    <cfRule type="top10" dxfId="3238" priority="69" rank="1"/>
  </conditionalFormatting>
  <conditionalFormatting sqref="G3">
    <cfRule type="top10" dxfId="3237" priority="70" rank="1"/>
  </conditionalFormatting>
  <conditionalFormatting sqref="F3">
    <cfRule type="top10" dxfId="3236" priority="71" rank="1"/>
  </conditionalFormatting>
  <conditionalFormatting sqref="E3">
    <cfRule type="top10" dxfId="3235" priority="72" rank="1"/>
  </conditionalFormatting>
  <conditionalFormatting sqref="F4:F5">
    <cfRule type="top10" dxfId="3234" priority="65" rank="1"/>
  </conditionalFormatting>
  <conditionalFormatting sqref="G4:G5">
    <cfRule type="top10" dxfId="3233" priority="64" rank="1"/>
  </conditionalFormatting>
  <conditionalFormatting sqref="H4:H5">
    <cfRule type="top10" dxfId="3232" priority="63" rank="1"/>
  </conditionalFormatting>
  <conditionalFormatting sqref="I4:I5">
    <cfRule type="top10" dxfId="3231" priority="61" rank="1"/>
  </conditionalFormatting>
  <conditionalFormatting sqref="J4:J5">
    <cfRule type="top10" dxfId="3230" priority="62" rank="1"/>
  </conditionalFormatting>
  <conditionalFormatting sqref="E4:E5">
    <cfRule type="top10" dxfId="3229" priority="66" rank="1"/>
  </conditionalFormatting>
  <conditionalFormatting sqref="E6:J6">
    <cfRule type="cellIs" dxfId="3228" priority="53" operator="greaterThanOrEqual">
      <formula>200</formula>
    </cfRule>
  </conditionalFormatting>
  <conditionalFormatting sqref="F6">
    <cfRule type="top10" dxfId="3227" priority="54" rank="1"/>
  </conditionalFormatting>
  <conditionalFormatting sqref="I6">
    <cfRule type="top10" dxfId="3226" priority="55" rank="1"/>
    <cfRule type="top10" dxfId="3225" priority="56" rank="1"/>
  </conditionalFormatting>
  <conditionalFormatting sqref="E6">
    <cfRule type="top10" dxfId="3224" priority="57" rank="1"/>
  </conditionalFormatting>
  <conditionalFormatting sqref="G6">
    <cfRule type="top10" dxfId="3223" priority="58" rank="1"/>
  </conditionalFormatting>
  <conditionalFormatting sqref="H6">
    <cfRule type="top10" dxfId="3222" priority="59" rank="1"/>
  </conditionalFormatting>
  <conditionalFormatting sqref="J6">
    <cfRule type="top10" dxfId="3221" priority="60" rank="1"/>
  </conditionalFormatting>
  <conditionalFormatting sqref="F7">
    <cfRule type="top10" dxfId="3220" priority="47" rank="1"/>
  </conditionalFormatting>
  <conditionalFormatting sqref="G7">
    <cfRule type="top10" dxfId="3219" priority="48" rank="1"/>
  </conditionalFormatting>
  <conditionalFormatting sqref="H7">
    <cfRule type="top10" dxfId="3218" priority="49" rank="1"/>
  </conditionalFormatting>
  <conditionalFormatting sqref="I7">
    <cfRule type="top10" dxfId="3217" priority="50" rank="1"/>
  </conditionalFormatting>
  <conditionalFormatting sqref="J7">
    <cfRule type="top10" dxfId="3216" priority="51" rank="1"/>
  </conditionalFormatting>
  <conditionalFormatting sqref="E7">
    <cfRule type="top10" dxfId="3215" priority="52" rank="1"/>
  </conditionalFormatting>
  <conditionalFormatting sqref="J8">
    <cfRule type="top10" dxfId="3214" priority="41" rank="1"/>
  </conditionalFormatting>
  <conditionalFormatting sqref="I8">
    <cfRule type="top10" dxfId="3213" priority="42" rank="1"/>
  </conditionalFormatting>
  <conditionalFormatting sqref="H8">
    <cfRule type="top10" dxfId="3212" priority="43" rank="1"/>
  </conditionalFormatting>
  <conditionalFormatting sqref="G8">
    <cfRule type="top10" dxfId="3211" priority="44" rank="1"/>
  </conditionalFormatting>
  <conditionalFormatting sqref="F8">
    <cfRule type="top10" dxfId="3210" priority="45" rank="1"/>
  </conditionalFormatting>
  <conditionalFormatting sqref="E8">
    <cfRule type="top10" dxfId="3209" priority="46" rank="1"/>
  </conditionalFormatting>
  <conditionalFormatting sqref="E9:J10">
    <cfRule type="cellIs" dxfId="3208" priority="40" operator="equal">
      <formula>200</formula>
    </cfRule>
  </conditionalFormatting>
  <conditionalFormatting sqref="F9:F10">
    <cfRule type="top10" dxfId="3207" priority="34" rank="1"/>
  </conditionalFormatting>
  <conditionalFormatting sqref="G9:G10">
    <cfRule type="top10" dxfId="3206" priority="35" rank="1"/>
  </conditionalFormatting>
  <conditionalFormatting sqref="H9:H10">
    <cfRule type="top10" dxfId="3205" priority="36" rank="1"/>
  </conditionalFormatting>
  <conditionalFormatting sqref="I9:I10">
    <cfRule type="top10" dxfId="3204" priority="37" rank="1"/>
  </conditionalFormatting>
  <conditionalFormatting sqref="J9:J10">
    <cfRule type="top10" dxfId="3203" priority="38" rank="1"/>
  </conditionalFormatting>
  <conditionalFormatting sqref="E9:E10">
    <cfRule type="top10" dxfId="3202" priority="39" rank="1"/>
  </conditionalFormatting>
  <conditionalFormatting sqref="F11">
    <cfRule type="top10" dxfId="3201" priority="33" rank="1"/>
  </conditionalFormatting>
  <conditionalFormatting sqref="E11">
    <cfRule type="top10" dxfId="3200" priority="32" rank="1"/>
  </conditionalFormatting>
  <conditionalFormatting sqref="J11">
    <cfRule type="top10" dxfId="3199" priority="31" rank="1"/>
  </conditionalFormatting>
  <conditionalFormatting sqref="E11:J11">
    <cfRule type="cellIs" dxfId="3198" priority="30" operator="greaterThanOrEqual">
      <formula>200</formula>
    </cfRule>
  </conditionalFormatting>
  <conditionalFormatting sqref="G11">
    <cfRule type="top10" dxfId="3197" priority="29" rank="1"/>
  </conditionalFormatting>
  <conditionalFormatting sqref="H11">
    <cfRule type="top10" dxfId="3196" priority="28" rank="1"/>
  </conditionalFormatting>
  <conditionalFormatting sqref="I11">
    <cfRule type="top10" dxfId="3195" priority="27" rank="1"/>
  </conditionalFormatting>
  <conditionalFormatting sqref="I12">
    <cfRule type="top10" dxfId="3194" priority="21" rank="1"/>
  </conditionalFormatting>
  <conditionalFormatting sqref="H12">
    <cfRule type="top10" dxfId="3193" priority="22" rank="1"/>
  </conditionalFormatting>
  <conditionalFormatting sqref="G12">
    <cfRule type="top10" dxfId="3192" priority="23" rank="1"/>
  </conditionalFormatting>
  <conditionalFormatting sqref="F12">
    <cfRule type="top10" dxfId="3191" priority="24" rank="1"/>
  </conditionalFormatting>
  <conditionalFormatting sqref="E12">
    <cfRule type="top10" dxfId="3190" priority="25" rank="1"/>
  </conditionalFormatting>
  <conditionalFormatting sqref="J12">
    <cfRule type="top10" dxfId="3189" priority="26" rank="1"/>
  </conditionalFormatting>
  <conditionalFormatting sqref="E12:J13">
    <cfRule type="cellIs" dxfId="3188" priority="20" operator="equal">
      <formula>200</formula>
    </cfRule>
  </conditionalFormatting>
  <conditionalFormatting sqref="F13">
    <cfRule type="top10" dxfId="3187" priority="14" rank="1"/>
  </conditionalFormatting>
  <conditionalFormatting sqref="G13">
    <cfRule type="top10" dxfId="3186" priority="15" rank="1"/>
  </conditionalFormatting>
  <conditionalFormatting sqref="H13">
    <cfRule type="top10" dxfId="3185" priority="16" rank="1"/>
  </conditionalFormatting>
  <conditionalFormatting sqref="I13">
    <cfRule type="top10" dxfId="3184" priority="17" rank="1"/>
  </conditionalFormatting>
  <conditionalFormatting sqref="J13">
    <cfRule type="top10" dxfId="3183" priority="18" rank="1"/>
  </conditionalFormatting>
  <conditionalFormatting sqref="E13">
    <cfRule type="top10" dxfId="3182" priority="19" rank="1"/>
  </conditionalFormatting>
  <conditionalFormatting sqref="F14:F15">
    <cfRule type="top10" dxfId="3181" priority="8" rank="1"/>
  </conditionalFormatting>
  <conditionalFormatting sqref="G14:G15">
    <cfRule type="top10" dxfId="3180" priority="9" rank="1"/>
  </conditionalFormatting>
  <conditionalFormatting sqref="H14:H15">
    <cfRule type="top10" dxfId="3179" priority="10" rank="1"/>
  </conditionalFormatting>
  <conditionalFormatting sqref="I14:I15">
    <cfRule type="top10" dxfId="3178" priority="11" rank="1"/>
  </conditionalFormatting>
  <conditionalFormatting sqref="J14:J15">
    <cfRule type="top10" dxfId="3177" priority="12" rank="1"/>
  </conditionalFormatting>
  <conditionalFormatting sqref="E14:E15">
    <cfRule type="top10" dxfId="3176" priority="13" rank="1"/>
  </conditionalFormatting>
  <conditionalFormatting sqref="E14:J15">
    <cfRule type="cellIs" dxfId="3175" priority="7" operator="equal">
      <formula>200</formula>
    </cfRule>
  </conditionalFormatting>
  <conditionalFormatting sqref="E16">
    <cfRule type="top10" dxfId="3174" priority="6" rank="1"/>
  </conditionalFormatting>
  <conditionalFormatting sqref="F16">
    <cfRule type="top10" dxfId="3173" priority="5" rank="1"/>
  </conditionalFormatting>
  <conditionalFormatting sqref="G16">
    <cfRule type="top10" dxfId="3172" priority="4" rank="1"/>
  </conditionalFormatting>
  <conditionalFormatting sqref="H16">
    <cfRule type="top10" dxfId="3171" priority="3" rank="1"/>
  </conditionalFormatting>
  <conditionalFormatting sqref="I16">
    <cfRule type="top10" dxfId="3170" priority="2" rank="1"/>
  </conditionalFormatting>
  <conditionalFormatting sqref="J16">
    <cfRule type="top10" dxfId="3169" priority="1" rank="1"/>
  </conditionalFormatting>
  <hyperlinks>
    <hyperlink ref="Q1" location="'National Rankings'!A1" display="Back to Ranking" xr:uid="{904641B9-B4EF-4297-BC24-CD8F5B73E30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E97CA9D-F53E-4A14-8DB5-5CEBE8AA513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D55A6-EF68-4B98-85E8-E040F159E6BD}">
  <dimension ref="A1:Q4"/>
  <sheetViews>
    <sheetView workbookViewId="0">
      <selection activeCell="N5" sqref="N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206</v>
      </c>
      <c r="C2" s="15">
        <v>44871</v>
      </c>
      <c r="D2" s="16" t="s">
        <v>83</v>
      </c>
      <c r="E2" s="17">
        <v>184</v>
      </c>
      <c r="F2" s="17">
        <v>184</v>
      </c>
      <c r="G2" s="17">
        <v>182</v>
      </c>
      <c r="H2" s="17">
        <v>179</v>
      </c>
      <c r="I2" s="17"/>
      <c r="J2" s="17"/>
      <c r="K2" s="18">
        <v>4</v>
      </c>
      <c r="L2" s="18">
        <v>729</v>
      </c>
      <c r="M2" s="19">
        <v>182.25</v>
      </c>
      <c r="N2" s="20">
        <v>3</v>
      </c>
      <c r="O2" s="21">
        <v>185.25</v>
      </c>
    </row>
    <row r="3" spans="1:17" x14ac:dyDescent="0.3">
      <c r="N3" s="76"/>
    </row>
    <row r="4" spans="1:17" x14ac:dyDescent="0.3">
      <c r="K4" s="8">
        <f>SUM(K2:K3)</f>
        <v>4</v>
      </c>
      <c r="L4" s="8">
        <f>SUM(L2:L3)</f>
        <v>729</v>
      </c>
      <c r="M4" s="7">
        <f>SUM(L4/K4)</f>
        <v>182.25</v>
      </c>
      <c r="N4" s="8">
        <f>SUM(N2:N3)</f>
        <v>3</v>
      </c>
      <c r="O4" s="12">
        <f>SUM(M4+N4)</f>
        <v>185.25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9"/>
    <protectedRange algorithmName="SHA-512" hashValue="ON39YdpmFHfN9f47KpiRvqrKx0V9+erV1CNkpWzYhW/Qyc6aT8rEyCrvauWSYGZK2ia3o7vd3akF07acHAFpOA==" saltValue="yVW9XmDwTqEnmpSGai0KYg==" spinCount="100000" sqref="D2" name="Range1_1_14"/>
    <protectedRange algorithmName="SHA-512" hashValue="ON39YdpmFHfN9f47KpiRvqrKx0V9+erV1CNkpWzYhW/Qyc6aT8rEyCrvauWSYGZK2ia3o7vd3akF07acHAFpOA==" saltValue="yVW9XmDwTqEnmpSGai0KYg==" spinCount="100000" sqref="E2:J2" name="Range1_3_6"/>
  </protectedRanges>
  <conditionalFormatting sqref="E2:J2">
    <cfRule type="cellIs" dxfId="794" priority="1" operator="greaterThanOrEqual">
      <formula>200</formula>
    </cfRule>
  </conditionalFormatting>
  <conditionalFormatting sqref="E2">
    <cfRule type="top10" dxfId="793" priority="2" rank="1"/>
  </conditionalFormatting>
  <conditionalFormatting sqref="G2">
    <cfRule type="top10" dxfId="792" priority="3" rank="1"/>
  </conditionalFormatting>
  <conditionalFormatting sqref="H2">
    <cfRule type="top10" dxfId="791" priority="4" rank="1"/>
  </conditionalFormatting>
  <conditionalFormatting sqref="J2">
    <cfRule type="top10" dxfId="790" priority="5" rank="1"/>
  </conditionalFormatting>
  <conditionalFormatting sqref="F2">
    <cfRule type="top10" dxfId="789" priority="6" rank="1"/>
  </conditionalFormatting>
  <conditionalFormatting sqref="I2">
    <cfRule type="top10" dxfId="788" priority="7" rank="1"/>
  </conditionalFormatting>
  <hyperlinks>
    <hyperlink ref="Q1" location="'National Rankings'!A1" display="Back to Ranking" xr:uid="{3671E711-BBB5-4166-85FF-AA89CB8437E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D20F68F-B8BE-46CC-86BA-F5F419D3E01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544D7-93F0-4FBD-B747-7F4353539FF5}">
  <dimension ref="A1:Q4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178</v>
      </c>
      <c r="C2" s="15">
        <v>44807</v>
      </c>
      <c r="D2" s="16" t="s">
        <v>171</v>
      </c>
      <c r="E2" s="17">
        <v>167</v>
      </c>
      <c r="F2" s="17">
        <v>164</v>
      </c>
      <c r="G2" s="17">
        <v>167</v>
      </c>
      <c r="H2" s="17">
        <v>152</v>
      </c>
      <c r="I2" s="17"/>
      <c r="J2" s="17"/>
      <c r="K2" s="18">
        <v>4</v>
      </c>
      <c r="L2" s="18">
        <v>650</v>
      </c>
      <c r="M2" s="19">
        <v>162.5</v>
      </c>
      <c r="N2" s="20">
        <v>4</v>
      </c>
      <c r="O2" s="21">
        <v>166.5</v>
      </c>
    </row>
    <row r="4" spans="1:17" x14ac:dyDescent="0.3">
      <c r="K4" s="8">
        <f>SUM(K2:K3)</f>
        <v>4</v>
      </c>
      <c r="L4" s="8">
        <f>SUM(L2:L3)</f>
        <v>650</v>
      </c>
      <c r="M4" s="7">
        <f>SUM(L4/K4)</f>
        <v>162.5</v>
      </c>
      <c r="N4" s="8">
        <f>SUM(N2:N3)</f>
        <v>4</v>
      </c>
      <c r="O4" s="12">
        <f>SUM(M4+N4)</f>
        <v>166.5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"/>
    <protectedRange algorithmName="SHA-512" hashValue="ON39YdpmFHfN9f47KpiRvqrKx0V9+erV1CNkpWzYhW/Qyc6aT8rEyCrvauWSYGZK2ia3o7vd3akF07acHAFpOA==" saltValue="yVW9XmDwTqEnmpSGai0KYg==" spinCount="100000" sqref="D2" name="Range1_1_15_1"/>
    <protectedRange algorithmName="SHA-512" hashValue="ON39YdpmFHfN9f47KpiRvqrKx0V9+erV1CNkpWzYhW/Qyc6aT8rEyCrvauWSYGZK2ia3o7vd3akF07acHAFpOA==" saltValue="yVW9XmDwTqEnmpSGai0KYg==" spinCount="100000" sqref="E2:J2" name="Range1_3_5_1"/>
  </protectedRanges>
  <conditionalFormatting sqref="F2">
    <cfRule type="top10" dxfId="787" priority="7" rank="1"/>
  </conditionalFormatting>
  <conditionalFormatting sqref="E2">
    <cfRule type="top10" dxfId="786" priority="6" rank="1"/>
  </conditionalFormatting>
  <conditionalFormatting sqref="J2">
    <cfRule type="top10" dxfId="785" priority="5" rank="1"/>
  </conditionalFormatting>
  <conditionalFormatting sqref="E2:J2">
    <cfRule type="cellIs" dxfId="784" priority="4" operator="greaterThanOrEqual">
      <formula>200</formula>
    </cfRule>
  </conditionalFormatting>
  <conditionalFormatting sqref="G2">
    <cfRule type="top10" dxfId="783" priority="3" rank="1"/>
  </conditionalFormatting>
  <conditionalFormatting sqref="H2">
    <cfRule type="top10" dxfId="782" priority="2" rank="1"/>
  </conditionalFormatting>
  <conditionalFormatting sqref="I2">
    <cfRule type="top10" dxfId="781" priority="1" rank="1"/>
  </conditionalFormatting>
  <hyperlinks>
    <hyperlink ref="Q1" location="'National Rankings'!A1" display="Back to Ranking" xr:uid="{9D3873DF-1D0C-404B-9045-CFC1AEE3B5E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751D9BF-BE9E-4CE2-9773-D84CB5DBD8B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B5E81-B0F3-47E4-907C-BD47788A3010}">
  <sheetPr codeName="Sheet64"/>
  <dimension ref="A1:Q5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76</v>
      </c>
      <c r="C2" s="15">
        <v>44660</v>
      </c>
      <c r="D2" s="16" t="s">
        <v>62</v>
      </c>
      <c r="E2" s="17">
        <v>165</v>
      </c>
      <c r="F2" s="17">
        <v>146</v>
      </c>
      <c r="G2" s="17">
        <v>170</v>
      </c>
      <c r="H2" s="17">
        <v>164</v>
      </c>
      <c r="I2" s="17"/>
      <c r="J2" s="17"/>
      <c r="K2" s="18">
        <v>4</v>
      </c>
      <c r="L2" s="18">
        <v>645</v>
      </c>
      <c r="M2" s="19">
        <v>161.25</v>
      </c>
      <c r="N2" s="20">
        <v>4</v>
      </c>
      <c r="O2" s="21">
        <v>165.25</v>
      </c>
    </row>
    <row r="3" spans="1:17" x14ac:dyDescent="0.3">
      <c r="A3" s="13" t="s">
        <v>30</v>
      </c>
      <c r="B3" s="14" t="s">
        <v>76</v>
      </c>
      <c r="C3" s="15">
        <v>44695</v>
      </c>
      <c r="D3" s="16" t="s">
        <v>62</v>
      </c>
      <c r="E3" s="17">
        <v>173</v>
      </c>
      <c r="F3" s="17">
        <v>168</v>
      </c>
      <c r="G3" s="17">
        <v>173</v>
      </c>
      <c r="H3" s="17">
        <v>180</v>
      </c>
      <c r="I3" s="17"/>
      <c r="J3" s="17"/>
      <c r="K3" s="18">
        <v>4</v>
      </c>
      <c r="L3" s="18">
        <v>694</v>
      </c>
      <c r="M3" s="19">
        <v>173.5</v>
      </c>
      <c r="N3" s="20">
        <v>2</v>
      </c>
      <c r="O3" s="21">
        <v>175.5</v>
      </c>
    </row>
    <row r="4" spans="1:17" x14ac:dyDescent="0.3">
      <c r="A4" s="24"/>
      <c r="B4" s="25"/>
      <c r="C4" s="26"/>
      <c r="D4" s="27"/>
      <c r="E4" s="28"/>
      <c r="F4" s="28"/>
      <c r="G4" s="28"/>
      <c r="H4" s="28"/>
      <c r="I4" s="28"/>
      <c r="J4" s="28"/>
      <c r="K4" s="29"/>
      <c r="L4" s="29"/>
      <c r="M4" s="30"/>
      <c r="N4" s="31"/>
      <c r="O4" s="32"/>
    </row>
    <row r="5" spans="1:17" x14ac:dyDescent="0.3">
      <c r="K5" s="8">
        <f>SUM(K2:K4)</f>
        <v>8</v>
      </c>
      <c r="L5" s="8">
        <f>SUM(L2:L4)</f>
        <v>1339</v>
      </c>
      <c r="M5" s="7">
        <f>SUM(L5/K5)</f>
        <v>167.375</v>
      </c>
      <c r="N5" s="8">
        <f>SUM(N2:N4)</f>
        <v>6</v>
      </c>
      <c r="O5" s="12">
        <f>SUM(M5+N5)</f>
        <v>173.375</v>
      </c>
    </row>
  </sheetData>
  <protectedRanges>
    <protectedRange algorithmName="SHA-512" hashValue="ON39YdpmFHfN9f47KpiRvqrKx0V9+erV1CNkpWzYhW/Qyc6aT8rEyCrvauWSYGZK2ia3o7vd3akF07acHAFpOA==" saltValue="yVW9XmDwTqEnmpSGai0KYg==" spinCount="100000" sqref="B4:C4 I4:J4" name="Range1_20_1_1"/>
    <protectedRange algorithmName="SHA-512" hashValue="ON39YdpmFHfN9f47KpiRvqrKx0V9+erV1CNkpWzYhW/Qyc6aT8rEyCrvauWSYGZK2ia3o7vd3akF07acHAFpOA==" saltValue="yVW9XmDwTqEnmpSGai0KYg==" spinCount="100000" sqref="D4" name="Range1_1_15_1"/>
    <protectedRange algorithmName="SHA-512" hashValue="ON39YdpmFHfN9f47KpiRvqrKx0V9+erV1CNkpWzYhW/Qyc6aT8rEyCrvauWSYGZK2ia3o7vd3akF07acHAFpOA==" saltValue="yVW9XmDwTqEnmpSGai0KYg==" spinCount="100000" sqref="E4:H4" name="Range1_3_4_1_1"/>
    <protectedRange algorithmName="SHA-512" hashValue="ON39YdpmFHfN9f47KpiRvqrKx0V9+erV1CNkpWzYhW/Qyc6aT8rEyCrvauWSYGZK2ia3o7vd3akF07acHAFpOA==" saltValue="yVW9XmDwTqEnmpSGai0KYg==" spinCount="100000" sqref="B2:C2 E2:J2" name="Range1_16_1"/>
    <protectedRange algorithmName="SHA-512" hashValue="ON39YdpmFHfN9f47KpiRvqrKx0V9+erV1CNkpWzYhW/Qyc6aT8rEyCrvauWSYGZK2ia3o7vd3akF07acHAFpOA==" saltValue="yVW9XmDwTqEnmpSGai0KYg==" spinCount="100000" sqref="D2" name="Range1_1_11_1"/>
    <protectedRange algorithmName="SHA-512" hashValue="ON39YdpmFHfN9f47KpiRvqrKx0V9+erV1CNkpWzYhW/Qyc6aT8rEyCrvauWSYGZK2ia3o7vd3akF07acHAFpOA==" saltValue="yVW9XmDwTqEnmpSGai0KYg==" spinCount="100000" sqref="E3:J3 B3:C3" name="Range1_4_3"/>
    <protectedRange algorithmName="SHA-512" hashValue="ON39YdpmFHfN9f47KpiRvqrKx0V9+erV1CNkpWzYhW/Qyc6aT8rEyCrvauWSYGZK2ia3o7vd3akF07acHAFpOA==" saltValue="yVW9XmDwTqEnmpSGai0KYg==" spinCount="100000" sqref="D3" name="Range1_1_2_3"/>
  </protectedRanges>
  <conditionalFormatting sqref="E4:J4">
    <cfRule type="cellIs" dxfId="780" priority="20" operator="greaterThanOrEqual">
      <formula>200</formula>
    </cfRule>
  </conditionalFormatting>
  <conditionalFormatting sqref="F4">
    <cfRule type="top10" dxfId="779" priority="21" rank="1"/>
  </conditionalFormatting>
  <conditionalFormatting sqref="I4">
    <cfRule type="top10" dxfId="778" priority="22" rank="1"/>
    <cfRule type="top10" dxfId="777" priority="23" rank="1"/>
  </conditionalFormatting>
  <conditionalFormatting sqref="E4">
    <cfRule type="top10" dxfId="776" priority="24" rank="1"/>
  </conditionalFormatting>
  <conditionalFormatting sqref="G4">
    <cfRule type="top10" dxfId="775" priority="25" rank="1"/>
  </conditionalFormatting>
  <conditionalFormatting sqref="H4">
    <cfRule type="top10" dxfId="774" priority="26" rank="1"/>
  </conditionalFormatting>
  <conditionalFormatting sqref="J4">
    <cfRule type="top10" dxfId="773" priority="27" rank="1"/>
  </conditionalFormatting>
  <conditionalFormatting sqref="F2">
    <cfRule type="top10" dxfId="772" priority="8" rank="1"/>
  </conditionalFormatting>
  <conditionalFormatting sqref="G2">
    <cfRule type="top10" dxfId="771" priority="9" rank="1"/>
  </conditionalFormatting>
  <conditionalFormatting sqref="H2">
    <cfRule type="top10" dxfId="770" priority="10" rank="1"/>
  </conditionalFormatting>
  <conditionalFormatting sqref="I2">
    <cfRule type="top10" dxfId="769" priority="11" rank="1"/>
  </conditionalFormatting>
  <conditionalFormatting sqref="J2">
    <cfRule type="top10" dxfId="768" priority="12" rank="1"/>
  </conditionalFormatting>
  <conditionalFormatting sqref="E2">
    <cfRule type="top10" dxfId="767" priority="13" rank="1"/>
  </conditionalFormatting>
  <conditionalFormatting sqref="E2:J2">
    <cfRule type="cellIs" dxfId="766" priority="7" operator="equal">
      <formula>200</formula>
    </cfRule>
  </conditionalFormatting>
  <conditionalFormatting sqref="E3">
    <cfRule type="top10" dxfId="765" priority="6" rank="1"/>
  </conditionalFormatting>
  <conditionalFormatting sqref="F3">
    <cfRule type="top10" dxfId="764" priority="5" rank="1"/>
  </conditionalFormatting>
  <conditionalFormatting sqref="G3">
    <cfRule type="top10" dxfId="763" priority="4" rank="1"/>
  </conditionalFormatting>
  <conditionalFormatting sqref="H3">
    <cfRule type="top10" dxfId="762" priority="3" rank="1"/>
  </conditionalFormatting>
  <conditionalFormatting sqref="I3">
    <cfRule type="top10" dxfId="761" priority="2" rank="1"/>
  </conditionalFormatting>
  <conditionalFormatting sqref="J3">
    <cfRule type="top10" dxfId="760" priority="1" rank="1"/>
  </conditionalFormatting>
  <hyperlinks>
    <hyperlink ref="Q1" location="'National Rankings'!A1" display="Back to Ranking" xr:uid="{3BBB39A4-E9A6-4DFC-88CF-52E1FF37B90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84DADC-A074-4804-9A40-481E57DAF9F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570C2-F4B4-4998-A464-6EA0442FDA61}">
  <sheetPr codeName="Sheet65"/>
  <dimension ref="A1:Q4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125</v>
      </c>
      <c r="C2" s="15">
        <v>44751</v>
      </c>
      <c r="D2" s="16" t="s">
        <v>127</v>
      </c>
      <c r="E2" s="17">
        <v>165</v>
      </c>
      <c r="F2" s="17">
        <v>161</v>
      </c>
      <c r="G2" s="17">
        <v>164</v>
      </c>
      <c r="H2" s="17"/>
      <c r="I2" s="17"/>
      <c r="J2" s="17"/>
      <c r="K2" s="18">
        <v>3</v>
      </c>
      <c r="L2" s="18">
        <v>490</v>
      </c>
      <c r="M2" s="19">
        <v>163.33333333333334</v>
      </c>
      <c r="N2" s="20">
        <v>4</v>
      </c>
      <c r="O2" s="21">
        <v>167.33333333333334</v>
      </c>
    </row>
    <row r="4" spans="1:17" x14ac:dyDescent="0.3">
      <c r="K4" s="8">
        <f>SUM(K2:K3)</f>
        <v>3</v>
      </c>
      <c r="L4" s="8">
        <f>SUM(L2:L3)</f>
        <v>490</v>
      </c>
      <c r="M4" s="7">
        <f>SUM(L4/K4)</f>
        <v>163.33333333333334</v>
      </c>
      <c r="N4" s="8">
        <f>SUM(N2:N3)</f>
        <v>4</v>
      </c>
      <c r="O4" s="12">
        <f>SUM(M4+N4)</f>
        <v>167.33333333333334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6_1"/>
    <protectedRange algorithmName="SHA-512" hashValue="ON39YdpmFHfN9f47KpiRvqrKx0V9+erV1CNkpWzYhW/Qyc6aT8rEyCrvauWSYGZK2ia3o7vd3akF07acHAFpOA==" saltValue="yVW9XmDwTqEnmpSGai0KYg==" spinCount="100000" sqref="D2" name="Range1_1_5_1"/>
    <protectedRange algorithmName="SHA-512" hashValue="ON39YdpmFHfN9f47KpiRvqrKx0V9+erV1CNkpWzYhW/Qyc6aT8rEyCrvauWSYGZK2ia3o7vd3akF07acHAFpOA==" saltValue="yVW9XmDwTqEnmpSGai0KYg==" spinCount="100000" sqref="E2:H2" name="Range1_3_1_1"/>
  </protectedRanges>
  <conditionalFormatting sqref="F2">
    <cfRule type="top10" dxfId="759" priority="6" rank="1"/>
  </conditionalFormatting>
  <conditionalFormatting sqref="I2">
    <cfRule type="top10" dxfId="758" priority="3" rank="1"/>
    <cfRule type="top10" dxfId="757" priority="8" rank="1"/>
  </conditionalFormatting>
  <conditionalFormatting sqref="E2">
    <cfRule type="top10" dxfId="756" priority="7" rank="1"/>
  </conditionalFormatting>
  <conditionalFormatting sqref="G2">
    <cfRule type="top10" dxfId="755" priority="5" rank="1"/>
  </conditionalFormatting>
  <conditionalFormatting sqref="H2">
    <cfRule type="top10" dxfId="754" priority="4" rank="1"/>
  </conditionalFormatting>
  <conditionalFormatting sqref="J2">
    <cfRule type="top10" dxfId="753" priority="2" rank="1"/>
  </conditionalFormatting>
  <conditionalFormatting sqref="E2:J2">
    <cfRule type="cellIs" dxfId="752" priority="1" operator="greaterThanOrEqual">
      <formula>200</formula>
    </cfRule>
  </conditionalFormatting>
  <hyperlinks>
    <hyperlink ref="Q1" location="'National Rankings'!A1" display="Back to Ranking" xr:uid="{71494C8B-3E94-4E2F-A23F-B480BBB3C63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74AE675-7864-421A-8939-A8DA71C11DF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8E436-7E58-4B68-83B2-606357BB7334}">
  <sheetPr codeName="Sheet66"/>
  <dimension ref="A1:Q5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35" t="s">
        <v>29</v>
      </c>
      <c r="B2" s="36" t="s">
        <v>107</v>
      </c>
      <c r="C2" s="37">
        <v>44709</v>
      </c>
      <c r="D2" s="38" t="s">
        <v>81</v>
      </c>
      <c r="E2" s="39">
        <v>152</v>
      </c>
      <c r="F2" s="39">
        <v>181</v>
      </c>
      <c r="G2" s="39">
        <v>179</v>
      </c>
      <c r="H2" s="39">
        <v>185</v>
      </c>
      <c r="I2" s="39">
        <v>183</v>
      </c>
      <c r="J2" s="39">
        <v>189</v>
      </c>
      <c r="K2" s="40">
        <v>6</v>
      </c>
      <c r="L2" s="40">
        <v>1069</v>
      </c>
      <c r="M2" s="41">
        <v>178.16666666666666</v>
      </c>
      <c r="N2" s="42">
        <v>10</v>
      </c>
      <c r="O2" s="43">
        <v>188.16666666666666</v>
      </c>
    </row>
    <row r="3" spans="1:17" x14ac:dyDescent="0.3">
      <c r="A3" s="13" t="s">
        <v>30</v>
      </c>
      <c r="B3" s="14" t="s">
        <v>107</v>
      </c>
      <c r="C3" s="15">
        <v>44765</v>
      </c>
      <c r="D3" s="16" t="s">
        <v>81</v>
      </c>
      <c r="E3" s="17">
        <v>180</v>
      </c>
      <c r="F3" s="17">
        <v>171</v>
      </c>
      <c r="G3" s="17">
        <v>182</v>
      </c>
      <c r="H3" s="17">
        <v>180</v>
      </c>
      <c r="I3" s="17">
        <v>172</v>
      </c>
      <c r="J3" s="17">
        <v>177</v>
      </c>
      <c r="K3" s="18">
        <v>6</v>
      </c>
      <c r="L3" s="18">
        <v>1062</v>
      </c>
      <c r="M3" s="19">
        <v>177</v>
      </c>
      <c r="N3" s="20">
        <v>8</v>
      </c>
      <c r="O3" s="21">
        <v>185</v>
      </c>
    </row>
    <row r="4" spans="1:17" x14ac:dyDescent="0.3">
      <c r="A4" s="24"/>
      <c r="B4" s="25"/>
      <c r="C4" s="26"/>
      <c r="D4" s="27"/>
      <c r="E4" s="28"/>
      <c r="F4" s="28"/>
      <c r="G4" s="28"/>
      <c r="H4" s="28"/>
      <c r="I4" s="28"/>
      <c r="J4" s="28"/>
      <c r="K4" s="29"/>
      <c r="L4" s="29"/>
      <c r="M4" s="30"/>
      <c r="N4" s="31"/>
      <c r="O4" s="32"/>
    </row>
    <row r="5" spans="1:17" x14ac:dyDescent="0.3">
      <c r="K5" s="8">
        <f>SUM(K2:K4)</f>
        <v>12</v>
      </c>
      <c r="L5" s="8">
        <f>SUM(L2:L4)</f>
        <v>2131</v>
      </c>
      <c r="M5" s="7">
        <f>SUM(L5/K5)</f>
        <v>177.58333333333334</v>
      </c>
      <c r="N5" s="8">
        <f>SUM(N2:N4)</f>
        <v>18</v>
      </c>
      <c r="O5" s="12">
        <f>SUM(M5+N5)</f>
        <v>195.58333333333334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4:C4 I4:J4" name="Range1_20_1_1"/>
    <protectedRange algorithmName="SHA-512" hashValue="ON39YdpmFHfN9f47KpiRvqrKx0V9+erV1CNkpWzYhW/Qyc6aT8rEyCrvauWSYGZK2ia3o7vd3akF07acHAFpOA==" saltValue="yVW9XmDwTqEnmpSGai0KYg==" spinCount="100000" sqref="D4" name="Range1_1_15_1"/>
    <protectedRange algorithmName="SHA-512" hashValue="ON39YdpmFHfN9f47KpiRvqrKx0V9+erV1CNkpWzYhW/Qyc6aT8rEyCrvauWSYGZK2ia3o7vd3akF07acHAFpOA==" saltValue="yVW9XmDwTqEnmpSGai0KYg==" spinCount="100000" sqref="E4:H4" name="Range1_3_4_1_1"/>
    <protectedRange algorithmName="SHA-512" hashValue="ON39YdpmFHfN9f47KpiRvqrKx0V9+erV1CNkpWzYhW/Qyc6aT8rEyCrvauWSYGZK2ia3o7vd3akF07acHAFpOA==" saltValue="yVW9XmDwTqEnmpSGai0KYg==" spinCount="100000" sqref="B2:C2 E2:J2" name="Range1_15_3_1"/>
    <protectedRange algorithmName="SHA-512" hashValue="ON39YdpmFHfN9f47KpiRvqrKx0V9+erV1CNkpWzYhW/Qyc6aT8rEyCrvauWSYGZK2ia3o7vd3akF07acHAFpOA==" saltValue="yVW9XmDwTqEnmpSGai0KYg==" spinCount="100000" sqref="D2" name="Range1_1_2_7_1"/>
    <protectedRange algorithmName="SHA-512" hashValue="ON39YdpmFHfN9f47KpiRvqrKx0V9+erV1CNkpWzYhW/Qyc6aT8rEyCrvauWSYGZK2ia3o7vd3akF07acHAFpOA==" saltValue="yVW9XmDwTqEnmpSGai0KYg==" spinCount="100000" sqref="B3:C3 E3:J3" name="Range1_2_1_2"/>
    <protectedRange algorithmName="SHA-512" hashValue="ON39YdpmFHfN9f47KpiRvqrKx0V9+erV1CNkpWzYhW/Qyc6aT8rEyCrvauWSYGZK2ia3o7vd3akF07acHAFpOA==" saltValue="yVW9XmDwTqEnmpSGai0KYg==" spinCount="100000" sqref="D3" name="Range1_1_1_1_1"/>
  </protectedRanges>
  <conditionalFormatting sqref="E4:J4">
    <cfRule type="cellIs" dxfId="751" priority="26" operator="greaterThanOrEqual">
      <formula>200</formula>
    </cfRule>
  </conditionalFormatting>
  <conditionalFormatting sqref="F4">
    <cfRule type="top10" dxfId="750" priority="27" rank="1"/>
  </conditionalFormatting>
  <conditionalFormatting sqref="I4">
    <cfRule type="top10" dxfId="749" priority="28" rank="1"/>
    <cfRule type="top10" dxfId="748" priority="29" rank="1"/>
  </conditionalFormatting>
  <conditionalFormatting sqref="E4">
    <cfRule type="top10" dxfId="747" priority="30" rank="1"/>
  </conditionalFormatting>
  <conditionalFormatting sqref="G4">
    <cfRule type="top10" dxfId="746" priority="31" rank="1"/>
  </conditionalFormatting>
  <conditionalFormatting sqref="H4">
    <cfRule type="top10" dxfId="745" priority="32" rank="1"/>
  </conditionalFormatting>
  <conditionalFormatting sqref="J4">
    <cfRule type="top10" dxfId="744" priority="33" rank="1"/>
  </conditionalFormatting>
  <conditionalFormatting sqref="I2">
    <cfRule type="top10" dxfId="743" priority="12" rank="1"/>
  </conditionalFormatting>
  <conditionalFormatting sqref="H2">
    <cfRule type="top10" dxfId="742" priority="8" rank="1"/>
  </conditionalFormatting>
  <conditionalFormatting sqref="J2">
    <cfRule type="top10" dxfId="741" priority="9" rank="1"/>
  </conditionalFormatting>
  <conditionalFormatting sqref="G2">
    <cfRule type="top10" dxfId="740" priority="11" rank="1"/>
  </conditionalFormatting>
  <conditionalFormatting sqref="F2">
    <cfRule type="top10" dxfId="739" priority="10" rank="1"/>
  </conditionalFormatting>
  <conditionalFormatting sqref="E2">
    <cfRule type="top10" dxfId="738" priority="7" rank="1"/>
  </conditionalFormatting>
  <conditionalFormatting sqref="J3">
    <cfRule type="top10" dxfId="737" priority="1" rank="1"/>
  </conditionalFormatting>
  <conditionalFormatting sqref="I3">
    <cfRule type="top10" dxfId="736" priority="2" rank="1"/>
  </conditionalFormatting>
  <conditionalFormatting sqref="H3">
    <cfRule type="top10" dxfId="735" priority="3" rank="1"/>
  </conditionalFormatting>
  <conditionalFormatting sqref="G3">
    <cfRule type="top10" dxfId="734" priority="4" rank="1"/>
  </conditionalFormatting>
  <conditionalFormatting sqref="F3">
    <cfRule type="top10" dxfId="733" priority="5" rank="1"/>
  </conditionalFormatting>
  <conditionalFormatting sqref="E3">
    <cfRule type="top10" dxfId="732" priority="6" rank="1"/>
  </conditionalFormatting>
  <hyperlinks>
    <hyperlink ref="Q1" location="'National Rankings'!A1" display="Back to Ranking" xr:uid="{EC916625-1F4F-4D19-8C3B-05E31C608F0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D0E0601-6E2C-4FE2-8AF3-8B0F8E05BB5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0F4DB-5C46-4FBC-8E9C-537461597C6B}">
  <sheetPr codeName="Sheet67"/>
  <dimension ref="A1:Q7"/>
  <sheetViews>
    <sheetView workbookViewId="0">
      <selection activeCell="A5" sqref="A5:O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139</v>
      </c>
      <c r="C2" s="15">
        <v>44752</v>
      </c>
      <c r="D2" s="16" t="s">
        <v>59</v>
      </c>
      <c r="E2" s="17">
        <v>173</v>
      </c>
      <c r="F2" s="17">
        <v>191.1</v>
      </c>
      <c r="G2" s="17">
        <v>188</v>
      </c>
      <c r="H2" s="17">
        <v>185</v>
      </c>
      <c r="I2" s="17"/>
      <c r="J2" s="17"/>
      <c r="K2" s="18">
        <v>4</v>
      </c>
      <c r="L2" s="18">
        <v>737.1</v>
      </c>
      <c r="M2" s="19">
        <v>184.27500000000001</v>
      </c>
      <c r="N2" s="20">
        <v>4</v>
      </c>
      <c r="O2" s="21">
        <v>188.27500000000001</v>
      </c>
    </row>
    <row r="3" spans="1:17" x14ac:dyDescent="0.3">
      <c r="A3" s="13" t="s">
        <v>30</v>
      </c>
      <c r="B3" s="14" t="s">
        <v>139</v>
      </c>
      <c r="C3" s="15">
        <v>44787</v>
      </c>
      <c r="D3" s="16" t="s">
        <v>59</v>
      </c>
      <c r="E3" s="17">
        <v>187</v>
      </c>
      <c r="F3" s="17">
        <v>183</v>
      </c>
      <c r="G3" s="17">
        <v>188</v>
      </c>
      <c r="H3" s="17">
        <v>183</v>
      </c>
      <c r="I3" s="17"/>
      <c r="J3" s="17"/>
      <c r="K3" s="18">
        <v>4</v>
      </c>
      <c r="L3" s="18">
        <v>741</v>
      </c>
      <c r="M3" s="19">
        <v>185.25</v>
      </c>
      <c r="N3" s="20">
        <v>2</v>
      </c>
      <c r="O3" s="21">
        <v>187.25</v>
      </c>
    </row>
    <row r="4" spans="1:17" x14ac:dyDescent="0.3">
      <c r="A4" s="13" t="s">
        <v>30</v>
      </c>
      <c r="B4" s="14" t="s">
        <v>139</v>
      </c>
      <c r="C4" s="15">
        <v>44813</v>
      </c>
      <c r="D4" s="16" t="s">
        <v>59</v>
      </c>
      <c r="E4" s="17">
        <v>180</v>
      </c>
      <c r="F4" s="17">
        <v>179</v>
      </c>
      <c r="G4" s="17">
        <v>178</v>
      </c>
      <c r="H4" s="17">
        <v>185</v>
      </c>
      <c r="I4" s="17"/>
      <c r="J4" s="17"/>
      <c r="K4" s="18">
        <v>4</v>
      </c>
      <c r="L4" s="18">
        <v>722</v>
      </c>
      <c r="M4" s="19">
        <v>180.5</v>
      </c>
      <c r="N4" s="20">
        <v>2</v>
      </c>
      <c r="O4" s="21">
        <v>182.5</v>
      </c>
    </row>
    <row r="5" spans="1:17" x14ac:dyDescent="0.3">
      <c r="A5" s="13" t="s">
        <v>30</v>
      </c>
      <c r="B5" s="14" t="s">
        <v>139</v>
      </c>
      <c r="C5" s="15">
        <v>44868</v>
      </c>
      <c r="D5" s="16" t="s">
        <v>59</v>
      </c>
      <c r="E5" s="17">
        <v>192</v>
      </c>
      <c r="F5" s="17">
        <v>183</v>
      </c>
      <c r="G5" s="17">
        <v>189</v>
      </c>
      <c r="H5" s="17">
        <v>189</v>
      </c>
      <c r="I5" s="17"/>
      <c r="J5" s="17"/>
      <c r="K5" s="18">
        <v>4</v>
      </c>
      <c r="L5" s="18">
        <v>753</v>
      </c>
      <c r="M5" s="19">
        <v>188.25</v>
      </c>
      <c r="N5" s="20">
        <v>4</v>
      </c>
      <c r="O5" s="21">
        <v>192.25</v>
      </c>
    </row>
    <row r="7" spans="1:17" x14ac:dyDescent="0.3">
      <c r="K7" s="8">
        <f>SUM(K2:K6)</f>
        <v>16</v>
      </c>
      <c r="L7" s="8">
        <f>SUM(L2:L6)</f>
        <v>2953.1</v>
      </c>
      <c r="M7" s="7">
        <f>SUM(L7/K7)</f>
        <v>184.56874999999999</v>
      </c>
      <c r="N7" s="8">
        <f>SUM(N2:N6)</f>
        <v>12</v>
      </c>
      <c r="O7" s="12">
        <f>SUM(M7+N7)</f>
        <v>196.56874999999999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5_1"/>
    <protectedRange algorithmName="SHA-512" hashValue="ON39YdpmFHfN9f47KpiRvqrKx0V9+erV1CNkpWzYhW/Qyc6aT8rEyCrvauWSYGZK2ia3o7vd3akF07acHAFpOA==" saltValue="yVW9XmDwTqEnmpSGai0KYg==" spinCount="100000" sqref="D2" name="Range1_1_11_1"/>
    <protectedRange algorithmName="SHA-512" hashValue="ON39YdpmFHfN9f47KpiRvqrKx0V9+erV1CNkpWzYhW/Qyc6aT8rEyCrvauWSYGZK2ia3o7vd3akF07acHAFpOA==" saltValue="yVW9XmDwTqEnmpSGai0KYg==" spinCount="100000" sqref="B3:C3 E3:J3" name="Range1_15"/>
    <protectedRange algorithmName="SHA-512" hashValue="ON39YdpmFHfN9f47KpiRvqrKx0V9+erV1CNkpWzYhW/Qyc6aT8rEyCrvauWSYGZK2ia3o7vd3akF07acHAFpOA==" saltValue="yVW9XmDwTqEnmpSGai0KYg==" spinCount="100000" sqref="D3" name="Range1_1_10_1"/>
    <protectedRange algorithmName="SHA-512" hashValue="ON39YdpmFHfN9f47KpiRvqrKx0V9+erV1CNkpWzYhW/Qyc6aT8rEyCrvauWSYGZK2ia3o7vd3akF07acHAFpOA==" saltValue="yVW9XmDwTqEnmpSGai0KYg==" spinCount="100000" sqref="E4:J4 B4:C4" name="Range1_17"/>
    <protectedRange algorithmName="SHA-512" hashValue="ON39YdpmFHfN9f47KpiRvqrKx0V9+erV1CNkpWzYhW/Qyc6aT8rEyCrvauWSYGZK2ia3o7vd3akF07acHAFpOA==" saltValue="yVW9XmDwTqEnmpSGai0KYg==" spinCount="100000" sqref="D4" name="Range1_1_15"/>
    <protectedRange algorithmName="SHA-512" hashValue="ON39YdpmFHfN9f47KpiRvqrKx0V9+erV1CNkpWzYhW/Qyc6aT8rEyCrvauWSYGZK2ia3o7vd3akF07acHAFpOA==" saltValue="yVW9XmDwTqEnmpSGai0KYg==" spinCount="100000" sqref="E5:J5 B5:C5" name="Range1_11"/>
    <protectedRange algorithmName="SHA-512" hashValue="ON39YdpmFHfN9f47KpiRvqrKx0V9+erV1CNkpWzYhW/Qyc6aT8rEyCrvauWSYGZK2ia3o7vd3akF07acHAFpOA==" saltValue="yVW9XmDwTqEnmpSGai0KYg==" spinCount="100000" sqref="D5" name="Range1_1_24"/>
  </protectedRanges>
  <conditionalFormatting sqref="I2">
    <cfRule type="top10" dxfId="731" priority="24" rank="1"/>
  </conditionalFormatting>
  <conditionalFormatting sqref="H2">
    <cfRule type="top10" dxfId="730" priority="20" rank="1"/>
  </conditionalFormatting>
  <conditionalFormatting sqref="J2">
    <cfRule type="top10" dxfId="729" priority="21" rank="1"/>
  </conditionalFormatting>
  <conditionalFormatting sqref="G2">
    <cfRule type="top10" dxfId="728" priority="23" rank="1"/>
  </conditionalFormatting>
  <conditionalFormatting sqref="F2">
    <cfRule type="top10" dxfId="727" priority="22" rank="1"/>
  </conditionalFormatting>
  <conditionalFormatting sqref="E2">
    <cfRule type="top10" dxfId="726" priority="19" rank="1"/>
  </conditionalFormatting>
  <conditionalFormatting sqref="J3">
    <cfRule type="top10" dxfId="725" priority="13" rank="1"/>
  </conditionalFormatting>
  <conditionalFormatting sqref="I3">
    <cfRule type="top10" dxfId="724" priority="14" rank="1"/>
  </conditionalFormatting>
  <conditionalFormatting sqref="H3">
    <cfRule type="top10" dxfId="723" priority="15" rank="1"/>
  </conditionalFormatting>
  <conditionalFormatting sqref="G3">
    <cfRule type="top10" dxfId="722" priority="16" rank="1"/>
  </conditionalFormatting>
  <conditionalFormatting sqref="F3">
    <cfRule type="top10" dxfId="721" priority="17" rank="1"/>
  </conditionalFormatting>
  <conditionalFormatting sqref="E3">
    <cfRule type="top10" dxfId="720" priority="18" rank="1"/>
  </conditionalFormatting>
  <conditionalFormatting sqref="E4">
    <cfRule type="top10" dxfId="719" priority="12" rank="1"/>
  </conditionalFormatting>
  <conditionalFormatting sqref="F4">
    <cfRule type="top10" dxfId="718" priority="11" rank="1"/>
  </conditionalFormatting>
  <conditionalFormatting sqref="G4">
    <cfRule type="top10" dxfId="717" priority="10" rank="1"/>
  </conditionalFormatting>
  <conditionalFormatting sqref="H4">
    <cfRule type="top10" dxfId="716" priority="9" rank="1"/>
  </conditionalFormatting>
  <conditionalFormatting sqref="I4">
    <cfRule type="top10" dxfId="715" priority="8" rank="1"/>
  </conditionalFormatting>
  <conditionalFormatting sqref="J4">
    <cfRule type="top10" dxfId="714" priority="7" rank="1"/>
  </conditionalFormatting>
  <conditionalFormatting sqref="J5">
    <cfRule type="top10" dxfId="713" priority="1" rank="1"/>
  </conditionalFormatting>
  <conditionalFormatting sqref="I5">
    <cfRule type="top10" dxfId="712" priority="2" rank="1"/>
  </conditionalFormatting>
  <conditionalFormatting sqref="H5">
    <cfRule type="top10" dxfId="711" priority="3" rank="1"/>
  </conditionalFormatting>
  <conditionalFormatting sqref="G5">
    <cfRule type="top10" dxfId="710" priority="4" rank="1"/>
  </conditionalFormatting>
  <conditionalFormatting sqref="F5">
    <cfRule type="top10" dxfId="709" priority="5" rank="1"/>
  </conditionalFormatting>
  <conditionalFormatting sqref="E5">
    <cfRule type="top10" dxfId="708" priority="6" rank="1"/>
  </conditionalFormatting>
  <hyperlinks>
    <hyperlink ref="Q1" location="'National Rankings'!A1" display="Back to Ranking" xr:uid="{1C605272-A531-4913-AC48-37FB7B05036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7074D3-BF9F-4BC9-8A2E-5609CF5FDF6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0B9BE-10AE-46A4-931C-ECEBD287D30B}">
  <dimension ref="A1:Q4"/>
  <sheetViews>
    <sheetView workbookViewId="0">
      <selection activeCell="N5" sqref="N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205</v>
      </c>
      <c r="C2" s="15">
        <v>44871</v>
      </c>
      <c r="D2" s="16" t="s">
        <v>83</v>
      </c>
      <c r="E2" s="17">
        <v>193.00299999999999</v>
      </c>
      <c r="F2" s="17">
        <v>196</v>
      </c>
      <c r="G2" s="17">
        <v>198</v>
      </c>
      <c r="H2" s="17">
        <v>196</v>
      </c>
      <c r="I2" s="17"/>
      <c r="J2" s="17"/>
      <c r="K2" s="18">
        <v>4</v>
      </c>
      <c r="L2" s="18">
        <v>783.00299999999993</v>
      </c>
      <c r="M2" s="19">
        <v>195.75074999999998</v>
      </c>
      <c r="N2" s="20">
        <v>7</v>
      </c>
      <c r="O2" s="21">
        <v>202.75074999999998</v>
      </c>
    </row>
    <row r="3" spans="1:17" x14ac:dyDescent="0.3">
      <c r="N3" s="76"/>
    </row>
    <row r="4" spans="1:17" x14ac:dyDescent="0.3">
      <c r="K4" s="8">
        <f>SUM(K2:K3)</f>
        <v>4</v>
      </c>
      <c r="L4" s="8">
        <f>SUM(L2:L3)</f>
        <v>783.00299999999993</v>
      </c>
      <c r="M4" s="7">
        <f>SUM(L4/K4)</f>
        <v>195.75074999999998</v>
      </c>
      <c r="N4" s="8">
        <f>SUM(N2:N3)</f>
        <v>7</v>
      </c>
      <c r="O4" s="12">
        <f>SUM(M4+N4)</f>
        <v>202.75074999999998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8"/>
    <protectedRange algorithmName="SHA-512" hashValue="ON39YdpmFHfN9f47KpiRvqrKx0V9+erV1CNkpWzYhW/Qyc6aT8rEyCrvauWSYGZK2ia3o7vd3akF07acHAFpOA==" saltValue="yVW9XmDwTqEnmpSGai0KYg==" spinCount="100000" sqref="D2" name="Range1_1_13"/>
  </protectedRanges>
  <conditionalFormatting sqref="E2:J2">
    <cfRule type="cellIs" dxfId="707" priority="1" operator="equal">
      <formula>200</formula>
    </cfRule>
  </conditionalFormatting>
  <conditionalFormatting sqref="I2">
    <cfRule type="top10" dxfId="706" priority="2" rank="1"/>
  </conditionalFormatting>
  <conditionalFormatting sqref="H2">
    <cfRule type="top10" dxfId="705" priority="3" rank="1"/>
  </conditionalFormatting>
  <conditionalFormatting sqref="G2">
    <cfRule type="top10" dxfId="704" priority="4" rank="1"/>
  </conditionalFormatting>
  <conditionalFormatting sqref="F2">
    <cfRule type="top10" dxfId="703" priority="5" rank="1"/>
  </conditionalFormatting>
  <conditionalFormatting sqref="E2">
    <cfRule type="top10" dxfId="702" priority="6" rank="1"/>
  </conditionalFormatting>
  <conditionalFormatting sqref="J2">
    <cfRule type="top10" dxfId="701" priority="7" rank="1"/>
  </conditionalFormatting>
  <hyperlinks>
    <hyperlink ref="Q1" location="'National Rankings'!A1" display="Back to Ranking" xr:uid="{86C2460A-5CFF-4150-9FC6-5ACEE2B63CC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B7DF5E-9054-4060-BC71-F142CBAAE61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DBC92-B6F8-4895-A0C7-BBB22A0D1EFB}">
  <sheetPr codeName="Sheet68"/>
  <dimension ref="A1:Q5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140</v>
      </c>
      <c r="C2" s="15">
        <v>44755</v>
      </c>
      <c r="D2" s="16" t="s">
        <v>60</v>
      </c>
      <c r="E2" s="17">
        <v>189</v>
      </c>
      <c r="F2" s="17">
        <v>188</v>
      </c>
      <c r="G2" s="17">
        <v>193</v>
      </c>
      <c r="H2" s="17">
        <v>194</v>
      </c>
      <c r="I2" s="17"/>
      <c r="J2" s="17"/>
      <c r="K2" s="18">
        <v>4</v>
      </c>
      <c r="L2" s="18">
        <v>764</v>
      </c>
      <c r="M2" s="19">
        <v>191</v>
      </c>
      <c r="N2" s="20">
        <v>4</v>
      </c>
      <c r="O2" s="21">
        <v>195</v>
      </c>
    </row>
    <row r="3" spans="1:17" x14ac:dyDescent="0.3">
      <c r="A3" s="13" t="s">
        <v>30</v>
      </c>
      <c r="B3" s="71" t="s">
        <v>140</v>
      </c>
      <c r="C3" s="15">
        <v>44793</v>
      </c>
      <c r="D3" s="16" t="s">
        <v>60</v>
      </c>
      <c r="E3" s="17">
        <v>190</v>
      </c>
      <c r="F3" s="17">
        <v>190</v>
      </c>
      <c r="G3" s="17">
        <v>189</v>
      </c>
      <c r="H3" s="17">
        <v>190</v>
      </c>
      <c r="I3" s="17">
        <v>190</v>
      </c>
      <c r="J3" s="17">
        <v>192</v>
      </c>
      <c r="K3" s="18">
        <v>6</v>
      </c>
      <c r="L3" s="18">
        <v>1141</v>
      </c>
      <c r="M3" s="19">
        <v>190.16666666666666</v>
      </c>
      <c r="N3" s="20">
        <v>4</v>
      </c>
      <c r="O3" s="21">
        <v>194.16666666666666</v>
      </c>
    </row>
    <row r="5" spans="1:17" x14ac:dyDescent="0.3">
      <c r="K5" s="8">
        <f>SUM(K2:K4)</f>
        <v>10</v>
      </c>
      <c r="L5" s="8">
        <f>SUM(L2:L4)</f>
        <v>1905</v>
      </c>
      <c r="M5" s="7">
        <f>SUM(L5/K5)</f>
        <v>190.5</v>
      </c>
      <c r="N5" s="8">
        <f>SUM(N2:N4)</f>
        <v>8</v>
      </c>
      <c r="O5" s="12">
        <f>SUM(M5+N5)</f>
        <v>198.5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5_1"/>
    <protectedRange algorithmName="SHA-512" hashValue="ON39YdpmFHfN9f47KpiRvqrKx0V9+erV1CNkpWzYhW/Qyc6aT8rEyCrvauWSYGZK2ia3o7vd3akF07acHAFpOA==" saltValue="yVW9XmDwTqEnmpSGai0KYg==" spinCount="100000" sqref="D2" name="Range1_1_11_1"/>
  </protectedRanges>
  <conditionalFormatting sqref="I2">
    <cfRule type="top10" dxfId="700" priority="12" rank="1"/>
  </conditionalFormatting>
  <conditionalFormatting sqref="H2">
    <cfRule type="top10" dxfId="699" priority="8" rank="1"/>
  </conditionalFormatting>
  <conditionalFormatting sqref="J2">
    <cfRule type="top10" dxfId="698" priority="9" rank="1"/>
  </conditionalFormatting>
  <conditionalFormatting sqref="G2">
    <cfRule type="top10" dxfId="697" priority="11" rank="1"/>
  </conditionalFormatting>
  <conditionalFormatting sqref="F2">
    <cfRule type="top10" dxfId="696" priority="10" rank="1"/>
  </conditionalFormatting>
  <conditionalFormatting sqref="E2">
    <cfRule type="top10" dxfId="695" priority="7" rank="1"/>
  </conditionalFormatting>
  <conditionalFormatting sqref="E3">
    <cfRule type="top10" dxfId="694" priority="6" rank="1"/>
  </conditionalFormatting>
  <conditionalFormatting sqref="F3">
    <cfRule type="top10" dxfId="693" priority="5" rank="1"/>
  </conditionalFormatting>
  <conditionalFormatting sqref="G3">
    <cfRule type="top10" dxfId="692" priority="4" rank="1"/>
  </conditionalFormatting>
  <conditionalFormatting sqref="H3">
    <cfRule type="top10" dxfId="691" priority="3" rank="1"/>
  </conditionalFormatting>
  <conditionalFormatting sqref="I3">
    <cfRule type="top10" dxfId="690" priority="2" rank="1"/>
  </conditionalFormatting>
  <conditionalFormatting sqref="J3">
    <cfRule type="top10" dxfId="689" priority="1" rank="1"/>
  </conditionalFormatting>
  <hyperlinks>
    <hyperlink ref="Q1" location="'National Rankings'!A1" display="Back to Ranking" xr:uid="{837F0BED-3E43-44BF-AAEC-5D8B3B53AF2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703EC7-89F1-46AC-BBF1-86474D88867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8F4E7-2534-4AEF-8CAE-F844153FB4A5}">
  <dimension ref="A1:Q4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179</v>
      </c>
      <c r="C2" s="15">
        <v>44807</v>
      </c>
      <c r="D2" s="16" t="s">
        <v>171</v>
      </c>
      <c r="E2" s="17">
        <v>183</v>
      </c>
      <c r="F2" s="17">
        <v>189</v>
      </c>
      <c r="G2" s="17">
        <v>186</v>
      </c>
      <c r="H2" s="17">
        <v>181</v>
      </c>
      <c r="I2" s="17"/>
      <c r="J2" s="17"/>
      <c r="K2" s="18">
        <v>4</v>
      </c>
      <c r="L2" s="18">
        <v>739</v>
      </c>
      <c r="M2" s="19">
        <v>184.75</v>
      </c>
      <c r="N2" s="20">
        <v>13</v>
      </c>
      <c r="O2" s="21">
        <v>197.75</v>
      </c>
    </row>
    <row r="4" spans="1:17" x14ac:dyDescent="0.3">
      <c r="K4" s="8">
        <f>SUM(K2:K3)</f>
        <v>4</v>
      </c>
      <c r="L4" s="8">
        <f>SUM(L2:L3)</f>
        <v>739</v>
      </c>
      <c r="M4" s="7">
        <f>SUM(L4/K4)</f>
        <v>184.75</v>
      </c>
      <c r="N4" s="8">
        <f>SUM(N2:N3)</f>
        <v>13</v>
      </c>
      <c r="O4" s="12">
        <f>SUM(M4+N4)</f>
        <v>197.75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3"/>
    <protectedRange algorithmName="SHA-512" hashValue="ON39YdpmFHfN9f47KpiRvqrKx0V9+erV1CNkpWzYhW/Qyc6aT8rEyCrvauWSYGZK2ia3o7vd3akF07acHAFpOA==" saltValue="yVW9XmDwTqEnmpSGai0KYg==" spinCount="100000" sqref="D2" name="Range1_1_15_2"/>
    <protectedRange algorithmName="SHA-512" hashValue="ON39YdpmFHfN9f47KpiRvqrKx0V9+erV1CNkpWzYhW/Qyc6aT8rEyCrvauWSYGZK2ia3o7vd3akF07acHAFpOA==" saltValue="yVW9XmDwTqEnmpSGai0KYg==" spinCount="100000" sqref="E2:J2" name="Range1_3_5_2"/>
  </protectedRanges>
  <conditionalFormatting sqref="F2">
    <cfRule type="top10" dxfId="688" priority="7" rank="1"/>
  </conditionalFormatting>
  <conditionalFormatting sqref="E2">
    <cfRule type="top10" dxfId="687" priority="6" rank="1"/>
  </conditionalFormatting>
  <conditionalFormatting sqref="J2">
    <cfRule type="top10" dxfId="686" priority="5" rank="1"/>
  </conditionalFormatting>
  <conditionalFormatting sqref="E2:J2">
    <cfRule type="cellIs" dxfId="685" priority="4" operator="greaterThanOrEqual">
      <formula>200</formula>
    </cfRule>
  </conditionalFormatting>
  <conditionalFormatting sqref="G2">
    <cfRule type="top10" dxfId="684" priority="3" rank="1"/>
  </conditionalFormatting>
  <conditionalFormatting sqref="H2">
    <cfRule type="top10" dxfId="683" priority="2" rank="1"/>
  </conditionalFormatting>
  <conditionalFormatting sqref="I2">
    <cfRule type="top10" dxfId="682" priority="1" rank="1"/>
  </conditionalFormatting>
  <hyperlinks>
    <hyperlink ref="Q1" location="'National Rankings'!A1" display="Back to Ranking" xr:uid="{76AAFB3B-71B0-452C-A86D-70A63B44C4D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649F2D-ACB8-4838-8AA5-CDB1AB4947D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3C967-35BA-4FC2-9E5F-63171CD4F219}">
  <sheetPr codeName="Sheet78"/>
  <dimension ref="A1:Q31"/>
  <sheetViews>
    <sheetView topLeftCell="A12" workbookViewId="0">
      <selection activeCell="A22" sqref="A22:O2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53</v>
      </c>
      <c r="C2" s="15">
        <v>44646</v>
      </c>
      <c r="D2" s="16" t="s">
        <v>35</v>
      </c>
      <c r="E2" s="17">
        <v>178</v>
      </c>
      <c r="F2" s="17">
        <v>175</v>
      </c>
      <c r="G2" s="17">
        <v>177</v>
      </c>
      <c r="H2" s="17">
        <v>187</v>
      </c>
      <c r="I2" s="17"/>
      <c r="J2" s="17"/>
      <c r="K2" s="18">
        <v>4</v>
      </c>
      <c r="L2" s="18">
        <v>717</v>
      </c>
      <c r="M2" s="19">
        <v>179.25</v>
      </c>
      <c r="N2" s="20">
        <v>7</v>
      </c>
      <c r="O2" s="21">
        <v>186.25</v>
      </c>
    </row>
    <row r="3" spans="1:17" x14ac:dyDescent="0.3">
      <c r="A3" s="13" t="s">
        <v>30</v>
      </c>
      <c r="B3" s="14" t="s">
        <v>53</v>
      </c>
      <c r="C3" s="15">
        <v>44674</v>
      </c>
      <c r="D3" s="16" t="s">
        <v>35</v>
      </c>
      <c r="E3" s="17">
        <v>177</v>
      </c>
      <c r="F3" s="17">
        <v>188</v>
      </c>
      <c r="G3" s="17">
        <v>184</v>
      </c>
      <c r="H3" s="17">
        <v>183</v>
      </c>
      <c r="I3" s="17"/>
      <c r="J3" s="17"/>
      <c r="K3" s="18">
        <v>4</v>
      </c>
      <c r="L3" s="18">
        <v>732</v>
      </c>
      <c r="M3" s="19">
        <v>183</v>
      </c>
      <c r="N3" s="20">
        <v>13</v>
      </c>
      <c r="O3" s="21">
        <v>196</v>
      </c>
    </row>
    <row r="4" spans="1:17" x14ac:dyDescent="0.3">
      <c r="A4" s="13" t="s">
        <v>30</v>
      </c>
      <c r="B4" s="14" t="s">
        <v>53</v>
      </c>
      <c r="C4" s="15">
        <v>44684</v>
      </c>
      <c r="D4" s="16" t="s">
        <v>35</v>
      </c>
      <c r="E4" s="17">
        <v>186</v>
      </c>
      <c r="F4" s="17">
        <v>188</v>
      </c>
      <c r="G4" s="17">
        <v>188</v>
      </c>
      <c r="H4" s="17">
        <v>186</v>
      </c>
      <c r="I4" s="17"/>
      <c r="J4" s="17"/>
      <c r="K4" s="18">
        <v>4</v>
      </c>
      <c r="L4" s="18">
        <v>748</v>
      </c>
      <c r="M4" s="19">
        <v>187</v>
      </c>
      <c r="N4" s="20">
        <v>13</v>
      </c>
      <c r="O4" s="21">
        <v>200</v>
      </c>
    </row>
    <row r="5" spans="1:17" x14ac:dyDescent="0.3">
      <c r="A5" s="13" t="s">
        <v>30</v>
      </c>
      <c r="B5" s="14" t="s">
        <v>53</v>
      </c>
      <c r="C5" s="15">
        <v>44695</v>
      </c>
      <c r="D5" s="16" t="s">
        <v>35</v>
      </c>
      <c r="E5" s="17">
        <v>191</v>
      </c>
      <c r="F5" s="17">
        <v>185</v>
      </c>
      <c r="G5" s="17">
        <v>193</v>
      </c>
      <c r="H5" s="17">
        <v>186</v>
      </c>
      <c r="I5" s="17"/>
      <c r="J5" s="17"/>
      <c r="K5" s="18">
        <v>4</v>
      </c>
      <c r="L5" s="18">
        <v>755</v>
      </c>
      <c r="M5" s="19">
        <v>188.75</v>
      </c>
      <c r="N5" s="20">
        <v>13</v>
      </c>
      <c r="O5" s="21">
        <v>201.75</v>
      </c>
    </row>
    <row r="6" spans="1:17" x14ac:dyDescent="0.3">
      <c r="A6" s="35" t="s">
        <v>29</v>
      </c>
      <c r="B6" s="36" t="s">
        <v>53</v>
      </c>
      <c r="C6" s="37">
        <v>44709</v>
      </c>
      <c r="D6" s="38" t="s">
        <v>35</v>
      </c>
      <c r="E6" s="39">
        <v>181</v>
      </c>
      <c r="F6" s="39">
        <v>177</v>
      </c>
      <c r="G6" s="39">
        <v>185</v>
      </c>
      <c r="H6" s="39">
        <v>178</v>
      </c>
      <c r="I6" s="39"/>
      <c r="J6" s="39"/>
      <c r="K6" s="40">
        <v>4</v>
      </c>
      <c r="L6" s="40">
        <v>721</v>
      </c>
      <c r="M6" s="41">
        <v>180.25</v>
      </c>
      <c r="N6" s="42">
        <v>11</v>
      </c>
      <c r="O6" s="43">
        <v>191.25</v>
      </c>
    </row>
    <row r="7" spans="1:17" x14ac:dyDescent="0.3">
      <c r="A7" s="35" t="s">
        <v>29</v>
      </c>
      <c r="B7" s="14" t="s">
        <v>53</v>
      </c>
      <c r="C7" s="15">
        <v>44719</v>
      </c>
      <c r="D7" s="16" t="s">
        <v>35</v>
      </c>
      <c r="E7" s="17">
        <v>178</v>
      </c>
      <c r="F7" s="17">
        <v>187</v>
      </c>
      <c r="G7" s="17">
        <v>188</v>
      </c>
      <c r="H7" s="17">
        <v>182</v>
      </c>
      <c r="I7" s="17"/>
      <c r="J7" s="17"/>
      <c r="K7" s="18">
        <v>4</v>
      </c>
      <c r="L7" s="18">
        <v>735</v>
      </c>
      <c r="M7" s="19">
        <v>183.75</v>
      </c>
      <c r="N7" s="20">
        <v>9</v>
      </c>
      <c r="O7" s="21">
        <v>192.75</v>
      </c>
    </row>
    <row r="8" spans="1:17" x14ac:dyDescent="0.3">
      <c r="A8" s="13" t="s">
        <v>30</v>
      </c>
      <c r="B8" s="14" t="s">
        <v>53</v>
      </c>
      <c r="C8" s="15">
        <v>44723</v>
      </c>
      <c r="D8" s="16" t="s">
        <v>35</v>
      </c>
      <c r="E8" s="17">
        <v>184</v>
      </c>
      <c r="F8" s="17">
        <v>187</v>
      </c>
      <c r="G8" s="17">
        <v>174</v>
      </c>
      <c r="H8" s="17">
        <v>183</v>
      </c>
      <c r="I8" s="17"/>
      <c r="J8" s="17"/>
      <c r="K8" s="18">
        <v>4</v>
      </c>
      <c r="L8" s="18">
        <v>728</v>
      </c>
      <c r="M8" s="19">
        <v>182</v>
      </c>
      <c r="N8" s="20">
        <v>11</v>
      </c>
      <c r="O8" s="21">
        <v>193</v>
      </c>
    </row>
    <row r="9" spans="1:17" x14ac:dyDescent="0.3">
      <c r="A9" s="13" t="s">
        <v>30</v>
      </c>
      <c r="B9" s="14" t="s">
        <v>53</v>
      </c>
      <c r="C9" s="15">
        <v>44737</v>
      </c>
      <c r="D9" s="16" t="s">
        <v>35</v>
      </c>
      <c r="E9" s="17">
        <v>190</v>
      </c>
      <c r="F9" s="17">
        <v>189</v>
      </c>
      <c r="G9" s="17">
        <v>193</v>
      </c>
      <c r="H9" s="17">
        <v>186</v>
      </c>
      <c r="I9" s="17"/>
      <c r="J9" s="17"/>
      <c r="K9" s="18">
        <v>4</v>
      </c>
      <c r="L9" s="18">
        <v>758</v>
      </c>
      <c r="M9" s="19">
        <v>189.5</v>
      </c>
      <c r="N9" s="20">
        <v>13</v>
      </c>
      <c r="O9" s="21">
        <v>202.5</v>
      </c>
    </row>
    <row r="10" spans="1:17" x14ac:dyDescent="0.3">
      <c r="A10" s="13" t="s">
        <v>30</v>
      </c>
      <c r="B10" s="14" t="s">
        <v>53</v>
      </c>
      <c r="C10" s="15">
        <v>44731</v>
      </c>
      <c r="D10" s="16" t="s">
        <v>35</v>
      </c>
      <c r="E10" s="17">
        <v>185</v>
      </c>
      <c r="F10" s="17">
        <v>189</v>
      </c>
      <c r="G10" s="17">
        <v>190</v>
      </c>
      <c r="H10" s="17">
        <v>190</v>
      </c>
      <c r="I10" s="17">
        <v>195</v>
      </c>
      <c r="J10" s="17">
        <v>187</v>
      </c>
      <c r="K10" s="18">
        <v>6</v>
      </c>
      <c r="L10" s="18">
        <v>1136</v>
      </c>
      <c r="M10" s="19">
        <v>189.33333333333334</v>
      </c>
      <c r="N10" s="20">
        <v>26</v>
      </c>
      <c r="O10" s="21">
        <v>215.33333333333334</v>
      </c>
    </row>
    <row r="11" spans="1:17" x14ac:dyDescent="0.3">
      <c r="A11" s="13" t="s">
        <v>30</v>
      </c>
      <c r="B11" s="14" t="s">
        <v>53</v>
      </c>
      <c r="C11" s="15">
        <v>44747</v>
      </c>
      <c r="D11" s="16" t="s">
        <v>35</v>
      </c>
      <c r="E11" s="17">
        <v>175</v>
      </c>
      <c r="F11" s="17">
        <v>184</v>
      </c>
      <c r="G11" s="17">
        <v>187</v>
      </c>
      <c r="H11" s="17">
        <v>188</v>
      </c>
      <c r="I11" s="17"/>
      <c r="J11" s="17"/>
      <c r="K11" s="18">
        <v>4</v>
      </c>
      <c r="L11" s="18">
        <v>734</v>
      </c>
      <c r="M11" s="19">
        <v>183.5</v>
      </c>
      <c r="N11" s="20">
        <v>6</v>
      </c>
      <c r="O11" s="21">
        <v>189.5</v>
      </c>
    </row>
    <row r="12" spans="1:17" x14ac:dyDescent="0.3">
      <c r="A12" s="13" t="s">
        <v>30</v>
      </c>
      <c r="B12" s="14" t="s">
        <v>53</v>
      </c>
      <c r="C12" s="15">
        <v>44751</v>
      </c>
      <c r="D12" s="16" t="s">
        <v>35</v>
      </c>
      <c r="E12" s="17">
        <v>193</v>
      </c>
      <c r="F12" s="17">
        <v>191</v>
      </c>
      <c r="G12" s="17">
        <v>193</v>
      </c>
      <c r="H12" s="17">
        <v>187</v>
      </c>
      <c r="I12" s="17"/>
      <c r="J12" s="17"/>
      <c r="K12" s="18">
        <v>4</v>
      </c>
      <c r="L12" s="18">
        <v>764</v>
      </c>
      <c r="M12" s="19">
        <v>191</v>
      </c>
      <c r="N12" s="20">
        <v>9</v>
      </c>
      <c r="O12" s="21">
        <v>200</v>
      </c>
    </row>
    <row r="13" spans="1:17" x14ac:dyDescent="0.3">
      <c r="A13" s="13" t="s">
        <v>30</v>
      </c>
      <c r="B13" s="14" t="s">
        <v>53</v>
      </c>
      <c r="C13" s="15">
        <v>44765</v>
      </c>
      <c r="D13" s="16" t="s">
        <v>35</v>
      </c>
      <c r="E13" s="17">
        <v>182</v>
      </c>
      <c r="F13" s="17">
        <v>183</v>
      </c>
      <c r="G13" s="17">
        <v>197</v>
      </c>
      <c r="H13" s="17">
        <v>187</v>
      </c>
      <c r="I13" s="17"/>
      <c r="J13" s="17"/>
      <c r="K13" s="18">
        <v>4</v>
      </c>
      <c r="L13" s="18">
        <v>749</v>
      </c>
      <c r="M13" s="19">
        <v>187.25</v>
      </c>
      <c r="N13" s="20">
        <v>9</v>
      </c>
      <c r="O13" s="21">
        <v>196.25</v>
      </c>
    </row>
    <row r="14" spans="1:17" x14ac:dyDescent="0.3">
      <c r="A14" s="13" t="s">
        <v>30</v>
      </c>
      <c r="B14" s="14" t="s">
        <v>53</v>
      </c>
      <c r="C14" s="15">
        <v>44772</v>
      </c>
      <c r="D14" s="16" t="s">
        <v>35</v>
      </c>
      <c r="E14" s="17">
        <v>186</v>
      </c>
      <c r="F14" s="17">
        <v>188</v>
      </c>
      <c r="G14" s="17">
        <v>189</v>
      </c>
      <c r="H14" s="17">
        <v>191</v>
      </c>
      <c r="I14" s="17">
        <v>183</v>
      </c>
      <c r="J14" s="17">
        <v>190</v>
      </c>
      <c r="K14" s="18">
        <v>6</v>
      </c>
      <c r="L14" s="18">
        <v>1127</v>
      </c>
      <c r="M14" s="19">
        <v>187.83333333333334</v>
      </c>
      <c r="N14" s="20">
        <v>30</v>
      </c>
      <c r="O14" s="21">
        <v>217.83333333333334</v>
      </c>
    </row>
    <row r="15" spans="1:17" x14ac:dyDescent="0.3">
      <c r="A15" s="13" t="s">
        <v>30</v>
      </c>
      <c r="B15" s="14" t="s">
        <v>53</v>
      </c>
      <c r="C15" s="15">
        <v>44786</v>
      </c>
      <c r="D15" s="16" t="s">
        <v>35</v>
      </c>
      <c r="E15" s="17">
        <v>194</v>
      </c>
      <c r="F15" s="17">
        <v>193</v>
      </c>
      <c r="G15" s="17">
        <v>193</v>
      </c>
      <c r="H15" s="17">
        <v>191</v>
      </c>
      <c r="I15" s="17"/>
      <c r="J15" s="17"/>
      <c r="K15" s="18">
        <v>4</v>
      </c>
      <c r="L15" s="18">
        <v>771</v>
      </c>
      <c r="M15" s="19">
        <v>192.75</v>
      </c>
      <c r="N15" s="20">
        <v>11</v>
      </c>
      <c r="O15" s="21">
        <v>203.75</v>
      </c>
    </row>
    <row r="16" spans="1:17" x14ac:dyDescent="0.3">
      <c r="A16" s="13" t="s">
        <v>30</v>
      </c>
      <c r="B16" s="14" t="s">
        <v>53</v>
      </c>
      <c r="C16" s="15">
        <v>44810</v>
      </c>
      <c r="D16" s="16" t="s">
        <v>35</v>
      </c>
      <c r="E16" s="17">
        <v>194</v>
      </c>
      <c r="F16" s="17">
        <v>194.001</v>
      </c>
      <c r="G16" s="17">
        <v>197</v>
      </c>
      <c r="H16" s="17">
        <v>195</v>
      </c>
      <c r="I16" s="17"/>
      <c r="J16" s="17"/>
      <c r="K16" s="18">
        <v>4</v>
      </c>
      <c r="L16" s="18">
        <v>780.00099999999998</v>
      </c>
      <c r="M16" s="19">
        <v>195.00024999999999</v>
      </c>
      <c r="N16" s="20">
        <v>11</v>
      </c>
      <c r="O16" s="21">
        <v>206.00024999999999</v>
      </c>
    </row>
    <row r="17" spans="1:15" x14ac:dyDescent="0.3">
      <c r="A17" s="13" t="s">
        <v>30</v>
      </c>
      <c r="B17" s="14" t="s">
        <v>53</v>
      </c>
      <c r="C17" s="15">
        <v>44800</v>
      </c>
      <c r="D17" s="16" t="s">
        <v>35</v>
      </c>
      <c r="E17" s="17">
        <v>184</v>
      </c>
      <c r="F17" s="17">
        <v>186</v>
      </c>
      <c r="G17" s="17">
        <v>190</v>
      </c>
      <c r="H17" s="17">
        <v>192</v>
      </c>
      <c r="I17" s="17"/>
      <c r="J17" s="17"/>
      <c r="K17" s="18">
        <v>4</v>
      </c>
      <c r="L17" s="18">
        <v>752</v>
      </c>
      <c r="M17" s="19">
        <v>188</v>
      </c>
      <c r="N17" s="20">
        <v>9</v>
      </c>
      <c r="O17" s="21">
        <v>197</v>
      </c>
    </row>
    <row r="18" spans="1:15" x14ac:dyDescent="0.3">
      <c r="A18" s="13" t="s">
        <v>30</v>
      </c>
      <c r="B18" s="14" t="s">
        <v>53</v>
      </c>
      <c r="C18" s="15">
        <v>44814</v>
      </c>
      <c r="D18" s="16" t="s">
        <v>35</v>
      </c>
      <c r="E18" s="17">
        <v>190</v>
      </c>
      <c r="F18" s="17">
        <v>191</v>
      </c>
      <c r="G18" s="17">
        <v>196</v>
      </c>
      <c r="H18" s="17">
        <v>192</v>
      </c>
      <c r="I18" s="17"/>
      <c r="J18" s="17"/>
      <c r="K18" s="18">
        <v>4</v>
      </c>
      <c r="L18" s="18">
        <v>769</v>
      </c>
      <c r="M18" s="19">
        <v>192.25</v>
      </c>
      <c r="N18" s="20">
        <v>6</v>
      </c>
      <c r="O18" s="21">
        <v>198.25</v>
      </c>
    </row>
    <row r="19" spans="1:15" x14ac:dyDescent="0.3">
      <c r="A19" s="13" t="s">
        <v>30</v>
      </c>
      <c r="B19" s="14" t="s">
        <v>53</v>
      </c>
      <c r="C19" s="15">
        <v>44828</v>
      </c>
      <c r="D19" s="16" t="s">
        <v>35</v>
      </c>
      <c r="E19" s="17">
        <v>194</v>
      </c>
      <c r="F19" s="17">
        <v>186</v>
      </c>
      <c r="G19" s="17">
        <v>194</v>
      </c>
      <c r="H19" s="17">
        <v>190</v>
      </c>
      <c r="I19" s="17"/>
      <c r="J19" s="17"/>
      <c r="K19" s="18">
        <v>4</v>
      </c>
      <c r="L19" s="18">
        <v>764</v>
      </c>
      <c r="M19" s="19">
        <v>191</v>
      </c>
      <c r="N19" s="20">
        <v>11</v>
      </c>
      <c r="O19" s="21">
        <v>202</v>
      </c>
    </row>
    <row r="20" spans="1:15" x14ac:dyDescent="0.3">
      <c r="A20" s="13" t="s">
        <v>30</v>
      </c>
      <c r="B20" s="14" t="s">
        <v>53</v>
      </c>
      <c r="C20" s="15">
        <v>44838</v>
      </c>
      <c r="D20" s="16" t="s">
        <v>35</v>
      </c>
      <c r="E20" s="17">
        <v>192</v>
      </c>
      <c r="F20" s="17">
        <v>190</v>
      </c>
      <c r="G20" s="17">
        <v>192</v>
      </c>
      <c r="H20" s="17">
        <v>195</v>
      </c>
      <c r="I20" s="17"/>
      <c r="J20" s="17"/>
      <c r="K20" s="18">
        <v>4</v>
      </c>
      <c r="L20" s="18">
        <v>769</v>
      </c>
      <c r="M20" s="19">
        <v>192.25</v>
      </c>
      <c r="N20" s="20">
        <v>6</v>
      </c>
      <c r="O20" s="21">
        <v>198.25</v>
      </c>
    </row>
    <row r="21" spans="1:15" x14ac:dyDescent="0.3">
      <c r="A21" s="13" t="s">
        <v>30</v>
      </c>
      <c r="B21" s="14" t="s">
        <v>53</v>
      </c>
      <c r="C21" s="15">
        <v>44842</v>
      </c>
      <c r="D21" s="16" t="s">
        <v>35</v>
      </c>
      <c r="E21" s="17">
        <v>187</v>
      </c>
      <c r="F21" s="17">
        <v>182</v>
      </c>
      <c r="G21" s="17">
        <v>188.001</v>
      </c>
      <c r="H21" s="17">
        <v>193</v>
      </c>
      <c r="I21" s="17"/>
      <c r="J21" s="17"/>
      <c r="K21" s="18">
        <v>4</v>
      </c>
      <c r="L21" s="18">
        <v>750.00099999999998</v>
      </c>
      <c r="M21" s="19">
        <v>187.50024999999999</v>
      </c>
      <c r="N21" s="20">
        <v>3</v>
      </c>
      <c r="O21" s="21">
        <v>190.50024999999999</v>
      </c>
    </row>
    <row r="22" spans="1:15" x14ac:dyDescent="0.3">
      <c r="A22" s="13" t="s">
        <v>30</v>
      </c>
      <c r="B22" s="14" t="s">
        <v>53</v>
      </c>
      <c r="C22" s="15">
        <v>44870</v>
      </c>
      <c r="D22" s="16" t="s">
        <v>35</v>
      </c>
      <c r="E22" s="17">
        <v>184</v>
      </c>
      <c r="F22" s="17">
        <v>194</v>
      </c>
      <c r="G22" s="17">
        <v>187</v>
      </c>
      <c r="H22" s="17">
        <v>176</v>
      </c>
      <c r="I22" s="17"/>
      <c r="J22" s="17"/>
      <c r="K22" s="18">
        <v>4</v>
      </c>
      <c r="L22" s="18">
        <v>741</v>
      </c>
      <c r="M22" s="19">
        <v>185.25</v>
      </c>
      <c r="N22" s="20">
        <v>3</v>
      </c>
      <c r="O22" s="21">
        <v>188.25</v>
      </c>
    </row>
    <row r="23" spans="1:15" x14ac:dyDescent="0.3">
      <c r="A23" s="13" t="s">
        <v>30</v>
      </c>
      <c r="B23" s="14" t="s">
        <v>53</v>
      </c>
      <c r="C23" s="15">
        <v>44863</v>
      </c>
      <c r="D23" s="16" t="s">
        <v>35</v>
      </c>
      <c r="E23" s="17">
        <v>190</v>
      </c>
      <c r="F23" s="17">
        <v>188</v>
      </c>
      <c r="G23" s="17">
        <v>192</v>
      </c>
      <c r="H23" s="17">
        <v>193</v>
      </c>
      <c r="I23" s="17"/>
      <c r="J23" s="17"/>
      <c r="K23" s="18">
        <v>4</v>
      </c>
      <c r="L23" s="18">
        <v>763</v>
      </c>
      <c r="M23" s="19">
        <v>190.75</v>
      </c>
      <c r="N23" s="20">
        <v>9</v>
      </c>
      <c r="O23" s="21">
        <v>199.75</v>
      </c>
    </row>
    <row r="24" spans="1:15" x14ac:dyDescent="0.3">
      <c r="A24" s="13" t="s">
        <v>30</v>
      </c>
      <c r="B24" s="14" t="s">
        <v>53</v>
      </c>
      <c r="C24" s="15">
        <v>44856</v>
      </c>
      <c r="D24" s="16" t="s">
        <v>41</v>
      </c>
      <c r="E24" s="34">
        <v>199</v>
      </c>
      <c r="F24" s="34">
        <v>192</v>
      </c>
      <c r="G24" s="34">
        <v>191</v>
      </c>
      <c r="H24" s="34">
        <v>193</v>
      </c>
      <c r="I24" s="34">
        <v>194</v>
      </c>
      <c r="J24" s="34">
        <v>196</v>
      </c>
      <c r="K24" s="18">
        <v>6</v>
      </c>
      <c r="L24" s="18">
        <v>1165</v>
      </c>
      <c r="M24" s="19">
        <v>194.16666666666666</v>
      </c>
      <c r="N24" s="20">
        <v>34</v>
      </c>
      <c r="O24" s="21">
        <v>228.16666666666666</v>
      </c>
    </row>
    <row r="25" spans="1:15" x14ac:dyDescent="0.3">
      <c r="A25" s="13" t="s">
        <v>30</v>
      </c>
      <c r="B25" s="14" t="s">
        <v>53</v>
      </c>
      <c r="C25" s="15">
        <v>44857</v>
      </c>
      <c r="D25" s="16" t="s">
        <v>41</v>
      </c>
      <c r="E25" s="34">
        <v>190</v>
      </c>
      <c r="F25" s="34">
        <v>187</v>
      </c>
      <c r="G25" s="34">
        <v>191.001</v>
      </c>
      <c r="H25" s="34">
        <v>194</v>
      </c>
      <c r="I25" s="34">
        <v>193</v>
      </c>
      <c r="J25" s="34">
        <v>188</v>
      </c>
      <c r="K25" s="18">
        <v>6</v>
      </c>
      <c r="L25" s="18">
        <v>1143.001</v>
      </c>
      <c r="M25" s="19">
        <v>190.50016666666667</v>
      </c>
      <c r="N25" s="20">
        <v>20</v>
      </c>
      <c r="O25" s="21">
        <v>210.50016666666667</v>
      </c>
    </row>
    <row r="27" spans="1:15" x14ac:dyDescent="0.3">
      <c r="K27" s="8">
        <f>SUM(K2:K26)</f>
        <v>104</v>
      </c>
      <c r="L27" s="8">
        <f>SUM(L2:L26)</f>
        <v>19571.003000000001</v>
      </c>
      <c r="M27" s="7">
        <f>SUM(L27/K27)</f>
        <v>188.18272115384616</v>
      </c>
      <c r="N27" s="8">
        <f>SUM(N2:N26)</f>
        <v>293</v>
      </c>
      <c r="O27" s="12">
        <f>SUM(M27+N27)</f>
        <v>481.18272115384616</v>
      </c>
    </row>
    <row r="31" spans="1:15" x14ac:dyDescent="0.3">
      <c r="K31" s="8"/>
      <c r="L31" s="8"/>
      <c r="M31" s="7"/>
      <c r="N31" s="8"/>
      <c r="O31" s="12"/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2"/>
    <protectedRange algorithmName="SHA-512" hashValue="ON39YdpmFHfN9f47KpiRvqrKx0V9+erV1CNkpWzYhW/Qyc6aT8rEyCrvauWSYGZK2ia3o7vd3akF07acHAFpOA==" saltValue="yVW9XmDwTqEnmpSGai0KYg==" spinCount="100000" sqref="D2" name="Range1_1_1_3"/>
    <protectedRange algorithmName="SHA-512" hashValue="ON39YdpmFHfN9f47KpiRvqrKx0V9+erV1CNkpWzYhW/Qyc6aT8rEyCrvauWSYGZK2ia3o7vd3akF07acHAFpOA==" saltValue="yVW9XmDwTqEnmpSGai0KYg==" spinCount="100000" sqref="E3:J3 B3:C3" name="Range1_2_3"/>
    <protectedRange algorithmName="SHA-512" hashValue="ON39YdpmFHfN9f47KpiRvqrKx0V9+erV1CNkpWzYhW/Qyc6aT8rEyCrvauWSYGZK2ia3o7vd3akF07acHAFpOA==" saltValue="yVW9XmDwTqEnmpSGai0KYg==" spinCount="100000" sqref="D3" name="Range1_1_1_6"/>
    <protectedRange algorithmName="SHA-512" hashValue="ON39YdpmFHfN9f47KpiRvqrKx0V9+erV1CNkpWzYhW/Qyc6aT8rEyCrvauWSYGZK2ia3o7vd3akF07acHAFpOA==" saltValue="yVW9XmDwTqEnmpSGai0KYg==" spinCount="100000" sqref="B4:C5 E4:J5" name="Range1_4_3"/>
    <protectedRange algorithmName="SHA-512" hashValue="ON39YdpmFHfN9f47KpiRvqrKx0V9+erV1CNkpWzYhW/Qyc6aT8rEyCrvauWSYGZK2ia3o7vd3akF07acHAFpOA==" saltValue="yVW9XmDwTqEnmpSGai0KYg==" spinCount="100000" sqref="D4:D5" name="Range1_1_2_3"/>
    <protectedRange algorithmName="SHA-512" hashValue="ON39YdpmFHfN9f47KpiRvqrKx0V9+erV1CNkpWzYhW/Qyc6aT8rEyCrvauWSYGZK2ia3o7vd3akF07acHAFpOA==" saltValue="yVW9XmDwTqEnmpSGai0KYg==" spinCount="100000" sqref="E6:J7 B6:C7" name="Range1_8_2"/>
    <protectedRange algorithmName="SHA-512" hashValue="ON39YdpmFHfN9f47KpiRvqrKx0V9+erV1CNkpWzYhW/Qyc6aT8rEyCrvauWSYGZK2ia3o7vd3akF07acHAFpOA==" saltValue="yVW9XmDwTqEnmpSGai0KYg==" spinCount="100000" sqref="D6:D7" name="Range1_1_7_2_1"/>
    <protectedRange algorithmName="SHA-512" hashValue="ON39YdpmFHfN9f47KpiRvqrKx0V9+erV1CNkpWzYhW/Qyc6aT8rEyCrvauWSYGZK2ia3o7vd3akF07acHAFpOA==" saltValue="yVW9XmDwTqEnmpSGai0KYg==" spinCount="100000" sqref="B8:C8 E8:J8" name="Range1_15"/>
    <protectedRange algorithmName="SHA-512" hashValue="ON39YdpmFHfN9f47KpiRvqrKx0V9+erV1CNkpWzYhW/Qyc6aT8rEyCrvauWSYGZK2ia3o7vd3akF07acHAFpOA==" saltValue="yVW9XmDwTqEnmpSGai0KYg==" spinCount="100000" sqref="D8" name="Range1_1_2"/>
    <protectedRange algorithmName="SHA-512" hashValue="ON39YdpmFHfN9f47KpiRvqrKx0V9+erV1CNkpWzYhW/Qyc6aT8rEyCrvauWSYGZK2ia3o7vd3akF07acHAFpOA==" saltValue="yVW9XmDwTqEnmpSGai0KYg==" spinCount="100000" sqref="B11:C12 I11:J12" name="Range1_6"/>
    <protectedRange algorithmName="SHA-512" hashValue="ON39YdpmFHfN9f47KpiRvqrKx0V9+erV1CNkpWzYhW/Qyc6aT8rEyCrvauWSYGZK2ia3o7vd3akF07acHAFpOA==" saltValue="yVW9XmDwTqEnmpSGai0KYg==" spinCount="100000" sqref="D11:D12" name="Range1_1_5"/>
    <protectedRange algorithmName="SHA-512" hashValue="ON39YdpmFHfN9f47KpiRvqrKx0V9+erV1CNkpWzYhW/Qyc6aT8rEyCrvauWSYGZK2ia3o7vd3akF07acHAFpOA==" saltValue="yVW9XmDwTqEnmpSGai0KYg==" spinCount="100000" sqref="E11:H12" name="Range1_3_1"/>
    <protectedRange algorithmName="SHA-512" hashValue="ON39YdpmFHfN9f47KpiRvqrKx0V9+erV1CNkpWzYhW/Qyc6aT8rEyCrvauWSYGZK2ia3o7vd3akF07acHAFpOA==" saltValue="yVW9XmDwTqEnmpSGai0KYg==" spinCount="100000" sqref="B13:C13 I13:J13" name="Range1"/>
    <protectedRange algorithmName="SHA-512" hashValue="ON39YdpmFHfN9f47KpiRvqrKx0V9+erV1CNkpWzYhW/Qyc6aT8rEyCrvauWSYGZK2ia3o7vd3akF07acHAFpOA==" saltValue="yVW9XmDwTqEnmpSGai0KYg==" spinCount="100000" sqref="D13" name="Range1_1"/>
    <protectedRange algorithmName="SHA-512" hashValue="ON39YdpmFHfN9f47KpiRvqrKx0V9+erV1CNkpWzYhW/Qyc6aT8rEyCrvauWSYGZK2ia3o7vd3akF07acHAFpOA==" saltValue="yVW9XmDwTqEnmpSGai0KYg==" spinCount="100000" sqref="E13:H13" name="Range1_3"/>
    <protectedRange algorithmName="SHA-512" hashValue="ON39YdpmFHfN9f47KpiRvqrKx0V9+erV1CNkpWzYhW/Qyc6aT8rEyCrvauWSYGZK2ia3o7vd3akF07acHAFpOA==" saltValue="yVW9XmDwTqEnmpSGai0KYg==" spinCount="100000" sqref="E14:J14 B14:C14" name="Range1_2_1_2"/>
    <protectedRange algorithmName="SHA-512" hashValue="ON39YdpmFHfN9f47KpiRvqrKx0V9+erV1CNkpWzYhW/Qyc6aT8rEyCrvauWSYGZK2ia3o7vd3akF07acHAFpOA==" saltValue="yVW9XmDwTqEnmpSGai0KYg==" spinCount="100000" sqref="D14" name="Range1_1_1_1_1"/>
    <protectedRange algorithmName="SHA-512" hashValue="ON39YdpmFHfN9f47KpiRvqrKx0V9+erV1CNkpWzYhW/Qyc6aT8rEyCrvauWSYGZK2ia3o7vd3akF07acHAFpOA==" saltValue="yVW9XmDwTqEnmpSGai0KYg==" spinCount="100000" sqref="E15:J15 B15:C15" name="Range1_15_1"/>
    <protectedRange algorithmName="SHA-512" hashValue="ON39YdpmFHfN9f47KpiRvqrKx0V9+erV1CNkpWzYhW/Qyc6aT8rEyCrvauWSYGZK2ia3o7vd3akF07acHAFpOA==" saltValue="yVW9XmDwTqEnmpSGai0KYg==" spinCount="100000" sqref="D15" name="Range1_1_10_1"/>
    <protectedRange algorithmName="SHA-512" hashValue="ON39YdpmFHfN9f47KpiRvqrKx0V9+erV1CNkpWzYhW/Qyc6aT8rEyCrvauWSYGZK2ia3o7vd3akF07acHAFpOA==" saltValue="yVW9XmDwTqEnmpSGai0KYg==" spinCount="100000" sqref="B16:C16" name="Range1_4"/>
    <protectedRange algorithmName="SHA-512" hashValue="ON39YdpmFHfN9f47KpiRvqrKx0V9+erV1CNkpWzYhW/Qyc6aT8rEyCrvauWSYGZK2ia3o7vd3akF07acHAFpOA==" saltValue="yVW9XmDwTqEnmpSGai0KYg==" spinCount="100000" sqref="D16" name="Range1_1_15"/>
    <protectedRange algorithmName="SHA-512" hashValue="ON39YdpmFHfN9f47KpiRvqrKx0V9+erV1CNkpWzYhW/Qyc6aT8rEyCrvauWSYGZK2ia3o7vd3akF07acHAFpOA==" saltValue="yVW9XmDwTqEnmpSGai0KYg==" spinCount="100000" sqref="E16:J16" name="Range1_3_5"/>
    <protectedRange algorithmName="SHA-512" hashValue="ON39YdpmFHfN9f47KpiRvqrKx0V9+erV1CNkpWzYhW/Qyc6aT8rEyCrvauWSYGZK2ia3o7vd3akF07acHAFpOA==" saltValue="yVW9XmDwTqEnmpSGai0KYg==" spinCount="100000" sqref="B17:C17" name="Range1_5"/>
    <protectedRange algorithmName="SHA-512" hashValue="ON39YdpmFHfN9f47KpiRvqrKx0V9+erV1CNkpWzYhW/Qyc6aT8rEyCrvauWSYGZK2ia3o7vd3akF07acHAFpOA==" saltValue="yVW9XmDwTqEnmpSGai0KYg==" spinCount="100000" sqref="D17" name="Range1_1_15_1"/>
    <protectedRange algorithmName="SHA-512" hashValue="ON39YdpmFHfN9f47KpiRvqrKx0V9+erV1CNkpWzYhW/Qyc6aT8rEyCrvauWSYGZK2ia3o7vd3akF07acHAFpOA==" saltValue="yVW9XmDwTqEnmpSGai0KYg==" spinCount="100000" sqref="E17:J17" name="Range1_3_5_1"/>
    <protectedRange sqref="B18:C19 I18:J19" name="Range1_6_1"/>
    <protectedRange sqref="D18:D19" name="Range1_1_4_3"/>
    <protectedRange sqref="E18:H19" name="Range1_3_4_3"/>
    <protectedRange algorithmName="SHA-512" hashValue="ON39YdpmFHfN9f47KpiRvqrKx0V9+erV1CNkpWzYhW/Qyc6aT8rEyCrvauWSYGZK2ia3o7vd3akF07acHAFpOA==" saltValue="yVW9XmDwTqEnmpSGai0KYg==" spinCount="100000" sqref="B20:C21 E20:J21" name="Range1_17"/>
    <protectedRange algorithmName="SHA-512" hashValue="ON39YdpmFHfN9f47KpiRvqrKx0V9+erV1CNkpWzYhW/Qyc6aT8rEyCrvauWSYGZK2ia3o7vd3akF07acHAFpOA==" saltValue="yVW9XmDwTqEnmpSGai0KYg==" spinCount="100000" sqref="D20:D21" name="Range1_1_15_2"/>
    <protectedRange algorithmName="SHA-512" hashValue="ON39YdpmFHfN9f47KpiRvqrKx0V9+erV1CNkpWzYhW/Qyc6aT8rEyCrvauWSYGZK2ia3o7vd3akF07acHAFpOA==" saltValue="yVW9XmDwTqEnmpSGai0KYg==" spinCount="100000" sqref="B22:C23" name="Range1_9"/>
    <protectedRange algorithmName="SHA-512" hashValue="ON39YdpmFHfN9f47KpiRvqrKx0V9+erV1CNkpWzYhW/Qyc6aT8rEyCrvauWSYGZK2ia3o7vd3akF07acHAFpOA==" saltValue="yVW9XmDwTqEnmpSGai0KYg==" spinCount="100000" sqref="D22:D23" name="Range1_1_14"/>
    <protectedRange algorithmName="SHA-512" hashValue="ON39YdpmFHfN9f47KpiRvqrKx0V9+erV1CNkpWzYhW/Qyc6aT8rEyCrvauWSYGZK2ia3o7vd3akF07acHAFpOA==" saltValue="yVW9XmDwTqEnmpSGai0KYg==" spinCount="100000" sqref="E22:J23" name="Range1_3_6"/>
    <protectedRange algorithmName="SHA-512" hashValue="ON39YdpmFHfN9f47KpiRvqrKx0V9+erV1CNkpWzYhW/Qyc6aT8rEyCrvauWSYGZK2ia3o7vd3akF07acHAFpOA==" saltValue="yVW9XmDwTqEnmpSGai0KYg==" spinCount="100000" sqref="E24:J25 B24:C25" name="Range1_14"/>
    <protectedRange algorithmName="SHA-512" hashValue="ON39YdpmFHfN9f47KpiRvqrKx0V9+erV1CNkpWzYhW/Qyc6aT8rEyCrvauWSYGZK2ia3o7vd3akF07acHAFpOA==" saltValue="yVW9XmDwTqEnmpSGai0KYg==" spinCount="100000" sqref="D24:D25" name="Range1_1_15_3"/>
  </protectedRanges>
  <conditionalFormatting sqref="J2">
    <cfRule type="top10" dxfId="681" priority="111" rank="1"/>
  </conditionalFormatting>
  <conditionalFormatting sqref="I2">
    <cfRule type="top10" dxfId="680" priority="112" rank="1"/>
  </conditionalFormatting>
  <conditionalFormatting sqref="H2">
    <cfRule type="top10" dxfId="679" priority="113" rank="1"/>
  </conditionalFormatting>
  <conditionalFormatting sqref="G2">
    <cfRule type="top10" dxfId="678" priority="114" rank="1"/>
  </conditionalFormatting>
  <conditionalFormatting sqref="F2">
    <cfRule type="top10" dxfId="677" priority="115" rank="1"/>
  </conditionalFormatting>
  <conditionalFormatting sqref="E2">
    <cfRule type="top10" dxfId="676" priority="116" rank="1"/>
  </conditionalFormatting>
  <conditionalFormatting sqref="J3">
    <cfRule type="top10" dxfId="675" priority="91" rank="1"/>
  </conditionalFormatting>
  <conditionalFormatting sqref="I3">
    <cfRule type="top10" dxfId="674" priority="92" rank="1"/>
  </conditionalFormatting>
  <conditionalFormatting sqref="H3">
    <cfRule type="top10" dxfId="673" priority="93" rank="1"/>
  </conditionalFormatting>
  <conditionalFormatting sqref="G3">
    <cfRule type="top10" dxfId="672" priority="94" rank="1"/>
  </conditionalFormatting>
  <conditionalFormatting sqref="F3">
    <cfRule type="top10" dxfId="671" priority="95" rank="1"/>
  </conditionalFormatting>
  <conditionalFormatting sqref="E3">
    <cfRule type="top10" dxfId="670" priority="96" rank="1"/>
  </conditionalFormatting>
  <conditionalFormatting sqref="E4:E5">
    <cfRule type="top10" dxfId="669" priority="90" rank="1"/>
  </conditionalFormatting>
  <conditionalFormatting sqref="F4:F5">
    <cfRule type="top10" dxfId="668" priority="89" rank="1"/>
  </conditionalFormatting>
  <conditionalFormatting sqref="G4:G5">
    <cfRule type="top10" dxfId="667" priority="88" rank="1"/>
  </conditionalFormatting>
  <conditionalFormatting sqref="H4:H5">
    <cfRule type="top10" dxfId="666" priority="87" rank="1"/>
  </conditionalFormatting>
  <conditionalFormatting sqref="I4:I5">
    <cfRule type="top10" dxfId="665" priority="86" rank="1"/>
  </conditionalFormatting>
  <conditionalFormatting sqref="J4:J5">
    <cfRule type="top10" dxfId="664" priority="85" rank="1"/>
  </conditionalFormatting>
  <conditionalFormatting sqref="J6:J7">
    <cfRule type="top10" dxfId="663" priority="79" rank="1"/>
  </conditionalFormatting>
  <conditionalFormatting sqref="I6:I7">
    <cfRule type="top10" dxfId="662" priority="80" rank="1"/>
  </conditionalFormatting>
  <conditionalFormatting sqref="H6:H7">
    <cfRule type="top10" dxfId="661" priority="81" rank="1"/>
  </conditionalFormatting>
  <conditionalFormatting sqref="G6:G7">
    <cfRule type="top10" dxfId="660" priority="82" rank="1"/>
  </conditionalFormatting>
  <conditionalFormatting sqref="F6:F7">
    <cfRule type="top10" dxfId="659" priority="83" rank="1"/>
  </conditionalFormatting>
  <conditionalFormatting sqref="E6:E7">
    <cfRule type="top10" dxfId="658" priority="84" rank="1"/>
  </conditionalFormatting>
  <conditionalFormatting sqref="I8">
    <cfRule type="top10" dxfId="657" priority="78" rank="1"/>
  </conditionalFormatting>
  <conditionalFormatting sqref="H8">
    <cfRule type="top10" dxfId="656" priority="74" rank="1"/>
  </conditionalFormatting>
  <conditionalFormatting sqref="J8">
    <cfRule type="top10" dxfId="655" priority="75" rank="1"/>
  </conditionalFormatting>
  <conditionalFormatting sqref="G8">
    <cfRule type="top10" dxfId="654" priority="77" rank="1"/>
  </conditionalFormatting>
  <conditionalFormatting sqref="F8">
    <cfRule type="top10" dxfId="653" priority="76" rank="1"/>
  </conditionalFormatting>
  <conditionalFormatting sqref="E8">
    <cfRule type="top10" dxfId="652" priority="73" rank="1"/>
  </conditionalFormatting>
  <conditionalFormatting sqref="E9:E10">
    <cfRule type="top10" dxfId="651" priority="72" rank="1"/>
  </conditionalFormatting>
  <conditionalFormatting sqref="F9:F10">
    <cfRule type="top10" dxfId="650" priority="71" rank="1"/>
  </conditionalFormatting>
  <conditionalFormatting sqref="G9:G10">
    <cfRule type="top10" dxfId="649" priority="70" rank="1"/>
  </conditionalFormatting>
  <conditionalFormatting sqref="H9:H10">
    <cfRule type="top10" dxfId="648" priority="69" rank="1"/>
  </conditionalFormatting>
  <conditionalFormatting sqref="I9:I10">
    <cfRule type="top10" dxfId="647" priority="68" rank="1"/>
  </conditionalFormatting>
  <conditionalFormatting sqref="J9:J10">
    <cfRule type="top10" dxfId="646" priority="67" rank="1"/>
  </conditionalFormatting>
  <conditionalFormatting sqref="F11:F12">
    <cfRule type="top10" dxfId="645" priority="64" rank="1"/>
  </conditionalFormatting>
  <conditionalFormatting sqref="I11:I12">
    <cfRule type="top10" dxfId="644" priority="61" rank="1"/>
    <cfRule type="top10" dxfId="643" priority="66" rank="1"/>
  </conditionalFormatting>
  <conditionalFormatting sqref="E11:E12">
    <cfRule type="top10" dxfId="642" priority="65" rank="1"/>
  </conditionalFormatting>
  <conditionalFormatting sqref="G11:G12">
    <cfRule type="top10" dxfId="641" priority="63" rank="1"/>
  </conditionalFormatting>
  <conditionalFormatting sqref="H11:H12">
    <cfRule type="top10" dxfId="640" priority="62" rank="1"/>
  </conditionalFormatting>
  <conditionalFormatting sqref="J11:J12">
    <cfRule type="top10" dxfId="639" priority="60" rank="1"/>
  </conditionalFormatting>
  <conditionalFormatting sqref="E11:J12">
    <cfRule type="cellIs" dxfId="638" priority="59" operator="greaterThanOrEqual">
      <formula>200</formula>
    </cfRule>
  </conditionalFormatting>
  <conditionalFormatting sqref="F13">
    <cfRule type="top10" dxfId="637" priority="57" rank="1"/>
  </conditionalFormatting>
  <conditionalFormatting sqref="G13">
    <cfRule type="top10" dxfId="636" priority="56" rank="1"/>
  </conditionalFormatting>
  <conditionalFormatting sqref="H13">
    <cfRule type="top10" dxfId="635" priority="55" rank="1"/>
  </conditionalFormatting>
  <conditionalFormatting sqref="I13">
    <cfRule type="top10" dxfId="634" priority="53" rank="1"/>
  </conditionalFormatting>
  <conditionalFormatting sqref="J13">
    <cfRule type="top10" dxfId="633" priority="54" rank="1"/>
  </conditionalFormatting>
  <conditionalFormatting sqref="E13">
    <cfRule type="top10" dxfId="632" priority="58" rank="1"/>
  </conditionalFormatting>
  <conditionalFormatting sqref="J14">
    <cfRule type="top10" dxfId="631" priority="47" rank="1"/>
  </conditionalFormatting>
  <conditionalFormatting sqref="I14">
    <cfRule type="top10" dxfId="630" priority="48" rank="1"/>
  </conditionalFormatting>
  <conditionalFormatting sqref="H14">
    <cfRule type="top10" dxfId="629" priority="49" rank="1"/>
  </conditionalFormatting>
  <conditionalFormatting sqref="G14">
    <cfRule type="top10" dxfId="628" priority="50" rank="1"/>
  </conditionalFormatting>
  <conditionalFormatting sqref="F14">
    <cfRule type="top10" dxfId="627" priority="51" rank="1"/>
  </conditionalFormatting>
  <conditionalFormatting sqref="E14">
    <cfRule type="top10" dxfId="626" priority="52" rank="1"/>
  </conditionalFormatting>
  <conditionalFormatting sqref="J15">
    <cfRule type="top10" dxfId="625" priority="41" rank="1"/>
  </conditionalFormatting>
  <conditionalFormatting sqref="I15">
    <cfRule type="top10" dxfId="624" priority="42" rank="1"/>
  </conditionalFormatting>
  <conditionalFormatting sqref="H15">
    <cfRule type="top10" dxfId="623" priority="43" rank="1"/>
  </conditionalFormatting>
  <conditionalFormatting sqref="G15">
    <cfRule type="top10" dxfId="622" priority="44" rank="1"/>
  </conditionalFormatting>
  <conditionalFormatting sqref="F15">
    <cfRule type="top10" dxfId="621" priority="45" rank="1"/>
  </conditionalFormatting>
  <conditionalFormatting sqref="E15">
    <cfRule type="top10" dxfId="620" priority="46" rank="1"/>
  </conditionalFormatting>
  <conditionalFormatting sqref="F16">
    <cfRule type="top10" dxfId="619" priority="40" rank="1"/>
  </conditionalFormatting>
  <conditionalFormatting sqref="E16">
    <cfRule type="top10" dxfId="618" priority="39" rank="1"/>
  </conditionalFormatting>
  <conditionalFormatting sqref="J16">
    <cfRule type="top10" dxfId="617" priority="38" rank="1"/>
  </conditionalFormatting>
  <conditionalFormatting sqref="E16:J16">
    <cfRule type="cellIs" dxfId="616" priority="37" operator="greaterThanOrEqual">
      <formula>200</formula>
    </cfRule>
  </conditionalFormatting>
  <conditionalFormatting sqref="G16">
    <cfRule type="top10" dxfId="615" priority="36" rank="1"/>
  </conditionalFormatting>
  <conditionalFormatting sqref="H16">
    <cfRule type="top10" dxfId="614" priority="35" rank="1"/>
  </conditionalFormatting>
  <conditionalFormatting sqref="I16">
    <cfRule type="top10" dxfId="613" priority="34" rank="1"/>
  </conditionalFormatting>
  <conditionalFormatting sqref="F17">
    <cfRule type="top10" dxfId="612" priority="33" rank="1"/>
  </conditionalFormatting>
  <conditionalFormatting sqref="E17">
    <cfRule type="top10" dxfId="611" priority="32" rank="1"/>
  </conditionalFormatting>
  <conditionalFormatting sqref="J17">
    <cfRule type="top10" dxfId="610" priority="31" rank="1"/>
  </conditionalFormatting>
  <conditionalFormatting sqref="E17:J17">
    <cfRule type="cellIs" dxfId="609" priority="30" operator="greaterThanOrEqual">
      <formula>200</formula>
    </cfRule>
  </conditionalFormatting>
  <conditionalFormatting sqref="G17">
    <cfRule type="top10" dxfId="608" priority="29" rank="1"/>
  </conditionalFormatting>
  <conditionalFormatting sqref="H17">
    <cfRule type="top10" dxfId="607" priority="28" rank="1"/>
  </conditionalFormatting>
  <conditionalFormatting sqref="I17">
    <cfRule type="top10" dxfId="606" priority="27" rank="1"/>
  </conditionalFormatting>
  <conditionalFormatting sqref="F18:F19">
    <cfRule type="top10" dxfId="605" priority="21" rank="1"/>
  </conditionalFormatting>
  <conditionalFormatting sqref="G18:G19">
    <cfRule type="top10" dxfId="604" priority="22" rank="1"/>
  </conditionalFormatting>
  <conditionalFormatting sqref="H18:H19">
    <cfRule type="top10" dxfId="603" priority="23" rank="1"/>
  </conditionalFormatting>
  <conditionalFormatting sqref="I18:I19">
    <cfRule type="top10" dxfId="602" priority="24" rank="1"/>
  </conditionalFormatting>
  <conditionalFormatting sqref="J18:J19">
    <cfRule type="top10" dxfId="601" priority="25" rank="1"/>
  </conditionalFormatting>
  <conditionalFormatting sqref="E18:E19">
    <cfRule type="top10" dxfId="600" priority="26" rank="1"/>
  </conditionalFormatting>
  <conditionalFormatting sqref="E20:E21">
    <cfRule type="top10" dxfId="599" priority="20" rank="1"/>
  </conditionalFormatting>
  <conditionalFormatting sqref="F20:F21">
    <cfRule type="top10" dxfId="598" priority="19" rank="1"/>
  </conditionalFormatting>
  <conditionalFormatting sqref="G20:G21">
    <cfRule type="top10" dxfId="597" priority="18" rank="1"/>
  </conditionalFormatting>
  <conditionalFormatting sqref="H20:H21">
    <cfRule type="top10" dxfId="596" priority="17" rank="1"/>
  </conditionalFormatting>
  <conditionalFormatting sqref="I20:I21">
    <cfRule type="top10" dxfId="595" priority="16" rank="1"/>
  </conditionalFormatting>
  <conditionalFormatting sqref="J20:J21">
    <cfRule type="top10" dxfId="594" priority="15" rank="1"/>
  </conditionalFormatting>
  <conditionalFormatting sqref="E22:J23">
    <cfRule type="cellIs" dxfId="593" priority="8" operator="greaterThanOrEqual">
      <formula>200</formula>
    </cfRule>
  </conditionalFormatting>
  <conditionalFormatting sqref="I24:I25">
    <cfRule type="top10" dxfId="592" priority="3" rank="1"/>
  </conditionalFormatting>
  <conditionalFormatting sqref="H24:H25">
    <cfRule type="top10" dxfId="591" priority="4" rank="1"/>
  </conditionalFormatting>
  <conditionalFormatting sqref="G24:G25">
    <cfRule type="top10" dxfId="590" priority="5" rank="1"/>
  </conditionalFormatting>
  <conditionalFormatting sqref="E24:E25">
    <cfRule type="top10" dxfId="589" priority="6" rank="1"/>
  </conditionalFormatting>
  <conditionalFormatting sqref="J24:J25">
    <cfRule type="top10" dxfId="588" priority="7" rank="1"/>
  </conditionalFormatting>
  <conditionalFormatting sqref="E24:J25">
    <cfRule type="cellIs" dxfId="587" priority="2" operator="greaterThanOrEqual">
      <formula>200</formula>
    </cfRule>
  </conditionalFormatting>
  <conditionalFormatting sqref="F24:F25">
    <cfRule type="top10" dxfId="586" priority="1" rank="1"/>
  </conditionalFormatting>
  <conditionalFormatting sqref="E22:E23">
    <cfRule type="top10" dxfId="585" priority="9" rank="1"/>
  </conditionalFormatting>
  <conditionalFormatting sqref="G22:G23">
    <cfRule type="top10" dxfId="584" priority="10" rank="1"/>
  </conditionalFormatting>
  <conditionalFormatting sqref="H22:H23">
    <cfRule type="top10" dxfId="583" priority="11" rank="1"/>
  </conditionalFormatting>
  <conditionalFormatting sqref="J22:J23">
    <cfRule type="top10" dxfId="582" priority="12" rank="1"/>
  </conditionalFormatting>
  <conditionalFormatting sqref="F22:F23">
    <cfRule type="top10" dxfId="581" priority="13" rank="1"/>
  </conditionalFormatting>
  <conditionalFormatting sqref="I22:I23">
    <cfRule type="top10" dxfId="580" priority="14" rank="1"/>
  </conditionalFormatting>
  <hyperlinks>
    <hyperlink ref="Q1" location="'National Rankings'!A1" display="Back to Ranking" xr:uid="{AE299EB1-B706-4849-9D6C-B7E86C8B894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44A3CA-AFA1-4DA6-BBEB-58347AFB149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5A8F9-ECEF-45D1-90C6-AD2A7204CDBB}">
  <dimension ref="A1:Q4"/>
  <sheetViews>
    <sheetView workbookViewId="0">
      <selection activeCell="B27" sqref="B2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196</v>
      </c>
      <c r="C2" s="15">
        <v>44835</v>
      </c>
      <c r="D2" s="16" t="s">
        <v>166</v>
      </c>
      <c r="E2" s="34">
        <v>185</v>
      </c>
      <c r="F2" s="34">
        <v>195</v>
      </c>
      <c r="G2" s="34">
        <v>191</v>
      </c>
      <c r="H2" s="34">
        <v>189</v>
      </c>
      <c r="I2" s="34">
        <v>189</v>
      </c>
      <c r="J2" s="34">
        <v>192</v>
      </c>
      <c r="K2" s="18">
        <v>6</v>
      </c>
      <c r="L2" s="18">
        <v>1141</v>
      </c>
      <c r="M2" s="19">
        <v>190.16666666666666</v>
      </c>
      <c r="N2" s="20">
        <v>18</v>
      </c>
      <c r="O2" s="21">
        <v>208.16666666666666</v>
      </c>
    </row>
    <row r="4" spans="1:17" x14ac:dyDescent="0.3">
      <c r="K4" s="8">
        <f>SUM(K2:K3)</f>
        <v>6</v>
      </c>
      <c r="L4" s="8">
        <f>SUM(L2:L3)</f>
        <v>1141</v>
      </c>
      <c r="M4" s="7">
        <f>SUM(L4/K4)</f>
        <v>190.16666666666666</v>
      </c>
      <c r="N4" s="8">
        <f>SUM(N2:N3)</f>
        <v>18</v>
      </c>
      <c r="O4" s="12">
        <f>SUM(M4+N4)</f>
        <v>208.16666666666666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12"/>
    <protectedRange algorithmName="SHA-512" hashValue="ON39YdpmFHfN9f47KpiRvqrKx0V9+erV1CNkpWzYhW/Qyc6aT8rEyCrvauWSYGZK2ia3o7vd3akF07acHAFpOA==" saltValue="yVW9XmDwTqEnmpSGai0KYg==" spinCount="100000" sqref="E2:H2" name="Range1_3_4"/>
  </protectedRanges>
  <conditionalFormatting sqref="F2">
    <cfRule type="top10" dxfId="3168" priority="6" rank="1"/>
  </conditionalFormatting>
  <conditionalFormatting sqref="I2">
    <cfRule type="top10" dxfId="3167" priority="3" rank="1"/>
    <cfRule type="top10" dxfId="3166" priority="8" rank="1"/>
  </conditionalFormatting>
  <conditionalFormatting sqref="E2">
    <cfRule type="top10" dxfId="3165" priority="7" rank="1"/>
  </conditionalFormatting>
  <conditionalFormatting sqref="G2">
    <cfRule type="top10" dxfId="3164" priority="5" rank="1"/>
  </conditionalFormatting>
  <conditionalFormatting sqref="H2">
    <cfRule type="top10" dxfId="3163" priority="4" rank="1"/>
  </conditionalFormatting>
  <conditionalFormatting sqref="J2">
    <cfRule type="top10" dxfId="3162" priority="2" rank="1"/>
  </conditionalFormatting>
  <conditionalFormatting sqref="E2:J2">
    <cfRule type="cellIs" dxfId="3161" priority="1" operator="greaterThanOrEqual">
      <formula>200</formula>
    </cfRule>
  </conditionalFormatting>
  <hyperlinks>
    <hyperlink ref="Q1" location="'National Rankings'!A1" display="Back to Ranking" xr:uid="{85630AA2-C6B7-4A20-B528-795421E0409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927D53-2FC8-494D-B466-1A7D3BDC8A1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F0A9B-15D5-418E-8D10-1A7B97E858B7}">
  <dimension ref="A1:Q4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180</v>
      </c>
      <c r="C2" s="15">
        <v>44807</v>
      </c>
      <c r="D2" s="16" t="s">
        <v>172</v>
      </c>
      <c r="E2" s="17">
        <v>193</v>
      </c>
      <c r="F2" s="17">
        <v>194</v>
      </c>
      <c r="G2" s="17">
        <v>181</v>
      </c>
      <c r="H2" s="17">
        <v>195</v>
      </c>
      <c r="I2" s="17">
        <v>197</v>
      </c>
      <c r="J2" s="17">
        <v>197</v>
      </c>
      <c r="K2" s="18">
        <v>6</v>
      </c>
      <c r="L2" s="18">
        <v>1157</v>
      </c>
      <c r="M2" s="19">
        <v>192.83333333333334</v>
      </c>
      <c r="N2" s="20">
        <v>4</v>
      </c>
      <c r="O2" s="21">
        <v>196.83333333333334</v>
      </c>
    </row>
    <row r="4" spans="1:17" x14ac:dyDescent="0.3">
      <c r="K4" s="8">
        <f>SUM(K2:K3)</f>
        <v>6</v>
      </c>
      <c r="L4" s="8">
        <f>SUM(L2:L3)</f>
        <v>1157</v>
      </c>
      <c r="M4" s="7">
        <f>SUM(L4/K4)</f>
        <v>192.83333333333334</v>
      </c>
      <c r="N4" s="8">
        <f>SUM(N2:N3)</f>
        <v>4</v>
      </c>
      <c r="O4" s="12">
        <f>SUM(M4+N4)</f>
        <v>196.83333333333334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"/>
    <protectedRange algorithmName="SHA-512" hashValue="ON39YdpmFHfN9f47KpiRvqrKx0V9+erV1CNkpWzYhW/Qyc6aT8rEyCrvauWSYGZK2ia3o7vd3akF07acHAFpOA==" saltValue="yVW9XmDwTqEnmpSGai0KYg==" spinCount="100000" sqref="D2" name="Range1_1_15_1"/>
    <protectedRange algorithmName="SHA-512" hashValue="ON39YdpmFHfN9f47KpiRvqrKx0V9+erV1CNkpWzYhW/Qyc6aT8rEyCrvauWSYGZK2ia3o7vd3akF07acHAFpOA==" saltValue="yVW9XmDwTqEnmpSGai0KYg==" spinCount="100000" sqref="E2:J2" name="Range1_3_5_1"/>
  </protectedRanges>
  <conditionalFormatting sqref="F2">
    <cfRule type="top10" dxfId="579" priority="7" rank="1"/>
  </conditionalFormatting>
  <conditionalFormatting sqref="E2">
    <cfRule type="top10" dxfId="578" priority="6" rank="1"/>
  </conditionalFormatting>
  <conditionalFormatting sqref="J2">
    <cfRule type="top10" dxfId="577" priority="5" rank="1"/>
  </conditionalFormatting>
  <conditionalFormatting sqref="E2:J2">
    <cfRule type="cellIs" dxfId="576" priority="4" operator="greaterThanOrEqual">
      <formula>200</formula>
    </cfRule>
  </conditionalFormatting>
  <conditionalFormatting sqref="G2">
    <cfRule type="top10" dxfId="575" priority="3" rank="1"/>
  </conditionalFormatting>
  <conditionalFormatting sqref="H2">
    <cfRule type="top10" dxfId="574" priority="2" rank="1"/>
  </conditionalFormatting>
  <conditionalFormatting sqref="I2">
    <cfRule type="top10" dxfId="573" priority="1" rank="1"/>
  </conditionalFormatting>
  <hyperlinks>
    <hyperlink ref="Q1" location="'National Rankings'!A1" display="Back to Ranking" xr:uid="{FAA84460-237E-4F3F-B2BA-80D051A236B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4B4361-9389-4B6C-9240-0B428184657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4BCE0-56BF-43B6-A147-6A0E62030F48}">
  <sheetPr codeName="Sheet69"/>
  <dimension ref="A1:Q4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77</v>
      </c>
      <c r="C2" s="15">
        <v>44653</v>
      </c>
      <c r="D2" s="16" t="s">
        <v>65</v>
      </c>
      <c r="E2" s="17">
        <v>118</v>
      </c>
      <c r="F2" s="17">
        <v>131</v>
      </c>
      <c r="G2" s="17">
        <v>153</v>
      </c>
      <c r="H2" s="17"/>
      <c r="I2" s="17"/>
      <c r="J2" s="17"/>
      <c r="K2" s="18">
        <v>3</v>
      </c>
      <c r="L2" s="18">
        <v>402</v>
      </c>
      <c r="M2" s="19">
        <v>134</v>
      </c>
      <c r="N2" s="20">
        <v>5</v>
      </c>
      <c r="O2" s="21">
        <v>139</v>
      </c>
    </row>
    <row r="3" spans="1:17" x14ac:dyDescent="0.3">
      <c r="A3" s="24"/>
      <c r="B3" s="25"/>
      <c r="C3" s="26"/>
      <c r="D3" s="27"/>
      <c r="E3" s="28"/>
      <c r="F3" s="28"/>
      <c r="G3" s="28"/>
      <c r="H3" s="28"/>
      <c r="I3" s="28"/>
      <c r="J3" s="28"/>
      <c r="K3" s="29"/>
      <c r="L3" s="29"/>
      <c r="M3" s="30"/>
      <c r="N3" s="31"/>
      <c r="O3" s="32"/>
    </row>
    <row r="4" spans="1:17" x14ac:dyDescent="0.3">
      <c r="K4" s="8">
        <f>SUM(K2:K3)</f>
        <v>3</v>
      </c>
      <c r="L4" s="8">
        <f>SUM(L2:L3)</f>
        <v>402</v>
      </c>
      <c r="M4" s="7">
        <f>SUM(L4/K4)</f>
        <v>134</v>
      </c>
      <c r="N4" s="8">
        <f>SUM(N2:N3)</f>
        <v>5</v>
      </c>
      <c r="O4" s="12">
        <f>SUM(M4+N4)</f>
        <v>139</v>
      </c>
    </row>
  </sheetData>
  <protectedRanges>
    <protectedRange algorithmName="SHA-512" hashValue="ON39YdpmFHfN9f47KpiRvqrKx0V9+erV1CNkpWzYhW/Qyc6aT8rEyCrvauWSYGZK2ia3o7vd3akF07acHAFpOA==" saltValue="yVW9XmDwTqEnmpSGai0KYg==" spinCount="100000" sqref="B3:C3 I3:J3" name="Range1_20_1_1"/>
    <protectedRange algorithmName="SHA-512" hashValue="ON39YdpmFHfN9f47KpiRvqrKx0V9+erV1CNkpWzYhW/Qyc6aT8rEyCrvauWSYGZK2ia3o7vd3akF07acHAFpOA==" saltValue="yVW9XmDwTqEnmpSGai0KYg==" spinCount="100000" sqref="D3" name="Range1_1_15_1"/>
    <protectedRange algorithmName="SHA-512" hashValue="ON39YdpmFHfN9f47KpiRvqrKx0V9+erV1CNkpWzYhW/Qyc6aT8rEyCrvauWSYGZK2ia3o7vd3akF07acHAFpOA==" saltValue="yVW9XmDwTqEnmpSGai0KYg==" spinCount="100000" sqref="E3:H3" name="Range1_3_4_1_1"/>
    <protectedRange algorithmName="SHA-512" hashValue="ON39YdpmFHfN9f47KpiRvqrKx0V9+erV1CNkpWzYhW/Qyc6aT8rEyCrvauWSYGZK2ia3o7vd3akF07acHAFpOA==" saltValue="yVW9XmDwTqEnmpSGai0KYg==" spinCount="100000" sqref="B2:C2 I2:J2" name="Range1_17"/>
    <protectedRange algorithmName="SHA-512" hashValue="ON39YdpmFHfN9f47KpiRvqrKx0V9+erV1CNkpWzYhW/Qyc6aT8rEyCrvauWSYGZK2ia3o7vd3akF07acHAFpOA==" saltValue="yVW9XmDwTqEnmpSGai0KYg==" spinCount="100000" sqref="D2" name="Range1_1_12"/>
    <protectedRange algorithmName="SHA-512" hashValue="ON39YdpmFHfN9f47KpiRvqrKx0V9+erV1CNkpWzYhW/Qyc6aT8rEyCrvauWSYGZK2ia3o7vd3akF07acHAFpOA==" saltValue="yVW9XmDwTqEnmpSGai0KYg==" spinCount="100000" sqref="E2:H2" name="Range1_3_5"/>
  </protectedRanges>
  <conditionalFormatting sqref="E3:J3">
    <cfRule type="cellIs" dxfId="572" priority="13" operator="greaterThanOrEqual">
      <formula>200</formula>
    </cfRule>
  </conditionalFormatting>
  <conditionalFormatting sqref="F3">
    <cfRule type="top10" dxfId="571" priority="14" rank="1"/>
  </conditionalFormatting>
  <conditionalFormatting sqref="I3">
    <cfRule type="top10" dxfId="570" priority="15" rank="1"/>
    <cfRule type="top10" dxfId="569" priority="16" rank="1"/>
  </conditionalFormatting>
  <conditionalFormatting sqref="E3">
    <cfRule type="top10" dxfId="568" priority="17" rank="1"/>
  </conditionalFormatting>
  <conditionalFormatting sqref="G3">
    <cfRule type="top10" dxfId="567" priority="18" rank="1"/>
  </conditionalFormatting>
  <conditionalFormatting sqref="H3">
    <cfRule type="top10" dxfId="566" priority="19" rank="1"/>
  </conditionalFormatting>
  <conditionalFormatting sqref="J3">
    <cfRule type="top10" dxfId="565" priority="20" rank="1"/>
  </conditionalFormatting>
  <conditionalFormatting sqref="F2">
    <cfRule type="top10" dxfId="564" priority="1" rank="1"/>
  </conditionalFormatting>
  <conditionalFormatting sqref="G2">
    <cfRule type="top10" dxfId="563" priority="2" rank="1"/>
  </conditionalFormatting>
  <conditionalFormatting sqref="H2">
    <cfRule type="top10" dxfId="562" priority="3" rank="1"/>
  </conditionalFormatting>
  <conditionalFormatting sqref="I2">
    <cfRule type="top10" dxfId="561" priority="4" rank="1"/>
  </conditionalFormatting>
  <conditionalFormatting sqref="J2">
    <cfRule type="top10" dxfId="560" priority="5" rank="1"/>
  </conditionalFormatting>
  <conditionalFormatting sqref="E2">
    <cfRule type="top10" dxfId="559" priority="6" rank="1"/>
  </conditionalFormatting>
  <hyperlinks>
    <hyperlink ref="Q1" location="'National Rankings'!A1" display="Back to Ranking" xr:uid="{36C705F2-3EBB-4AA0-B435-CF7ED5767E8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896BD6-55A4-40EE-962B-30AFA4C0592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D2AD8-993A-4243-AAFE-9FE7C9ED2149}">
  <sheetPr codeName="Sheet32"/>
  <dimension ref="A1:Q10"/>
  <sheetViews>
    <sheetView topLeftCell="A6" workbookViewId="0">
      <selection activeCell="A8" sqref="A8:O8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29</v>
      </c>
      <c r="B2" s="14" t="s">
        <v>39</v>
      </c>
      <c r="C2" s="15">
        <v>44625</v>
      </c>
      <c r="D2" s="16" t="s">
        <v>38</v>
      </c>
      <c r="E2" s="17">
        <v>186</v>
      </c>
      <c r="F2" s="17">
        <v>178</v>
      </c>
      <c r="G2" s="17">
        <v>168</v>
      </c>
      <c r="H2" s="17">
        <v>179</v>
      </c>
      <c r="I2" s="17"/>
      <c r="J2" s="17"/>
      <c r="K2" s="18">
        <v>4</v>
      </c>
      <c r="L2" s="18">
        <v>711</v>
      </c>
      <c r="M2" s="19">
        <v>177.75</v>
      </c>
      <c r="N2" s="20">
        <v>4</v>
      </c>
      <c r="O2" s="21">
        <v>181.75</v>
      </c>
    </row>
    <row r="3" spans="1:17" x14ac:dyDescent="0.3">
      <c r="A3" s="13" t="s">
        <v>48</v>
      </c>
      <c r="B3" s="14" t="s">
        <v>39</v>
      </c>
      <c r="C3" s="15">
        <v>44653</v>
      </c>
      <c r="D3" s="16" t="s">
        <v>52</v>
      </c>
      <c r="E3" s="17">
        <v>186</v>
      </c>
      <c r="F3" s="17">
        <v>185.001</v>
      </c>
      <c r="G3" s="17">
        <v>143</v>
      </c>
      <c r="H3" s="17">
        <v>167</v>
      </c>
      <c r="I3" s="17"/>
      <c r="J3" s="17"/>
      <c r="K3" s="18">
        <v>4</v>
      </c>
      <c r="L3" s="18">
        <v>681.00099999999998</v>
      </c>
      <c r="M3" s="19">
        <v>170.25024999999999</v>
      </c>
      <c r="N3" s="20">
        <v>5</v>
      </c>
      <c r="O3" s="21">
        <v>175.25024999999999</v>
      </c>
    </row>
    <row r="4" spans="1:17" x14ac:dyDescent="0.3">
      <c r="A4" s="35" t="s">
        <v>29</v>
      </c>
      <c r="B4" s="14" t="s">
        <v>39</v>
      </c>
      <c r="C4" s="15">
        <v>44716</v>
      </c>
      <c r="D4" s="16" t="s">
        <v>38</v>
      </c>
      <c r="E4" s="17">
        <v>178</v>
      </c>
      <c r="F4" s="17">
        <v>185</v>
      </c>
      <c r="G4" s="17">
        <v>187</v>
      </c>
      <c r="H4" s="17">
        <v>185</v>
      </c>
      <c r="I4" s="17">
        <v>181</v>
      </c>
      <c r="J4" s="17">
        <v>175</v>
      </c>
      <c r="K4" s="18">
        <v>6</v>
      </c>
      <c r="L4" s="18">
        <v>1091</v>
      </c>
      <c r="M4" s="19">
        <v>181.83333333333334</v>
      </c>
      <c r="N4" s="20">
        <v>10</v>
      </c>
      <c r="O4" s="21">
        <v>191.83333333333334</v>
      </c>
    </row>
    <row r="5" spans="1:17" x14ac:dyDescent="0.3">
      <c r="A5" s="13" t="s">
        <v>30</v>
      </c>
      <c r="B5" s="14" t="s">
        <v>39</v>
      </c>
      <c r="C5" s="15">
        <v>44744</v>
      </c>
      <c r="D5" s="16" t="s">
        <v>52</v>
      </c>
      <c r="E5" s="17">
        <v>183</v>
      </c>
      <c r="F5" s="17">
        <v>178</v>
      </c>
      <c r="G5" s="17">
        <v>176</v>
      </c>
      <c r="H5" s="17">
        <v>175</v>
      </c>
      <c r="I5" s="17"/>
      <c r="J5" s="17"/>
      <c r="K5" s="18">
        <v>4</v>
      </c>
      <c r="L5" s="18">
        <v>712</v>
      </c>
      <c r="M5" s="19">
        <v>178</v>
      </c>
      <c r="N5" s="20">
        <v>2</v>
      </c>
      <c r="O5" s="21">
        <v>180</v>
      </c>
    </row>
    <row r="6" spans="1:17" x14ac:dyDescent="0.3">
      <c r="A6" s="13" t="s">
        <v>30</v>
      </c>
      <c r="B6" s="14" t="s">
        <v>39</v>
      </c>
      <c r="C6" s="15">
        <v>44779</v>
      </c>
      <c r="D6" s="16" t="s">
        <v>52</v>
      </c>
      <c r="E6" s="17">
        <v>182</v>
      </c>
      <c r="F6" s="17">
        <v>182</v>
      </c>
      <c r="G6" s="17">
        <v>187</v>
      </c>
      <c r="H6" s="17">
        <v>180</v>
      </c>
      <c r="I6" s="17"/>
      <c r="J6" s="17"/>
      <c r="K6" s="18">
        <v>4</v>
      </c>
      <c r="L6" s="18">
        <v>731</v>
      </c>
      <c r="M6" s="19">
        <v>182.75</v>
      </c>
      <c r="N6" s="20">
        <v>4</v>
      </c>
      <c r="O6" s="21">
        <v>186.75</v>
      </c>
    </row>
    <row r="7" spans="1:17" x14ac:dyDescent="0.3">
      <c r="A7" s="13" t="s">
        <v>30</v>
      </c>
      <c r="B7" s="14" t="s">
        <v>39</v>
      </c>
      <c r="C7" s="15">
        <v>44815</v>
      </c>
      <c r="D7" s="16" t="s">
        <v>52</v>
      </c>
      <c r="E7" s="17">
        <v>186</v>
      </c>
      <c r="F7" s="17">
        <v>193</v>
      </c>
      <c r="G7" s="17">
        <v>177</v>
      </c>
      <c r="H7" s="17">
        <v>188</v>
      </c>
      <c r="I7" s="17"/>
      <c r="J7" s="17"/>
      <c r="K7" s="18">
        <v>4</v>
      </c>
      <c r="L7" s="18">
        <v>744</v>
      </c>
      <c r="M7" s="19">
        <v>186</v>
      </c>
      <c r="N7" s="20">
        <v>3</v>
      </c>
      <c r="O7" s="21">
        <v>189</v>
      </c>
    </row>
    <row r="8" spans="1:17" x14ac:dyDescent="0.3">
      <c r="A8" s="13" t="s">
        <v>30</v>
      </c>
      <c r="B8" s="14" t="s">
        <v>39</v>
      </c>
      <c r="C8" s="15">
        <v>44870</v>
      </c>
      <c r="D8" s="16" t="s">
        <v>38</v>
      </c>
      <c r="E8" s="17">
        <v>190</v>
      </c>
      <c r="F8" s="17">
        <v>183</v>
      </c>
      <c r="G8" s="17">
        <v>176</v>
      </c>
      <c r="H8" s="17">
        <v>187</v>
      </c>
      <c r="I8" s="17">
        <v>184</v>
      </c>
      <c r="J8" s="17">
        <v>183</v>
      </c>
      <c r="K8" s="18">
        <v>6</v>
      </c>
      <c r="L8" s="18">
        <v>1103</v>
      </c>
      <c r="M8" s="19">
        <v>183.83333333333334</v>
      </c>
      <c r="N8" s="20">
        <v>4</v>
      </c>
      <c r="O8" s="21">
        <v>187.83333333333334</v>
      </c>
    </row>
    <row r="10" spans="1:17" x14ac:dyDescent="0.3">
      <c r="K10" s="8">
        <f>SUM(K2:K9)</f>
        <v>32</v>
      </c>
      <c r="L10" s="8">
        <f>SUM(L2:L9)</f>
        <v>5773.0010000000002</v>
      </c>
      <c r="M10" s="7">
        <f>SUM(L10/K10)</f>
        <v>180.40628125000001</v>
      </c>
      <c r="N10" s="8">
        <f>SUM(N2:N9)</f>
        <v>32</v>
      </c>
      <c r="O10" s="12">
        <f>SUM(M10+N10)</f>
        <v>212.40628125000001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1_1_1"/>
    <protectedRange algorithmName="SHA-512" hashValue="ON39YdpmFHfN9f47KpiRvqrKx0V9+erV1CNkpWzYhW/Qyc6aT8rEyCrvauWSYGZK2ia3o7vd3akF07acHAFpOA==" saltValue="yVW9XmDwTqEnmpSGai0KYg==" spinCount="100000" sqref="D2" name="Range1_1_3_1_1_1"/>
    <protectedRange algorithmName="SHA-512" hashValue="ON39YdpmFHfN9f47KpiRvqrKx0V9+erV1CNkpWzYhW/Qyc6aT8rEyCrvauWSYGZK2ia3o7vd3akF07acHAFpOA==" saltValue="yVW9XmDwTqEnmpSGai0KYg==" spinCount="100000" sqref="B3:C3 E3:J3" name="Range1_2_1_1_1_1"/>
    <protectedRange algorithmName="SHA-512" hashValue="ON39YdpmFHfN9f47KpiRvqrKx0V9+erV1CNkpWzYhW/Qyc6aT8rEyCrvauWSYGZK2ia3o7vd3akF07acHAFpOA==" saltValue="yVW9XmDwTqEnmpSGai0KYg==" spinCount="100000" sqref="E4:J4 B4:C4" name="Range1_9_2_1"/>
    <protectedRange algorithmName="SHA-512" hashValue="ON39YdpmFHfN9f47KpiRvqrKx0V9+erV1CNkpWzYhW/Qyc6aT8rEyCrvauWSYGZK2ia3o7vd3akF07acHAFpOA==" saltValue="yVW9XmDwTqEnmpSGai0KYg==" spinCount="100000" sqref="D4" name="Range1_1_8_1_1"/>
    <protectedRange algorithmName="SHA-512" hashValue="ON39YdpmFHfN9f47KpiRvqrKx0V9+erV1CNkpWzYhW/Qyc6aT8rEyCrvauWSYGZK2ia3o7vd3akF07acHAFpOA==" saltValue="yVW9XmDwTqEnmpSGai0KYg==" spinCount="100000" sqref="E5:J5 B5:C5" name="Range1_4"/>
    <protectedRange algorithmName="SHA-512" hashValue="ON39YdpmFHfN9f47KpiRvqrKx0V9+erV1CNkpWzYhW/Qyc6aT8rEyCrvauWSYGZK2ia3o7vd3akF07acHAFpOA==" saltValue="yVW9XmDwTqEnmpSGai0KYg==" spinCount="100000" sqref="D5" name="Range1_1_2"/>
    <protectedRange algorithmName="SHA-512" hashValue="ON39YdpmFHfN9f47KpiRvqrKx0V9+erV1CNkpWzYhW/Qyc6aT8rEyCrvauWSYGZK2ia3o7vd3akF07acHAFpOA==" saltValue="yVW9XmDwTqEnmpSGai0KYg==" spinCount="100000" sqref="B6:C6 E6:J6" name="Range1_15"/>
    <protectedRange algorithmName="SHA-512" hashValue="ON39YdpmFHfN9f47KpiRvqrKx0V9+erV1CNkpWzYhW/Qyc6aT8rEyCrvauWSYGZK2ia3o7vd3akF07acHAFpOA==" saltValue="yVW9XmDwTqEnmpSGai0KYg==" spinCount="100000" sqref="D6" name="Range1_1_10_1"/>
    <protectedRange sqref="I7:J7 B7:C7" name="Range1_6_1"/>
    <protectedRange sqref="D7" name="Range1_1_4_3"/>
    <protectedRange sqref="E7:H7" name="Range1_3_4_3"/>
    <protectedRange algorithmName="SHA-512" hashValue="ON39YdpmFHfN9f47KpiRvqrKx0V9+erV1CNkpWzYhW/Qyc6aT8rEyCrvauWSYGZK2ia3o7vd3akF07acHAFpOA==" saltValue="yVW9XmDwTqEnmpSGai0KYg==" spinCount="100000" sqref="E8:J8 B8:C8" name="Range1_16"/>
    <protectedRange algorithmName="SHA-512" hashValue="ON39YdpmFHfN9f47KpiRvqrKx0V9+erV1CNkpWzYhW/Qyc6aT8rEyCrvauWSYGZK2ia3o7vd3akF07acHAFpOA==" saltValue="yVW9XmDwTqEnmpSGai0KYg==" spinCount="100000" sqref="D8" name="Range1_1_16"/>
  </protectedRanges>
  <conditionalFormatting sqref="E2">
    <cfRule type="top10" dxfId="558" priority="44" rank="1"/>
  </conditionalFormatting>
  <conditionalFormatting sqref="F2">
    <cfRule type="top10" dxfId="557" priority="43" rank="1"/>
  </conditionalFormatting>
  <conditionalFormatting sqref="G2">
    <cfRule type="top10" dxfId="556" priority="42" rank="1"/>
  </conditionalFormatting>
  <conditionalFormatting sqref="H2">
    <cfRule type="top10" dxfId="555" priority="41" rank="1"/>
  </conditionalFormatting>
  <conditionalFormatting sqref="I2">
    <cfRule type="top10" dxfId="554" priority="40" rank="1"/>
  </conditionalFormatting>
  <conditionalFormatting sqref="J2">
    <cfRule type="top10" dxfId="553" priority="39" rank="1"/>
  </conditionalFormatting>
  <conditionalFormatting sqref="E3">
    <cfRule type="top10" dxfId="552" priority="33" rank="1"/>
  </conditionalFormatting>
  <conditionalFormatting sqref="F3">
    <cfRule type="top10" dxfId="551" priority="34" rank="1"/>
  </conditionalFormatting>
  <conditionalFormatting sqref="G3">
    <cfRule type="top10" dxfId="550" priority="35" rank="1"/>
  </conditionalFormatting>
  <conditionalFormatting sqref="H3">
    <cfRule type="top10" dxfId="549" priority="36" rank="1"/>
  </conditionalFormatting>
  <conditionalFormatting sqref="I3">
    <cfRule type="top10" dxfId="548" priority="37" rank="1"/>
  </conditionalFormatting>
  <conditionalFormatting sqref="J3">
    <cfRule type="top10" dxfId="547" priority="38" rank="1"/>
  </conditionalFormatting>
  <conditionalFormatting sqref="E4">
    <cfRule type="top10" dxfId="546" priority="27" rank="1"/>
  </conditionalFormatting>
  <conditionalFormatting sqref="F4">
    <cfRule type="top10" dxfId="545" priority="28" rank="1"/>
  </conditionalFormatting>
  <conditionalFormatting sqref="G4">
    <cfRule type="top10" dxfId="544" priority="29" rank="1"/>
  </conditionalFormatting>
  <conditionalFormatting sqref="H4">
    <cfRule type="top10" dxfId="543" priority="30" rank="1"/>
  </conditionalFormatting>
  <conditionalFormatting sqref="I4">
    <cfRule type="top10" dxfId="542" priority="31" rank="1"/>
  </conditionalFormatting>
  <conditionalFormatting sqref="J4">
    <cfRule type="top10" dxfId="541" priority="32" rank="1"/>
  </conditionalFormatting>
  <conditionalFormatting sqref="E5:J5">
    <cfRule type="cellIs" dxfId="540" priority="26" operator="equal">
      <formula>200</formula>
    </cfRule>
  </conditionalFormatting>
  <conditionalFormatting sqref="F5">
    <cfRule type="top10" dxfId="539" priority="20" rank="1"/>
  </conditionalFormatting>
  <conditionalFormatting sqref="G5">
    <cfRule type="top10" dxfId="538" priority="21" rank="1"/>
  </conditionalFormatting>
  <conditionalFormatting sqref="H5">
    <cfRule type="top10" dxfId="537" priority="22" rank="1"/>
  </conditionalFormatting>
  <conditionalFormatting sqref="I5">
    <cfRule type="top10" dxfId="536" priority="23" rank="1"/>
  </conditionalFormatting>
  <conditionalFormatting sqref="J5">
    <cfRule type="top10" dxfId="535" priority="24" rank="1"/>
  </conditionalFormatting>
  <conditionalFormatting sqref="E5">
    <cfRule type="top10" dxfId="534" priority="25" rank="1"/>
  </conditionalFormatting>
  <conditionalFormatting sqref="J6">
    <cfRule type="top10" dxfId="533" priority="14" rank="1"/>
  </conditionalFormatting>
  <conditionalFormatting sqref="I6">
    <cfRule type="top10" dxfId="532" priority="15" rank="1"/>
  </conditionalFormatting>
  <conditionalFormatting sqref="H6">
    <cfRule type="top10" dxfId="531" priority="16" rank="1"/>
  </conditionalFormatting>
  <conditionalFormatting sqref="G6">
    <cfRule type="top10" dxfId="530" priority="17" rank="1"/>
  </conditionalFormatting>
  <conditionalFormatting sqref="F6">
    <cfRule type="top10" dxfId="529" priority="18" rank="1"/>
  </conditionalFormatting>
  <conditionalFormatting sqref="E6">
    <cfRule type="top10" dxfId="528" priority="19" rank="1"/>
  </conditionalFormatting>
  <conditionalFormatting sqref="F7">
    <cfRule type="top10" dxfId="527" priority="8" rank="1"/>
  </conditionalFormatting>
  <conditionalFormatting sqref="G7">
    <cfRule type="top10" dxfId="526" priority="9" rank="1"/>
  </conditionalFormatting>
  <conditionalFormatting sqref="H7">
    <cfRule type="top10" dxfId="525" priority="10" rank="1"/>
  </conditionalFormatting>
  <conditionalFormatting sqref="I7">
    <cfRule type="top10" dxfId="524" priority="11" rank="1"/>
  </conditionalFormatting>
  <conditionalFormatting sqref="J7">
    <cfRule type="top10" dxfId="523" priority="12" rank="1"/>
  </conditionalFormatting>
  <conditionalFormatting sqref="E7">
    <cfRule type="top10" dxfId="522" priority="13" rank="1"/>
  </conditionalFormatting>
  <conditionalFormatting sqref="G8">
    <cfRule type="top10" dxfId="521" priority="4" rank="1"/>
  </conditionalFormatting>
  <conditionalFormatting sqref="H8">
    <cfRule type="top10" dxfId="520" priority="5" rank="1"/>
  </conditionalFormatting>
  <conditionalFormatting sqref="I8">
    <cfRule type="top10" dxfId="519" priority="6" rank="1"/>
  </conditionalFormatting>
  <conditionalFormatting sqref="J8">
    <cfRule type="top10" dxfId="518" priority="7" rank="1"/>
  </conditionalFormatting>
  <conditionalFormatting sqref="E8">
    <cfRule type="top10" dxfId="517" priority="3" rank="1"/>
  </conditionalFormatting>
  <conditionalFormatting sqref="F8">
    <cfRule type="top10" dxfId="516" priority="2" rank="1"/>
  </conditionalFormatting>
  <conditionalFormatting sqref="E8:J8">
    <cfRule type="cellIs" dxfId="515" priority="1" operator="greaterThanOrEqual">
      <formula>200</formula>
    </cfRule>
  </conditionalFormatting>
  <hyperlinks>
    <hyperlink ref="Q1" location="'National Rankings'!A1" display="Back to Ranking" xr:uid="{0AF4F4D8-4515-446A-B69B-F43B24C7F38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70E8BE-FBC6-4E21-B66D-7C32D15AB7D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A8439-C7A3-4373-B740-3A930BE16BFF}">
  <dimension ref="A1:Q4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189</v>
      </c>
      <c r="C2" s="15">
        <v>44828</v>
      </c>
      <c r="D2" s="16" t="s">
        <v>183</v>
      </c>
      <c r="E2" s="17">
        <v>190</v>
      </c>
      <c r="F2" s="17">
        <v>194</v>
      </c>
      <c r="G2" s="17">
        <v>186</v>
      </c>
      <c r="H2" s="17">
        <v>194</v>
      </c>
      <c r="I2" s="17"/>
      <c r="J2" s="17"/>
      <c r="K2" s="18">
        <v>4</v>
      </c>
      <c r="L2" s="18">
        <v>764</v>
      </c>
      <c r="M2" s="19">
        <v>191</v>
      </c>
      <c r="N2" s="20">
        <v>4</v>
      </c>
      <c r="O2" s="21">
        <v>195</v>
      </c>
    </row>
    <row r="4" spans="1:17" x14ac:dyDescent="0.3">
      <c r="K4" s="8">
        <f>SUM(K2:K3)</f>
        <v>4</v>
      </c>
      <c r="L4" s="8">
        <f>SUM(L2:L3)</f>
        <v>764</v>
      </c>
      <c r="M4" s="7">
        <f>SUM(L4/K4)</f>
        <v>191</v>
      </c>
      <c r="N4" s="8">
        <f>SUM(N2:N3)</f>
        <v>4</v>
      </c>
      <c r="O4" s="12">
        <f>SUM(M4+N4)</f>
        <v>195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6_1"/>
    <protectedRange sqref="D2" name="Range1_1_4_3"/>
    <protectedRange sqref="E2:H2" name="Range1_3_4_3"/>
  </protectedRanges>
  <conditionalFormatting sqref="F2">
    <cfRule type="top10" dxfId="514" priority="1" rank="1"/>
  </conditionalFormatting>
  <conditionalFormatting sqref="G2">
    <cfRule type="top10" dxfId="513" priority="2" rank="1"/>
  </conditionalFormatting>
  <conditionalFormatting sqref="H2">
    <cfRule type="top10" dxfId="512" priority="3" rank="1"/>
  </conditionalFormatting>
  <conditionalFormatting sqref="I2">
    <cfRule type="top10" dxfId="511" priority="4" rank="1"/>
  </conditionalFormatting>
  <conditionalFormatting sqref="J2">
    <cfRule type="top10" dxfId="510" priority="5" rank="1"/>
  </conditionalFormatting>
  <conditionalFormatting sqref="E2">
    <cfRule type="top10" dxfId="509" priority="6" rank="1"/>
  </conditionalFormatting>
  <hyperlinks>
    <hyperlink ref="Q1" location="'National Rankings'!A1" display="Back to Ranking" xr:uid="{52E57A7C-37A9-497C-A719-BF261084A54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20ECBAD-30C7-40CC-B53A-3E8F0E835D6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60E14-CE6B-465C-B16A-3BD0BAB100F6}">
  <dimension ref="A1:Q4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162</v>
      </c>
      <c r="C2" s="15">
        <v>44779</v>
      </c>
      <c r="D2" s="16" t="s">
        <v>166</v>
      </c>
      <c r="E2" s="17">
        <v>171</v>
      </c>
      <c r="F2" s="17">
        <v>179</v>
      </c>
      <c r="G2" s="17">
        <v>176</v>
      </c>
      <c r="H2" s="17">
        <v>183</v>
      </c>
      <c r="I2" s="17"/>
      <c r="J2" s="17"/>
      <c r="K2" s="18">
        <v>4</v>
      </c>
      <c r="L2" s="18">
        <v>709</v>
      </c>
      <c r="M2" s="19">
        <v>177.25</v>
      </c>
      <c r="N2" s="20">
        <v>2</v>
      </c>
      <c r="O2" s="21">
        <v>179.28</v>
      </c>
    </row>
    <row r="4" spans="1:17" x14ac:dyDescent="0.3">
      <c r="K4" s="8">
        <f>SUM(K2:K3)</f>
        <v>4</v>
      </c>
      <c r="L4" s="8">
        <f>SUM(L2:L3)</f>
        <v>709</v>
      </c>
      <c r="M4" s="7">
        <f>SUM(L4/K4)</f>
        <v>177.25</v>
      </c>
      <c r="N4" s="8">
        <f>SUM(N2:N3)</f>
        <v>2</v>
      </c>
      <c r="O4" s="12">
        <f>SUM(M4+N4)</f>
        <v>179.25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5_1"/>
    <protectedRange algorithmName="SHA-512" hashValue="ON39YdpmFHfN9f47KpiRvqrKx0V9+erV1CNkpWzYhW/Qyc6aT8rEyCrvauWSYGZK2ia3o7vd3akF07acHAFpOA==" saltValue="yVW9XmDwTqEnmpSGai0KYg==" spinCount="100000" sqref="D2" name="Range1_1_10_1_1"/>
  </protectedRanges>
  <conditionalFormatting sqref="J2">
    <cfRule type="top10" dxfId="508" priority="1" rank="1"/>
  </conditionalFormatting>
  <conditionalFormatting sqref="I2">
    <cfRule type="top10" dxfId="507" priority="2" rank="1"/>
  </conditionalFormatting>
  <conditionalFormatting sqref="H2">
    <cfRule type="top10" dxfId="506" priority="3" rank="1"/>
  </conditionalFormatting>
  <conditionalFormatting sqref="G2">
    <cfRule type="top10" dxfId="505" priority="4" rank="1"/>
  </conditionalFormatting>
  <conditionalFormatting sqref="F2">
    <cfRule type="top10" dxfId="504" priority="5" rank="1"/>
  </conditionalFormatting>
  <conditionalFormatting sqref="E2">
    <cfRule type="top10" dxfId="503" priority="6" rank="1"/>
  </conditionalFormatting>
  <hyperlinks>
    <hyperlink ref="Q1" location="'National Rankings'!A1" display="Back to Ranking" xr:uid="{367A2885-F6C5-4A2A-87C1-FA62D9CD50B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5D91FC8-5794-4284-B91C-D55C882A53A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E36E7-8D76-41C1-9DD7-FD6FE4594E4A}">
  <sheetPr codeName="Sheet70"/>
  <dimension ref="A1:Q15"/>
  <sheetViews>
    <sheetView workbookViewId="0">
      <selection activeCell="A13" sqref="A13:O1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35" t="s">
        <v>29</v>
      </c>
      <c r="B2" s="14" t="s">
        <v>110</v>
      </c>
      <c r="C2" s="15">
        <v>44717</v>
      </c>
      <c r="D2" s="16" t="s">
        <v>83</v>
      </c>
      <c r="E2" s="17">
        <v>191</v>
      </c>
      <c r="F2" s="17">
        <v>187</v>
      </c>
      <c r="G2" s="17">
        <v>189</v>
      </c>
      <c r="H2" s="17">
        <v>196</v>
      </c>
      <c r="I2" s="17">
        <v>195</v>
      </c>
      <c r="J2" s="17">
        <v>195</v>
      </c>
      <c r="K2" s="18">
        <v>6</v>
      </c>
      <c r="L2" s="18">
        <v>1153</v>
      </c>
      <c r="M2" s="19">
        <v>192.16666666666666</v>
      </c>
      <c r="N2" s="20">
        <v>4</v>
      </c>
      <c r="O2" s="21">
        <v>196.16666666666666</v>
      </c>
    </row>
    <row r="3" spans="1:17" x14ac:dyDescent="0.3">
      <c r="A3" s="13" t="s">
        <v>30</v>
      </c>
      <c r="B3" s="14" t="s">
        <v>111</v>
      </c>
      <c r="C3" s="15">
        <v>44738</v>
      </c>
      <c r="D3" s="16" t="s">
        <v>93</v>
      </c>
      <c r="E3" s="17">
        <v>196</v>
      </c>
      <c r="F3" s="17">
        <v>192</v>
      </c>
      <c r="G3" s="17">
        <v>189</v>
      </c>
      <c r="H3" s="17">
        <v>193</v>
      </c>
      <c r="I3" s="17"/>
      <c r="J3" s="17"/>
      <c r="K3" s="18">
        <v>4</v>
      </c>
      <c r="L3" s="18">
        <v>770</v>
      </c>
      <c r="M3" s="19">
        <v>192.5</v>
      </c>
      <c r="N3" s="20">
        <v>9</v>
      </c>
      <c r="O3" s="21">
        <v>201.5</v>
      </c>
    </row>
    <row r="4" spans="1:17" x14ac:dyDescent="0.3">
      <c r="A4" s="13" t="s">
        <v>30</v>
      </c>
      <c r="B4" s="14" t="s">
        <v>110</v>
      </c>
      <c r="C4" s="15">
        <v>44766</v>
      </c>
      <c r="D4" s="16" t="s">
        <v>93</v>
      </c>
      <c r="E4" s="17">
        <v>196</v>
      </c>
      <c r="F4" s="17">
        <v>198</v>
      </c>
      <c r="G4" s="17">
        <v>196</v>
      </c>
      <c r="H4" s="17">
        <v>194</v>
      </c>
      <c r="I4" s="17"/>
      <c r="J4" s="17"/>
      <c r="K4" s="18">
        <v>4</v>
      </c>
      <c r="L4" s="18">
        <v>784</v>
      </c>
      <c r="M4" s="19">
        <v>196</v>
      </c>
      <c r="N4" s="20">
        <v>11</v>
      </c>
      <c r="O4" s="21">
        <v>207</v>
      </c>
    </row>
    <row r="5" spans="1:17" x14ac:dyDescent="0.3">
      <c r="A5" s="13" t="s">
        <v>30</v>
      </c>
      <c r="B5" s="14" t="s">
        <v>111</v>
      </c>
      <c r="C5" s="15">
        <v>44787</v>
      </c>
      <c r="D5" s="16" t="s">
        <v>59</v>
      </c>
      <c r="E5" s="17">
        <v>192</v>
      </c>
      <c r="F5" s="17">
        <v>197</v>
      </c>
      <c r="G5" s="17">
        <v>193</v>
      </c>
      <c r="H5" s="17">
        <v>194.001</v>
      </c>
      <c r="I5" s="17"/>
      <c r="J5" s="17"/>
      <c r="K5" s="18">
        <v>4</v>
      </c>
      <c r="L5" s="18">
        <v>776.00099999999998</v>
      </c>
      <c r="M5" s="19">
        <v>194.00024999999999</v>
      </c>
      <c r="N5" s="20">
        <v>9</v>
      </c>
      <c r="O5" s="21">
        <v>203.00024999999999</v>
      </c>
    </row>
    <row r="6" spans="1:17" x14ac:dyDescent="0.3">
      <c r="A6" s="13" t="s">
        <v>30</v>
      </c>
      <c r="B6" s="14" t="s">
        <v>111</v>
      </c>
      <c r="C6" s="15">
        <v>44786</v>
      </c>
      <c r="D6" s="16" t="s">
        <v>122</v>
      </c>
      <c r="E6" s="17">
        <v>197.00040000000001</v>
      </c>
      <c r="F6" s="17">
        <v>192.0001</v>
      </c>
      <c r="G6" s="17">
        <v>197.00030000000001</v>
      </c>
      <c r="H6" s="17"/>
      <c r="I6" s="17"/>
      <c r="J6" s="17"/>
      <c r="K6" s="18">
        <v>3</v>
      </c>
      <c r="L6" s="18">
        <v>586.00080000000003</v>
      </c>
      <c r="M6" s="19">
        <v>195.33360000000002</v>
      </c>
      <c r="N6" s="20">
        <v>9</v>
      </c>
      <c r="O6" s="21">
        <v>204.33360000000002</v>
      </c>
    </row>
    <row r="7" spans="1:17" x14ac:dyDescent="0.3">
      <c r="A7" s="13" t="s">
        <v>30</v>
      </c>
      <c r="B7" s="14" t="s">
        <v>111</v>
      </c>
      <c r="C7" s="15">
        <v>44801</v>
      </c>
      <c r="D7" s="16" t="s">
        <v>93</v>
      </c>
      <c r="E7" s="17">
        <v>193</v>
      </c>
      <c r="F7" s="17">
        <v>192</v>
      </c>
      <c r="G7" s="17">
        <v>195</v>
      </c>
      <c r="H7" s="17">
        <v>194</v>
      </c>
      <c r="I7" s="17">
        <v>196</v>
      </c>
      <c r="J7" s="17">
        <v>198</v>
      </c>
      <c r="K7" s="18">
        <v>6</v>
      </c>
      <c r="L7" s="18">
        <v>1168</v>
      </c>
      <c r="M7" s="19">
        <v>194.66666666666666</v>
      </c>
      <c r="N7" s="20">
        <v>26</v>
      </c>
      <c r="O7" s="21">
        <f>SUM(M7+N7)</f>
        <v>220.66666666666666</v>
      </c>
    </row>
    <row r="8" spans="1:17" x14ac:dyDescent="0.3">
      <c r="A8" s="13" t="s">
        <v>30</v>
      </c>
      <c r="B8" s="14" t="s">
        <v>111</v>
      </c>
      <c r="C8" s="15">
        <v>44815</v>
      </c>
      <c r="D8" s="16" t="s">
        <v>59</v>
      </c>
      <c r="E8" s="17">
        <v>194</v>
      </c>
      <c r="F8" s="17">
        <v>193</v>
      </c>
      <c r="G8" s="17">
        <v>194</v>
      </c>
      <c r="H8" s="17">
        <v>195.1</v>
      </c>
      <c r="I8" s="17">
        <v>197</v>
      </c>
      <c r="J8" s="17">
        <v>197</v>
      </c>
      <c r="K8" s="18">
        <v>6</v>
      </c>
      <c r="L8" s="18">
        <v>1170.0999999999999</v>
      </c>
      <c r="M8" s="19">
        <v>195.01666666666665</v>
      </c>
      <c r="N8" s="20">
        <v>16</v>
      </c>
      <c r="O8" s="21">
        <v>211.01666666666665</v>
      </c>
    </row>
    <row r="9" spans="1:17" x14ac:dyDescent="0.3">
      <c r="A9" s="13" t="s">
        <v>30</v>
      </c>
      <c r="B9" s="14" t="s">
        <v>111</v>
      </c>
      <c r="C9" s="15">
        <v>44814</v>
      </c>
      <c r="D9" s="16" t="s">
        <v>122</v>
      </c>
      <c r="E9" s="17">
        <v>197.00020000000001</v>
      </c>
      <c r="F9" s="17">
        <v>199.0009</v>
      </c>
      <c r="G9" s="17">
        <v>196.0001</v>
      </c>
      <c r="H9" s="17"/>
      <c r="I9" s="17"/>
      <c r="J9" s="17"/>
      <c r="K9" s="18">
        <v>3</v>
      </c>
      <c r="L9" s="18">
        <v>592.00120000000004</v>
      </c>
      <c r="M9" s="19">
        <v>197.33373333333336</v>
      </c>
      <c r="N9" s="20">
        <v>9</v>
      </c>
      <c r="O9" s="21">
        <v>206.33373333333336</v>
      </c>
    </row>
    <row r="10" spans="1:17" x14ac:dyDescent="0.3">
      <c r="A10" s="13" t="s">
        <v>30</v>
      </c>
      <c r="B10" s="14" t="s">
        <v>111</v>
      </c>
      <c r="C10" s="15">
        <f>'[2]Rylee Dockery'!$C$26</f>
        <v>44849</v>
      </c>
      <c r="D10" s="16" t="str">
        <f>'[2]Rylee Dockery'!$D$26</f>
        <v>Bristol VA-Outdoor</v>
      </c>
      <c r="E10" s="17">
        <v>186.00020000000001</v>
      </c>
      <c r="F10" s="17">
        <v>195.00049999999999</v>
      </c>
      <c r="G10" s="17">
        <v>191.0001</v>
      </c>
      <c r="H10" s="17"/>
      <c r="I10" s="17"/>
      <c r="J10" s="17"/>
      <c r="K10" s="18">
        <v>3</v>
      </c>
      <c r="L10" s="18">
        <v>572.00080000000003</v>
      </c>
      <c r="M10" s="19">
        <v>190.66693333333333</v>
      </c>
      <c r="N10" s="20">
        <v>6</v>
      </c>
      <c r="O10" s="21">
        <v>196.66693333333333</v>
      </c>
    </row>
    <row r="11" spans="1:17" x14ac:dyDescent="0.3">
      <c r="A11" s="13" t="s">
        <v>30</v>
      </c>
      <c r="B11" s="14" t="s">
        <v>111</v>
      </c>
      <c r="C11" s="15">
        <v>44813</v>
      </c>
      <c r="D11" s="16" t="s">
        <v>59</v>
      </c>
      <c r="E11" s="17">
        <v>188</v>
      </c>
      <c r="F11" s="17">
        <v>188</v>
      </c>
      <c r="G11" s="17">
        <v>191</v>
      </c>
      <c r="H11" s="17">
        <v>193.001</v>
      </c>
      <c r="I11" s="17"/>
      <c r="J11" s="17"/>
      <c r="K11" s="18">
        <v>4</v>
      </c>
      <c r="L11" s="18">
        <v>760.00099999999998</v>
      </c>
      <c r="M11" s="19">
        <v>190.00024999999999</v>
      </c>
      <c r="N11" s="20">
        <v>8</v>
      </c>
      <c r="O11" s="21">
        <v>198.00024999999999</v>
      </c>
    </row>
    <row r="12" spans="1:17" x14ac:dyDescent="0.3">
      <c r="A12" s="13" t="s">
        <v>30</v>
      </c>
      <c r="B12" s="14" t="s">
        <v>111</v>
      </c>
      <c r="C12" s="15">
        <v>44864</v>
      </c>
      <c r="D12" s="16" t="s">
        <v>93</v>
      </c>
      <c r="E12" s="17">
        <v>196</v>
      </c>
      <c r="F12" s="17">
        <v>196</v>
      </c>
      <c r="G12" s="17">
        <v>195</v>
      </c>
      <c r="H12" s="17">
        <v>198</v>
      </c>
      <c r="I12" s="17">
        <v>190</v>
      </c>
      <c r="J12" s="17">
        <v>192</v>
      </c>
      <c r="K12" s="18">
        <v>6</v>
      </c>
      <c r="L12" s="18">
        <v>1167</v>
      </c>
      <c r="M12" s="19">
        <v>194.5</v>
      </c>
      <c r="N12" s="20">
        <v>26</v>
      </c>
      <c r="O12" s="21">
        <f>SUM(N12+M12)</f>
        <v>220.5</v>
      </c>
    </row>
    <row r="13" spans="1:17" x14ac:dyDescent="0.3">
      <c r="A13" s="13" t="s">
        <v>30</v>
      </c>
      <c r="B13" s="14" t="s">
        <v>111</v>
      </c>
      <c r="C13" s="15">
        <v>44868</v>
      </c>
      <c r="D13" s="16" t="s">
        <v>59</v>
      </c>
      <c r="E13" s="17">
        <v>194</v>
      </c>
      <c r="F13" s="17">
        <v>192</v>
      </c>
      <c r="G13" s="17">
        <v>193</v>
      </c>
      <c r="H13" s="17">
        <v>194</v>
      </c>
      <c r="I13" s="17"/>
      <c r="J13" s="17"/>
      <c r="K13" s="18">
        <v>4</v>
      </c>
      <c r="L13" s="18">
        <v>773</v>
      </c>
      <c r="M13" s="19">
        <v>193.25</v>
      </c>
      <c r="N13" s="20">
        <v>13</v>
      </c>
      <c r="O13" s="21">
        <v>206.25</v>
      </c>
    </row>
    <row r="14" spans="1:17" x14ac:dyDescent="0.3">
      <c r="A14" s="24"/>
      <c r="B14" s="25"/>
      <c r="C14" s="26"/>
      <c r="D14" s="27"/>
      <c r="E14" s="28"/>
      <c r="F14" s="28"/>
      <c r="G14" s="28"/>
      <c r="H14" s="28"/>
      <c r="I14" s="28"/>
      <c r="J14" s="28"/>
      <c r="K14" s="29"/>
      <c r="L14" s="29"/>
      <c r="M14" s="30"/>
      <c r="N14" s="31"/>
      <c r="O14" s="32"/>
    </row>
    <row r="15" spans="1:17" x14ac:dyDescent="0.3">
      <c r="K15" s="8">
        <f>SUM(K2:K14)</f>
        <v>53</v>
      </c>
      <c r="L15" s="8">
        <f>SUM(L2:L14)</f>
        <v>10271.104799999999</v>
      </c>
      <c r="M15" s="7">
        <f>SUM(L15/K15)</f>
        <v>193.79443018867923</v>
      </c>
      <c r="N15" s="8">
        <f>SUM(N2:N14)</f>
        <v>146</v>
      </c>
      <c r="O15" s="12">
        <f>SUM(M15+N15)</f>
        <v>339.79443018867926</v>
      </c>
    </row>
  </sheetData>
  <protectedRanges>
    <protectedRange algorithmName="SHA-512" hashValue="ON39YdpmFHfN9f47KpiRvqrKx0V9+erV1CNkpWzYhW/Qyc6aT8rEyCrvauWSYGZK2ia3o7vd3akF07acHAFpOA==" saltValue="yVW9XmDwTqEnmpSGai0KYg==" spinCount="100000" sqref="B14:C14 I14:J14" name="Range1_20_1_1"/>
    <protectedRange algorithmName="SHA-512" hashValue="ON39YdpmFHfN9f47KpiRvqrKx0V9+erV1CNkpWzYhW/Qyc6aT8rEyCrvauWSYGZK2ia3o7vd3akF07acHAFpOA==" saltValue="yVW9XmDwTqEnmpSGai0KYg==" spinCount="100000" sqref="D14" name="Range1_1_15_1"/>
    <protectedRange algorithmName="SHA-512" hashValue="ON39YdpmFHfN9f47KpiRvqrKx0V9+erV1CNkpWzYhW/Qyc6aT8rEyCrvauWSYGZK2ia3o7vd3akF07acHAFpOA==" saltValue="yVW9XmDwTqEnmpSGai0KYg==" spinCount="100000" sqref="E14:H14" name="Range1_3_4_1_1"/>
    <protectedRange algorithmName="SHA-512" hashValue="ON39YdpmFHfN9f47KpiRvqrKx0V9+erV1CNkpWzYhW/Qyc6aT8rEyCrvauWSYGZK2ia3o7vd3akF07acHAFpOA==" saltValue="yVW9XmDwTqEnmpSGai0KYg==" spinCount="100000" sqref="B2:C2 E2:J2" name="Range1_10_2_1_1"/>
    <protectedRange algorithmName="SHA-512" hashValue="ON39YdpmFHfN9f47KpiRvqrKx0V9+erV1CNkpWzYhW/Qyc6aT8rEyCrvauWSYGZK2ia3o7vd3akF07acHAFpOA==" saltValue="yVW9XmDwTqEnmpSGai0KYg==" spinCount="100000" sqref="D2" name="Range1_1_9_3_1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E5:J5 B5:C5" name="Range1_15"/>
    <protectedRange algorithmName="SHA-512" hashValue="ON39YdpmFHfN9f47KpiRvqrKx0V9+erV1CNkpWzYhW/Qyc6aT8rEyCrvauWSYGZK2ia3o7vd3akF07acHAFpOA==" saltValue="yVW9XmDwTqEnmpSGai0KYg==" spinCount="100000" sqref="D5" name="Range1_1_10_1"/>
    <protectedRange algorithmName="SHA-512" hashValue="ON39YdpmFHfN9f47KpiRvqrKx0V9+erV1CNkpWzYhW/Qyc6aT8rEyCrvauWSYGZK2ia3o7vd3akF07acHAFpOA==" saltValue="yVW9XmDwTqEnmpSGai0KYg==" spinCount="100000" sqref="B6:C6 E6:J6" name="Range1_16"/>
    <protectedRange algorithmName="SHA-512" hashValue="ON39YdpmFHfN9f47KpiRvqrKx0V9+erV1CNkpWzYhW/Qyc6aT8rEyCrvauWSYGZK2ia3o7vd3akF07acHAFpOA==" saltValue="yVW9XmDwTqEnmpSGai0KYg==" spinCount="100000" sqref="D6" name="Range1_1_11_1"/>
    <protectedRange algorithmName="SHA-512" hashValue="ON39YdpmFHfN9f47KpiRvqrKx0V9+erV1CNkpWzYhW/Qyc6aT8rEyCrvauWSYGZK2ia3o7vd3akF07acHAFpOA==" saltValue="yVW9XmDwTqEnmpSGai0KYg==" spinCount="100000" sqref="B7:C7" name="Range1_2"/>
    <protectedRange algorithmName="SHA-512" hashValue="ON39YdpmFHfN9f47KpiRvqrKx0V9+erV1CNkpWzYhW/Qyc6aT8rEyCrvauWSYGZK2ia3o7vd3akF07acHAFpOA==" saltValue="yVW9XmDwTqEnmpSGai0KYg==" spinCount="100000" sqref="D7" name="Range1_1_15"/>
    <protectedRange algorithmName="SHA-512" hashValue="ON39YdpmFHfN9f47KpiRvqrKx0V9+erV1CNkpWzYhW/Qyc6aT8rEyCrvauWSYGZK2ia3o7vd3akF07acHAFpOA==" saltValue="yVW9XmDwTqEnmpSGai0KYg==" spinCount="100000" sqref="E7:J7" name="Range1_3_5"/>
    <protectedRange sqref="B8:C9" name="Range1_6_1"/>
    <protectedRange sqref="D8:D9" name="Range1_1_4_3"/>
    <protectedRange sqref="E8:J9" name="Range1_3_4_3"/>
    <protectedRange algorithmName="SHA-512" hashValue="ON39YdpmFHfN9f47KpiRvqrKx0V9+erV1CNkpWzYhW/Qyc6aT8rEyCrvauWSYGZK2ia3o7vd3akF07acHAFpOA==" saltValue="yVW9XmDwTqEnmpSGai0KYg==" spinCount="100000" sqref="E10:J11 B10:C11" name="Range1_17"/>
    <protectedRange algorithmName="SHA-512" hashValue="ON39YdpmFHfN9f47KpiRvqrKx0V9+erV1CNkpWzYhW/Qyc6aT8rEyCrvauWSYGZK2ia3o7vd3akF07acHAFpOA==" saltValue="yVW9XmDwTqEnmpSGai0KYg==" spinCount="100000" sqref="D10:D11" name="Range1_1_15_2"/>
    <protectedRange algorithmName="SHA-512" hashValue="ON39YdpmFHfN9f47KpiRvqrKx0V9+erV1CNkpWzYhW/Qyc6aT8rEyCrvauWSYGZK2ia3o7vd3akF07acHAFpOA==" saltValue="yVW9XmDwTqEnmpSGai0KYg==" spinCount="100000" sqref="B12:C12" name="Range1_82"/>
    <protectedRange algorithmName="SHA-512" hashValue="ON39YdpmFHfN9f47KpiRvqrKx0V9+erV1CNkpWzYhW/Qyc6aT8rEyCrvauWSYGZK2ia3o7vd3akF07acHAFpOA==" saltValue="yVW9XmDwTqEnmpSGai0KYg==" spinCount="100000" sqref="D12" name="Range1_1_81"/>
    <protectedRange algorithmName="SHA-512" hashValue="ON39YdpmFHfN9f47KpiRvqrKx0V9+erV1CNkpWzYhW/Qyc6aT8rEyCrvauWSYGZK2ia3o7vd3akF07acHAFpOA==" saltValue="yVW9XmDwTqEnmpSGai0KYg==" spinCount="100000" sqref="E12:J12" name="Range1_3_24"/>
    <protectedRange algorithmName="SHA-512" hashValue="ON39YdpmFHfN9f47KpiRvqrKx0V9+erV1CNkpWzYhW/Qyc6aT8rEyCrvauWSYGZK2ia3o7vd3akF07acHAFpOA==" saltValue="yVW9XmDwTqEnmpSGai0KYg==" spinCount="100000" sqref="E13:J13 B13:C13" name="Range1_11"/>
    <protectedRange algorithmName="SHA-512" hashValue="ON39YdpmFHfN9f47KpiRvqrKx0V9+erV1CNkpWzYhW/Qyc6aT8rEyCrvauWSYGZK2ia3o7vd3akF07acHAFpOA==" saltValue="yVW9XmDwTqEnmpSGai0KYg==" spinCount="100000" sqref="D13" name="Range1_1_24"/>
  </protectedRanges>
  <conditionalFormatting sqref="E14:J14">
    <cfRule type="cellIs" dxfId="502" priority="75" operator="greaterThanOrEqual">
      <formula>200</formula>
    </cfRule>
  </conditionalFormatting>
  <conditionalFormatting sqref="F14">
    <cfRule type="top10" dxfId="501" priority="76" rank="1"/>
  </conditionalFormatting>
  <conditionalFormatting sqref="I14">
    <cfRule type="top10" dxfId="500" priority="77" rank="1"/>
    <cfRule type="top10" dxfId="499" priority="78" rank="1"/>
  </conditionalFormatting>
  <conditionalFormatting sqref="E14">
    <cfRule type="top10" dxfId="498" priority="79" rank="1"/>
  </conditionalFormatting>
  <conditionalFormatting sqref="G14">
    <cfRule type="top10" dxfId="497" priority="80" rank="1"/>
  </conditionalFormatting>
  <conditionalFormatting sqref="H14">
    <cfRule type="top10" dxfId="496" priority="81" rank="1"/>
  </conditionalFormatting>
  <conditionalFormatting sqref="J14">
    <cfRule type="top10" dxfId="495" priority="82" rank="1"/>
  </conditionalFormatting>
  <conditionalFormatting sqref="I2">
    <cfRule type="top10" dxfId="494" priority="62" rank="1"/>
  </conditionalFormatting>
  <conditionalFormatting sqref="H2">
    <cfRule type="top10" dxfId="493" priority="58" rank="1"/>
  </conditionalFormatting>
  <conditionalFormatting sqref="J2">
    <cfRule type="top10" dxfId="492" priority="59" rank="1"/>
  </conditionalFormatting>
  <conditionalFormatting sqref="G2">
    <cfRule type="top10" dxfId="491" priority="61" rank="1"/>
  </conditionalFormatting>
  <conditionalFormatting sqref="F2">
    <cfRule type="top10" dxfId="490" priority="60" rank="1"/>
  </conditionalFormatting>
  <conditionalFormatting sqref="E2">
    <cfRule type="top10" dxfId="489" priority="57" rank="1"/>
  </conditionalFormatting>
  <conditionalFormatting sqref="E3">
    <cfRule type="top10" dxfId="488" priority="56" rank="1"/>
  </conditionalFormatting>
  <conditionalFormatting sqref="F3">
    <cfRule type="top10" dxfId="487" priority="55" rank="1"/>
  </conditionalFormatting>
  <conditionalFormatting sqref="G3">
    <cfRule type="top10" dxfId="486" priority="54" rank="1"/>
  </conditionalFormatting>
  <conditionalFormatting sqref="H3">
    <cfRule type="top10" dxfId="485" priority="53" rank="1"/>
  </conditionalFormatting>
  <conditionalFormatting sqref="I3">
    <cfRule type="top10" dxfId="484" priority="52" rank="1"/>
  </conditionalFormatting>
  <conditionalFormatting sqref="J3">
    <cfRule type="top10" dxfId="483" priority="51" rank="1"/>
  </conditionalFormatting>
  <conditionalFormatting sqref="F4">
    <cfRule type="top10" dxfId="482" priority="49" rank="1"/>
  </conditionalFormatting>
  <conditionalFormatting sqref="G4">
    <cfRule type="top10" dxfId="481" priority="48" rank="1"/>
  </conditionalFormatting>
  <conditionalFormatting sqref="H4">
    <cfRule type="top10" dxfId="480" priority="47" rank="1"/>
  </conditionalFormatting>
  <conditionalFormatting sqref="I4">
    <cfRule type="top10" dxfId="479" priority="45" rank="1"/>
  </conditionalFormatting>
  <conditionalFormatting sqref="J4">
    <cfRule type="top10" dxfId="478" priority="46" rank="1"/>
  </conditionalFormatting>
  <conditionalFormatting sqref="E4">
    <cfRule type="top10" dxfId="477" priority="50" rank="1"/>
  </conditionalFormatting>
  <conditionalFormatting sqref="J5">
    <cfRule type="top10" dxfId="476" priority="39" rank="1"/>
  </conditionalFormatting>
  <conditionalFormatting sqref="I5">
    <cfRule type="top10" dxfId="475" priority="40" rank="1"/>
  </conditionalFormatting>
  <conditionalFormatting sqref="H5">
    <cfRule type="top10" dxfId="474" priority="41" rank="1"/>
  </conditionalFormatting>
  <conditionalFormatting sqref="G5">
    <cfRule type="top10" dxfId="473" priority="42" rank="1"/>
  </conditionalFormatting>
  <conditionalFormatting sqref="F5">
    <cfRule type="top10" dxfId="472" priority="43" rank="1"/>
  </conditionalFormatting>
  <conditionalFormatting sqref="E5">
    <cfRule type="top10" dxfId="471" priority="44" rank="1"/>
  </conditionalFormatting>
  <conditionalFormatting sqref="E6">
    <cfRule type="top10" dxfId="470" priority="38" rank="1"/>
  </conditionalFormatting>
  <conditionalFormatting sqref="F6">
    <cfRule type="top10" dxfId="469" priority="37" rank="1"/>
  </conditionalFormatting>
  <conditionalFormatting sqref="G6">
    <cfRule type="top10" dxfId="468" priority="36" rank="1"/>
  </conditionalFormatting>
  <conditionalFormatting sqref="H6">
    <cfRule type="top10" dxfId="467" priority="35" rank="1"/>
  </conditionalFormatting>
  <conditionalFormatting sqref="I6">
    <cfRule type="top10" dxfId="466" priority="34" rank="1"/>
  </conditionalFormatting>
  <conditionalFormatting sqref="J6">
    <cfRule type="top10" dxfId="465" priority="33" rank="1"/>
  </conditionalFormatting>
  <conditionalFormatting sqref="F7">
    <cfRule type="top10" dxfId="464" priority="32" rank="1"/>
  </conditionalFormatting>
  <conditionalFormatting sqref="E7">
    <cfRule type="top10" dxfId="463" priority="31" rank="1"/>
  </conditionalFormatting>
  <conditionalFormatting sqref="J7">
    <cfRule type="top10" dxfId="462" priority="30" rank="1"/>
  </conditionalFormatting>
  <conditionalFormatting sqref="E7:J7">
    <cfRule type="cellIs" dxfId="461" priority="29" operator="greaterThanOrEqual">
      <formula>200</formula>
    </cfRule>
  </conditionalFormatting>
  <conditionalFormatting sqref="G7">
    <cfRule type="top10" dxfId="460" priority="28" rank="1"/>
  </conditionalFormatting>
  <conditionalFormatting sqref="H7">
    <cfRule type="top10" dxfId="459" priority="27" rank="1"/>
  </conditionalFormatting>
  <conditionalFormatting sqref="I7">
    <cfRule type="top10" dxfId="458" priority="26" rank="1"/>
  </conditionalFormatting>
  <conditionalFormatting sqref="F8:F9">
    <cfRule type="top10" dxfId="457" priority="20" rank="1"/>
  </conditionalFormatting>
  <conditionalFormatting sqref="G8:G9">
    <cfRule type="top10" dxfId="456" priority="21" rank="1"/>
  </conditionalFormatting>
  <conditionalFormatting sqref="H8:H9">
    <cfRule type="top10" dxfId="455" priority="22" rank="1"/>
  </conditionalFormatting>
  <conditionalFormatting sqref="I8:I9">
    <cfRule type="top10" dxfId="454" priority="23" rank="1"/>
  </conditionalFormatting>
  <conditionalFormatting sqref="J8:J9">
    <cfRule type="top10" dxfId="453" priority="24" rank="1"/>
  </conditionalFormatting>
  <conditionalFormatting sqref="E8:E9">
    <cfRule type="top10" dxfId="452" priority="25" rank="1"/>
  </conditionalFormatting>
  <conditionalFormatting sqref="E10:E11">
    <cfRule type="top10" dxfId="451" priority="19" rank="1"/>
  </conditionalFormatting>
  <conditionalFormatting sqref="F10:F11">
    <cfRule type="top10" dxfId="450" priority="18" rank="1"/>
  </conditionalFormatting>
  <conditionalFormatting sqref="G10:G11">
    <cfRule type="top10" dxfId="449" priority="17" rank="1"/>
  </conditionalFormatting>
  <conditionalFormatting sqref="H10:H11">
    <cfRule type="top10" dxfId="448" priority="16" rank="1"/>
  </conditionalFormatting>
  <conditionalFormatting sqref="I10:I11">
    <cfRule type="top10" dxfId="447" priority="15" rank="1"/>
  </conditionalFormatting>
  <conditionalFormatting sqref="J10:J11">
    <cfRule type="top10" dxfId="446" priority="14" rank="1"/>
  </conditionalFormatting>
  <conditionalFormatting sqref="E12">
    <cfRule type="top10" dxfId="445" priority="13" rank="1"/>
  </conditionalFormatting>
  <conditionalFormatting sqref="G12">
    <cfRule type="top10" dxfId="444" priority="12" rank="1"/>
  </conditionalFormatting>
  <conditionalFormatting sqref="H12">
    <cfRule type="top10" dxfId="443" priority="11" rank="1"/>
  </conditionalFormatting>
  <conditionalFormatting sqref="J12">
    <cfRule type="top10" dxfId="442" priority="9" rank="1"/>
  </conditionalFormatting>
  <conditionalFormatting sqref="E12:J12">
    <cfRule type="cellIs" dxfId="441" priority="8" operator="greaterThanOrEqual">
      <formula>200</formula>
    </cfRule>
  </conditionalFormatting>
  <conditionalFormatting sqref="F12">
    <cfRule type="top10" dxfId="440" priority="7" rank="1"/>
  </conditionalFormatting>
  <conditionalFormatting sqref="I12">
    <cfRule type="top10" dxfId="439" priority="10" rank="1"/>
  </conditionalFormatting>
  <conditionalFormatting sqref="J13">
    <cfRule type="top10" dxfId="438" priority="1" rank="1"/>
  </conditionalFormatting>
  <conditionalFormatting sqref="I13">
    <cfRule type="top10" dxfId="437" priority="2" rank="1"/>
  </conditionalFormatting>
  <conditionalFormatting sqref="H13">
    <cfRule type="top10" dxfId="436" priority="3" rank="1"/>
  </conditionalFormatting>
  <conditionalFormatting sqref="G13">
    <cfRule type="top10" dxfId="435" priority="4" rank="1"/>
  </conditionalFormatting>
  <conditionalFormatting sqref="F13">
    <cfRule type="top10" dxfId="434" priority="5" rank="1"/>
  </conditionalFormatting>
  <conditionalFormatting sqref="E13">
    <cfRule type="top10" dxfId="433" priority="6" rank="1"/>
  </conditionalFormatting>
  <hyperlinks>
    <hyperlink ref="Q1" location="'National Rankings'!A1" display="Back to Ranking" xr:uid="{3AE94030-B01B-4E6D-88D9-E8401B60FE1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0D09DF0-A027-45C6-A7C9-485D53769BFE}">
          <x14:formula1>
            <xm:f>'C:\Users\abra2\Desktop\ABRA Files and More\AUTO BENCH REST ASSOCIATION FILE\ABRA 2019\Georgia\[Georgia Results 01 19 20.xlsm]DATA SHEET'!#REF!</xm:f>
          </x14:formula1>
          <xm:sqref>B1:B7</xm:sqref>
        </x14:dataValidation>
      </x14:dataValidations>
    </ext>
  </extLst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D489B-5416-4E78-B259-DBEDA869C5CF}">
  <sheetPr codeName="Sheet71"/>
  <dimension ref="A1:Q5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35" t="s">
        <v>29</v>
      </c>
      <c r="B2" s="14" t="s">
        <v>109</v>
      </c>
      <c r="C2" s="15">
        <v>44651</v>
      </c>
      <c r="D2" s="16" t="s">
        <v>108</v>
      </c>
      <c r="E2" s="17">
        <v>187</v>
      </c>
      <c r="F2" s="17">
        <v>183</v>
      </c>
      <c r="G2" s="17">
        <v>186</v>
      </c>
      <c r="H2" s="17">
        <v>184</v>
      </c>
      <c r="I2" s="17"/>
      <c r="J2" s="17"/>
      <c r="K2" s="18">
        <v>4</v>
      </c>
      <c r="L2" s="18">
        <v>740</v>
      </c>
      <c r="M2" s="19">
        <v>185</v>
      </c>
      <c r="N2" s="20">
        <v>5</v>
      </c>
      <c r="O2" s="21">
        <v>190</v>
      </c>
    </row>
    <row r="3" spans="1:17" x14ac:dyDescent="0.3">
      <c r="A3" s="35" t="s">
        <v>29</v>
      </c>
      <c r="B3" s="14" t="s">
        <v>109</v>
      </c>
      <c r="C3" s="15">
        <v>44679</v>
      </c>
      <c r="D3" s="16" t="s">
        <v>108</v>
      </c>
      <c r="E3" s="17">
        <v>178</v>
      </c>
      <c r="F3" s="17">
        <v>183</v>
      </c>
      <c r="G3" s="17">
        <v>179</v>
      </c>
      <c r="H3" s="17"/>
      <c r="I3" s="17"/>
      <c r="J3" s="17"/>
      <c r="K3" s="18">
        <v>3</v>
      </c>
      <c r="L3" s="18">
        <v>540</v>
      </c>
      <c r="M3" s="19">
        <v>180</v>
      </c>
      <c r="N3" s="20">
        <v>5</v>
      </c>
      <c r="O3" s="21">
        <v>185</v>
      </c>
    </row>
    <row r="4" spans="1:17" x14ac:dyDescent="0.3">
      <c r="A4" s="24"/>
      <c r="B4" s="25"/>
      <c r="C4" s="26"/>
      <c r="D4" s="27"/>
      <c r="E4" s="28"/>
      <c r="F4" s="28"/>
      <c r="G4" s="28"/>
      <c r="H4" s="28"/>
      <c r="I4" s="28"/>
      <c r="J4" s="28"/>
      <c r="K4" s="29"/>
      <c r="L4" s="29"/>
      <c r="M4" s="30"/>
      <c r="N4" s="31"/>
      <c r="O4" s="32"/>
    </row>
    <row r="5" spans="1:17" x14ac:dyDescent="0.3">
      <c r="K5" s="8">
        <f>SUM(K2:K4)</f>
        <v>7</v>
      </c>
      <c r="L5" s="8">
        <f>SUM(L2:L4)</f>
        <v>1280</v>
      </c>
      <c r="M5" s="7">
        <f>SUM(L5/K5)</f>
        <v>182.85714285714286</v>
      </c>
      <c r="N5" s="8">
        <f>SUM(N2:N4)</f>
        <v>10</v>
      </c>
      <c r="O5" s="12">
        <f>SUM(M5+N5)</f>
        <v>192.85714285714286</v>
      </c>
    </row>
  </sheetData>
  <protectedRanges>
    <protectedRange algorithmName="SHA-512" hashValue="ON39YdpmFHfN9f47KpiRvqrKx0V9+erV1CNkpWzYhW/Qyc6aT8rEyCrvauWSYGZK2ia3o7vd3akF07acHAFpOA==" saltValue="yVW9XmDwTqEnmpSGai0KYg==" spinCount="100000" sqref="B4:C4 I4:J4" name="Range1_20_1_1"/>
    <protectedRange algorithmName="SHA-512" hashValue="ON39YdpmFHfN9f47KpiRvqrKx0V9+erV1CNkpWzYhW/Qyc6aT8rEyCrvauWSYGZK2ia3o7vd3akF07acHAFpOA==" saltValue="yVW9XmDwTqEnmpSGai0KYg==" spinCount="100000" sqref="D4" name="Range1_1_15_1"/>
    <protectedRange algorithmName="SHA-512" hashValue="ON39YdpmFHfN9f47KpiRvqrKx0V9+erV1CNkpWzYhW/Qyc6aT8rEyCrvauWSYGZK2ia3o7vd3akF07acHAFpOA==" saltValue="yVW9XmDwTqEnmpSGai0KYg==" spinCount="100000" sqref="E4:H4" name="Range1_3_4_1_1"/>
    <protectedRange algorithmName="SHA-512" hashValue="ON39YdpmFHfN9f47KpiRvqrKx0V9+erV1CNkpWzYhW/Qyc6aT8rEyCrvauWSYGZK2ia3o7vd3akF07acHAFpOA==" saltValue="yVW9XmDwTqEnmpSGai0KYg==" spinCount="100000" sqref="B2:C2 E2:J2" name="Range1_9_2_1_2"/>
    <protectedRange algorithmName="SHA-512" hashValue="ON39YdpmFHfN9f47KpiRvqrKx0V9+erV1CNkpWzYhW/Qyc6aT8rEyCrvauWSYGZK2ia3o7vd3akF07acHAFpOA==" saltValue="yVW9XmDwTqEnmpSGai0KYg==" spinCount="100000" sqref="D2" name="Range1_1_8_1_1_2"/>
    <protectedRange algorithmName="SHA-512" hashValue="ON39YdpmFHfN9f47KpiRvqrKx0V9+erV1CNkpWzYhW/Qyc6aT8rEyCrvauWSYGZK2ia3o7vd3akF07acHAFpOA==" saltValue="yVW9XmDwTqEnmpSGai0KYg==" spinCount="100000" sqref="E3:J3 B3:C3" name="Range1_10_2_1_2"/>
    <protectedRange algorithmName="SHA-512" hashValue="ON39YdpmFHfN9f47KpiRvqrKx0V9+erV1CNkpWzYhW/Qyc6aT8rEyCrvauWSYGZK2ia3o7vd3akF07acHAFpOA==" saltValue="yVW9XmDwTqEnmpSGai0KYg==" spinCount="100000" sqref="D3" name="Range1_1_9_3_2"/>
  </protectedRanges>
  <conditionalFormatting sqref="E4:J4">
    <cfRule type="cellIs" dxfId="432" priority="19" operator="greaterThanOrEqual">
      <formula>200</formula>
    </cfRule>
  </conditionalFormatting>
  <conditionalFormatting sqref="F4">
    <cfRule type="top10" dxfId="431" priority="20" rank="1"/>
  </conditionalFormatting>
  <conditionalFormatting sqref="I4">
    <cfRule type="top10" dxfId="430" priority="21" rank="1"/>
    <cfRule type="top10" dxfId="429" priority="22" rank="1"/>
  </conditionalFormatting>
  <conditionalFormatting sqref="E4">
    <cfRule type="top10" dxfId="428" priority="23" rank="1"/>
  </conditionalFormatting>
  <conditionalFormatting sqref="G4">
    <cfRule type="top10" dxfId="427" priority="24" rank="1"/>
  </conditionalFormatting>
  <conditionalFormatting sqref="H4">
    <cfRule type="top10" dxfId="426" priority="25" rank="1"/>
  </conditionalFormatting>
  <conditionalFormatting sqref="J4">
    <cfRule type="top10" dxfId="425" priority="26" rank="1"/>
  </conditionalFormatting>
  <conditionalFormatting sqref="I3">
    <cfRule type="top10" dxfId="424" priority="6" rank="1"/>
  </conditionalFormatting>
  <conditionalFormatting sqref="H3">
    <cfRule type="top10" dxfId="423" priority="2" rank="1"/>
  </conditionalFormatting>
  <conditionalFormatting sqref="J3">
    <cfRule type="top10" dxfId="422" priority="3" rank="1"/>
  </conditionalFormatting>
  <conditionalFormatting sqref="G3">
    <cfRule type="top10" dxfId="421" priority="5" rank="1"/>
  </conditionalFormatting>
  <conditionalFormatting sqref="F3">
    <cfRule type="top10" dxfId="420" priority="4" rank="1"/>
  </conditionalFormatting>
  <conditionalFormatting sqref="E3">
    <cfRule type="top10" dxfId="419" priority="1" rank="1"/>
  </conditionalFormatting>
  <conditionalFormatting sqref="E2">
    <cfRule type="top10" dxfId="418" priority="7" rank="1"/>
  </conditionalFormatting>
  <conditionalFormatting sqref="F2">
    <cfRule type="top10" dxfId="417" priority="8" rank="1"/>
  </conditionalFormatting>
  <conditionalFormatting sqref="G2">
    <cfRule type="top10" dxfId="416" priority="9" rank="1"/>
  </conditionalFormatting>
  <conditionalFormatting sqref="H2">
    <cfRule type="top10" dxfId="415" priority="10" rank="1"/>
  </conditionalFormatting>
  <conditionalFormatting sqref="I2">
    <cfRule type="top10" dxfId="414" priority="11" rank="1"/>
  </conditionalFormatting>
  <conditionalFormatting sqref="J2">
    <cfRule type="top10" dxfId="413" priority="12" rank="1"/>
  </conditionalFormatting>
  <hyperlinks>
    <hyperlink ref="Q1" location="'National Rankings'!A1" display="Back to Ranking" xr:uid="{28D7E6AE-DF30-4DCB-8DD7-CEABF64E183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EE7026-583E-4419-918B-26444B219DA9}">
          <x14:formula1>
            <xm:f>'C:\Users\abra2\Desktop\ABRA Files and More\AUTO BENCH REST ASSOCIATION FILE\ABRA 2019\Georgia\[Georgia Results 01 19 20.xlsm]DATA SHEET'!#REF!</xm:f>
          </x14:formula1>
          <xm:sqref>B1:B3</xm:sqref>
        </x14:dataValidation>
      </x14:dataValidations>
    </ext>
  </extLst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D7A36-2F24-4B56-8845-68DE209AA5F4}">
  <sheetPr codeName="Sheet73"/>
  <dimension ref="A1:Q4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126</v>
      </c>
      <c r="C2" s="15">
        <v>44751</v>
      </c>
      <c r="D2" s="16" t="s">
        <v>127</v>
      </c>
      <c r="E2" s="17">
        <v>191</v>
      </c>
      <c r="F2" s="17">
        <v>191</v>
      </c>
      <c r="G2" s="17">
        <v>189</v>
      </c>
      <c r="H2" s="17"/>
      <c r="I2" s="17"/>
      <c r="J2" s="17"/>
      <c r="K2" s="18">
        <v>3</v>
      </c>
      <c r="L2" s="18">
        <v>571</v>
      </c>
      <c r="M2" s="19">
        <v>190.33333333333334</v>
      </c>
      <c r="N2" s="20">
        <v>11</v>
      </c>
      <c r="O2" s="21">
        <v>201.33333333333334</v>
      </c>
    </row>
    <row r="4" spans="1:17" x14ac:dyDescent="0.3">
      <c r="K4" s="8">
        <f>SUM(K2:K3)</f>
        <v>3</v>
      </c>
      <c r="L4" s="8">
        <f>SUM(L2:L3)</f>
        <v>571</v>
      </c>
      <c r="M4" s="7">
        <f>SUM(L4/K4)</f>
        <v>190.33333333333334</v>
      </c>
      <c r="N4" s="8">
        <f>SUM(N2:N3)</f>
        <v>11</v>
      </c>
      <c r="O4" s="12">
        <f>SUM(M4+N4)</f>
        <v>201.33333333333334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6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F2">
    <cfRule type="top10" dxfId="412" priority="6" rank="1"/>
  </conditionalFormatting>
  <conditionalFormatting sqref="I2">
    <cfRule type="top10" dxfId="411" priority="3" rank="1"/>
    <cfRule type="top10" dxfId="410" priority="8" rank="1"/>
  </conditionalFormatting>
  <conditionalFormatting sqref="E2">
    <cfRule type="top10" dxfId="409" priority="7" rank="1"/>
  </conditionalFormatting>
  <conditionalFormatting sqref="G2">
    <cfRule type="top10" dxfId="408" priority="5" rank="1"/>
  </conditionalFormatting>
  <conditionalFormatting sqref="H2">
    <cfRule type="top10" dxfId="407" priority="4" rank="1"/>
  </conditionalFormatting>
  <conditionalFormatting sqref="J2">
    <cfRule type="top10" dxfId="406" priority="2" rank="1"/>
  </conditionalFormatting>
  <conditionalFormatting sqref="E2:J2">
    <cfRule type="cellIs" dxfId="405" priority="1" operator="greaterThanOrEqual">
      <formula>200</formula>
    </cfRule>
  </conditionalFormatting>
  <hyperlinks>
    <hyperlink ref="Q1" location="'National Rankings'!A1" display="Back to Ranking" xr:uid="{72261920-AEEE-4D77-8090-F9A4C0079A7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9955AC-7E65-4210-A0D0-504799D8E74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E7350-E202-44ED-B00A-28B374FD6AE0}">
  <sheetPr codeName="Sheet82"/>
  <dimension ref="A1:Q10"/>
  <sheetViews>
    <sheetView topLeftCell="A2" workbookViewId="0">
      <selection activeCell="A8" sqref="A8:O8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43.5" customHeight="1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48</v>
      </c>
      <c r="B2" s="14" t="s">
        <v>50</v>
      </c>
      <c r="C2" s="15">
        <v>44639</v>
      </c>
      <c r="D2" s="16" t="s">
        <v>51</v>
      </c>
      <c r="E2" s="17">
        <v>167</v>
      </c>
      <c r="F2" s="17">
        <v>172</v>
      </c>
      <c r="G2" s="17"/>
      <c r="H2" s="17"/>
      <c r="I2" s="17"/>
      <c r="J2" s="17"/>
      <c r="K2" s="18">
        <v>2</v>
      </c>
      <c r="L2" s="18">
        <v>339</v>
      </c>
      <c r="M2" s="19">
        <v>169.5</v>
      </c>
      <c r="N2" s="20">
        <v>4</v>
      </c>
      <c r="O2" s="21">
        <v>173.5</v>
      </c>
    </row>
    <row r="3" spans="1:17" x14ac:dyDescent="0.3">
      <c r="A3" s="13" t="s">
        <v>30</v>
      </c>
      <c r="B3" s="14" t="s">
        <v>50</v>
      </c>
      <c r="C3" s="15">
        <v>44675</v>
      </c>
      <c r="D3" s="16" t="s">
        <v>51</v>
      </c>
      <c r="E3" s="17">
        <v>185</v>
      </c>
      <c r="F3" s="17">
        <v>192</v>
      </c>
      <c r="G3" s="17"/>
      <c r="H3" s="17"/>
      <c r="I3" s="17"/>
      <c r="J3" s="17"/>
      <c r="K3" s="18">
        <v>2</v>
      </c>
      <c r="L3" s="18">
        <v>377</v>
      </c>
      <c r="M3" s="19">
        <v>188.5</v>
      </c>
      <c r="N3" s="20">
        <v>5</v>
      </c>
      <c r="O3" s="21">
        <v>193.5</v>
      </c>
    </row>
    <row r="4" spans="1:17" x14ac:dyDescent="0.3">
      <c r="A4" s="35" t="s">
        <v>29</v>
      </c>
      <c r="B4" s="14" t="s">
        <v>112</v>
      </c>
      <c r="C4" s="15">
        <v>44612</v>
      </c>
      <c r="D4" s="16" t="s">
        <v>51</v>
      </c>
      <c r="E4" s="17">
        <v>168</v>
      </c>
      <c r="F4" s="17">
        <v>175</v>
      </c>
      <c r="G4" s="17"/>
      <c r="H4" s="17"/>
      <c r="I4" s="17"/>
      <c r="J4" s="17"/>
      <c r="K4" s="18">
        <v>2</v>
      </c>
      <c r="L4" s="18">
        <v>343</v>
      </c>
      <c r="M4" s="19">
        <v>171.5</v>
      </c>
      <c r="N4" s="20">
        <v>5</v>
      </c>
      <c r="O4" s="21">
        <v>176.5</v>
      </c>
    </row>
    <row r="5" spans="1:17" x14ac:dyDescent="0.3">
      <c r="A5" s="13" t="s">
        <v>30</v>
      </c>
      <c r="B5" s="14" t="s">
        <v>50</v>
      </c>
      <c r="C5" s="15">
        <v>44730</v>
      </c>
      <c r="D5" s="16" t="s">
        <v>51</v>
      </c>
      <c r="E5" s="17">
        <v>176</v>
      </c>
      <c r="F5" s="17">
        <v>176</v>
      </c>
      <c r="G5" s="17"/>
      <c r="H5" s="17"/>
      <c r="I5" s="17"/>
      <c r="J5" s="17"/>
      <c r="K5" s="18">
        <v>2</v>
      </c>
      <c r="L5" s="18">
        <v>352</v>
      </c>
      <c r="M5" s="19">
        <v>176</v>
      </c>
      <c r="N5" s="20">
        <v>5</v>
      </c>
      <c r="O5" s="21">
        <v>181</v>
      </c>
    </row>
    <row r="6" spans="1:17" x14ac:dyDescent="0.3">
      <c r="A6" s="13" t="s">
        <v>30</v>
      </c>
      <c r="B6" s="14" t="s">
        <v>50</v>
      </c>
      <c r="C6" s="15">
        <v>44793</v>
      </c>
      <c r="D6" s="16" t="s">
        <v>51</v>
      </c>
      <c r="E6" s="17">
        <v>164</v>
      </c>
      <c r="F6" s="17">
        <v>166</v>
      </c>
      <c r="G6" s="17"/>
      <c r="H6" s="17"/>
      <c r="I6" s="17"/>
      <c r="J6" s="17"/>
      <c r="K6" s="18">
        <v>2</v>
      </c>
      <c r="L6" s="18">
        <v>330</v>
      </c>
      <c r="M6" s="19">
        <v>165</v>
      </c>
      <c r="N6" s="20">
        <v>5</v>
      </c>
      <c r="O6" s="21">
        <v>170</v>
      </c>
    </row>
    <row r="7" spans="1:17" x14ac:dyDescent="0.3">
      <c r="A7" s="13" t="s">
        <v>30</v>
      </c>
      <c r="B7" s="14" t="s">
        <v>50</v>
      </c>
      <c r="C7" s="15">
        <v>44821</v>
      </c>
      <c r="D7" s="16" t="s">
        <v>51</v>
      </c>
      <c r="E7" s="17">
        <v>171</v>
      </c>
      <c r="F7" s="17">
        <v>169</v>
      </c>
      <c r="G7" s="17"/>
      <c r="H7" s="17"/>
      <c r="I7" s="17"/>
      <c r="J7" s="17"/>
      <c r="K7" s="18">
        <v>2</v>
      </c>
      <c r="L7" s="18">
        <v>340</v>
      </c>
      <c r="M7" s="19">
        <v>170</v>
      </c>
      <c r="N7" s="20">
        <v>9</v>
      </c>
      <c r="O7" s="21">
        <v>179</v>
      </c>
    </row>
    <row r="8" spans="1:17" x14ac:dyDescent="0.3">
      <c r="A8" s="13" t="s">
        <v>30</v>
      </c>
      <c r="B8" s="14" t="s">
        <v>50</v>
      </c>
      <c r="C8" s="15">
        <v>44856</v>
      </c>
      <c r="D8" s="16" t="s">
        <v>51</v>
      </c>
      <c r="E8" s="17">
        <v>165</v>
      </c>
      <c r="F8" s="17">
        <v>167</v>
      </c>
      <c r="G8" s="17"/>
      <c r="H8" s="17"/>
      <c r="I8" s="17"/>
      <c r="J8" s="17"/>
      <c r="K8" s="18">
        <v>2</v>
      </c>
      <c r="L8" s="18">
        <v>332</v>
      </c>
      <c r="M8" s="19">
        <v>166</v>
      </c>
      <c r="N8" s="20">
        <v>9</v>
      </c>
      <c r="O8" s="21">
        <v>175</v>
      </c>
    </row>
    <row r="10" spans="1:17" x14ac:dyDescent="0.3">
      <c r="K10" s="8">
        <f>SUM(K2:K9)</f>
        <v>14</v>
      </c>
      <c r="L10" s="8">
        <f>SUM(L2:L9)</f>
        <v>2413</v>
      </c>
      <c r="M10" s="7">
        <f>SUM(L10/K10)</f>
        <v>172.35714285714286</v>
      </c>
      <c r="N10" s="8">
        <f>SUM(N2:N9)</f>
        <v>42</v>
      </c>
      <c r="O10" s="12">
        <f>SUM(M10+N10)</f>
        <v>214.35714285714286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1_1_1"/>
    <protectedRange algorithmName="SHA-512" hashValue="ON39YdpmFHfN9f47KpiRvqrKx0V9+erV1CNkpWzYhW/Qyc6aT8rEyCrvauWSYGZK2ia3o7vd3akF07acHAFpOA==" saltValue="yVW9XmDwTqEnmpSGai0KYg==" spinCount="100000" sqref="D2" name="Range1_1_3_1_1_1"/>
    <protectedRange algorithmName="SHA-512" hashValue="ON39YdpmFHfN9f47KpiRvqrKx0V9+erV1CNkpWzYhW/Qyc6aT8rEyCrvauWSYGZK2ia3o7vd3akF07acHAFpOA==" saltValue="yVW9XmDwTqEnmpSGai0KYg==" spinCount="100000" sqref="E3:J3 B3:C3" name="Range1_5_1"/>
    <protectedRange algorithmName="SHA-512" hashValue="ON39YdpmFHfN9f47KpiRvqrKx0V9+erV1CNkpWzYhW/Qyc6aT8rEyCrvauWSYGZK2ia3o7vd3akF07acHAFpOA==" saltValue="yVW9XmDwTqEnmpSGai0KYg==" spinCount="100000" sqref="D3" name="Range1_1_3_1"/>
    <protectedRange algorithmName="SHA-512" hashValue="ON39YdpmFHfN9f47KpiRvqrKx0V9+erV1CNkpWzYhW/Qyc6aT8rEyCrvauWSYGZK2ia3o7vd3akF07acHAFpOA==" saltValue="yVW9XmDwTqEnmpSGai0KYg==" spinCount="100000" sqref="E4:J4 B4:C4" name="Range1_10_2_1"/>
    <protectedRange algorithmName="SHA-512" hashValue="ON39YdpmFHfN9f47KpiRvqrKx0V9+erV1CNkpWzYhW/Qyc6aT8rEyCrvauWSYGZK2ia3o7vd3akF07acHAFpOA==" saltValue="yVW9XmDwTqEnmpSGai0KYg==" spinCount="100000" sqref="D4" name="Range1_1_9_3"/>
    <protectedRange algorithmName="SHA-512" hashValue="ON39YdpmFHfN9f47KpiRvqrKx0V9+erV1CNkpWzYhW/Qyc6aT8rEyCrvauWSYGZK2ia3o7vd3akF07acHAFpOA==" saltValue="yVW9XmDwTqEnmpSGai0KYg==" spinCount="100000" sqref="B6:C6" name="Range1"/>
    <protectedRange algorithmName="SHA-512" hashValue="ON39YdpmFHfN9f47KpiRvqrKx0V9+erV1CNkpWzYhW/Qyc6aT8rEyCrvauWSYGZK2ia3o7vd3akF07acHAFpOA==" saltValue="yVW9XmDwTqEnmpSGai0KYg==" spinCount="100000" sqref="D6" name="Range1_1_15"/>
    <protectedRange algorithmName="SHA-512" hashValue="ON39YdpmFHfN9f47KpiRvqrKx0V9+erV1CNkpWzYhW/Qyc6aT8rEyCrvauWSYGZK2ia3o7vd3akF07acHAFpOA==" saltValue="yVW9XmDwTqEnmpSGai0KYg==" spinCount="100000" sqref="E6:J6" name="Range1_3_5"/>
    <protectedRange sqref="B7:C7" name="Range1_6_1"/>
    <protectedRange sqref="D7" name="Range1_1_4_3"/>
    <protectedRange sqref="E7:J7" name="Range1_3_4_3"/>
    <protectedRange algorithmName="SHA-512" hashValue="ON39YdpmFHfN9f47KpiRvqrKx0V9+erV1CNkpWzYhW/Qyc6aT8rEyCrvauWSYGZK2ia3o7vd3akF07acHAFpOA==" saltValue="yVW9XmDwTqEnmpSGai0KYg==" spinCount="100000" sqref="B8:C8" name="Range1_82"/>
    <protectedRange algorithmName="SHA-512" hashValue="ON39YdpmFHfN9f47KpiRvqrKx0V9+erV1CNkpWzYhW/Qyc6aT8rEyCrvauWSYGZK2ia3o7vd3akF07acHAFpOA==" saltValue="yVW9XmDwTqEnmpSGai0KYg==" spinCount="100000" sqref="D8" name="Range1_1_81"/>
    <protectedRange algorithmName="SHA-512" hashValue="ON39YdpmFHfN9f47KpiRvqrKx0V9+erV1CNkpWzYhW/Qyc6aT8rEyCrvauWSYGZK2ia3o7vd3akF07acHAFpOA==" saltValue="yVW9XmDwTqEnmpSGai0KYg==" spinCount="100000" sqref="E8:J8" name="Range1_3_24"/>
  </protectedRanges>
  <conditionalFormatting sqref="E2">
    <cfRule type="top10" dxfId="404" priority="68" rank="1"/>
  </conditionalFormatting>
  <conditionalFormatting sqref="F2">
    <cfRule type="top10" dxfId="403" priority="67" rank="1"/>
  </conditionalFormatting>
  <conditionalFormatting sqref="G2">
    <cfRule type="top10" dxfId="402" priority="66" rank="1"/>
  </conditionalFormatting>
  <conditionalFormatting sqref="H2">
    <cfRule type="top10" dxfId="401" priority="65" rank="1"/>
  </conditionalFormatting>
  <conditionalFormatting sqref="I2">
    <cfRule type="top10" dxfId="400" priority="64" rank="1"/>
  </conditionalFormatting>
  <conditionalFormatting sqref="J2">
    <cfRule type="top10" dxfId="399" priority="63" rank="1"/>
  </conditionalFormatting>
  <conditionalFormatting sqref="I3">
    <cfRule type="top10" dxfId="398" priority="38" rank="1"/>
  </conditionalFormatting>
  <conditionalFormatting sqref="H3">
    <cfRule type="top10" dxfId="397" priority="34" rank="1"/>
  </conditionalFormatting>
  <conditionalFormatting sqref="J3">
    <cfRule type="top10" dxfId="396" priority="35" rank="1"/>
  </conditionalFormatting>
  <conditionalFormatting sqref="G3">
    <cfRule type="top10" dxfId="395" priority="37" rank="1"/>
  </conditionalFormatting>
  <conditionalFormatting sqref="F3">
    <cfRule type="top10" dxfId="394" priority="36" rank="1"/>
  </conditionalFormatting>
  <conditionalFormatting sqref="E3">
    <cfRule type="top10" dxfId="393" priority="33" rank="1"/>
  </conditionalFormatting>
  <conditionalFormatting sqref="I4">
    <cfRule type="top10" dxfId="392" priority="32" rank="1"/>
  </conditionalFormatting>
  <conditionalFormatting sqref="H4">
    <cfRule type="top10" dxfId="391" priority="28" rank="1"/>
  </conditionalFormatting>
  <conditionalFormatting sqref="J4">
    <cfRule type="top10" dxfId="390" priority="29" rank="1"/>
  </conditionalFormatting>
  <conditionalFormatting sqref="G4">
    <cfRule type="top10" dxfId="389" priority="31" rank="1"/>
  </conditionalFormatting>
  <conditionalFormatting sqref="F4">
    <cfRule type="top10" dxfId="388" priority="30" rank="1"/>
  </conditionalFormatting>
  <conditionalFormatting sqref="E4">
    <cfRule type="top10" dxfId="387" priority="27" rank="1"/>
  </conditionalFormatting>
  <conditionalFormatting sqref="E5">
    <cfRule type="top10" dxfId="386" priority="26" rank="1"/>
  </conditionalFormatting>
  <conditionalFormatting sqref="F5">
    <cfRule type="top10" dxfId="385" priority="25" rank="1"/>
  </conditionalFormatting>
  <conditionalFormatting sqref="G5">
    <cfRule type="top10" dxfId="384" priority="24" rank="1"/>
  </conditionalFormatting>
  <conditionalFormatting sqref="H5">
    <cfRule type="top10" dxfId="383" priority="23" rank="1"/>
  </conditionalFormatting>
  <conditionalFormatting sqref="I5">
    <cfRule type="top10" dxfId="382" priority="22" rank="1"/>
  </conditionalFormatting>
  <conditionalFormatting sqref="J5">
    <cfRule type="top10" dxfId="381" priority="21" rank="1"/>
  </conditionalFormatting>
  <conditionalFormatting sqref="F6">
    <cfRule type="top10" dxfId="380" priority="20" rank="1"/>
  </conditionalFormatting>
  <conditionalFormatting sqref="E6">
    <cfRule type="top10" dxfId="379" priority="19" rank="1"/>
  </conditionalFormatting>
  <conditionalFormatting sqref="J6">
    <cfRule type="top10" dxfId="378" priority="18" rank="1"/>
  </conditionalFormatting>
  <conditionalFormatting sqref="E6:J6">
    <cfRule type="cellIs" dxfId="377" priority="17" operator="greaterThanOrEqual">
      <formula>200</formula>
    </cfRule>
  </conditionalFormatting>
  <conditionalFormatting sqref="G6">
    <cfRule type="top10" dxfId="376" priority="16" rank="1"/>
  </conditionalFormatting>
  <conditionalFormatting sqref="H6">
    <cfRule type="top10" dxfId="375" priority="15" rank="1"/>
  </conditionalFormatting>
  <conditionalFormatting sqref="I6">
    <cfRule type="top10" dxfId="374" priority="14" rank="1"/>
  </conditionalFormatting>
  <conditionalFormatting sqref="F7">
    <cfRule type="top10" dxfId="373" priority="8" rank="1"/>
  </conditionalFormatting>
  <conditionalFormatting sqref="G7">
    <cfRule type="top10" dxfId="372" priority="9" rank="1"/>
  </conditionalFormatting>
  <conditionalFormatting sqref="H7">
    <cfRule type="top10" dxfId="371" priority="10" rank="1"/>
  </conditionalFormatting>
  <conditionalFormatting sqref="I7">
    <cfRule type="top10" dxfId="370" priority="11" rank="1"/>
  </conditionalFormatting>
  <conditionalFormatting sqref="J7">
    <cfRule type="top10" dxfId="369" priority="12" rank="1"/>
  </conditionalFormatting>
  <conditionalFormatting sqref="E7">
    <cfRule type="top10" dxfId="368" priority="13" rank="1"/>
  </conditionalFormatting>
  <conditionalFormatting sqref="E8">
    <cfRule type="top10" dxfId="367" priority="7" rank="1"/>
  </conditionalFormatting>
  <conditionalFormatting sqref="G8">
    <cfRule type="top10" dxfId="366" priority="6" rank="1"/>
  </conditionalFormatting>
  <conditionalFormatting sqref="H8">
    <cfRule type="top10" dxfId="365" priority="5" rank="1"/>
  </conditionalFormatting>
  <conditionalFormatting sqref="J8">
    <cfRule type="top10" dxfId="364" priority="3" rank="1"/>
  </conditionalFormatting>
  <conditionalFormatting sqref="E8:J8">
    <cfRule type="cellIs" dxfId="363" priority="2" operator="greaterThanOrEqual">
      <formula>200</formula>
    </cfRule>
  </conditionalFormatting>
  <conditionalFormatting sqref="F8">
    <cfRule type="top10" dxfId="362" priority="1" rank="1"/>
  </conditionalFormatting>
  <conditionalFormatting sqref="I8">
    <cfRule type="top10" dxfId="361" priority="4" rank="1"/>
  </conditionalFormatting>
  <hyperlinks>
    <hyperlink ref="Q1" location="'National Rankings'!A1" display="Back to Ranking" xr:uid="{E546C7FD-3EAB-4D6C-808D-BA7585CF5F8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AC7611-BC47-4967-BA5F-4363B6F3F0B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FBC28-6B38-4BA1-AC85-48DE77AA6672}">
  <sheetPr codeName="Sheet75"/>
  <dimension ref="A1:Q7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89</v>
      </c>
      <c r="C2" s="15">
        <v>44689</v>
      </c>
      <c r="D2" s="16" t="s">
        <v>59</v>
      </c>
      <c r="E2" s="34">
        <v>176</v>
      </c>
      <c r="F2" s="34">
        <v>173</v>
      </c>
      <c r="G2" s="34">
        <v>185</v>
      </c>
      <c r="H2" s="34">
        <v>178</v>
      </c>
      <c r="I2" s="34"/>
      <c r="J2" s="34"/>
      <c r="K2" s="18">
        <v>4</v>
      </c>
      <c r="L2" s="18">
        <v>712</v>
      </c>
      <c r="M2" s="19">
        <v>178</v>
      </c>
      <c r="N2" s="20">
        <v>2</v>
      </c>
      <c r="O2" s="21">
        <v>180</v>
      </c>
    </row>
    <row r="3" spans="1:17" x14ac:dyDescent="0.3">
      <c r="A3" s="35" t="s">
        <v>29</v>
      </c>
      <c r="B3" s="14" t="s">
        <v>89</v>
      </c>
      <c r="C3" s="15">
        <v>44724</v>
      </c>
      <c r="D3" s="16" t="s">
        <v>59</v>
      </c>
      <c r="E3" s="17">
        <v>162</v>
      </c>
      <c r="F3" s="17">
        <v>174</v>
      </c>
      <c r="G3" s="17">
        <v>174</v>
      </c>
      <c r="H3" s="17">
        <v>175</v>
      </c>
      <c r="I3" s="17"/>
      <c r="J3" s="17"/>
      <c r="K3" s="18">
        <v>4</v>
      </c>
      <c r="L3" s="18">
        <v>685</v>
      </c>
      <c r="M3" s="19">
        <v>171.25</v>
      </c>
      <c r="N3" s="20">
        <v>2</v>
      </c>
      <c r="O3" s="21">
        <v>173.25</v>
      </c>
    </row>
    <row r="4" spans="1:17" x14ac:dyDescent="0.3">
      <c r="A4" s="13" t="s">
        <v>30</v>
      </c>
      <c r="B4" s="14" t="s">
        <v>129</v>
      </c>
      <c r="C4" s="15">
        <v>44752</v>
      </c>
      <c r="D4" s="16" t="s">
        <v>59</v>
      </c>
      <c r="E4" s="17">
        <v>146</v>
      </c>
      <c r="F4" s="17">
        <v>156</v>
      </c>
      <c r="G4" s="17">
        <v>162</v>
      </c>
      <c r="H4" s="17">
        <v>163</v>
      </c>
      <c r="I4" s="17"/>
      <c r="J4" s="17"/>
      <c r="K4" s="18">
        <v>4</v>
      </c>
      <c r="L4" s="18">
        <v>627</v>
      </c>
      <c r="M4" s="19">
        <v>156.75</v>
      </c>
      <c r="N4" s="20">
        <v>2</v>
      </c>
      <c r="O4" s="21">
        <v>158.75</v>
      </c>
    </row>
    <row r="5" spans="1:17" x14ac:dyDescent="0.3">
      <c r="A5" s="13" t="s">
        <v>30</v>
      </c>
      <c r="B5" s="14" t="s">
        <v>89</v>
      </c>
      <c r="C5" s="15">
        <v>44787</v>
      </c>
      <c r="D5" s="16" t="s">
        <v>59</v>
      </c>
      <c r="E5" s="17">
        <v>177</v>
      </c>
      <c r="F5" s="17">
        <v>180</v>
      </c>
      <c r="G5" s="17">
        <v>169</v>
      </c>
      <c r="H5" s="17">
        <v>168</v>
      </c>
      <c r="I5" s="17"/>
      <c r="J5" s="17"/>
      <c r="K5" s="18">
        <v>4</v>
      </c>
      <c r="L5" s="18">
        <v>694</v>
      </c>
      <c r="M5" s="19">
        <v>173.5</v>
      </c>
      <c r="N5" s="20">
        <v>2</v>
      </c>
      <c r="O5" s="21">
        <v>175.5</v>
      </c>
    </row>
    <row r="7" spans="1:17" x14ac:dyDescent="0.3">
      <c r="K7" s="8">
        <f>SUM(K2:K6)</f>
        <v>16</v>
      </c>
      <c r="L7" s="8">
        <f>SUM(L2:L6)</f>
        <v>2718</v>
      </c>
      <c r="M7" s="7">
        <f>SUM(L7/K7)</f>
        <v>169.875</v>
      </c>
      <c r="N7" s="8">
        <f>SUM(N2:N6)</f>
        <v>8</v>
      </c>
      <c r="O7" s="12">
        <f>SUM(M7+N7)</f>
        <v>177.875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5_1_1"/>
    <protectedRange algorithmName="SHA-512" hashValue="ON39YdpmFHfN9f47KpiRvqrKx0V9+erV1CNkpWzYhW/Qyc6aT8rEyCrvauWSYGZK2ia3o7vd3akF07acHAFpOA==" saltValue="yVW9XmDwTqEnmpSGai0KYg==" spinCount="100000" sqref="D2" name="Range1_1_3_1_1"/>
    <protectedRange algorithmName="SHA-512" hashValue="ON39YdpmFHfN9f47KpiRvqrKx0V9+erV1CNkpWzYhW/Qyc6aT8rEyCrvauWSYGZK2ia3o7vd3akF07acHAFpOA==" saltValue="yVW9XmDwTqEnmpSGai0KYg==" spinCount="100000" sqref="B4:C4 I4:J4" name="Range1_12_1"/>
    <protectedRange algorithmName="SHA-512" hashValue="ON39YdpmFHfN9f47KpiRvqrKx0V9+erV1CNkpWzYhW/Qyc6aT8rEyCrvauWSYGZK2ia3o7vd3akF07acHAFpOA==" saltValue="yVW9XmDwTqEnmpSGai0KYg==" spinCount="100000" sqref="D4" name="Range1_1_8_1"/>
    <protectedRange algorithmName="SHA-512" hashValue="ON39YdpmFHfN9f47KpiRvqrKx0V9+erV1CNkpWzYhW/Qyc6aT8rEyCrvauWSYGZK2ia3o7vd3akF07acHAFpOA==" saltValue="yVW9XmDwTqEnmpSGai0KYg==" spinCount="100000" sqref="E4:H4" name="Range1_3_3_1"/>
    <protectedRange algorithmName="SHA-512" hashValue="ON39YdpmFHfN9f47KpiRvqrKx0V9+erV1CNkpWzYhW/Qyc6aT8rEyCrvauWSYGZK2ia3o7vd3akF07acHAFpOA==" saltValue="yVW9XmDwTqEnmpSGai0KYg==" spinCount="100000" sqref="E5:J5 B5:C5" name="Range1_16"/>
    <protectedRange algorithmName="SHA-512" hashValue="ON39YdpmFHfN9f47KpiRvqrKx0V9+erV1CNkpWzYhW/Qyc6aT8rEyCrvauWSYGZK2ia3o7vd3akF07acHAFpOA==" saltValue="yVW9XmDwTqEnmpSGai0KYg==" spinCount="100000" sqref="D5" name="Range1_1_11_1"/>
  </protectedRanges>
  <conditionalFormatting sqref="I2">
    <cfRule type="top10" dxfId="360" priority="18" rank="1"/>
  </conditionalFormatting>
  <conditionalFormatting sqref="H2">
    <cfRule type="top10" dxfId="359" priority="14" rank="1"/>
  </conditionalFormatting>
  <conditionalFormatting sqref="J2">
    <cfRule type="top10" dxfId="358" priority="15" rank="1"/>
  </conditionalFormatting>
  <conditionalFormatting sqref="G2">
    <cfRule type="top10" dxfId="357" priority="17" rank="1"/>
  </conditionalFormatting>
  <conditionalFormatting sqref="F2">
    <cfRule type="top10" dxfId="356" priority="16" rank="1"/>
  </conditionalFormatting>
  <conditionalFormatting sqref="E2">
    <cfRule type="top10" dxfId="355" priority="13" rank="1"/>
  </conditionalFormatting>
  <conditionalFormatting sqref="F4">
    <cfRule type="top10" dxfId="354" priority="7" rank="1"/>
  </conditionalFormatting>
  <conditionalFormatting sqref="G4">
    <cfRule type="top10" dxfId="353" priority="8" rank="1"/>
  </conditionalFormatting>
  <conditionalFormatting sqref="H4">
    <cfRule type="top10" dxfId="352" priority="9" rank="1"/>
  </conditionalFormatting>
  <conditionalFormatting sqref="I4">
    <cfRule type="top10" dxfId="351" priority="10" rank="1"/>
  </conditionalFormatting>
  <conditionalFormatting sqref="J4">
    <cfRule type="top10" dxfId="350" priority="11" rank="1"/>
  </conditionalFormatting>
  <conditionalFormatting sqref="E4">
    <cfRule type="top10" dxfId="349" priority="12" rank="1"/>
  </conditionalFormatting>
  <conditionalFormatting sqref="E5">
    <cfRule type="top10" dxfId="348" priority="6" rank="1"/>
  </conditionalFormatting>
  <conditionalFormatting sqref="F5">
    <cfRule type="top10" dxfId="347" priority="5" rank="1"/>
  </conditionalFormatting>
  <conditionalFormatting sqref="G5">
    <cfRule type="top10" dxfId="346" priority="4" rank="1"/>
  </conditionalFormatting>
  <conditionalFormatting sqref="H5">
    <cfRule type="top10" dxfId="345" priority="3" rank="1"/>
  </conditionalFormatting>
  <conditionalFormatting sqref="I5">
    <cfRule type="top10" dxfId="344" priority="2" rank="1"/>
  </conditionalFormatting>
  <conditionalFormatting sqref="J5">
    <cfRule type="top10" dxfId="343" priority="1" rank="1"/>
  </conditionalFormatting>
  <hyperlinks>
    <hyperlink ref="Q1" location="'National Rankings'!A1" display="Back to Ranking" xr:uid="{4448F1AD-B8FB-44B3-BC32-A4223435EAE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3239F0-7D62-4438-9550-EBA63E1612A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056E3-28F4-439D-B38D-626374B66948}">
  <dimension ref="A1:Q4"/>
  <sheetViews>
    <sheetView workbookViewId="0">
      <selection activeCell="B2" sqref="B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211</v>
      </c>
      <c r="C2" s="15">
        <v>44876</v>
      </c>
      <c r="D2" s="16" t="s">
        <v>35</v>
      </c>
      <c r="E2" s="17">
        <v>189</v>
      </c>
      <c r="F2" s="17">
        <v>195</v>
      </c>
      <c r="G2" s="17">
        <v>192</v>
      </c>
      <c r="H2" s="17">
        <v>195</v>
      </c>
      <c r="I2" s="17">
        <v>190</v>
      </c>
      <c r="J2" s="17">
        <v>191</v>
      </c>
      <c r="K2" s="18">
        <v>6</v>
      </c>
      <c r="L2" s="18">
        <v>1152</v>
      </c>
      <c r="M2" s="19">
        <v>192</v>
      </c>
      <c r="N2" s="20">
        <v>12</v>
      </c>
      <c r="O2" s="21">
        <v>204</v>
      </c>
    </row>
    <row r="4" spans="1:17" x14ac:dyDescent="0.3">
      <c r="K4" s="8">
        <f>SUM(K2:K3)</f>
        <v>6</v>
      </c>
      <c r="L4" s="8">
        <f>SUM(L2:L3)</f>
        <v>1152</v>
      </c>
      <c r="M4" s="7">
        <f>SUM(L4/K4)</f>
        <v>192</v>
      </c>
      <c r="N4" s="8">
        <f>SUM(N2:N3)</f>
        <v>12</v>
      </c>
      <c r="O4" s="12">
        <f>SUM(M4+N4)</f>
        <v>204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5"/>
    <protectedRange algorithmName="SHA-512" hashValue="ON39YdpmFHfN9f47KpiRvqrKx0V9+erV1CNkpWzYhW/Qyc6aT8rEyCrvauWSYGZK2ia3o7vd3akF07acHAFpOA==" saltValue="yVW9XmDwTqEnmpSGai0KYg==" spinCount="100000" sqref="D2" name="Range1_1_1_18"/>
  </protectedRanges>
  <conditionalFormatting sqref="J2">
    <cfRule type="top10" dxfId="3160" priority="1" rank="1"/>
  </conditionalFormatting>
  <conditionalFormatting sqref="I2">
    <cfRule type="top10" dxfId="3159" priority="2" rank="1"/>
  </conditionalFormatting>
  <conditionalFormatting sqref="H2">
    <cfRule type="top10" dxfId="3158" priority="3" rank="1"/>
  </conditionalFormatting>
  <conditionalFormatting sqref="G2">
    <cfRule type="top10" dxfId="3157" priority="4" rank="1"/>
  </conditionalFormatting>
  <conditionalFormatting sqref="F2">
    <cfRule type="top10" dxfId="3156" priority="5" rank="1"/>
  </conditionalFormatting>
  <conditionalFormatting sqref="E2">
    <cfRule type="top10" dxfId="3155" priority="6" rank="1"/>
  </conditionalFormatting>
  <hyperlinks>
    <hyperlink ref="Q1" location="'National Rankings'!A1" display="Back to Ranking" xr:uid="{8D701027-7633-435D-8503-1EE15A85699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5D847D5-379E-47D9-84D7-3682E24F7FA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1F9E5-7BC1-4F29-9BE1-5F2801EF8FE1}">
  <sheetPr codeName="Sheet76"/>
  <dimension ref="A1:Q11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144</v>
      </c>
      <c r="C2" s="15">
        <v>44765</v>
      </c>
      <c r="D2" s="16" t="s">
        <v>35</v>
      </c>
      <c r="E2" s="17">
        <v>185</v>
      </c>
      <c r="F2" s="17">
        <v>184</v>
      </c>
      <c r="G2" s="17">
        <v>186</v>
      </c>
      <c r="H2" s="17">
        <v>171</v>
      </c>
      <c r="I2" s="17"/>
      <c r="J2" s="17"/>
      <c r="K2" s="18">
        <v>4</v>
      </c>
      <c r="L2" s="18">
        <v>726</v>
      </c>
      <c r="M2" s="19">
        <v>181.5</v>
      </c>
      <c r="N2" s="20">
        <v>5</v>
      </c>
      <c r="O2" s="21">
        <v>186.5</v>
      </c>
    </row>
    <row r="3" spans="1:17" x14ac:dyDescent="0.3">
      <c r="A3" s="13" t="s">
        <v>30</v>
      </c>
      <c r="B3" s="14" t="s">
        <v>144</v>
      </c>
      <c r="C3" s="15">
        <v>44772</v>
      </c>
      <c r="D3" s="16" t="s">
        <v>35</v>
      </c>
      <c r="E3" s="17">
        <v>177</v>
      </c>
      <c r="F3" s="17">
        <v>175</v>
      </c>
      <c r="G3" s="17">
        <v>177</v>
      </c>
      <c r="H3" s="17">
        <v>174</v>
      </c>
      <c r="I3" s="17">
        <v>178</v>
      </c>
      <c r="J3" s="17">
        <v>182.001</v>
      </c>
      <c r="K3" s="18">
        <v>6</v>
      </c>
      <c r="L3" s="18">
        <v>1063.001</v>
      </c>
      <c r="M3" s="19">
        <v>177.16683333333333</v>
      </c>
      <c r="N3" s="20">
        <v>4</v>
      </c>
      <c r="O3" s="21">
        <v>181.16683333333333</v>
      </c>
    </row>
    <row r="4" spans="1:17" x14ac:dyDescent="0.3">
      <c r="A4" s="13" t="s">
        <v>30</v>
      </c>
      <c r="B4" s="14" t="s">
        <v>144</v>
      </c>
      <c r="C4" s="15">
        <v>44775</v>
      </c>
      <c r="D4" s="16" t="s">
        <v>35</v>
      </c>
      <c r="E4" s="17">
        <v>157</v>
      </c>
      <c r="F4" s="17">
        <v>171</v>
      </c>
      <c r="G4" s="17">
        <v>176</v>
      </c>
      <c r="H4" s="17">
        <v>184</v>
      </c>
      <c r="I4" s="17"/>
      <c r="J4" s="17"/>
      <c r="K4" s="18">
        <v>4</v>
      </c>
      <c r="L4" s="18">
        <v>688</v>
      </c>
      <c r="M4" s="19">
        <v>172</v>
      </c>
      <c r="N4" s="20">
        <v>2</v>
      </c>
      <c r="O4" s="21">
        <v>174</v>
      </c>
    </row>
    <row r="5" spans="1:17" x14ac:dyDescent="0.3">
      <c r="A5" s="13" t="s">
        <v>30</v>
      </c>
      <c r="B5" s="14" t="s">
        <v>144</v>
      </c>
      <c r="C5" s="15">
        <v>44814</v>
      </c>
      <c r="D5" s="16" t="s">
        <v>35</v>
      </c>
      <c r="E5" s="17">
        <v>172</v>
      </c>
      <c r="F5" s="17">
        <v>182</v>
      </c>
      <c r="G5" s="17">
        <v>167</v>
      </c>
      <c r="H5" s="17">
        <v>167</v>
      </c>
      <c r="I5" s="17"/>
      <c r="J5" s="17"/>
      <c r="K5" s="18">
        <v>4</v>
      </c>
      <c r="L5" s="18">
        <v>688</v>
      </c>
      <c r="M5" s="19">
        <v>172</v>
      </c>
      <c r="N5" s="20">
        <v>3</v>
      </c>
      <c r="O5" s="21">
        <v>175</v>
      </c>
    </row>
    <row r="6" spans="1:17" x14ac:dyDescent="0.3">
      <c r="A6" s="13" t="s">
        <v>30</v>
      </c>
      <c r="B6" s="14" t="s">
        <v>144</v>
      </c>
      <c r="C6" s="15">
        <v>44842</v>
      </c>
      <c r="D6" s="16" t="s">
        <v>35</v>
      </c>
      <c r="E6" s="17">
        <v>193.001</v>
      </c>
      <c r="F6" s="17">
        <v>193</v>
      </c>
      <c r="G6" s="17">
        <v>189</v>
      </c>
      <c r="H6" s="17">
        <v>190</v>
      </c>
      <c r="I6" s="17"/>
      <c r="J6" s="17"/>
      <c r="K6" s="18">
        <v>4</v>
      </c>
      <c r="L6" s="18">
        <v>765.00099999999998</v>
      </c>
      <c r="M6" s="19">
        <v>191.25024999999999</v>
      </c>
      <c r="N6" s="20">
        <v>8</v>
      </c>
      <c r="O6" s="21">
        <v>199.25024999999999</v>
      </c>
    </row>
    <row r="7" spans="1:17" x14ac:dyDescent="0.3">
      <c r="A7" s="13" t="s">
        <v>30</v>
      </c>
      <c r="B7" s="14" t="s">
        <v>144</v>
      </c>
      <c r="C7" s="15">
        <v>44870</v>
      </c>
      <c r="D7" s="16" t="s">
        <v>35</v>
      </c>
      <c r="E7" s="17">
        <v>196</v>
      </c>
      <c r="F7" s="17">
        <v>188</v>
      </c>
      <c r="G7" s="17">
        <v>191.001</v>
      </c>
      <c r="H7" s="17">
        <v>189</v>
      </c>
      <c r="I7" s="17"/>
      <c r="J7" s="17"/>
      <c r="K7" s="18">
        <v>4</v>
      </c>
      <c r="L7" s="18">
        <v>764.00099999999998</v>
      </c>
      <c r="M7" s="19">
        <v>191.00024999999999</v>
      </c>
      <c r="N7" s="20">
        <v>10</v>
      </c>
      <c r="O7" s="21">
        <v>201.00024999999999</v>
      </c>
    </row>
    <row r="8" spans="1:17" x14ac:dyDescent="0.3">
      <c r="A8" s="13" t="s">
        <v>30</v>
      </c>
      <c r="B8" s="14" t="s">
        <v>144</v>
      </c>
      <c r="C8" s="15">
        <v>44863</v>
      </c>
      <c r="D8" s="16" t="s">
        <v>35</v>
      </c>
      <c r="E8" s="17">
        <v>190.01</v>
      </c>
      <c r="F8" s="17">
        <v>191</v>
      </c>
      <c r="G8" s="17">
        <v>188</v>
      </c>
      <c r="H8" s="17">
        <v>187</v>
      </c>
      <c r="I8" s="17"/>
      <c r="J8" s="17"/>
      <c r="K8" s="18">
        <v>4</v>
      </c>
      <c r="L8" s="18">
        <v>756.01</v>
      </c>
      <c r="M8" s="19">
        <v>189.0025</v>
      </c>
      <c r="N8" s="20">
        <v>7</v>
      </c>
      <c r="O8" s="21">
        <v>196.0025</v>
      </c>
    </row>
    <row r="9" spans="1:17" x14ac:dyDescent="0.3">
      <c r="A9" s="13" t="s">
        <v>30</v>
      </c>
      <c r="B9" s="14" t="s">
        <v>144</v>
      </c>
      <c r="C9" s="15">
        <v>44876</v>
      </c>
      <c r="D9" s="16" t="s">
        <v>35</v>
      </c>
      <c r="E9" s="17">
        <v>194</v>
      </c>
      <c r="F9" s="17">
        <v>191</v>
      </c>
      <c r="G9" s="17">
        <v>189</v>
      </c>
      <c r="H9" s="17">
        <v>191</v>
      </c>
      <c r="I9" s="17">
        <v>192</v>
      </c>
      <c r="J9" s="17">
        <v>188</v>
      </c>
      <c r="K9" s="18">
        <v>6</v>
      </c>
      <c r="L9" s="18">
        <v>1145</v>
      </c>
      <c r="M9" s="19">
        <v>190.83333333333334</v>
      </c>
      <c r="N9" s="20">
        <v>10</v>
      </c>
      <c r="O9" s="21">
        <v>200.83333333333334</v>
      </c>
    </row>
    <row r="11" spans="1:17" x14ac:dyDescent="0.3">
      <c r="K11" s="8">
        <f>SUM(K2:K10)</f>
        <v>36</v>
      </c>
      <c r="L11" s="8">
        <f>SUM(L2:L10)</f>
        <v>6595.0130000000008</v>
      </c>
      <c r="M11" s="7">
        <f>SUM(L11/K11)</f>
        <v>183.19480555555558</v>
      </c>
      <c r="N11" s="8">
        <f>SUM(N2:N10)</f>
        <v>49</v>
      </c>
      <c r="O11" s="12">
        <f>SUM(M11+N11)</f>
        <v>232.19480555555558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2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B3:C4 E3:J4" name="Range1_4_1_2"/>
    <protectedRange algorithmName="SHA-512" hashValue="ON39YdpmFHfN9f47KpiRvqrKx0V9+erV1CNkpWzYhW/Qyc6aT8rEyCrvauWSYGZK2ia3o7vd3akF07acHAFpOA==" saltValue="yVW9XmDwTqEnmpSGai0KYg==" spinCount="100000" sqref="D3:D4" name="Range1_1_2_1_2"/>
    <protectedRange sqref="B5:C5" name="Range1_6_1"/>
    <protectedRange sqref="D5" name="Range1_1_4_3"/>
    <protectedRange sqref="E5:J5" name="Range1_3_4_3"/>
    <protectedRange algorithmName="SHA-512" hashValue="ON39YdpmFHfN9f47KpiRvqrKx0V9+erV1CNkpWzYhW/Qyc6aT8rEyCrvauWSYGZK2ia3o7vd3akF07acHAFpOA==" saltValue="yVW9XmDwTqEnmpSGai0KYg==" spinCount="100000" sqref="E6:J6 B6:C6" name="Range1_18"/>
    <protectedRange algorithmName="SHA-512" hashValue="ON39YdpmFHfN9f47KpiRvqrKx0V9+erV1CNkpWzYhW/Qyc6aT8rEyCrvauWSYGZK2ia3o7vd3akF07acHAFpOA==" saltValue="yVW9XmDwTqEnmpSGai0KYg==" spinCount="100000" sqref="D6" name="Range1_1_16"/>
    <protectedRange algorithmName="SHA-512" hashValue="ON39YdpmFHfN9f47KpiRvqrKx0V9+erV1CNkpWzYhW/Qyc6aT8rEyCrvauWSYGZK2ia3o7vd3akF07acHAFpOA==" saltValue="yVW9XmDwTqEnmpSGai0KYg==" spinCount="100000" sqref="B7:C8" name="Range1_82"/>
    <protectedRange algorithmName="SHA-512" hashValue="ON39YdpmFHfN9f47KpiRvqrKx0V9+erV1CNkpWzYhW/Qyc6aT8rEyCrvauWSYGZK2ia3o7vd3akF07acHAFpOA==" saltValue="yVW9XmDwTqEnmpSGai0KYg==" spinCount="100000" sqref="D7:D8" name="Range1_1_81"/>
    <protectedRange algorithmName="SHA-512" hashValue="ON39YdpmFHfN9f47KpiRvqrKx0V9+erV1CNkpWzYhW/Qyc6aT8rEyCrvauWSYGZK2ia3o7vd3akF07acHAFpOA==" saltValue="yVW9XmDwTqEnmpSGai0KYg==" spinCount="100000" sqref="E7:J8" name="Range1_3_24"/>
    <protectedRange algorithmName="SHA-512" hashValue="ON39YdpmFHfN9f47KpiRvqrKx0V9+erV1CNkpWzYhW/Qyc6aT8rEyCrvauWSYGZK2ia3o7vd3akF07acHAFpOA==" saltValue="yVW9XmDwTqEnmpSGai0KYg==" spinCount="100000" sqref="E9:J9 B9:C9" name="Range1_2_15"/>
    <protectedRange algorithmName="SHA-512" hashValue="ON39YdpmFHfN9f47KpiRvqrKx0V9+erV1CNkpWzYhW/Qyc6aT8rEyCrvauWSYGZK2ia3o7vd3akF07acHAFpOA==" saltValue="yVW9XmDwTqEnmpSGai0KYg==" spinCount="100000" sqref="D9" name="Range1_1_1_18"/>
  </protectedRanges>
  <conditionalFormatting sqref="J2">
    <cfRule type="top10" dxfId="342" priority="32" rank="1"/>
  </conditionalFormatting>
  <conditionalFormatting sqref="I2">
    <cfRule type="top10" dxfId="341" priority="33" rank="1"/>
  </conditionalFormatting>
  <conditionalFormatting sqref="H2">
    <cfRule type="top10" dxfId="340" priority="34" rank="1"/>
  </conditionalFormatting>
  <conditionalFormatting sqref="G2">
    <cfRule type="top10" dxfId="339" priority="35" rank="1"/>
  </conditionalFormatting>
  <conditionalFormatting sqref="F2">
    <cfRule type="top10" dxfId="338" priority="36" rank="1"/>
  </conditionalFormatting>
  <conditionalFormatting sqref="E2">
    <cfRule type="top10" dxfId="337" priority="37" rank="1"/>
  </conditionalFormatting>
  <conditionalFormatting sqref="E3:E4">
    <cfRule type="top10" dxfId="336" priority="26" rank="1"/>
  </conditionalFormatting>
  <conditionalFormatting sqref="F3:F4">
    <cfRule type="top10" dxfId="335" priority="27" rank="1"/>
  </conditionalFormatting>
  <conditionalFormatting sqref="G3:G4">
    <cfRule type="top10" dxfId="334" priority="28" rank="1"/>
  </conditionalFormatting>
  <conditionalFormatting sqref="H3:H4">
    <cfRule type="top10" dxfId="333" priority="29" rank="1"/>
  </conditionalFormatting>
  <conditionalFormatting sqref="I3:I4">
    <cfRule type="top10" dxfId="332" priority="30" rank="1"/>
  </conditionalFormatting>
  <conditionalFormatting sqref="J3:J4">
    <cfRule type="top10" dxfId="331" priority="31" rank="1"/>
  </conditionalFormatting>
  <conditionalFormatting sqref="F5">
    <cfRule type="top10" dxfId="330" priority="20" rank="1"/>
  </conditionalFormatting>
  <conditionalFormatting sqref="G5">
    <cfRule type="top10" dxfId="329" priority="21" rank="1"/>
  </conditionalFormatting>
  <conditionalFormatting sqref="H5">
    <cfRule type="top10" dxfId="328" priority="22" rank="1"/>
  </conditionalFormatting>
  <conditionalFormatting sqref="I5">
    <cfRule type="top10" dxfId="327" priority="23" rank="1"/>
  </conditionalFormatting>
  <conditionalFormatting sqref="J5">
    <cfRule type="top10" dxfId="326" priority="24" rank="1"/>
  </conditionalFormatting>
  <conditionalFormatting sqref="E5">
    <cfRule type="top10" dxfId="325" priority="25" rank="1"/>
  </conditionalFormatting>
  <conditionalFormatting sqref="I6">
    <cfRule type="top10" dxfId="324" priority="19" rank="1"/>
  </conditionalFormatting>
  <conditionalFormatting sqref="H6">
    <cfRule type="top10" dxfId="323" priority="15" rank="1"/>
  </conditionalFormatting>
  <conditionalFormatting sqref="J6">
    <cfRule type="top10" dxfId="322" priority="16" rank="1"/>
  </conditionalFormatting>
  <conditionalFormatting sqref="G6">
    <cfRule type="top10" dxfId="321" priority="18" rank="1"/>
  </conditionalFormatting>
  <conditionalFormatting sqref="F6">
    <cfRule type="top10" dxfId="320" priority="17" rank="1"/>
  </conditionalFormatting>
  <conditionalFormatting sqref="E6">
    <cfRule type="top10" dxfId="319" priority="14" rank="1"/>
  </conditionalFormatting>
  <conditionalFormatting sqref="E7:E8">
    <cfRule type="top10" dxfId="318" priority="13" rank="1"/>
  </conditionalFormatting>
  <conditionalFormatting sqref="G7:G8">
    <cfRule type="top10" dxfId="317" priority="12" rank="1"/>
  </conditionalFormatting>
  <conditionalFormatting sqref="H7:H8">
    <cfRule type="top10" dxfId="316" priority="11" rank="1"/>
  </conditionalFormatting>
  <conditionalFormatting sqref="J7:J8">
    <cfRule type="top10" dxfId="315" priority="9" rank="1"/>
  </conditionalFormatting>
  <conditionalFormatting sqref="E7:J8">
    <cfRule type="cellIs" dxfId="314" priority="8" operator="greaterThanOrEqual">
      <formula>200</formula>
    </cfRule>
  </conditionalFormatting>
  <conditionalFormatting sqref="F7:F8">
    <cfRule type="top10" dxfId="313" priority="7" rank="1"/>
  </conditionalFormatting>
  <conditionalFormatting sqref="I7:I8">
    <cfRule type="top10" dxfId="312" priority="10" rank="1"/>
  </conditionalFormatting>
  <conditionalFormatting sqref="J9">
    <cfRule type="top10" dxfId="311" priority="1" rank="1"/>
  </conditionalFormatting>
  <conditionalFormatting sqref="I9">
    <cfRule type="top10" dxfId="310" priority="2" rank="1"/>
  </conditionalFormatting>
  <conditionalFormatting sqref="H9">
    <cfRule type="top10" dxfId="309" priority="3" rank="1"/>
  </conditionalFormatting>
  <conditionalFormatting sqref="G9">
    <cfRule type="top10" dxfId="308" priority="4" rank="1"/>
  </conditionalFormatting>
  <conditionalFormatting sqref="F9">
    <cfRule type="top10" dxfId="307" priority="5" rank="1"/>
  </conditionalFormatting>
  <conditionalFormatting sqref="E9">
    <cfRule type="top10" dxfId="306" priority="6" rank="1"/>
  </conditionalFormatting>
  <hyperlinks>
    <hyperlink ref="Q1" location="'National Rankings'!A1" display="Back to Ranking" xr:uid="{971ED096-2461-477B-BD23-D8E0A6D384B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CC6658-215F-4D97-B2B5-205B2387E4B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BA925-2029-49EE-99BD-0D4614BA91AE}">
  <dimension ref="A1:Q4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190</v>
      </c>
      <c r="C2" s="15">
        <v>44814</v>
      </c>
      <c r="D2" s="16" t="s">
        <v>42</v>
      </c>
      <c r="E2" s="17">
        <v>179</v>
      </c>
      <c r="F2" s="17">
        <v>171</v>
      </c>
      <c r="G2" s="17">
        <v>170</v>
      </c>
      <c r="H2" s="17">
        <v>170</v>
      </c>
      <c r="I2" s="17"/>
      <c r="J2" s="17"/>
      <c r="K2" s="18">
        <v>4</v>
      </c>
      <c r="L2" s="18">
        <v>690</v>
      </c>
      <c r="M2" s="19">
        <v>172.5</v>
      </c>
      <c r="N2" s="20">
        <v>2</v>
      </c>
      <c r="O2" s="21">
        <v>174.5</v>
      </c>
    </row>
    <row r="4" spans="1:17" x14ac:dyDescent="0.3">
      <c r="K4" s="8">
        <f>SUM(K2:K3)</f>
        <v>4</v>
      </c>
      <c r="L4" s="8">
        <f>SUM(L2:L3)</f>
        <v>690</v>
      </c>
      <c r="M4" s="7">
        <f>SUM(L4/K4)</f>
        <v>172.5</v>
      </c>
      <c r="N4" s="8">
        <f>SUM(N2:N3)</f>
        <v>2</v>
      </c>
      <c r="O4" s="12">
        <f>SUM(M4+N4)</f>
        <v>174.5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" name="Range1_6_1_1"/>
    <protectedRange sqref="D2" name="Range1_1_4_3_1"/>
    <protectedRange sqref="E2:J2" name="Range1_3_4_3_1"/>
  </protectedRanges>
  <conditionalFormatting sqref="F2">
    <cfRule type="top10" dxfId="305" priority="1" rank="1"/>
  </conditionalFormatting>
  <conditionalFormatting sqref="G2">
    <cfRule type="top10" dxfId="304" priority="2" rank="1"/>
  </conditionalFormatting>
  <conditionalFormatting sqref="H2">
    <cfRule type="top10" dxfId="303" priority="3" rank="1"/>
  </conditionalFormatting>
  <conditionalFormatting sqref="I2">
    <cfRule type="top10" dxfId="302" priority="4" rank="1"/>
  </conditionalFormatting>
  <conditionalFormatting sqref="J2">
    <cfRule type="top10" dxfId="301" priority="5" rank="1"/>
  </conditionalFormatting>
  <conditionalFormatting sqref="E2">
    <cfRule type="top10" dxfId="300" priority="6" rank="1"/>
  </conditionalFormatting>
  <hyperlinks>
    <hyperlink ref="Q1" location="'National Rankings'!A1" display="Back to Ranking" xr:uid="{2C9D19B3-92A1-4744-B3B7-E954AE88F50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619823F-AF22-42A0-89EC-8BB21A79878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D0A3E-93FB-434D-8851-FDD182FA359E}">
  <dimension ref="A1:Q4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70" t="s">
        <v>170</v>
      </c>
      <c r="C2" s="15">
        <v>44793</v>
      </c>
      <c r="D2" s="16" t="s">
        <v>24</v>
      </c>
      <c r="E2" s="17">
        <v>166</v>
      </c>
      <c r="F2" s="17">
        <v>150</v>
      </c>
      <c r="G2" s="17">
        <v>167</v>
      </c>
      <c r="H2" s="17">
        <v>175</v>
      </c>
      <c r="I2" s="17"/>
      <c r="J2" s="17"/>
      <c r="K2" s="18">
        <v>4</v>
      </c>
      <c r="L2" s="18">
        <v>658</v>
      </c>
      <c r="M2" s="19">
        <v>164.5</v>
      </c>
      <c r="N2" s="20">
        <v>2</v>
      </c>
      <c r="O2" s="21">
        <v>166.5</v>
      </c>
    </row>
    <row r="4" spans="1:17" x14ac:dyDescent="0.3">
      <c r="K4" s="8">
        <f>SUM(K2:K3)</f>
        <v>4</v>
      </c>
      <c r="L4" s="8">
        <f>SUM(L2:L3)</f>
        <v>658</v>
      </c>
      <c r="M4" s="7">
        <f>SUM(L4/K4)</f>
        <v>164.5</v>
      </c>
      <c r="N4" s="8">
        <f>SUM(N2:N3)</f>
        <v>2</v>
      </c>
      <c r="O4" s="12">
        <f>SUM(M4+N4)</f>
        <v>166.5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299" priority="6" rank="1"/>
  </conditionalFormatting>
  <conditionalFormatting sqref="F2">
    <cfRule type="top10" dxfId="298" priority="5" rank="1"/>
  </conditionalFormatting>
  <conditionalFormatting sqref="G2">
    <cfRule type="top10" dxfId="297" priority="4" rank="1"/>
  </conditionalFormatting>
  <conditionalFormatting sqref="H2">
    <cfRule type="top10" dxfId="296" priority="3" rank="1"/>
  </conditionalFormatting>
  <conditionalFormatting sqref="I2">
    <cfRule type="top10" dxfId="295" priority="2" rank="1"/>
  </conditionalFormatting>
  <conditionalFormatting sqref="J2">
    <cfRule type="top10" dxfId="294" priority="1" rank="1"/>
  </conditionalFormatting>
  <hyperlinks>
    <hyperlink ref="Q1" location="'National Rankings'!A1" display="Back to Ranking" xr:uid="{533B0090-9A2E-497F-9C90-E3AE59CEAC0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272B24A-A88A-45D7-BEDD-245839B2B5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FA24D-D037-4C60-8CAE-A0E339744CEB}">
  <sheetPr codeName="Sheet77"/>
  <dimension ref="A1:Q12"/>
  <sheetViews>
    <sheetView workbookViewId="0">
      <selection activeCell="A10" sqref="A10:O10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90</v>
      </c>
      <c r="C2" s="15">
        <v>44689</v>
      </c>
      <c r="D2" s="16" t="s">
        <v>59</v>
      </c>
      <c r="E2" s="17">
        <v>169</v>
      </c>
      <c r="F2" s="17">
        <v>179</v>
      </c>
      <c r="G2" s="17">
        <v>175</v>
      </c>
      <c r="H2" s="17">
        <v>173</v>
      </c>
      <c r="I2" s="17"/>
      <c r="J2" s="17"/>
      <c r="K2" s="18">
        <v>4</v>
      </c>
      <c r="L2" s="18">
        <v>696</v>
      </c>
      <c r="M2" s="19">
        <v>174</v>
      </c>
      <c r="N2" s="20">
        <v>2</v>
      </c>
      <c r="O2" s="21">
        <v>176</v>
      </c>
    </row>
    <row r="3" spans="1:17" x14ac:dyDescent="0.3">
      <c r="A3" s="35" t="s">
        <v>29</v>
      </c>
      <c r="B3" s="36" t="s">
        <v>90</v>
      </c>
      <c r="C3" s="37">
        <v>44703</v>
      </c>
      <c r="D3" s="38" t="s">
        <v>93</v>
      </c>
      <c r="E3" s="39">
        <v>173</v>
      </c>
      <c r="F3" s="39">
        <v>175</v>
      </c>
      <c r="G3" s="39">
        <v>165</v>
      </c>
      <c r="H3" s="39">
        <v>169</v>
      </c>
      <c r="I3" s="39"/>
      <c r="J3" s="39"/>
      <c r="K3" s="40">
        <v>4</v>
      </c>
      <c r="L3" s="40">
        <v>682</v>
      </c>
      <c r="M3" s="41">
        <v>170.5</v>
      </c>
      <c r="N3" s="42">
        <v>2</v>
      </c>
      <c r="O3" s="43">
        <v>172.5</v>
      </c>
    </row>
    <row r="4" spans="1:17" x14ac:dyDescent="0.3">
      <c r="A4" s="13" t="s">
        <v>30</v>
      </c>
      <c r="B4" s="14" t="s">
        <v>90</v>
      </c>
      <c r="C4" s="15">
        <v>44738</v>
      </c>
      <c r="D4" s="16" t="s">
        <v>93</v>
      </c>
      <c r="E4" s="17">
        <v>177</v>
      </c>
      <c r="F4" s="17">
        <v>181</v>
      </c>
      <c r="G4" s="17">
        <v>178</v>
      </c>
      <c r="H4" s="17">
        <v>179</v>
      </c>
      <c r="I4" s="17"/>
      <c r="J4" s="17"/>
      <c r="K4" s="18">
        <v>4</v>
      </c>
      <c r="L4" s="18">
        <v>715</v>
      </c>
      <c r="M4" s="19">
        <v>178.75</v>
      </c>
      <c r="N4" s="20">
        <v>2</v>
      </c>
      <c r="O4" s="21">
        <v>180.75</v>
      </c>
    </row>
    <row r="5" spans="1:17" x14ac:dyDescent="0.3">
      <c r="A5" s="13" t="s">
        <v>30</v>
      </c>
      <c r="B5" s="14" t="s">
        <v>90</v>
      </c>
      <c r="C5" s="15">
        <v>44752</v>
      </c>
      <c r="D5" s="16" t="s">
        <v>59</v>
      </c>
      <c r="E5" s="17">
        <v>188</v>
      </c>
      <c r="F5" s="17">
        <v>180</v>
      </c>
      <c r="G5" s="17">
        <v>185</v>
      </c>
      <c r="H5" s="17">
        <v>179</v>
      </c>
      <c r="I5" s="17"/>
      <c r="J5" s="17"/>
      <c r="K5" s="18">
        <v>4</v>
      </c>
      <c r="L5" s="18">
        <v>732</v>
      </c>
      <c r="M5" s="19">
        <v>183</v>
      </c>
      <c r="N5" s="20">
        <v>2</v>
      </c>
      <c r="O5" s="21">
        <v>185</v>
      </c>
    </row>
    <row r="6" spans="1:17" x14ac:dyDescent="0.3">
      <c r="A6" s="13" t="s">
        <v>30</v>
      </c>
      <c r="B6" s="14" t="s">
        <v>90</v>
      </c>
      <c r="C6" s="15">
        <v>44787</v>
      </c>
      <c r="D6" s="16" t="s">
        <v>59</v>
      </c>
      <c r="E6" s="17">
        <v>154</v>
      </c>
      <c r="F6" s="17">
        <v>154</v>
      </c>
      <c r="G6" s="17">
        <v>167</v>
      </c>
      <c r="H6" s="17">
        <v>183</v>
      </c>
      <c r="I6" s="17"/>
      <c r="J6" s="17"/>
      <c r="K6" s="18">
        <v>4</v>
      </c>
      <c r="L6" s="18">
        <v>661</v>
      </c>
      <c r="M6" s="19">
        <v>165.25</v>
      </c>
      <c r="N6" s="20">
        <v>2</v>
      </c>
      <c r="O6" s="21">
        <v>167.25</v>
      </c>
    </row>
    <row r="7" spans="1:17" x14ac:dyDescent="0.3">
      <c r="A7" s="13" t="s">
        <v>30</v>
      </c>
      <c r="B7" s="14" t="s">
        <v>90</v>
      </c>
      <c r="C7" s="15">
        <v>44801</v>
      </c>
      <c r="D7" s="16" t="s">
        <v>93</v>
      </c>
      <c r="E7" s="17">
        <v>178</v>
      </c>
      <c r="F7" s="17">
        <v>187</v>
      </c>
      <c r="G7" s="17">
        <v>186</v>
      </c>
      <c r="H7" s="17">
        <v>184</v>
      </c>
      <c r="I7" s="17">
        <v>184</v>
      </c>
      <c r="J7" s="17">
        <v>183</v>
      </c>
      <c r="K7" s="18">
        <v>6</v>
      </c>
      <c r="L7" s="18">
        <v>1102</v>
      </c>
      <c r="M7" s="19">
        <v>183.66666666666666</v>
      </c>
      <c r="N7" s="20">
        <v>4</v>
      </c>
      <c r="O7" s="21">
        <f>SUM(M7+N7)</f>
        <v>187.66666666666666</v>
      </c>
    </row>
    <row r="8" spans="1:17" x14ac:dyDescent="0.3">
      <c r="A8" s="13" t="s">
        <v>30</v>
      </c>
      <c r="B8" s="14" t="s">
        <v>90</v>
      </c>
      <c r="C8" s="15">
        <v>44815</v>
      </c>
      <c r="D8" s="16" t="s">
        <v>59</v>
      </c>
      <c r="E8" s="17">
        <v>170</v>
      </c>
      <c r="F8" s="17">
        <v>180</v>
      </c>
      <c r="G8" s="17">
        <v>184</v>
      </c>
      <c r="H8" s="17">
        <v>182</v>
      </c>
      <c r="I8" s="17">
        <v>182</v>
      </c>
      <c r="J8" s="17">
        <v>178</v>
      </c>
      <c r="K8" s="18">
        <v>6</v>
      </c>
      <c r="L8" s="18">
        <v>1076</v>
      </c>
      <c r="M8" s="19">
        <v>179.33333333333334</v>
      </c>
      <c r="N8" s="20">
        <v>4</v>
      </c>
      <c r="O8" s="21">
        <v>183.33333333333334</v>
      </c>
    </row>
    <row r="9" spans="1:17" x14ac:dyDescent="0.3">
      <c r="A9" s="13" t="s">
        <v>30</v>
      </c>
      <c r="B9" s="14" t="s">
        <v>90</v>
      </c>
      <c r="C9" s="15">
        <v>44813</v>
      </c>
      <c r="D9" s="16" t="s">
        <v>59</v>
      </c>
      <c r="E9" s="17">
        <v>179</v>
      </c>
      <c r="F9" s="17">
        <v>188</v>
      </c>
      <c r="G9" s="17">
        <v>180</v>
      </c>
      <c r="H9" s="17">
        <v>181</v>
      </c>
      <c r="I9" s="17"/>
      <c r="J9" s="17"/>
      <c r="K9" s="18">
        <v>4</v>
      </c>
      <c r="L9" s="18">
        <v>728</v>
      </c>
      <c r="M9" s="19">
        <v>182</v>
      </c>
      <c r="N9" s="20">
        <v>2</v>
      </c>
      <c r="O9" s="21">
        <v>184</v>
      </c>
    </row>
    <row r="10" spans="1:17" x14ac:dyDescent="0.3">
      <c r="A10" s="13" t="s">
        <v>30</v>
      </c>
      <c r="B10" s="14" t="s">
        <v>90</v>
      </c>
      <c r="C10" s="15">
        <v>44864</v>
      </c>
      <c r="D10" s="16" t="s">
        <v>93</v>
      </c>
      <c r="E10" s="17">
        <v>184</v>
      </c>
      <c r="F10" s="17">
        <v>191</v>
      </c>
      <c r="G10" s="17">
        <v>195</v>
      </c>
      <c r="H10" s="17">
        <v>189</v>
      </c>
      <c r="I10" s="17">
        <v>187</v>
      </c>
      <c r="J10" s="17">
        <v>185</v>
      </c>
      <c r="K10" s="18">
        <v>6</v>
      </c>
      <c r="L10" s="18">
        <v>1131</v>
      </c>
      <c r="M10" s="19">
        <v>188.5</v>
      </c>
      <c r="N10" s="20">
        <v>10</v>
      </c>
      <c r="O10" s="21">
        <f>SUM(N10+M10)</f>
        <v>198.5</v>
      </c>
    </row>
    <row r="12" spans="1:17" x14ac:dyDescent="0.3">
      <c r="K12" s="8">
        <f>SUM(K2:K11)</f>
        <v>42</v>
      </c>
      <c r="L12" s="8">
        <f>SUM(L2:L11)</f>
        <v>7523</v>
      </c>
      <c r="M12" s="7">
        <f>SUM(L12/K12)</f>
        <v>179.11904761904762</v>
      </c>
      <c r="N12" s="8">
        <f>SUM(N2:N11)</f>
        <v>30</v>
      </c>
      <c r="O12" s="12">
        <f>SUM(M12+N12)</f>
        <v>209.11904761904762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B5:C5" name="Range1_1_2_3"/>
    <protectedRange algorithmName="SHA-512" hashValue="ON39YdpmFHfN9f47KpiRvqrKx0V9+erV1CNkpWzYhW/Qyc6aT8rEyCrvauWSYGZK2ia3o7vd3akF07acHAFpOA==" saltValue="yVW9XmDwTqEnmpSGai0KYg==" spinCount="100000" sqref="D5" name="Range1_1_1_2_1"/>
    <protectedRange algorithmName="SHA-512" hashValue="ON39YdpmFHfN9f47KpiRvqrKx0V9+erV1CNkpWzYhW/Qyc6aT8rEyCrvauWSYGZK2ia3o7vd3akF07acHAFpOA==" saltValue="yVW9XmDwTqEnmpSGai0KYg==" spinCount="100000" sqref="E5:J5" name="Range1_4_1"/>
    <protectedRange algorithmName="SHA-512" hashValue="ON39YdpmFHfN9f47KpiRvqrKx0V9+erV1CNkpWzYhW/Qyc6aT8rEyCrvauWSYGZK2ia3o7vd3akF07acHAFpOA==" saltValue="yVW9XmDwTqEnmpSGai0KYg==" spinCount="100000" sqref="B6:C6 E6:J6" name="Range1_16"/>
    <protectedRange algorithmName="SHA-512" hashValue="ON39YdpmFHfN9f47KpiRvqrKx0V9+erV1CNkpWzYhW/Qyc6aT8rEyCrvauWSYGZK2ia3o7vd3akF07acHAFpOA==" saltValue="yVW9XmDwTqEnmpSGai0KYg==" spinCount="100000" sqref="D6" name="Range1_1_11_1"/>
    <protectedRange algorithmName="SHA-512" hashValue="ON39YdpmFHfN9f47KpiRvqrKx0V9+erV1CNkpWzYhW/Qyc6aT8rEyCrvauWSYGZK2ia3o7vd3akF07acHAFpOA==" saltValue="yVW9XmDwTqEnmpSGai0KYg==" spinCount="100000" sqref="B7:C7" name="Range1"/>
    <protectedRange algorithmName="SHA-512" hashValue="ON39YdpmFHfN9f47KpiRvqrKx0V9+erV1CNkpWzYhW/Qyc6aT8rEyCrvauWSYGZK2ia3o7vd3akF07acHAFpOA==" saltValue="yVW9XmDwTqEnmpSGai0KYg==" spinCount="100000" sqref="D7" name="Range1_1_15"/>
    <protectedRange algorithmName="SHA-512" hashValue="ON39YdpmFHfN9f47KpiRvqrKx0V9+erV1CNkpWzYhW/Qyc6aT8rEyCrvauWSYGZK2ia3o7vd3akF07acHAFpOA==" saltValue="yVW9XmDwTqEnmpSGai0KYg==" spinCount="100000" sqref="E7:J7" name="Range1_3_5"/>
    <protectedRange sqref="B8:C8" name="Range1_6_1"/>
    <protectedRange sqref="D8" name="Range1_1_4_3"/>
    <protectedRange sqref="E8:J8" name="Range1_3_4_3"/>
    <protectedRange algorithmName="SHA-512" hashValue="ON39YdpmFHfN9f47KpiRvqrKx0V9+erV1CNkpWzYhW/Qyc6aT8rEyCrvauWSYGZK2ia3o7vd3akF07acHAFpOA==" saltValue="yVW9XmDwTqEnmpSGai0KYg==" spinCount="100000" sqref="B9:C9 E9:J9" name="Range1_18"/>
    <protectedRange algorithmName="SHA-512" hashValue="ON39YdpmFHfN9f47KpiRvqrKx0V9+erV1CNkpWzYhW/Qyc6aT8rEyCrvauWSYGZK2ia3o7vd3akF07acHAFpOA==" saltValue="yVW9XmDwTqEnmpSGai0KYg==" spinCount="100000" sqref="D9" name="Range1_1_16"/>
    <protectedRange algorithmName="SHA-512" hashValue="ON39YdpmFHfN9f47KpiRvqrKx0V9+erV1CNkpWzYhW/Qyc6aT8rEyCrvauWSYGZK2ia3o7vd3akF07acHAFpOA==" saltValue="yVW9XmDwTqEnmpSGai0KYg==" spinCount="100000" sqref="B10:C10" name="Range1_82"/>
    <protectedRange algorithmName="SHA-512" hashValue="ON39YdpmFHfN9f47KpiRvqrKx0V9+erV1CNkpWzYhW/Qyc6aT8rEyCrvauWSYGZK2ia3o7vd3akF07acHAFpOA==" saltValue="yVW9XmDwTqEnmpSGai0KYg==" spinCount="100000" sqref="D10" name="Range1_1_81"/>
    <protectedRange algorithmName="SHA-512" hashValue="ON39YdpmFHfN9f47KpiRvqrKx0V9+erV1CNkpWzYhW/Qyc6aT8rEyCrvauWSYGZK2ia3o7vd3akF07acHAFpOA==" saltValue="yVW9XmDwTqEnmpSGai0KYg==" spinCount="100000" sqref="E10:J10" name="Range1_3_24"/>
  </protectedRanges>
  <conditionalFormatting sqref="I2">
    <cfRule type="top10" dxfId="293" priority="50" rank="1"/>
  </conditionalFormatting>
  <conditionalFormatting sqref="H2">
    <cfRule type="top10" dxfId="292" priority="46" rank="1"/>
  </conditionalFormatting>
  <conditionalFormatting sqref="J2">
    <cfRule type="top10" dxfId="291" priority="47" rank="1"/>
  </conditionalFormatting>
  <conditionalFormatting sqref="G2">
    <cfRule type="top10" dxfId="290" priority="49" rank="1"/>
  </conditionalFormatting>
  <conditionalFormatting sqref="F2">
    <cfRule type="top10" dxfId="289" priority="48" rank="1"/>
  </conditionalFormatting>
  <conditionalFormatting sqref="E2">
    <cfRule type="top10" dxfId="288" priority="45" rank="1"/>
  </conditionalFormatting>
  <conditionalFormatting sqref="E4">
    <cfRule type="top10" dxfId="287" priority="44" rank="1"/>
  </conditionalFormatting>
  <conditionalFormatting sqref="F4">
    <cfRule type="top10" dxfId="286" priority="43" rank="1"/>
  </conditionalFormatting>
  <conditionalFormatting sqref="G4">
    <cfRule type="top10" dxfId="285" priority="42" rank="1"/>
  </conditionalFormatting>
  <conditionalFormatting sqref="H4">
    <cfRule type="top10" dxfId="284" priority="41" rank="1"/>
  </conditionalFormatting>
  <conditionalFormatting sqref="I4">
    <cfRule type="top10" dxfId="283" priority="40" rank="1"/>
  </conditionalFormatting>
  <conditionalFormatting sqref="J4">
    <cfRule type="top10" dxfId="282" priority="39" rank="1"/>
  </conditionalFormatting>
  <conditionalFormatting sqref="E5">
    <cfRule type="top10" dxfId="281" priority="33" rank="1"/>
  </conditionalFormatting>
  <conditionalFormatting sqref="F5">
    <cfRule type="top10" dxfId="280" priority="34" rank="1"/>
  </conditionalFormatting>
  <conditionalFormatting sqref="G5">
    <cfRule type="top10" dxfId="279" priority="35" rank="1"/>
  </conditionalFormatting>
  <conditionalFormatting sqref="H5">
    <cfRule type="top10" dxfId="278" priority="36" rank="1"/>
  </conditionalFormatting>
  <conditionalFormatting sqref="I5">
    <cfRule type="top10" dxfId="277" priority="37" rank="1"/>
  </conditionalFormatting>
  <conditionalFormatting sqref="J5">
    <cfRule type="top10" dxfId="276" priority="38" rank="1"/>
  </conditionalFormatting>
  <conditionalFormatting sqref="E6">
    <cfRule type="top10" dxfId="275" priority="32" rank="1"/>
  </conditionalFormatting>
  <conditionalFormatting sqref="F6">
    <cfRule type="top10" dxfId="274" priority="31" rank="1"/>
  </conditionalFormatting>
  <conditionalFormatting sqref="G6">
    <cfRule type="top10" dxfId="273" priority="30" rank="1"/>
  </conditionalFormatting>
  <conditionalFormatting sqref="H6">
    <cfRule type="top10" dxfId="272" priority="29" rank="1"/>
  </conditionalFormatting>
  <conditionalFormatting sqref="I6">
    <cfRule type="top10" dxfId="271" priority="28" rank="1"/>
  </conditionalFormatting>
  <conditionalFormatting sqref="J6">
    <cfRule type="top10" dxfId="270" priority="27" rank="1"/>
  </conditionalFormatting>
  <conditionalFormatting sqref="F7">
    <cfRule type="top10" dxfId="269" priority="26" rank="1"/>
  </conditionalFormatting>
  <conditionalFormatting sqref="E7">
    <cfRule type="top10" dxfId="268" priority="25" rank="1"/>
  </conditionalFormatting>
  <conditionalFormatting sqref="J7">
    <cfRule type="top10" dxfId="267" priority="24" rank="1"/>
  </conditionalFormatting>
  <conditionalFormatting sqref="E7:J7">
    <cfRule type="cellIs" dxfId="266" priority="23" operator="greaterThanOrEqual">
      <formula>200</formula>
    </cfRule>
  </conditionalFormatting>
  <conditionalFormatting sqref="G7">
    <cfRule type="top10" dxfId="265" priority="22" rank="1"/>
  </conditionalFormatting>
  <conditionalFormatting sqref="H7">
    <cfRule type="top10" dxfId="264" priority="21" rank="1"/>
  </conditionalFormatting>
  <conditionalFormatting sqref="I7">
    <cfRule type="top10" dxfId="263" priority="20" rank="1"/>
  </conditionalFormatting>
  <conditionalFormatting sqref="F8">
    <cfRule type="top10" dxfId="262" priority="14" rank="1"/>
  </conditionalFormatting>
  <conditionalFormatting sqref="G8">
    <cfRule type="top10" dxfId="261" priority="15" rank="1"/>
  </conditionalFormatting>
  <conditionalFormatting sqref="H8">
    <cfRule type="top10" dxfId="260" priority="16" rank="1"/>
  </conditionalFormatting>
  <conditionalFormatting sqref="I8">
    <cfRule type="top10" dxfId="259" priority="17" rank="1"/>
  </conditionalFormatting>
  <conditionalFormatting sqref="J8">
    <cfRule type="top10" dxfId="258" priority="18" rank="1"/>
  </conditionalFormatting>
  <conditionalFormatting sqref="E8">
    <cfRule type="top10" dxfId="257" priority="19" rank="1"/>
  </conditionalFormatting>
  <conditionalFormatting sqref="I9">
    <cfRule type="top10" dxfId="256" priority="13" rank="1"/>
  </conditionalFormatting>
  <conditionalFormatting sqref="H9">
    <cfRule type="top10" dxfId="255" priority="9" rank="1"/>
  </conditionalFormatting>
  <conditionalFormatting sqref="J9">
    <cfRule type="top10" dxfId="254" priority="10" rank="1"/>
  </conditionalFormatting>
  <conditionalFormatting sqref="G9">
    <cfRule type="top10" dxfId="253" priority="12" rank="1"/>
  </conditionalFormatting>
  <conditionalFormatting sqref="F9">
    <cfRule type="top10" dxfId="252" priority="11" rank="1"/>
  </conditionalFormatting>
  <conditionalFormatting sqref="E9">
    <cfRule type="top10" dxfId="251" priority="8" rank="1"/>
  </conditionalFormatting>
  <conditionalFormatting sqref="E10">
    <cfRule type="top10" dxfId="250" priority="7" rank="1"/>
  </conditionalFormatting>
  <conditionalFormatting sqref="G10">
    <cfRule type="top10" dxfId="249" priority="6" rank="1"/>
  </conditionalFormatting>
  <conditionalFormatting sqref="H10">
    <cfRule type="top10" dxfId="248" priority="5" rank="1"/>
  </conditionalFormatting>
  <conditionalFormatting sqref="J10">
    <cfRule type="top10" dxfId="247" priority="3" rank="1"/>
  </conditionalFormatting>
  <conditionalFormatting sqref="E10:J10">
    <cfRule type="cellIs" dxfId="246" priority="2" operator="greaterThanOrEqual">
      <formula>200</formula>
    </cfRule>
  </conditionalFormatting>
  <conditionalFormatting sqref="F10">
    <cfRule type="top10" dxfId="245" priority="1" rank="1"/>
  </conditionalFormatting>
  <conditionalFormatting sqref="I10">
    <cfRule type="top10" dxfId="244" priority="4" rank="1"/>
  </conditionalFormatting>
  <hyperlinks>
    <hyperlink ref="Q1" location="'National Rankings'!A1" display="Back to Ranking" xr:uid="{620CC466-AD74-4350-83D7-23CAB83BE39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10D3DD1-74A5-41FF-9175-2698986B5E1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DD23E-819F-4C89-BE31-AADD881B07AE}">
  <sheetPr codeName="Sheet79"/>
  <dimension ref="A1:Q6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141</v>
      </c>
      <c r="C2" s="15">
        <v>44755</v>
      </c>
      <c r="D2" s="16" t="s">
        <v>60</v>
      </c>
      <c r="E2" s="17">
        <v>187</v>
      </c>
      <c r="F2" s="17">
        <v>192</v>
      </c>
      <c r="G2" s="17">
        <v>190</v>
      </c>
      <c r="H2" s="17">
        <v>190</v>
      </c>
      <c r="I2" s="17"/>
      <c r="J2" s="17"/>
      <c r="K2" s="18">
        <v>4</v>
      </c>
      <c r="L2" s="18">
        <v>759</v>
      </c>
      <c r="M2" s="19">
        <v>189.75</v>
      </c>
      <c r="N2" s="20">
        <v>2</v>
      </c>
      <c r="O2" s="21">
        <v>191.75</v>
      </c>
    </row>
    <row r="3" spans="1:17" x14ac:dyDescent="0.3">
      <c r="A3" s="13" t="s">
        <v>30</v>
      </c>
      <c r="B3" s="70" t="s">
        <v>141</v>
      </c>
      <c r="C3" s="15">
        <v>44793</v>
      </c>
      <c r="D3" s="16" t="s">
        <v>60</v>
      </c>
      <c r="E3" s="17">
        <v>185</v>
      </c>
      <c r="F3" s="17">
        <v>194</v>
      </c>
      <c r="G3" s="17">
        <v>190</v>
      </c>
      <c r="H3" s="17">
        <v>194</v>
      </c>
      <c r="I3" s="17">
        <v>194</v>
      </c>
      <c r="J3" s="17">
        <v>190</v>
      </c>
      <c r="K3" s="18">
        <v>6</v>
      </c>
      <c r="L3" s="18">
        <v>1147</v>
      </c>
      <c r="M3" s="19">
        <v>191.16666666666666</v>
      </c>
      <c r="N3" s="20">
        <v>4</v>
      </c>
      <c r="O3" s="21">
        <v>195.16666666666666</v>
      </c>
    </row>
    <row r="4" spans="1:17" x14ac:dyDescent="0.3">
      <c r="A4" s="13" t="s">
        <v>30</v>
      </c>
      <c r="B4" s="75" t="s">
        <v>141</v>
      </c>
      <c r="C4" s="15">
        <v>44853</v>
      </c>
      <c r="D4" s="16" t="s">
        <v>60</v>
      </c>
      <c r="E4" s="17">
        <v>191</v>
      </c>
      <c r="F4" s="17">
        <v>191</v>
      </c>
      <c r="G4" s="17">
        <v>192</v>
      </c>
      <c r="H4" s="17">
        <v>194.001</v>
      </c>
      <c r="I4" s="17"/>
      <c r="J4" s="17"/>
      <c r="K4" s="18">
        <v>4</v>
      </c>
      <c r="L4" s="18">
        <v>768.00099999999998</v>
      </c>
      <c r="M4" s="19">
        <v>192.00024999999999</v>
      </c>
      <c r="N4" s="20">
        <v>6</v>
      </c>
      <c r="O4" s="21">
        <v>198.00024999999999</v>
      </c>
    </row>
    <row r="6" spans="1:17" x14ac:dyDescent="0.3">
      <c r="K6" s="8">
        <f>SUM(K2:K5)</f>
        <v>14</v>
      </c>
      <c r="L6" s="8">
        <f>SUM(L2:L5)</f>
        <v>2674.0010000000002</v>
      </c>
      <c r="M6" s="7">
        <f>SUM(L6/K6)</f>
        <v>191.00007142857143</v>
      </c>
      <c r="N6" s="8">
        <f>SUM(N2:N5)</f>
        <v>12</v>
      </c>
      <c r="O6" s="12">
        <f>SUM(M6+N6)</f>
        <v>203.00007142857143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2_2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B4:C4 E4:J4" name="Range1_77"/>
    <protectedRange algorithmName="SHA-512" hashValue="ON39YdpmFHfN9f47KpiRvqrKx0V9+erV1CNkpWzYhW/Qyc6aT8rEyCrvauWSYGZK2ia3o7vd3akF07acHAFpOA==" saltValue="yVW9XmDwTqEnmpSGai0KYg==" spinCount="100000" sqref="D4" name="Range1_1_76"/>
  </protectedRanges>
  <conditionalFormatting sqref="F2">
    <cfRule type="top10" dxfId="243" priority="19" rank="1"/>
  </conditionalFormatting>
  <conditionalFormatting sqref="I2">
    <cfRule type="top10" dxfId="242" priority="16" rank="1"/>
    <cfRule type="top10" dxfId="241" priority="21" rank="1"/>
  </conditionalFormatting>
  <conditionalFormatting sqref="E2">
    <cfRule type="top10" dxfId="240" priority="20" rank="1"/>
  </conditionalFormatting>
  <conditionalFormatting sqref="G2">
    <cfRule type="top10" dxfId="239" priority="18" rank="1"/>
  </conditionalFormatting>
  <conditionalFormatting sqref="H2">
    <cfRule type="top10" dxfId="238" priority="17" rank="1"/>
  </conditionalFormatting>
  <conditionalFormatting sqref="J2">
    <cfRule type="top10" dxfId="237" priority="15" rank="1"/>
  </conditionalFormatting>
  <conditionalFormatting sqref="E2:J2">
    <cfRule type="cellIs" dxfId="236" priority="14" operator="greaterThanOrEqual">
      <formula>200</formula>
    </cfRule>
  </conditionalFormatting>
  <conditionalFormatting sqref="E3">
    <cfRule type="top10" dxfId="235" priority="13" rank="1"/>
  </conditionalFormatting>
  <conditionalFormatting sqref="F3">
    <cfRule type="top10" dxfId="234" priority="12" rank="1"/>
  </conditionalFormatting>
  <conditionalFormatting sqref="G3">
    <cfRule type="top10" dxfId="233" priority="11" rank="1"/>
  </conditionalFormatting>
  <conditionalFormatting sqref="H3">
    <cfRule type="top10" dxfId="232" priority="10" rank="1"/>
  </conditionalFormatting>
  <conditionalFormatting sqref="I3">
    <cfRule type="top10" dxfId="231" priority="9" rank="1"/>
  </conditionalFormatting>
  <conditionalFormatting sqref="J3">
    <cfRule type="top10" dxfId="230" priority="8" rank="1"/>
  </conditionalFormatting>
  <conditionalFormatting sqref="I4">
    <cfRule type="top10" dxfId="229" priority="2" rank="1"/>
  </conditionalFormatting>
  <conditionalFormatting sqref="H4">
    <cfRule type="top10" dxfId="228" priority="3" rank="1"/>
  </conditionalFormatting>
  <conditionalFormatting sqref="G4">
    <cfRule type="top10" dxfId="227" priority="4" rank="1"/>
  </conditionalFormatting>
  <conditionalFormatting sqref="F4">
    <cfRule type="top10" dxfId="226" priority="5" rank="1"/>
  </conditionalFormatting>
  <conditionalFormatting sqref="E4">
    <cfRule type="top10" dxfId="225" priority="6" rank="1"/>
  </conditionalFormatting>
  <conditionalFormatting sqref="J4">
    <cfRule type="top10" dxfId="224" priority="7" rank="1"/>
  </conditionalFormatting>
  <conditionalFormatting sqref="E4:J4">
    <cfRule type="cellIs" dxfId="223" priority="1" operator="equal">
      <formula>200</formula>
    </cfRule>
  </conditionalFormatting>
  <hyperlinks>
    <hyperlink ref="Q1" location="'National Rankings'!A1" display="Back to Ranking" xr:uid="{931AAE2D-09A6-49AF-B12D-03B31C27393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6A9396-1A1A-48F3-8B86-66CEEFA89FC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08ED1-AC4B-4C22-A3ED-741B5B88F7A7}">
  <sheetPr codeName="Sheet36"/>
  <dimension ref="A1:Q4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34</v>
      </c>
      <c r="C2" s="15">
        <v>44667</v>
      </c>
      <c r="D2" s="16" t="s">
        <v>42</v>
      </c>
      <c r="E2" s="34">
        <v>181</v>
      </c>
      <c r="F2" s="34">
        <v>174</v>
      </c>
      <c r="G2" s="34">
        <v>169</v>
      </c>
      <c r="H2" s="34">
        <v>171</v>
      </c>
      <c r="I2" s="34"/>
      <c r="J2" s="34"/>
      <c r="K2" s="18">
        <v>4</v>
      </c>
      <c r="L2" s="18">
        <v>695</v>
      </c>
      <c r="M2" s="19">
        <v>173.75</v>
      </c>
      <c r="N2" s="20">
        <v>2</v>
      </c>
      <c r="O2" s="21">
        <v>175.75</v>
      </c>
    </row>
    <row r="4" spans="1:17" x14ac:dyDescent="0.3">
      <c r="K4" s="8">
        <f>SUM(K2:K3)</f>
        <v>4</v>
      </c>
      <c r="L4" s="8">
        <f>SUM(L2:L3)</f>
        <v>695</v>
      </c>
      <c r="M4" s="7">
        <f>SUM(L4/K4)</f>
        <v>173.75</v>
      </c>
      <c r="N4" s="8">
        <f>SUM(N2:N3)</f>
        <v>2</v>
      </c>
      <c r="O4" s="12">
        <f>SUM(M4+N4)</f>
        <v>175.75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7"/>
    <protectedRange algorithmName="SHA-512" hashValue="ON39YdpmFHfN9f47KpiRvqrKx0V9+erV1CNkpWzYhW/Qyc6aT8rEyCrvauWSYGZK2ia3o7vd3akF07acHAFpOA==" saltValue="yVW9XmDwTqEnmpSGai0KYg==" spinCount="100000" sqref="D2" name="Range1_1_12"/>
    <protectedRange algorithmName="SHA-512" hashValue="ON39YdpmFHfN9f47KpiRvqrKx0V9+erV1CNkpWzYhW/Qyc6aT8rEyCrvauWSYGZK2ia3o7vd3akF07acHAFpOA==" saltValue="yVW9XmDwTqEnmpSGai0KYg==" spinCount="100000" sqref="E2:H2" name="Range1_3_5"/>
  </protectedRanges>
  <conditionalFormatting sqref="F2">
    <cfRule type="top10" dxfId="222" priority="1" rank="1"/>
  </conditionalFormatting>
  <conditionalFormatting sqref="G2">
    <cfRule type="top10" dxfId="221" priority="2" rank="1"/>
  </conditionalFormatting>
  <conditionalFormatting sqref="H2">
    <cfRule type="top10" dxfId="220" priority="3" rank="1"/>
  </conditionalFormatting>
  <conditionalFormatting sqref="I2">
    <cfRule type="top10" dxfId="219" priority="4" rank="1"/>
  </conditionalFormatting>
  <conditionalFormatting sqref="J2">
    <cfRule type="top10" dxfId="218" priority="5" rank="1"/>
  </conditionalFormatting>
  <conditionalFormatting sqref="E2">
    <cfRule type="top10" dxfId="217" priority="6" rank="1"/>
  </conditionalFormatting>
  <hyperlinks>
    <hyperlink ref="Q1" location="'National Rankings'!A1" display="Back to Ranking" xr:uid="{D7AE9828-FCFD-410A-8D60-BD9E23DC1C5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CB8E44-1B66-4B27-80C2-1CDAA26CE01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868E1-D0EF-4C45-9D31-BA56853AFF15}">
  <sheetPr codeName="Sheet37"/>
  <dimension ref="A1:Q6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45</v>
      </c>
      <c r="C2" s="15">
        <v>44632</v>
      </c>
      <c r="D2" s="16" t="s">
        <v>42</v>
      </c>
      <c r="E2" s="17">
        <v>160</v>
      </c>
      <c r="F2" s="17">
        <v>177</v>
      </c>
      <c r="G2" s="17">
        <v>176</v>
      </c>
      <c r="H2" s="17">
        <v>179</v>
      </c>
      <c r="I2" s="17"/>
      <c r="J2" s="17"/>
      <c r="K2" s="18">
        <v>4</v>
      </c>
      <c r="L2" s="18">
        <v>692</v>
      </c>
      <c r="M2" s="19">
        <v>173</v>
      </c>
      <c r="N2" s="20">
        <v>2</v>
      </c>
      <c r="O2" s="21">
        <v>175</v>
      </c>
    </row>
    <row r="3" spans="1:17" x14ac:dyDescent="0.3">
      <c r="A3" s="13" t="s">
        <v>30</v>
      </c>
      <c r="B3" s="14" t="s">
        <v>45</v>
      </c>
      <c r="C3" s="15">
        <v>44667</v>
      </c>
      <c r="D3" s="16" t="s">
        <v>42</v>
      </c>
      <c r="E3" s="17">
        <v>172</v>
      </c>
      <c r="F3" s="17">
        <v>185</v>
      </c>
      <c r="G3" s="17">
        <v>180</v>
      </c>
      <c r="H3" s="17">
        <v>183</v>
      </c>
      <c r="I3" s="17"/>
      <c r="J3" s="17"/>
      <c r="K3" s="18">
        <v>4</v>
      </c>
      <c r="L3" s="18">
        <v>720</v>
      </c>
      <c r="M3" s="19">
        <v>180</v>
      </c>
      <c r="N3" s="20">
        <v>3</v>
      </c>
      <c r="O3" s="21">
        <v>183</v>
      </c>
    </row>
    <row r="4" spans="1:17" x14ac:dyDescent="0.3">
      <c r="A4" s="13" t="s">
        <v>30</v>
      </c>
      <c r="B4" s="14" t="s">
        <v>45</v>
      </c>
      <c r="C4" s="15">
        <v>44695</v>
      </c>
      <c r="D4" s="16" t="s">
        <v>42</v>
      </c>
      <c r="E4" s="17">
        <v>181</v>
      </c>
      <c r="F4" s="17">
        <v>179</v>
      </c>
      <c r="G4" s="17">
        <v>179</v>
      </c>
      <c r="H4" s="17">
        <v>181</v>
      </c>
      <c r="I4" s="17"/>
      <c r="J4" s="17"/>
      <c r="K4" s="18">
        <v>4</v>
      </c>
      <c r="L4" s="18">
        <v>720</v>
      </c>
      <c r="M4" s="19">
        <v>180</v>
      </c>
      <c r="N4" s="20">
        <v>3</v>
      </c>
      <c r="O4" s="21">
        <v>183</v>
      </c>
    </row>
    <row r="6" spans="1:17" x14ac:dyDescent="0.3">
      <c r="K6" s="8">
        <f>SUM(K2:K5)</f>
        <v>12</v>
      </c>
      <c r="L6" s="8">
        <f>SUM(L2:L5)</f>
        <v>2132</v>
      </c>
      <c r="M6" s="7">
        <f>SUM(L6/K6)</f>
        <v>177.66666666666666</v>
      </c>
      <c r="N6" s="8">
        <f>SUM(N2:N5)</f>
        <v>8</v>
      </c>
      <c r="O6" s="12">
        <f>SUM(M6+N6)</f>
        <v>185.66666666666666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8_2"/>
    <protectedRange algorithmName="SHA-512" hashValue="ON39YdpmFHfN9f47KpiRvqrKx0V9+erV1CNkpWzYhW/Qyc6aT8rEyCrvauWSYGZK2ia3o7vd3akF07acHAFpOA==" saltValue="yVW9XmDwTqEnmpSGai0KYg==" spinCount="100000" sqref="D2" name="Range1_1_6_2"/>
    <protectedRange algorithmName="SHA-512" hashValue="ON39YdpmFHfN9f47KpiRvqrKx0V9+erV1CNkpWzYhW/Qyc6aT8rEyCrvauWSYGZK2ia3o7vd3akF07acHAFpOA==" saltValue="yVW9XmDwTqEnmpSGai0KYg==" spinCount="100000" sqref="B3:C3 E3:J3" name="Range1_18"/>
    <protectedRange algorithmName="SHA-512" hashValue="ON39YdpmFHfN9f47KpiRvqrKx0V9+erV1CNkpWzYhW/Qyc6aT8rEyCrvauWSYGZK2ia3o7vd3akF07acHAFpOA==" saltValue="yVW9XmDwTqEnmpSGai0KYg==" spinCount="100000" sqref="D3" name="Range1_1_13"/>
    <protectedRange algorithmName="SHA-512" hashValue="ON39YdpmFHfN9f47KpiRvqrKx0V9+erV1CNkpWzYhW/Qyc6aT8rEyCrvauWSYGZK2ia3o7vd3akF07acHAFpOA==" saltValue="yVW9XmDwTqEnmpSGai0KYg==" spinCount="100000" sqref="B4:C4 E4:J4" name="Range1_5_1"/>
    <protectedRange algorithmName="SHA-512" hashValue="ON39YdpmFHfN9f47KpiRvqrKx0V9+erV1CNkpWzYhW/Qyc6aT8rEyCrvauWSYGZK2ia3o7vd3akF07acHAFpOA==" saltValue="yVW9XmDwTqEnmpSGai0KYg==" spinCount="100000" sqref="D4" name="Range1_1_3_1"/>
  </protectedRanges>
  <conditionalFormatting sqref="J2">
    <cfRule type="top10" dxfId="216" priority="13" rank="1"/>
  </conditionalFormatting>
  <conditionalFormatting sqref="I2">
    <cfRule type="top10" dxfId="215" priority="14" rank="1"/>
  </conditionalFormatting>
  <conditionalFormatting sqref="H2">
    <cfRule type="top10" dxfId="214" priority="15" rank="1"/>
  </conditionalFormatting>
  <conditionalFormatting sqref="G2">
    <cfRule type="top10" dxfId="213" priority="16" rank="1"/>
  </conditionalFormatting>
  <conditionalFormatting sqref="F2">
    <cfRule type="top10" dxfId="212" priority="17" rank="1"/>
  </conditionalFormatting>
  <conditionalFormatting sqref="E2">
    <cfRule type="top10" dxfId="211" priority="18" rank="1"/>
  </conditionalFormatting>
  <conditionalFormatting sqref="J3">
    <cfRule type="top10" dxfId="210" priority="7" rank="1"/>
  </conditionalFormatting>
  <conditionalFormatting sqref="I3">
    <cfRule type="top10" dxfId="209" priority="8" rank="1"/>
  </conditionalFormatting>
  <conditionalFormatting sqref="H3">
    <cfRule type="top10" dxfId="208" priority="9" rank="1"/>
  </conditionalFormatting>
  <conditionalFormatting sqref="G3">
    <cfRule type="top10" dxfId="207" priority="10" rank="1"/>
  </conditionalFormatting>
  <conditionalFormatting sqref="F3">
    <cfRule type="top10" dxfId="206" priority="11" rank="1"/>
  </conditionalFormatting>
  <conditionalFormatting sqref="E3">
    <cfRule type="top10" dxfId="205" priority="12" rank="1"/>
  </conditionalFormatting>
  <conditionalFormatting sqref="I4">
    <cfRule type="top10" dxfId="204" priority="6" rank="1"/>
  </conditionalFormatting>
  <conditionalFormatting sqref="H4">
    <cfRule type="top10" dxfId="203" priority="2" rank="1"/>
  </conditionalFormatting>
  <conditionalFormatting sqref="J4">
    <cfRule type="top10" dxfId="202" priority="3" rank="1"/>
  </conditionalFormatting>
  <conditionalFormatting sqref="G4">
    <cfRule type="top10" dxfId="201" priority="5" rank="1"/>
  </conditionalFormatting>
  <conditionalFormatting sqref="F4">
    <cfRule type="top10" dxfId="200" priority="4" rank="1"/>
  </conditionalFormatting>
  <conditionalFormatting sqref="E4">
    <cfRule type="top10" dxfId="199" priority="1" rank="1"/>
  </conditionalFormatting>
  <hyperlinks>
    <hyperlink ref="Q1" location="'National Rankings'!A1" display="Back to Ranking" xr:uid="{A09FDDE9-3EE2-46C4-8712-833C4861F21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96CF8E8-BCFE-4598-BC65-AF035960328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411F1-7A94-4793-89D3-E1941C9A7B96}">
  <dimension ref="A1:Q4"/>
  <sheetViews>
    <sheetView workbookViewId="0">
      <selection activeCell="B28" sqref="B28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201</v>
      </c>
      <c r="C2" s="15">
        <v>44849</v>
      </c>
      <c r="D2" s="16" t="s">
        <v>193</v>
      </c>
      <c r="E2" s="17">
        <v>166</v>
      </c>
      <c r="F2" s="17">
        <v>168</v>
      </c>
      <c r="G2" s="17">
        <v>173</v>
      </c>
      <c r="H2" s="17">
        <v>187</v>
      </c>
      <c r="I2" s="17"/>
      <c r="J2" s="17"/>
      <c r="K2" s="18">
        <v>4</v>
      </c>
      <c r="L2" s="18">
        <v>694</v>
      </c>
      <c r="M2" s="19">
        <v>173.5</v>
      </c>
      <c r="N2" s="20">
        <v>2</v>
      </c>
      <c r="O2" s="21">
        <v>175.5</v>
      </c>
    </row>
    <row r="4" spans="1:17" x14ac:dyDescent="0.3">
      <c r="K4" s="8">
        <f>SUM(K2:K3)</f>
        <v>4</v>
      </c>
      <c r="L4" s="8">
        <f>SUM(L2:L3)</f>
        <v>694</v>
      </c>
      <c r="M4" s="7">
        <f>SUM(L4/K4)</f>
        <v>173.5</v>
      </c>
      <c r="N4" s="8">
        <f>SUM(N2:N3)</f>
        <v>2</v>
      </c>
      <c r="O4" s="12">
        <f>SUM(M4+N4)</f>
        <v>175.5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35"/>
    <protectedRange algorithmName="SHA-512" hashValue="ON39YdpmFHfN9f47KpiRvqrKx0V9+erV1CNkpWzYhW/Qyc6aT8rEyCrvauWSYGZK2ia3o7vd3akF07acHAFpOA==" saltValue="yVW9XmDwTqEnmpSGai0KYg==" spinCount="100000" sqref="D2" name="Range1_1_19"/>
    <protectedRange algorithmName="SHA-512" hashValue="ON39YdpmFHfN9f47KpiRvqrKx0V9+erV1CNkpWzYhW/Qyc6aT8rEyCrvauWSYGZK2ia3o7vd3akF07acHAFpOA==" saltValue="yVW9XmDwTqEnmpSGai0KYg==" spinCount="100000" sqref="E2:H2" name="Range1_3_18"/>
  </protectedRanges>
  <conditionalFormatting sqref="F2">
    <cfRule type="top10" dxfId="198" priority="5" rank="1"/>
  </conditionalFormatting>
  <conditionalFormatting sqref="G2">
    <cfRule type="top10" dxfId="197" priority="4" rank="1"/>
  </conditionalFormatting>
  <conditionalFormatting sqref="H2">
    <cfRule type="top10" dxfId="196" priority="3" rank="1"/>
  </conditionalFormatting>
  <conditionalFormatting sqref="I2">
    <cfRule type="top10" dxfId="195" priority="1" rank="1"/>
  </conditionalFormatting>
  <conditionalFormatting sqref="J2">
    <cfRule type="top10" dxfId="194" priority="2" rank="1"/>
  </conditionalFormatting>
  <conditionalFormatting sqref="E2">
    <cfRule type="top10" dxfId="193" priority="6" rank="1"/>
  </conditionalFormatting>
  <hyperlinks>
    <hyperlink ref="Q1" location="'National Rankings'!A1" display="Back to Ranking" xr:uid="{6B0B3206-5E7E-459B-BF5E-2698D6D3DA0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C6D49B-B9A1-4699-8FE9-8D777463EF0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EDCA4-FC2E-4885-BCEB-67A5D14E2F49}">
  <sheetPr codeName="Sheet38"/>
  <dimension ref="A1:Q4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48</v>
      </c>
      <c r="B2" s="14" t="s">
        <v>47</v>
      </c>
      <c r="C2" s="15">
        <v>44635</v>
      </c>
      <c r="D2" s="16" t="s">
        <v>41</v>
      </c>
      <c r="E2" s="17">
        <v>176</v>
      </c>
      <c r="F2" s="17">
        <v>171</v>
      </c>
      <c r="G2" s="17">
        <v>179</v>
      </c>
      <c r="H2" s="17">
        <v>181</v>
      </c>
      <c r="I2" s="17"/>
      <c r="J2" s="17"/>
      <c r="K2" s="18">
        <v>4</v>
      </c>
      <c r="L2" s="18">
        <v>707</v>
      </c>
      <c r="M2" s="19">
        <v>176.75</v>
      </c>
      <c r="N2" s="20">
        <v>4</v>
      </c>
      <c r="O2" s="21">
        <v>180.75</v>
      </c>
    </row>
    <row r="4" spans="1:17" x14ac:dyDescent="0.3">
      <c r="K4" s="8">
        <f>SUM(K2:K3)</f>
        <v>4</v>
      </c>
      <c r="L4" s="8">
        <f>SUM(L2:L3)</f>
        <v>707</v>
      </c>
      <c r="M4" s="7">
        <f>SUM(L4/K4)</f>
        <v>176.75</v>
      </c>
      <c r="N4" s="8">
        <f>SUM(N2:N3)</f>
        <v>4</v>
      </c>
      <c r="O4" s="12">
        <f>SUM(M4+N4)</f>
        <v>180.75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1_1_1"/>
    <protectedRange algorithmName="SHA-512" hashValue="ON39YdpmFHfN9f47KpiRvqrKx0V9+erV1CNkpWzYhW/Qyc6aT8rEyCrvauWSYGZK2ia3o7vd3akF07acHAFpOA==" saltValue="yVW9XmDwTqEnmpSGai0KYg==" spinCount="100000" sqref="D2" name="Range1_1_3_1_1_1"/>
  </protectedRanges>
  <conditionalFormatting sqref="E2">
    <cfRule type="top10" dxfId="192" priority="6" rank="1"/>
  </conditionalFormatting>
  <conditionalFormatting sqref="F2">
    <cfRule type="top10" dxfId="191" priority="5" rank="1"/>
  </conditionalFormatting>
  <conditionalFormatting sqref="G2">
    <cfRule type="top10" dxfId="190" priority="4" rank="1"/>
  </conditionalFormatting>
  <conditionalFormatting sqref="H2">
    <cfRule type="top10" dxfId="189" priority="3" rank="1"/>
  </conditionalFormatting>
  <conditionalFormatting sqref="I2">
    <cfRule type="top10" dxfId="188" priority="2" rank="1"/>
  </conditionalFormatting>
  <conditionalFormatting sqref="J2">
    <cfRule type="top10" dxfId="187" priority="1" rank="1"/>
  </conditionalFormatting>
  <hyperlinks>
    <hyperlink ref="Q1" location="'National Rankings'!A1" display="Back to Ranking" xr:uid="{EE547D82-1CD3-4A17-BC48-AFD2B824097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388B885-D1E9-4279-A38F-2CD3EB99519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FAD74-D894-4466-9BCC-E9F69AE5976D}">
  <dimension ref="A1:Q4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163</v>
      </c>
      <c r="C2" s="15">
        <v>44779</v>
      </c>
      <c r="D2" s="16" t="s">
        <v>166</v>
      </c>
      <c r="E2" s="17">
        <v>179</v>
      </c>
      <c r="F2" s="17">
        <v>192</v>
      </c>
      <c r="G2" s="17">
        <v>185</v>
      </c>
      <c r="H2" s="17">
        <v>192</v>
      </c>
      <c r="I2" s="17"/>
      <c r="J2" s="17"/>
      <c r="K2" s="18">
        <v>4</v>
      </c>
      <c r="L2" s="18">
        <v>748</v>
      </c>
      <c r="M2" s="19">
        <v>187</v>
      </c>
      <c r="N2" s="20">
        <v>4</v>
      </c>
      <c r="O2" s="21">
        <v>191</v>
      </c>
    </row>
    <row r="4" spans="1:17" x14ac:dyDescent="0.3">
      <c r="K4" s="8">
        <f>SUM(K2:K3)</f>
        <v>4</v>
      </c>
      <c r="L4" s="8">
        <f>SUM(L2:L3)</f>
        <v>748</v>
      </c>
      <c r="M4" s="7">
        <f>SUM(L4/K4)</f>
        <v>187</v>
      </c>
      <c r="N4" s="8">
        <f>SUM(N2:N3)</f>
        <v>4</v>
      </c>
      <c r="O4" s="12">
        <f>SUM(M4+N4)</f>
        <v>191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6_1"/>
    <protectedRange algorithmName="SHA-512" hashValue="ON39YdpmFHfN9f47KpiRvqrKx0V9+erV1CNkpWzYhW/Qyc6aT8rEyCrvauWSYGZK2ia3o7vd3akF07acHAFpOA==" saltValue="yVW9XmDwTqEnmpSGai0KYg==" spinCount="100000" sqref="D2" name="Range1_1_11_1_1"/>
  </protectedRanges>
  <conditionalFormatting sqref="E2">
    <cfRule type="top10" dxfId="186" priority="6" rank="1"/>
  </conditionalFormatting>
  <conditionalFormatting sqref="F2">
    <cfRule type="top10" dxfId="185" priority="5" rank="1"/>
  </conditionalFormatting>
  <conditionalFormatting sqref="G2">
    <cfRule type="top10" dxfId="184" priority="4" rank="1"/>
  </conditionalFormatting>
  <conditionalFormatting sqref="H2">
    <cfRule type="top10" dxfId="183" priority="3" rank="1"/>
  </conditionalFormatting>
  <conditionalFormatting sqref="I2">
    <cfRule type="top10" dxfId="182" priority="2" rank="1"/>
  </conditionalFormatting>
  <conditionalFormatting sqref="J2">
    <cfRule type="top10" dxfId="181" priority="1" rank="1"/>
  </conditionalFormatting>
  <hyperlinks>
    <hyperlink ref="Q1" location="'National Rankings'!A1" display="Back to Ranking" xr:uid="{B082F760-9AD0-4206-8E7C-7F78DEDA526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B52FBF5-433E-48FD-B9D6-C83031674DF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53160-08C1-4132-A02B-6B8F8C231C73}">
  <sheetPr codeName="Sheet104"/>
  <dimension ref="A1:Q12"/>
  <sheetViews>
    <sheetView topLeftCell="A3" workbookViewId="0">
      <selection activeCell="A10" sqref="A10:O10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67</v>
      </c>
      <c r="C2" s="15">
        <v>44661</v>
      </c>
      <c r="D2" s="16" t="s">
        <v>59</v>
      </c>
      <c r="E2" s="17">
        <v>148</v>
      </c>
      <c r="F2" s="17">
        <v>181</v>
      </c>
      <c r="G2" s="17">
        <v>170</v>
      </c>
      <c r="H2" s="17">
        <v>168</v>
      </c>
      <c r="I2" s="17"/>
      <c r="J2" s="17"/>
      <c r="K2" s="18">
        <v>4</v>
      </c>
      <c r="L2" s="18">
        <v>667</v>
      </c>
      <c r="M2" s="19">
        <v>166.75</v>
      </c>
      <c r="N2" s="20">
        <v>2</v>
      </c>
      <c r="O2" s="21">
        <v>168.75</v>
      </c>
    </row>
    <row r="3" spans="1:17" x14ac:dyDescent="0.3">
      <c r="A3" s="35" t="s">
        <v>29</v>
      </c>
      <c r="B3" s="36" t="s">
        <v>94</v>
      </c>
      <c r="C3" s="37">
        <v>44703</v>
      </c>
      <c r="D3" s="38" t="s">
        <v>93</v>
      </c>
      <c r="E3" s="39">
        <v>177</v>
      </c>
      <c r="F3" s="39">
        <v>174</v>
      </c>
      <c r="G3" s="39">
        <v>166</v>
      </c>
      <c r="H3" s="39">
        <v>176</v>
      </c>
      <c r="I3" s="39"/>
      <c r="J3" s="39"/>
      <c r="K3" s="40">
        <v>4</v>
      </c>
      <c r="L3" s="40">
        <v>693</v>
      </c>
      <c r="M3" s="41">
        <v>173.25</v>
      </c>
      <c r="N3" s="42">
        <v>3</v>
      </c>
      <c r="O3" s="43">
        <v>176.25</v>
      </c>
    </row>
    <row r="4" spans="1:17" x14ac:dyDescent="0.3">
      <c r="A4" s="35" t="s">
        <v>29</v>
      </c>
      <c r="B4" s="14" t="s">
        <v>67</v>
      </c>
      <c r="C4" s="15">
        <v>44724</v>
      </c>
      <c r="D4" s="16" t="s">
        <v>59</v>
      </c>
      <c r="E4" s="17">
        <v>168</v>
      </c>
      <c r="F4" s="17">
        <v>169</v>
      </c>
      <c r="G4" s="17">
        <v>164</v>
      </c>
      <c r="H4" s="17">
        <v>171</v>
      </c>
      <c r="I4" s="17"/>
      <c r="J4" s="17"/>
      <c r="K4" s="18">
        <v>4</v>
      </c>
      <c r="L4" s="18">
        <v>672</v>
      </c>
      <c r="M4" s="19">
        <v>168</v>
      </c>
      <c r="N4" s="20">
        <v>2</v>
      </c>
      <c r="O4" s="21">
        <v>170</v>
      </c>
    </row>
    <row r="5" spans="1:17" x14ac:dyDescent="0.3">
      <c r="A5" s="13" t="s">
        <v>30</v>
      </c>
      <c r="B5" s="14" t="s">
        <v>94</v>
      </c>
      <c r="C5" s="15">
        <v>44738</v>
      </c>
      <c r="D5" s="16" t="s">
        <v>93</v>
      </c>
      <c r="E5" s="17">
        <v>183</v>
      </c>
      <c r="F5" s="17">
        <v>173</v>
      </c>
      <c r="G5" s="17">
        <v>177</v>
      </c>
      <c r="H5" s="17">
        <v>180</v>
      </c>
      <c r="I5" s="17"/>
      <c r="J5" s="17"/>
      <c r="K5" s="18">
        <v>4</v>
      </c>
      <c r="L5" s="18">
        <v>713</v>
      </c>
      <c r="M5" s="19">
        <v>178.25</v>
      </c>
      <c r="N5" s="20">
        <v>2</v>
      </c>
      <c r="O5" s="21">
        <v>180.25</v>
      </c>
    </row>
    <row r="6" spans="1:17" x14ac:dyDescent="0.3">
      <c r="A6" s="13" t="s">
        <v>30</v>
      </c>
      <c r="B6" s="14" t="s">
        <v>94</v>
      </c>
      <c r="C6" s="15">
        <v>44766</v>
      </c>
      <c r="D6" s="16" t="s">
        <v>93</v>
      </c>
      <c r="E6" s="17">
        <v>162</v>
      </c>
      <c r="F6" s="17">
        <v>177</v>
      </c>
      <c r="G6" s="17">
        <v>185</v>
      </c>
      <c r="H6" s="17">
        <v>182</v>
      </c>
      <c r="I6" s="17"/>
      <c r="J6" s="17"/>
      <c r="K6" s="18">
        <v>4</v>
      </c>
      <c r="L6" s="18">
        <v>706</v>
      </c>
      <c r="M6" s="19">
        <v>176.5</v>
      </c>
      <c r="N6" s="20">
        <v>2</v>
      </c>
      <c r="O6" s="21">
        <v>178.5</v>
      </c>
    </row>
    <row r="7" spans="1:17" x14ac:dyDescent="0.3">
      <c r="A7" s="13" t="s">
        <v>30</v>
      </c>
      <c r="B7" s="14" t="s">
        <v>67</v>
      </c>
      <c r="C7" s="15">
        <v>44787</v>
      </c>
      <c r="D7" s="16" t="s">
        <v>59</v>
      </c>
      <c r="E7" s="17">
        <v>169</v>
      </c>
      <c r="F7" s="17">
        <v>181</v>
      </c>
      <c r="G7" s="17">
        <v>161</v>
      </c>
      <c r="H7" s="17">
        <v>175</v>
      </c>
      <c r="I7" s="17"/>
      <c r="J7" s="17"/>
      <c r="K7" s="18">
        <v>4</v>
      </c>
      <c r="L7" s="18">
        <v>686</v>
      </c>
      <c r="M7" s="19">
        <v>171.5</v>
      </c>
      <c r="N7" s="20">
        <v>2</v>
      </c>
      <c r="O7" s="21">
        <v>173.5</v>
      </c>
    </row>
    <row r="8" spans="1:17" x14ac:dyDescent="0.3">
      <c r="A8" s="13" t="s">
        <v>30</v>
      </c>
      <c r="B8" s="14" t="s">
        <v>94</v>
      </c>
      <c r="C8" s="15">
        <v>44801</v>
      </c>
      <c r="D8" s="16" t="s">
        <v>93</v>
      </c>
      <c r="E8" s="34">
        <v>180</v>
      </c>
      <c r="F8" s="34">
        <v>184</v>
      </c>
      <c r="G8" s="34">
        <v>183</v>
      </c>
      <c r="H8" s="34">
        <v>188</v>
      </c>
      <c r="I8" s="34">
        <v>187</v>
      </c>
      <c r="J8" s="34">
        <v>178</v>
      </c>
      <c r="K8" s="18">
        <v>6</v>
      </c>
      <c r="L8" s="18">
        <v>1100</v>
      </c>
      <c r="M8" s="19">
        <v>183.33333333333334</v>
      </c>
      <c r="N8" s="20">
        <v>4</v>
      </c>
      <c r="O8" s="21">
        <f>SUM(M8+N8)</f>
        <v>187.33333333333334</v>
      </c>
    </row>
    <row r="9" spans="1:17" x14ac:dyDescent="0.3">
      <c r="A9" s="13" t="s">
        <v>30</v>
      </c>
      <c r="B9" s="14" t="s">
        <v>94</v>
      </c>
      <c r="C9" s="15">
        <v>44815</v>
      </c>
      <c r="D9" s="16" t="s">
        <v>59</v>
      </c>
      <c r="E9" s="17">
        <v>182</v>
      </c>
      <c r="F9" s="17">
        <v>181</v>
      </c>
      <c r="G9" s="17">
        <v>187</v>
      </c>
      <c r="H9" s="17">
        <v>185</v>
      </c>
      <c r="I9" s="17">
        <v>179</v>
      </c>
      <c r="J9" s="17">
        <v>179</v>
      </c>
      <c r="K9" s="18">
        <v>6</v>
      </c>
      <c r="L9" s="18">
        <v>1093</v>
      </c>
      <c r="M9" s="19">
        <v>182.16666666666666</v>
      </c>
      <c r="N9" s="20">
        <v>4</v>
      </c>
      <c r="O9" s="21">
        <v>186.16666666666666</v>
      </c>
    </row>
    <row r="10" spans="1:17" x14ac:dyDescent="0.3">
      <c r="A10" s="13" t="s">
        <v>30</v>
      </c>
      <c r="B10" s="14" t="s">
        <v>94</v>
      </c>
      <c r="C10" s="15">
        <v>44864</v>
      </c>
      <c r="D10" s="16" t="s">
        <v>93</v>
      </c>
      <c r="E10" s="17">
        <v>183</v>
      </c>
      <c r="F10" s="17">
        <v>186</v>
      </c>
      <c r="G10" s="17">
        <v>180</v>
      </c>
      <c r="H10" s="17">
        <v>185</v>
      </c>
      <c r="I10" s="17">
        <v>183</v>
      </c>
      <c r="J10" s="17">
        <v>174</v>
      </c>
      <c r="K10" s="18">
        <v>6</v>
      </c>
      <c r="L10" s="18">
        <v>1091</v>
      </c>
      <c r="M10" s="19">
        <v>181.83333333333334</v>
      </c>
      <c r="N10" s="20">
        <v>4</v>
      </c>
      <c r="O10" s="21">
        <f>SUM(N10+M10)</f>
        <v>185.83333333333334</v>
      </c>
    </row>
    <row r="11" spans="1:17" x14ac:dyDescent="0.3">
      <c r="A11" s="24"/>
      <c r="B11" s="25"/>
      <c r="C11" s="26"/>
      <c r="D11" s="27"/>
      <c r="E11" s="28"/>
      <c r="F11" s="28"/>
      <c r="G11" s="28"/>
      <c r="H11" s="28"/>
      <c r="I11" s="28"/>
      <c r="J11" s="28"/>
      <c r="K11" s="29"/>
      <c r="L11" s="29"/>
      <c r="M11" s="30"/>
      <c r="N11" s="31"/>
      <c r="O11" s="32"/>
    </row>
    <row r="12" spans="1:17" x14ac:dyDescent="0.3">
      <c r="K12" s="8">
        <f>SUM(K2:K11)</f>
        <v>42</v>
      </c>
      <c r="L12" s="8">
        <f>SUM(L2:L11)</f>
        <v>7421</v>
      </c>
      <c r="M12" s="7">
        <f>SUM(L12/K12)</f>
        <v>176.6904761904762</v>
      </c>
      <c r="N12" s="8">
        <f>SUM(N2:N11)</f>
        <v>25</v>
      </c>
      <c r="O12" s="12">
        <f>SUM(M12+N12)</f>
        <v>201.6904761904762</v>
      </c>
    </row>
  </sheetData>
  <protectedRanges>
    <protectedRange algorithmName="SHA-512" hashValue="ON39YdpmFHfN9f47KpiRvqrKx0V9+erV1CNkpWzYhW/Qyc6aT8rEyCrvauWSYGZK2ia3o7vd3akF07acHAFpOA==" saltValue="yVW9XmDwTqEnmpSGai0KYg==" spinCount="100000" sqref="B11:C11 I11:J11" name="Range1_20_1_1"/>
    <protectedRange algorithmName="SHA-512" hashValue="ON39YdpmFHfN9f47KpiRvqrKx0V9+erV1CNkpWzYhW/Qyc6aT8rEyCrvauWSYGZK2ia3o7vd3akF07acHAFpOA==" saltValue="yVW9XmDwTqEnmpSGai0KYg==" spinCount="100000" sqref="D11" name="Range1_1_15_1"/>
    <protectedRange algorithmName="SHA-512" hashValue="ON39YdpmFHfN9f47KpiRvqrKx0V9+erV1CNkpWzYhW/Qyc6aT8rEyCrvauWSYGZK2ia3o7vd3akF07acHAFpOA==" saltValue="yVW9XmDwTqEnmpSGai0KYg==" spinCount="100000" sqref="E11:H11" name="Range1_3_4_1_1"/>
    <protectedRange algorithmName="SHA-512" hashValue="ON39YdpmFHfN9f47KpiRvqrKx0V9+erV1CNkpWzYhW/Qyc6aT8rEyCrvauWSYGZK2ia3o7vd3akF07acHAFpOA==" saltValue="yVW9XmDwTqEnmpSGai0KYg==" spinCount="100000" sqref="B2:C2 E2:J2" name="Range1_4_1_2"/>
    <protectedRange algorithmName="SHA-512" hashValue="ON39YdpmFHfN9f47KpiRvqrKx0V9+erV1CNkpWzYhW/Qyc6aT8rEyCrvauWSYGZK2ia3o7vd3akF07acHAFpOA==" saltValue="yVW9XmDwTqEnmpSGai0KYg==" spinCount="100000" sqref="D2" name="Range1_1_2_1_3"/>
    <protectedRange algorithmName="SHA-512" hashValue="ON39YdpmFHfN9f47KpiRvqrKx0V9+erV1CNkpWzYhW/Qyc6aT8rEyCrvauWSYGZK2ia3o7vd3akF07acHAFpOA==" saltValue="yVW9XmDwTqEnmpSGai0KYg==" spinCount="100000" sqref="E3:J3 B3:C3" name="Range1_7_1_1"/>
    <protectedRange algorithmName="SHA-512" hashValue="ON39YdpmFHfN9f47KpiRvqrKx0V9+erV1CNkpWzYhW/Qyc6aT8rEyCrvauWSYGZK2ia3o7vd3akF07acHAFpOA==" saltValue="yVW9XmDwTqEnmpSGai0KYg==" spinCount="100000" sqref="D3" name="Range1_1_5_1_1"/>
    <protectedRange algorithmName="SHA-512" hashValue="ON39YdpmFHfN9f47KpiRvqrKx0V9+erV1CNkpWzYhW/Qyc6aT8rEyCrvauWSYGZK2ia3o7vd3akF07acHAFpOA==" saltValue="yVW9XmDwTqEnmpSGai0KYg==" spinCount="100000" sqref="E4:J4 B4:C4" name="Range1_8_1_2"/>
    <protectedRange algorithmName="SHA-512" hashValue="ON39YdpmFHfN9f47KpiRvqrKx0V9+erV1CNkpWzYhW/Qyc6aT8rEyCrvauWSYGZK2ia3o7vd3akF07acHAFpOA==" saltValue="yVW9XmDwTqEnmpSGai0KYg==" spinCount="100000" sqref="D4" name="Range1_1_6_1_2"/>
    <protectedRange algorithmName="SHA-512" hashValue="ON39YdpmFHfN9f47KpiRvqrKx0V9+erV1CNkpWzYhW/Qyc6aT8rEyCrvauWSYGZK2ia3o7vd3akF07acHAFpOA==" saltValue="yVW9XmDwTqEnmpSGai0KYg==" spinCount="100000" sqref="B5:C5 I5:J5" name="Range1_24"/>
    <protectedRange algorithmName="SHA-512" hashValue="ON39YdpmFHfN9f47KpiRvqrKx0V9+erV1CNkpWzYhW/Qyc6aT8rEyCrvauWSYGZK2ia3o7vd3akF07acHAFpOA==" saltValue="yVW9XmDwTqEnmpSGai0KYg==" spinCount="100000" sqref="D5" name="Range1_1_20"/>
    <protectedRange algorithmName="SHA-512" hashValue="ON39YdpmFHfN9f47KpiRvqrKx0V9+erV1CNkpWzYhW/Qyc6aT8rEyCrvauWSYGZK2ia3o7vd3akF07acHAFpOA==" saltValue="yVW9XmDwTqEnmpSGai0KYg==" spinCount="100000" sqref="E5:H5" name="Range1_3_6"/>
    <protectedRange algorithmName="SHA-512" hashValue="ON39YdpmFHfN9f47KpiRvqrKx0V9+erV1CNkpWzYhW/Qyc6aT8rEyCrvauWSYGZK2ia3o7vd3akF07acHAFpOA==" saltValue="yVW9XmDwTqEnmpSGai0KYg==" spinCount="100000" sqref="C6 I6:J6" name="Range1_8"/>
    <protectedRange algorithmName="SHA-512" hashValue="ON39YdpmFHfN9f47KpiRvqrKx0V9+erV1CNkpWzYhW/Qyc6aT8rEyCrvauWSYGZK2ia3o7vd3akF07acHAFpOA==" saltValue="yVW9XmDwTqEnmpSGai0KYg==" spinCount="100000" sqref="D6" name="Range1_1_4"/>
    <protectedRange algorithmName="SHA-512" hashValue="ON39YdpmFHfN9f47KpiRvqrKx0V9+erV1CNkpWzYhW/Qyc6aT8rEyCrvauWSYGZK2ia3o7vd3akF07acHAFpOA==" saltValue="yVW9XmDwTqEnmpSGai0KYg==" spinCount="100000" sqref="B6" name="Range1_5_1_1"/>
    <protectedRange algorithmName="SHA-512" hashValue="ON39YdpmFHfN9f47KpiRvqrKx0V9+erV1CNkpWzYhW/Qyc6aT8rEyCrvauWSYGZK2ia3o7vd3akF07acHAFpOA==" saltValue="yVW9XmDwTqEnmpSGai0KYg==" spinCount="100000" sqref="E6:H6" name="Range1_7_1"/>
    <protectedRange algorithmName="SHA-512" hashValue="ON39YdpmFHfN9f47KpiRvqrKx0V9+erV1CNkpWzYhW/Qyc6aT8rEyCrvauWSYGZK2ia3o7vd3akF07acHAFpOA==" saltValue="yVW9XmDwTqEnmpSGai0KYg==" spinCount="100000" sqref="E7:J7 B7:C7" name="Range1_63_1"/>
    <protectedRange algorithmName="SHA-512" hashValue="ON39YdpmFHfN9f47KpiRvqrKx0V9+erV1CNkpWzYhW/Qyc6aT8rEyCrvauWSYGZK2ia3o7vd3akF07acHAFpOA==" saltValue="yVW9XmDwTqEnmpSGai0KYg==" spinCount="100000" sqref="D7" name="Range1_1_72_1"/>
    <protectedRange algorithmName="SHA-512" hashValue="ON39YdpmFHfN9f47KpiRvqrKx0V9+erV1CNkpWzYhW/Qyc6aT8rEyCrvauWSYGZK2ia3o7vd3akF07acHAFpOA==" saltValue="yVW9XmDwTqEnmpSGai0KYg==" spinCount="100000" sqref="B8:C8" name="Range1"/>
    <protectedRange algorithmName="SHA-512" hashValue="ON39YdpmFHfN9f47KpiRvqrKx0V9+erV1CNkpWzYhW/Qyc6aT8rEyCrvauWSYGZK2ia3o7vd3akF07acHAFpOA==" saltValue="yVW9XmDwTqEnmpSGai0KYg==" spinCount="100000" sqref="D8" name="Range1_1_15"/>
    <protectedRange algorithmName="SHA-512" hashValue="ON39YdpmFHfN9f47KpiRvqrKx0V9+erV1CNkpWzYhW/Qyc6aT8rEyCrvauWSYGZK2ia3o7vd3akF07acHAFpOA==" saltValue="yVW9XmDwTqEnmpSGai0KYg==" spinCount="100000" sqref="E8:J8" name="Range1_3_5"/>
    <protectedRange algorithmName="SHA-512" hashValue="ON39YdpmFHfN9f47KpiRvqrKx0V9+erV1CNkpWzYhW/Qyc6aT8rEyCrvauWSYGZK2ia3o7vd3akF07acHAFpOA==" saltValue="yVW9XmDwTqEnmpSGai0KYg==" spinCount="100000" sqref="B9:C9 E9:J9" name="Range1_18_1"/>
    <protectedRange algorithmName="SHA-512" hashValue="ON39YdpmFHfN9f47KpiRvqrKx0V9+erV1CNkpWzYhW/Qyc6aT8rEyCrvauWSYGZK2ia3o7vd3akF07acHAFpOA==" saltValue="yVW9XmDwTqEnmpSGai0KYg==" spinCount="100000" sqref="D9" name="Range1_1_14_1"/>
    <protectedRange algorithmName="SHA-512" hashValue="ON39YdpmFHfN9f47KpiRvqrKx0V9+erV1CNkpWzYhW/Qyc6aT8rEyCrvauWSYGZK2ia3o7vd3akF07acHAFpOA==" saltValue="yVW9XmDwTqEnmpSGai0KYg==" spinCount="100000" sqref="B10:C10 E10:J10" name="Range1_41_1"/>
    <protectedRange algorithmName="SHA-512" hashValue="ON39YdpmFHfN9f47KpiRvqrKx0V9+erV1CNkpWzYhW/Qyc6aT8rEyCrvauWSYGZK2ia3o7vd3akF07acHAFpOA==" saltValue="yVW9XmDwTqEnmpSGai0KYg==" spinCount="100000" sqref="D10" name="Range1_1_37_1"/>
  </protectedRanges>
  <conditionalFormatting sqref="E11:J11">
    <cfRule type="cellIs" dxfId="3154" priority="60" operator="greaterThanOrEqual">
      <formula>200</formula>
    </cfRule>
  </conditionalFormatting>
  <conditionalFormatting sqref="F11">
    <cfRule type="top10" dxfId="3153" priority="126" rank="1"/>
  </conditionalFormatting>
  <conditionalFormatting sqref="I11">
    <cfRule type="top10" dxfId="3152" priority="127" rank="1"/>
    <cfRule type="top10" dxfId="3151" priority="128" rank="1"/>
  </conditionalFormatting>
  <conditionalFormatting sqref="E11">
    <cfRule type="top10" dxfId="3150" priority="129" rank="1"/>
  </conditionalFormatting>
  <conditionalFormatting sqref="G11">
    <cfRule type="top10" dxfId="3149" priority="130" rank="1"/>
  </conditionalFormatting>
  <conditionalFormatting sqref="H11">
    <cfRule type="top10" dxfId="3148" priority="131" rank="1"/>
  </conditionalFormatting>
  <conditionalFormatting sqref="J11">
    <cfRule type="top10" dxfId="3147" priority="132" rank="1"/>
  </conditionalFormatting>
  <conditionalFormatting sqref="E2">
    <cfRule type="top10" dxfId="3146" priority="59" rank="1"/>
  </conditionalFormatting>
  <conditionalFormatting sqref="F2">
    <cfRule type="top10" dxfId="3145" priority="58" rank="1"/>
  </conditionalFormatting>
  <conditionalFormatting sqref="G2">
    <cfRule type="top10" dxfId="3144" priority="57" rank="1"/>
  </conditionalFormatting>
  <conditionalFormatting sqref="H2">
    <cfRule type="top10" dxfId="3143" priority="56" rank="1"/>
  </conditionalFormatting>
  <conditionalFormatting sqref="I2">
    <cfRule type="top10" dxfId="3142" priority="55" rank="1"/>
  </conditionalFormatting>
  <conditionalFormatting sqref="J2">
    <cfRule type="top10" dxfId="3141" priority="54" rank="1"/>
  </conditionalFormatting>
  <conditionalFormatting sqref="J3">
    <cfRule type="top10" dxfId="3140" priority="48" rank="1"/>
  </conditionalFormatting>
  <conditionalFormatting sqref="I3">
    <cfRule type="top10" dxfId="3139" priority="49" rank="1"/>
  </conditionalFormatting>
  <conditionalFormatting sqref="H3">
    <cfRule type="top10" dxfId="3138" priority="50" rank="1"/>
  </conditionalFormatting>
  <conditionalFormatting sqref="G3">
    <cfRule type="top10" dxfId="3137" priority="51" rank="1"/>
  </conditionalFormatting>
  <conditionalFormatting sqref="F3">
    <cfRule type="top10" dxfId="3136" priority="52" rank="1"/>
  </conditionalFormatting>
  <conditionalFormatting sqref="E3">
    <cfRule type="top10" dxfId="3135" priority="53" rank="1"/>
  </conditionalFormatting>
  <conditionalFormatting sqref="E4">
    <cfRule type="top10" dxfId="3134" priority="47" rank="1"/>
  </conditionalFormatting>
  <conditionalFormatting sqref="F4">
    <cfRule type="top10" dxfId="3133" priority="46" rank="1"/>
  </conditionalFormatting>
  <conditionalFormatting sqref="G4">
    <cfRule type="top10" dxfId="3132" priority="45" rank="1"/>
  </conditionalFormatting>
  <conditionalFormatting sqref="H4">
    <cfRule type="top10" dxfId="3131" priority="44" rank="1"/>
  </conditionalFormatting>
  <conditionalFormatting sqref="I4">
    <cfRule type="top10" dxfId="3130" priority="43" rank="1"/>
  </conditionalFormatting>
  <conditionalFormatting sqref="J4">
    <cfRule type="top10" dxfId="3129" priority="42" rank="1"/>
  </conditionalFormatting>
  <conditionalFormatting sqref="E5:J5">
    <cfRule type="cellIs" dxfId="3128" priority="34" operator="greaterThanOrEqual">
      <formula>200</formula>
    </cfRule>
  </conditionalFormatting>
  <conditionalFormatting sqref="F5">
    <cfRule type="top10" dxfId="3127" priority="35" rank="1"/>
  </conditionalFormatting>
  <conditionalFormatting sqref="I5">
    <cfRule type="top10" dxfId="3126" priority="36" rank="1"/>
    <cfRule type="top10" dxfId="3125" priority="37" rank="1"/>
  </conditionalFormatting>
  <conditionalFormatting sqref="E5">
    <cfRule type="top10" dxfId="3124" priority="38" rank="1"/>
  </conditionalFormatting>
  <conditionalFormatting sqref="G5">
    <cfRule type="top10" dxfId="3123" priority="39" rank="1"/>
  </conditionalFormatting>
  <conditionalFormatting sqref="H5">
    <cfRule type="top10" dxfId="3122" priority="40" rank="1"/>
  </conditionalFormatting>
  <conditionalFormatting sqref="J5">
    <cfRule type="top10" dxfId="3121" priority="41" rank="1"/>
  </conditionalFormatting>
  <conditionalFormatting sqref="J6">
    <cfRule type="top10" dxfId="3120" priority="28" rank="1"/>
  </conditionalFormatting>
  <conditionalFormatting sqref="I6">
    <cfRule type="top10" dxfId="3119" priority="29" rank="1"/>
  </conditionalFormatting>
  <conditionalFormatting sqref="H6">
    <cfRule type="top10" dxfId="3118" priority="30" rank="1"/>
  </conditionalFormatting>
  <conditionalFormatting sqref="G6">
    <cfRule type="top10" dxfId="3117" priority="31" rank="1"/>
  </conditionalFormatting>
  <conditionalFormatting sqref="F6">
    <cfRule type="top10" dxfId="3116" priority="32" rank="1"/>
  </conditionalFormatting>
  <conditionalFormatting sqref="E6">
    <cfRule type="top10" dxfId="3115" priority="33" rank="1"/>
  </conditionalFormatting>
  <conditionalFormatting sqref="F7">
    <cfRule type="top10" dxfId="3114" priority="22" rank="1"/>
  </conditionalFormatting>
  <conditionalFormatting sqref="G7">
    <cfRule type="top10" dxfId="3113" priority="23" rank="1"/>
  </conditionalFormatting>
  <conditionalFormatting sqref="H7">
    <cfRule type="top10" dxfId="3112" priority="24" rank="1"/>
  </conditionalFormatting>
  <conditionalFormatting sqref="I7">
    <cfRule type="top10" dxfId="3111" priority="25" rank="1"/>
  </conditionalFormatting>
  <conditionalFormatting sqref="J7">
    <cfRule type="top10" dxfId="3110" priority="26" rank="1"/>
  </conditionalFormatting>
  <conditionalFormatting sqref="E7">
    <cfRule type="top10" dxfId="3109" priority="27" rank="1"/>
  </conditionalFormatting>
  <conditionalFormatting sqref="E7:J7">
    <cfRule type="cellIs" dxfId="3108" priority="21" operator="equal">
      <formula>200</formula>
    </cfRule>
  </conditionalFormatting>
  <conditionalFormatting sqref="F8">
    <cfRule type="top10" dxfId="3107" priority="20" rank="1"/>
  </conditionalFormatting>
  <conditionalFormatting sqref="E8">
    <cfRule type="top10" dxfId="3106" priority="19" rank="1"/>
  </conditionalFormatting>
  <conditionalFormatting sqref="J8">
    <cfRule type="top10" dxfId="3105" priority="18" rank="1"/>
  </conditionalFormatting>
  <conditionalFormatting sqref="E8:J8">
    <cfRule type="cellIs" dxfId="3104" priority="17" operator="greaterThanOrEqual">
      <formula>200</formula>
    </cfRule>
  </conditionalFormatting>
  <conditionalFormatting sqref="G8">
    <cfRule type="top10" dxfId="3103" priority="16" rank="1"/>
  </conditionalFormatting>
  <conditionalFormatting sqref="H8">
    <cfRule type="top10" dxfId="3102" priority="15" rank="1"/>
  </conditionalFormatting>
  <conditionalFormatting sqref="I8">
    <cfRule type="top10" dxfId="3101" priority="14" rank="1"/>
  </conditionalFormatting>
  <conditionalFormatting sqref="E9:J9">
    <cfRule type="cellIs" dxfId="3100" priority="13" operator="equal">
      <formula>200</formula>
    </cfRule>
  </conditionalFormatting>
  <conditionalFormatting sqref="F9">
    <cfRule type="top10" dxfId="3099" priority="7" rank="1"/>
  </conditionalFormatting>
  <conditionalFormatting sqref="G9">
    <cfRule type="top10" dxfId="3098" priority="8" rank="1"/>
  </conditionalFormatting>
  <conditionalFormatting sqref="H9">
    <cfRule type="top10" dxfId="3097" priority="9" rank="1"/>
  </conditionalFormatting>
  <conditionalFormatting sqref="I9">
    <cfRule type="top10" dxfId="3096" priority="10" rank="1"/>
  </conditionalFormatting>
  <conditionalFormatting sqref="J9">
    <cfRule type="top10" dxfId="3095" priority="11" rank="1"/>
  </conditionalFormatting>
  <conditionalFormatting sqref="E9">
    <cfRule type="top10" dxfId="3094" priority="12" rank="1"/>
  </conditionalFormatting>
  <conditionalFormatting sqref="E10">
    <cfRule type="top10" dxfId="3093" priority="6" rank="1"/>
  </conditionalFormatting>
  <conditionalFormatting sqref="F10">
    <cfRule type="top10" dxfId="3092" priority="5" rank="1"/>
  </conditionalFormatting>
  <conditionalFormatting sqref="G10">
    <cfRule type="top10" dxfId="3091" priority="4" rank="1"/>
  </conditionalFormatting>
  <conditionalFormatting sqref="H10">
    <cfRule type="top10" dxfId="3090" priority="3" rank="1"/>
  </conditionalFormatting>
  <conditionalFormatting sqref="I10">
    <cfRule type="top10" dxfId="3089" priority="2" rank="1"/>
  </conditionalFormatting>
  <conditionalFormatting sqref="J10">
    <cfRule type="top10" dxfId="3088" priority="1" rank="1"/>
  </conditionalFormatting>
  <hyperlinks>
    <hyperlink ref="Q1" location="'National Rankings'!A1" display="Back to Ranking" xr:uid="{53197C6B-CEF3-4575-BF08-820FDD25779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CC9478-4FF8-48D3-A52B-DFFF5B58F6E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46D0C-E30A-4FA5-A5E3-0DBB13BC3DF9}">
  <sheetPr codeName="Sheet80"/>
  <dimension ref="A1:Q4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78</v>
      </c>
      <c r="C2" s="15">
        <v>44653</v>
      </c>
      <c r="D2" s="16" t="s">
        <v>65</v>
      </c>
      <c r="E2" s="17">
        <v>170</v>
      </c>
      <c r="F2" s="17">
        <v>172</v>
      </c>
      <c r="G2" s="17">
        <v>169</v>
      </c>
      <c r="H2" s="17"/>
      <c r="I2" s="17"/>
      <c r="J2" s="17"/>
      <c r="K2" s="18">
        <v>3</v>
      </c>
      <c r="L2" s="18">
        <v>511</v>
      </c>
      <c r="M2" s="19">
        <v>170.33333333333334</v>
      </c>
      <c r="N2" s="20">
        <v>5</v>
      </c>
      <c r="O2" s="21">
        <v>175.33333333333334</v>
      </c>
    </row>
    <row r="3" spans="1:17" x14ac:dyDescent="0.3">
      <c r="A3" s="24"/>
      <c r="B3" s="25"/>
      <c r="C3" s="26"/>
      <c r="D3" s="27"/>
      <c r="E3" s="28"/>
      <c r="F3" s="28"/>
      <c r="G3" s="28"/>
      <c r="H3" s="28"/>
      <c r="I3" s="28"/>
      <c r="J3" s="28"/>
      <c r="K3" s="29"/>
      <c r="L3" s="29"/>
      <c r="M3" s="30"/>
      <c r="N3" s="31"/>
      <c r="O3" s="32"/>
    </row>
    <row r="4" spans="1:17" x14ac:dyDescent="0.3">
      <c r="K4" s="8">
        <f>SUM(K2:K3)</f>
        <v>3</v>
      </c>
      <c r="L4" s="8">
        <f>SUM(L2:L3)</f>
        <v>511</v>
      </c>
      <c r="M4" s="7">
        <f>SUM(L4/K4)</f>
        <v>170.33333333333334</v>
      </c>
      <c r="N4" s="8">
        <f>SUM(N2:N3)</f>
        <v>5</v>
      </c>
      <c r="O4" s="12">
        <f>SUM(M4+N4)</f>
        <v>175.33333333333334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3:C3 I3:J3" name="Range1_20_1_1"/>
    <protectedRange algorithmName="SHA-512" hashValue="ON39YdpmFHfN9f47KpiRvqrKx0V9+erV1CNkpWzYhW/Qyc6aT8rEyCrvauWSYGZK2ia3o7vd3akF07acHAFpOA==" saltValue="yVW9XmDwTqEnmpSGai0KYg==" spinCount="100000" sqref="D3" name="Range1_1_15_1"/>
    <protectedRange algorithmName="SHA-512" hashValue="ON39YdpmFHfN9f47KpiRvqrKx0V9+erV1CNkpWzYhW/Qyc6aT8rEyCrvauWSYGZK2ia3o7vd3akF07acHAFpOA==" saltValue="yVW9XmDwTqEnmpSGai0KYg==" spinCount="100000" sqref="E3:H3" name="Range1_3_4_1_1"/>
    <protectedRange algorithmName="SHA-512" hashValue="ON39YdpmFHfN9f47KpiRvqrKx0V9+erV1CNkpWzYhW/Qyc6aT8rEyCrvauWSYGZK2ia3o7vd3akF07acHAFpOA==" saltValue="yVW9XmDwTqEnmpSGai0KYg==" spinCount="100000" sqref="E2:J2 B2:C2" name="Range1_18"/>
    <protectedRange algorithmName="SHA-512" hashValue="ON39YdpmFHfN9f47KpiRvqrKx0V9+erV1CNkpWzYhW/Qyc6aT8rEyCrvauWSYGZK2ia3o7vd3akF07acHAFpOA==" saltValue="yVW9XmDwTqEnmpSGai0KYg==" spinCount="100000" sqref="D2" name="Range1_1_13"/>
  </protectedRanges>
  <conditionalFormatting sqref="E3:J3">
    <cfRule type="cellIs" dxfId="180" priority="13" operator="greaterThanOrEqual">
      <formula>200</formula>
    </cfRule>
  </conditionalFormatting>
  <conditionalFormatting sqref="F3">
    <cfRule type="top10" dxfId="179" priority="14" rank="1"/>
  </conditionalFormatting>
  <conditionalFormatting sqref="I3">
    <cfRule type="top10" dxfId="178" priority="15" rank="1"/>
    <cfRule type="top10" dxfId="177" priority="16" rank="1"/>
  </conditionalFormatting>
  <conditionalFormatting sqref="E3">
    <cfRule type="top10" dxfId="176" priority="17" rank="1"/>
  </conditionalFormatting>
  <conditionalFormatting sqref="G3">
    <cfRule type="top10" dxfId="175" priority="18" rank="1"/>
  </conditionalFormatting>
  <conditionalFormatting sqref="H3">
    <cfRule type="top10" dxfId="174" priority="19" rank="1"/>
  </conditionalFormatting>
  <conditionalFormatting sqref="J3">
    <cfRule type="top10" dxfId="173" priority="20" rank="1"/>
  </conditionalFormatting>
  <conditionalFormatting sqref="J2">
    <cfRule type="top10" dxfId="172" priority="1" rank="1"/>
  </conditionalFormatting>
  <conditionalFormatting sqref="I2">
    <cfRule type="top10" dxfId="171" priority="2" rank="1"/>
  </conditionalFormatting>
  <conditionalFormatting sqref="H2">
    <cfRule type="top10" dxfId="170" priority="3" rank="1"/>
  </conditionalFormatting>
  <conditionalFormatting sqref="G2">
    <cfRule type="top10" dxfId="169" priority="4" rank="1"/>
  </conditionalFormatting>
  <conditionalFormatting sqref="F2">
    <cfRule type="top10" dxfId="168" priority="5" rank="1"/>
  </conditionalFormatting>
  <conditionalFormatting sqref="E2">
    <cfRule type="top10" dxfId="167" priority="6" rank="1"/>
  </conditionalFormatting>
  <hyperlinks>
    <hyperlink ref="Q1" location="'National Rankings'!A1" display="Back to Ranking" xr:uid="{B60DF096-636B-46C1-A9CF-23E83F2B866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FECA9B7-F4EE-4AE1-BD49-DA4868E4B34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57B0-257D-4B10-9C91-7A0E8277A5C1}">
  <sheetPr codeName="Sheet39"/>
  <dimension ref="A1:Q5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ht="28.8" x14ac:dyDescent="0.3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5" t="s">
        <v>13</v>
      </c>
      <c r="N2" s="2" t="s">
        <v>14</v>
      </c>
      <c r="O2" s="6" t="s">
        <v>15</v>
      </c>
    </row>
    <row r="3" spans="1:17" x14ac:dyDescent="0.3">
      <c r="A3" s="13" t="s">
        <v>48</v>
      </c>
      <c r="B3" s="14" t="s">
        <v>22</v>
      </c>
      <c r="C3" s="15">
        <v>44640</v>
      </c>
      <c r="D3" s="16" t="s">
        <v>25</v>
      </c>
      <c r="E3" s="17">
        <v>169</v>
      </c>
      <c r="F3" s="17">
        <v>165</v>
      </c>
      <c r="G3" s="17">
        <v>166</v>
      </c>
      <c r="H3" s="17">
        <v>174</v>
      </c>
      <c r="I3" s="17"/>
      <c r="J3" s="17"/>
      <c r="K3" s="18">
        <v>4</v>
      </c>
      <c r="L3" s="18">
        <v>674</v>
      </c>
      <c r="M3" s="19">
        <v>168.5</v>
      </c>
      <c r="N3" s="20">
        <v>2</v>
      </c>
      <c r="O3" s="21">
        <v>170.5</v>
      </c>
    </row>
    <row r="5" spans="1:17" x14ac:dyDescent="0.3">
      <c r="K5" s="8">
        <f>SUM(K3:K4)</f>
        <v>4</v>
      </c>
      <c r="L5" s="8">
        <f>SUM(L3:L4)</f>
        <v>674</v>
      </c>
      <c r="M5" s="7">
        <f>SUM(L5/K5)</f>
        <v>168.5</v>
      </c>
      <c r="N5" s="8">
        <f>SUM(N3:N4)</f>
        <v>2</v>
      </c>
      <c r="O5" s="12">
        <f>SUM(M5+N5)</f>
        <v>170.5</v>
      </c>
    </row>
  </sheetData>
  <protectedRanges>
    <protectedRange algorithmName="SHA-512" hashValue="ON39YdpmFHfN9f47KpiRvqrKx0V9+erV1CNkpWzYhW/Qyc6aT8rEyCrvauWSYGZK2ia3o7vd3akF07acHAFpOA==" saltValue="yVW9XmDwTqEnmpSGai0KYg==" spinCount="100000" sqref="B1 B2" name="Range1_2"/>
    <protectedRange algorithmName="SHA-512" hashValue="ON39YdpmFHfN9f47KpiRvqrKx0V9+erV1CNkpWzYhW/Qyc6aT8rEyCrvauWSYGZK2ia3o7vd3akF07acHAFpOA==" saltValue="yVW9XmDwTqEnmpSGai0KYg==" spinCount="100000" sqref="E3:J3 B3:C3" name="Range1_2_1_1_2"/>
    <protectedRange algorithmName="SHA-512" hashValue="ON39YdpmFHfN9f47KpiRvqrKx0V9+erV1CNkpWzYhW/Qyc6aT8rEyCrvauWSYGZK2ia3o7vd3akF07acHAFpOA==" saltValue="yVW9XmDwTqEnmpSGai0KYg==" spinCount="100000" sqref="D3" name="Range1_1_3_1_1_2"/>
  </protectedRanges>
  <conditionalFormatting sqref="E3">
    <cfRule type="top10" dxfId="166" priority="6" rank="1"/>
  </conditionalFormatting>
  <conditionalFormatting sqref="F3">
    <cfRule type="top10" dxfId="165" priority="5" rank="1"/>
  </conditionalFormatting>
  <conditionalFormatting sqref="G3">
    <cfRule type="top10" dxfId="164" priority="4" rank="1"/>
  </conditionalFormatting>
  <conditionalFormatting sqref="H3">
    <cfRule type="top10" dxfId="163" priority="3" rank="1"/>
  </conditionalFormatting>
  <conditionalFormatting sqref="I3">
    <cfRule type="top10" dxfId="162" priority="2" rank="1"/>
  </conditionalFormatting>
  <conditionalFormatting sqref="J3">
    <cfRule type="top10" dxfId="161" priority="1" rank="1"/>
  </conditionalFormatting>
  <hyperlinks>
    <hyperlink ref="Q1" location="'National Rankings'!A1" display="Back to Ranking" xr:uid="{854F6124-16F3-4BB3-9764-75F8B5C0EDA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70A05F-2775-4F9F-AC93-3700BBBC49BC}">
          <x14:formula1>
            <xm:f>'C:\Users\abra2\Desktop\ABRA Files and More\AUTO BENCH REST ASSOCIATION FILE\ABRA 2019\Georgia\[Georgia Results 01 19 20.xlsm]DATA SHEET'!#REF!</xm:f>
          </x14:formula1>
          <xm:sqref>B1 B2</xm:sqref>
        </x14:dataValidation>
      </x14:dataValidations>
    </ext>
  </extLst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51B59-284C-4971-AC1E-3DA7DC8DC7BB}">
  <dimension ref="A1:Q6"/>
  <sheetViews>
    <sheetView workbookViewId="0">
      <selection activeCell="A4" sqref="A4:O4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191</v>
      </c>
      <c r="C2" s="15">
        <v>44815</v>
      </c>
      <c r="D2" s="16" t="s">
        <v>59</v>
      </c>
      <c r="E2" s="17">
        <v>168</v>
      </c>
      <c r="F2" s="17">
        <v>178</v>
      </c>
      <c r="G2" s="17">
        <v>172</v>
      </c>
      <c r="H2" s="17">
        <v>168</v>
      </c>
      <c r="I2" s="17">
        <v>168</v>
      </c>
      <c r="J2" s="17">
        <v>163</v>
      </c>
      <c r="K2" s="18">
        <v>6</v>
      </c>
      <c r="L2" s="18">
        <v>1017</v>
      </c>
      <c r="M2" s="19">
        <v>169.5</v>
      </c>
      <c r="N2" s="20">
        <v>4</v>
      </c>
      <c r="O2" s="21">
        <v>173.5</v>
      </c>
    </row>
    <row r="3" spans="1:17" x14ac:dyDescent="0.3">
      <c r="A3" s="13" t="s">
        <v>30</v>
      </c>
      <c r="B3" s="14" t="s">
        <v>191</v>
      </c>
      <c r="C3" s="15">
        <v>44813</v>
      </c>
      <c r="D3" s="16" t="s">
        <v>59</v>
      </c>
      <c r="E3" s="34">
        <v>173</v>
      </c>
      <c r="F3" s="34">
        <v>184</v>
      </c>
      <c r="G3" s="34">
        <v>180</v>
      </c>
      <c r="H3" s="34">
        <v>182</v>
      </c>
      <c r="I3" s="34"/>
      <c r="J3" s="34"/>
      <c r="K3" s="18">
        <v>4</v>
      </c>
      <c r="L3" s="18">
        <v>719</v>
      </c>
      <c r="M3" s="19">
        <v>179.75</v>
      </c>
      <c r="N3" s="20">
        <v>2</v>
      </c>
      <c r="O3" s="21">
        <v>181.75</v>
      </c>
    </row>
    <row r="4" spans="1:17" x14ac:dyDescent="0.3">
      <c r="A4" s="13" t="s">
        <v>30</v>
      </c>
      <c r="B4" s="14" t="s">
        <v>191</v>
      </c>
      <c r="C4" s="15">
        <v>44868</v>
      </c>
      <c r="D4" s="16" t="s">
        <v>59</v>
      </c>
      <c r="E4" s="17">
        <v>173</v>
      </c>
      <c r="F4" s="17">
        <v>174</v>
      </c>
      <c r="G4" s="17">
        <v>167</v>
      </c>
      <c r="H4" s="17">
        <v>163</v>
      </c>
      <c r="I4" s="17"/>
      <c r="J4" s="17"/>
      <c r="K4" s="18">
        <v>4</v>
      </c>
      <c r="L4" s="18">
        <v>677</v>
      </c>
      <c r="M4" s="19">
        <v>169.25</v>
      </c>
      <c r="N4" s="20">
        <v>2</v>
      </c>
      <c r="O4" s="21">
        <v>171.25</v>
      </c>
    </row>
    <row r="6" spans="1:17" x14ac:dyDescent="0.3">
      <c r="K6" s="8">
        <f>SUM(K2:K5)</f>
        <v>14</v>
      </c>
      <c r="L6" s="8">
        <f>SUM(L2:L5)</f>
        <v>2413</v>
      </c>
      <c r="M6" s="7">
        <f>SUM(L6/K6)</f>
        <v>172.35714285714286</v>
      </c>
      <c r="N6" s="8">
        <f>SUM(N2:N5)</f>
        <v>8</v>
      </c>
      <c r="O6" s="12">
        <f>SUM(M6+N6)</f>
        <v>180.35714285714286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" name="Range1_7_2"/>
    <protectedRange sqref="D2" name="Range1_1_5_3"/>
    <protectedRange algorithmName="SHA-512" hashValue="ON39YdpmFHfN9f47KpiRvqrKx0V9+erV1CNkpWzYhW/Qyc6aT8rEyCrvauWSYGZK2ia3o7vd3akF07acHAFpOA==" saltValue="yVW9XmDwTqEnmpSGai0KYg==" spinCount="100000" sqref="E3:J3 B3:C3" name="Range1_2_12"/>
    <protectedRange algorithmName="SHA-512" hashValue="ON39YdpmFHfN9f47KpiRvqrKx0V9+erV1CNkpWzYhW/Qyc6aT8rEyCrvauWSYGZK2ia3o7vd3akF07acHAFpOA==" saltValue="yVW9XmDwTqEnmpSGai0KYg==" spinCount="100000" sqref="D3" name="Range1_1_1_15"/>
    <protectedRange algorithmName="SHA-512" hashValue="ON39YdpmFHfN9f47KpiRvqrKx0V9+erV1CNkpWzYhW/Qyc6aT8rEyCrvauWSYGZK2ia3o7vd3akF07acHAFpOA==" saltValue="yVW9XmDwTqEnmpSGai0KYg==" spinCount="100000" sqref="E4:J4 B4:C4" name="Range1_11"/>
    <protectedRange algorithmName="SHA-512" hashValue="ON39YdpmFHfN9f47KpiRvqrKx0V9+erV1CNkpWzYhW/Qyc6aT8rEyCrvauWSYGZK2ia3o7vd3akF07acHAFpOA==" saltValue="yVW9XmDwTqEnmpSGai0KYg==" spinCount="100000" sqref="D4" name="Range1_1_24"/>
  </protectedRanges>
  <conditionalFormatting sqref="J2">
    <cfRule type="top10" dxfId="160" priority="13" rank="1"/>
  </conditionalFormatting>
  <conditionalFormatting sqref="I2">
    <cfRule type="top10" dxfId="159" priority="14" rank="1"/>
  </conditionalFormatting>
  <conditionalFormatting sqref="H2">
    <cfRule type="top10" dxfId="158" priority="15" rank="1"/>
  </conditionalFormatting>
  <conditionalFormatting sqref="G2">
    <cfRule type="top10" dxfId="157" priority="16" rank="1"/>
  </conditionalFormatting>
  <conditionalFormatting sqref="F2">
    <cfRule type="top10" dxfId="156" priority="17" rank="1"/>
  </conditionalFormatting>
  <conditionalFormatting sqref="E2">
    <cfRule type="top10" dxfId="155" priority="18" rank="1"/>
  </conditionalFormatting>
  <conditionalFormatting sqref="J3">
    <cfRule type="top10" dxfId="154" priority="7" rank="1"/>
  </conditionalFormatting>
  <conditionalFormatting sqref="I3">
    <cfRule type="top10" dxfId="153" priority="8" rank="1"/>
  </conditionalFormatting>
  <conditionalFormatting sqref="H3">
    <cfRule type="top10" dxfId="152" priority="9" rank="1"/>
  </conditionalFormatting>
  <conditionalFormatting sqref="G3">
    <cfRule type="top10" dxfId="151" priority="10" rank="1"/>
  </conditionalFormatting>
  <conditionalFormatting sqref="F3">
    <cfRule type="top10" dxfId="150" priority="11" rank="1"/>
  </conditionalFormatting>
  <conditionalFormatting sqref="E3">
    <cfRule type="top10" dxfId="149" priority="12" rank="1"/>
  </conditionalFormatting>
  <conditionalFormatting sqref="J4">
    <cfRule type="top10" dxfId="148" priority="1" rank="1"/>
  </conditionalFormatting>
  <conditionalFormatting sqref="I4">
    <cfRule type="top10" dxfId="147" priority="2" rank="1"/>
  </conditionalFormatting>
  <conditionalFormatting sqref="H4">
    <cfRule type="top10" dxfId="146" priority="3" rank="1"/>
  </conditionalFormatting>
  <conditionalFormatting sqref="G4">
    <cfRule type="top10" dxfId="145" priority="4" rank="1"/>
  </conditionalFormatting>
  <conditionalFormatting sqref="F4">
    <cfRule type="top10" dxfId="144" priority="5" rank="1"/>
  </conditionalFormatting>
  <conditionalFormatting sqref="E4">
    <cfRule type="top10" dxfId="143" priority="6" rank="1"/>
  </conditionalFormatting>
  <hyperlinks>
    <hyperlink ref="Q1" location="'National Rankings'!A1" display="Back to Ranking" xr:uid="{ED75E84B-C210-48E6-851B-2FD60A84811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9C7AD60-D504-4F89-A386-AFE63008F51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63682-A38A-46C9-8FDE-9E24E72B43FD}">
  <sheetPr codeName="Sheet81"/>
  <dimension ref="A1:Q7"/>
  <sheetViews>
    <sheetView workbookViewId="0">
      <selection activeCell="A5" sqref="A5:O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142</v>
      </c>
      <c r="C2" s="15">
        <v>44763</v>
      </c>
      <c r="D2" s="16" t="s">
        <v>117</v>
      </c>
      <c r="E2" s="17">
        <v>199</v>
      </c>
      <c r="F2" s="17">
        <v>195</v>
      </c>
      <c r="G2" s="17">
        <v>199</v>
      </c>
      <c r="H2" s="17">
        <v>195</v>
      </c>
      <c r="I2" s="17">
        <v>197</v>
      </c>
      <c r="J2" s="17">
        <v>197</v>
      </c>
      <c r="K2" s="18">
        <v>6</v>
      </c>
      <c r="L2" s="18">
        <v>1182</v>
      </c>
      <c r="M2" s="19">
        <v>197</v>
      </c>
      <c r="N2" s="20">
        <v>30</v>
      </c>
      <c r="O2" s="21">
        <v>227</v>
      </c>
    </row>
    <row r="3" spans="1:17" x14ac:dyDescent="0.3">
      <c r="A3" s="13" t="s">
        <v>30</v>
      </c>
      <c r="B3" s="70" t="s">
        <v>142</v>
      </c>
      <c r="C3" s="15">
        <v>44793</v>
      </c>
      <c r="D3" s="16" t="s">
        <v>60</v>
      </c>
      <c r="E3" s="17">
        <v>197</v>
      </c>
      <c r="F3" s="17">
        <v>198</v>
      </c>
      <c r="G3" s="17">
        <v>193</v>
      </c>
      <c r="H3" s="17">
        <v>198</v>
      </c>
      <c r="I3" s="17">
        <v>199</v>
      </c>
      <c r="J3" s="17">
        <v>197</v>
      </c>
      <c r="K3" s="18">
        <v>6</v>
      </c>
      <c r="L3" s="18">
        <v>1182</v>
      </c>
      <c r="M3" s="19">
        <v>197</v>
      </c>
      <c r="N3" s="20">
        <v>26</v>
      </c>
      <c r="O3" s="21">
        <v>223</v>
      </c>
    </row>
    <row r="4" spans="1:17" x14ac:dyDescent="0.3">
      <c r="A4" s="13" t="s">
        <v>30</v>
      </c>
      <c r="B4" s="14" t="s">
        <v>142</v>
      </c>
      <c r="C4" s="15">
        <v>44807</v>
      </c>
      <c r="D4" s="16" t="s">
        <v>172</v>
      </c>
      <c r="E4" s="34">
        <v>199</v>
      </c>
      <c r="F4" s="34">
        <v>194</v>
      </c>
      <c r="G4" s="34">
        <v>197</v>
      </c>
      <c r="H4" s="34">
        <v>198</v>
      </c>
      <c r="I4" s="34">
        <v>198</v>
      </c>
      <c r="J4" s="34">
        <v>196</v>
      </c>
      <c r="K4" s="18">
        <v>6</v>
      </c>
      <c r="L4" s="18">
        <v>1182</v>
      </c>
      <c r="M4" s="19">
        <v>197</v>
      </c>
      <c r="N4" s="20">
        <v>18</v>
      </c>
      <c r="O4" s="21">
        <v>215</v>
      </c>
    </row>
    <row r="5" spans="1:17" x14ac:dyDescent="0.3">
      <c r="A5" s="13" t="s">
        <v>30</v>
      </c>
      <c r="B5" s="14" t="s">
        <v>142</v>
      </c>
      <c r="C5" s="15">
        <v>44849</v>
      </c>
      <c r="D5" s="16" t="s">
        <v>192</v>
      </c>
      <c r="E5" s="17">
        <v>195</v>
      </c>
      <c r="F5" s="17">
        <v>199</v>
      </c>
      <c r="G5" s="17">
        <v>193</v>
      </c>
      <c r="H5" s="17">
        <v>197</v>
      </c>
      <c r="I5" s="17">
        <v>194</v>
      </c>
      <c r="J5" s="17">
        <v>191</v>
      </c>
      <c r="K5" s="18">
        <v>6</v>
      </c>
      <c r="L5" s="18">
        <v>1169</v>
      </c>
      <c r="M5" s="19">
        <v>194.83333333333334</v>
      </c>
      <c r="N5" s="20">
        <v>30</v>
      </c>
      <c r="O5" s="21">
        <v>224.83333333333334</v>
      </c>
    </row>
    <row r="7" spans="1:17" x14ac:dyDescent="0.3">
      <c r="K7" s="8">
        <f>SUM(K2:K6)</f>
        <v>24</v>
      </c>
      <c r="L7" s="8">
        <f>SUM(L2:L6)</f>
        <v>4715</v>
      </c>
      <c r="M7" s="7">
        <f>SUM(L7/K7)</f>
        <v>196.45833333333334</v>
      </c>
      <c r="N7" s="8">
        <f>SUM(N2:N6)</f>
        <v>104</v>
      </c>
      <c r="O7" s="12">
        <f>SUM(M7+N7)</f>
        <v>300.45833333333337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2_3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E2:H2" name="Range1_3_1_2"/>
    <protectedRange algorithmName="SHA-512" hashValue="ON39YdpmFHfN9f47KpiRvqrKx0V9+erV1CNkpWzYhW/Qyc6aT8rEyCrvauWSYGZK2ia3o7vd3akF07acHAFpOA==" saltValue="yVW9XmDwTqEnmpSGai0KYg==" spinCount="100000" sqref="E3:J3 B3:C3" name="Range1_2_1_1"/>
    <protectedRange algorithmName="SHA-512" hashValue="ON39YdpmFHfN9f47KpiRvqrKx0V9+erV1CNkpWzYhW/Qyc6aT8rEyCrvauWSYGZK2ia3o7vd3akF07acHAFpOA==" saltValue="yVW9XmDwTqEnmpSGai0KYg==" spinCount="100000" sqref="D3" name="Range1_1_3_1_1"/>
    <protectedRange algorithmName="SHA-512" hashValue="ON39YdpmFHfN9f47KpiRvqrKx0V9+erV1CNkpWzYhW/Qyc6aT8rEyCrvauWSYGZK2ia3o7vd3akF07acHAFpOA==" saltValue="yVW9XmDwTqEnmpSGai0KYg==" spinCount="100000" sqref="B4:C4" name="Range1"/>
    <protectedRange algorithmName="SHA-512" hashValue="ON39YdpmFHfN9f47KpiRvqrKx0V9+erV1CNkpWzYhW/Qyc6aT8rEyCrvauWSYGZK2ia3o7vd3akF07acHAFpOA==" saltValue="yVW9XmDwTqEnmpSGai0KYg==" spinCount="100000" sqref="D4" name="Range1_1_15"/>
    <protectedRange algorithmName="SHA-512" hashValue="ON39YdpmFHfN9f47KpiRvqrKx0V9+erV1CNkpWzYhW/Qyc6aT8rEyCrvauWSYGZK2ia3o7vd3akF07acHAFpOA==" saltValue="yVW9XmDwTqEnmpSGai0KYg==" spinCount="100000" sqref="E4:J4" name="Range1_3_5"/>
    <protectedRange algorithmName="SHA-512" hashValue="ON39YdpmFHfN9f47KpiRvqrKx0V9+erV1CNkpWzYhW/Qyc6aT8rEyCrvauWSYGZK2ia3o7vd3akF07acHAFpOA==" saltValue="yVW9XmDwTqEnmpSGai0KYg==" spinCount="100000" sqref="B5:C5 E5:J5" name="Range1_2_12"/>
    <protectedRange algorithmName="SHA-512" hashValue="ON39YdpmFHfN9f47KpiRvqrKx0V9+erV1CNkpWzYhW/Qyc6aT8rEyCrvauWSYGZK2ia3o7vd3akF07acHAFpOA==" saltValue="yVW9XmDwTqEnmpSGai0KYg==" spinCount="100000" sqref="D5" name="Range1_1_1_15"/>
  </protectedRanges>
  <conditionalFormatting sqref="F2">
    <cfRule type="top10" dxfId="142" priority="25" rank="1"/>
  </conditionalFormatting>
  <conditionalFormatting sqref="I2">
    <cfRule type="top10" dxfId="141" priority="22" rank="1"/>
    <cfRule type="top10" dxfId="140" priority="27" rank="1"/>
  </conditionalFormatting>
  <conditionalFormatting sqref="E2">
    <cfRule type="top10" dxfId="139" priority="26" rank="1"/>
  </conditionalFormatting>
  <conditionalFormatting sqref="G2">
    <cfRule type="top10" dxfId="138" priority="24" rank="1"/>
  </conditionalFormatting>
  <conditionalFormatting sqref="H2">
    <cfRule type="top10" dxfId="137" priority="23" rank="1"/>
  </conditionalFormatting>
  <conditionalFormatting sqref="J2">
    <cfRule type="top10" dxfId="136" priority="21" rank="1"/>
  </conditionalFormatting>
  <conditionalFormatting sqref="E2:J2">
    <cfRule type="cellIs" dxfId="135" priority="20" operator="greaterThanOrEqual">
      <formula>200</formula>
    </cfRule>
  </conditionalFormatting>
  <conditionalFormatting sqref="E3">
    <cfRule type="top10" dxfId="134" priority="19" rank="1"/>
  </conditionalFormatting>
  <conditionalFormatting sqref="F3">
    <cfRule type="top10" dxfId="133" priority="18" rank="1"/>
  </conditionalFormatting>
  <conditionalFormatting sqref="G3">
    <cfRule type="top10" dxfId="132" priority="17" rank="1"/>
  </conditionalFormatting>
  <conditionalFormatting sqref="H3">
    <cfRule type="top10" dxfId="131" priority="16" rank="1"/>
  </conditionalFormatting>
  <conditionalFormatting sqref="I3">
    <cfRule type="top10" dxfId="130" priority="15" rank="1"/>
  </conditionalFormatting>
  <conditionalFormatting sqref="J3">
    <cfRule type="top10" dxfId="129" priority="14" rank="1"/>
  </conditionalFormatting>
  <conditionalFormatting sqref="F4">
    <cfRule type="top10" dxfId="128" priority="13" rank="1"/>
  </conditionalFormatting>
  <conditionalFormatting sqref="E4">
    <cfRule type="top10" dxfId="127" priority="12" rank="1"/>
  </conditionalFormatting>
  <conditionalFormatting sqref="J4">
    <cfRule type="top10" dxfId="126" priority="11" rank="1"/>
  </conditionalFormatting>
  <conditionalFormatting sqref="E4:J4">
    <cfRule type="cellIs" dxfId="125" priority="10" operator="greaterThanOrEqual">
      <formula>200</formula>
    </cfRule>
  </conditionalFormatting>
  <conditionalFormatting sqref="G4">
    <cfRule type="top10" dxfId="124" priority="9" rank="1"/>
  </conditionalFormatting>
  <conditionalFormatting sqref="H4">
    <cfRule type="top10" dxfId="123" priority="8" rank="1"/>
  </conditionalFormatting>
  <conditionalFormatting sqref="I4">
    <cfRule type="top10" dxfId="122" priority="7" rank="1"/>
  </conditionalFormatting>
  <conditionalFormatting sqref="J5">
    <cfRule type="top10" dxfId="121" priority="1" rank="1"/>
  </conditionalFormatting>
  <conditionalFormatting sqref="I5">
    <cfRule type="top10" dxfId="120" priority="2" rank="1"/>
  </conditionalFormatting>
  <conditionalFormatting sqref="H5">
    <cfRule type="top10" dxfId="119" priority="3" rank="1"/>
  </conditionalFormatting>
  <conditionalFormatting sqref="G5">
    <cfRule type="top10" dxfId="118" priority="4" rank="1"/>
  </conditionalFormatting>
  <conditionalFormatting sqref="F5">
    <cfRule type="top10" dxfId="117" priority="5" rank="1"/>
  </conditionalFormatting>
  <conditionalFormatting sqref="E5">
    <cfRule type="top10" dxfId="116" priority="6" rank="1"/>
  </conditionalFormatting>
  <hyperlinks>
    <hyperlink ref="Q1" location="'National Rankings'!A1" display="Back to Ranking" xr:uid="{017EE866-9763-4F72-9CAB-56F59DF9349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359511-618F-4ADE-AB48-FFE209AFF07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15674-5882-40EC-B135-B6823CD07900}">
  <dimension ref="A1:Q4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182</v>
      </c>
      <c r="C2" s="15">
        <v>44811</v>
      </c>
      <c r="D2" s="16" t="s">
        <v>60</v>
      </c>
      <c r="E2" s="17">
        <v>160</v>
      </c>
      <c r="F2" s="17">
        <v>151</v>
      </c>
      <c r="G2" s="17">
        <v>164</v>
      </c>
      <c r="H2" s="17">
        <v>166</v>
      </c>
      <c r="I2" s="17"/>
      <c r="J2" s="17"/>
      <c r="K2" s="18">
        <v>4</v>
      </c>
      <c r="L2" s="18">
        <v>641</v>
      </c>
      <c r="M2" s="19">
        <v>160.25</v>
      </c>
      <c r="N2" s="20">
        <v>4</v>
      </c>
      <c r="O2" s="21">
        <v>164.25</v>
      </c>
    </row>
    <row r="4" spans="1:17" x14ac:dyDescent="0.3">
      <c r="K4" s="8">
        <f>SUM(K2:K3)</f>
        <v>4</v>
      </c>
      <c r="L4" s="8">
        <f>SUM(L2:L3)</f>
        <v>641</v>
      </c>
      <c r="M4" s="7">
        <f>SUM(L4/K4)</f>
        <v>160.25</v>
      </c>
      <c r="N4" s="8">
        <f>SUM(N2:N3)</f>
        <v>4</v>
      </c>
      <c r="O4" s="12">
        <f>SUM(M4+N4)</f>
        <v>164.25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3"/>
    <protectedRange algorithmName="SHA-512" hashValue="ON39YdpmFHfN9f47KpiRvqrKx0V9+erV1CNkpWzYhW/Qyc6aT8rEyCrvauWSYGZK2ia3o7vd3akF07acHAFpOA==" saltValue="yVW9XmDwTqEnmpSGai0KYg==" spinCount="100000" sqref="D2" name="Range1_1_15_2"/>
    <protectedRange algorithmName="SHA-512" hashValue="ON39YdpmFHfN9f47KpiRvqrKx0V9+erV1CNkpWzYhW/Qyc6aT8rEyCrvauWSYGZK2ia3o7vd3akF07acHAFpOA==" saltValue="yVW9XmDwTqEnmpSGai0KYg==" spinCount="100000" sqref="E2:J2" name="Range1_3_5_2"/>
  </protectedRanges>
  <conditionalFormatting sqref="F2">
    <cfRule type="top10" dxfId="115" priority="7" rank="1"/>
  </conditionalFormatting>
  <conditionalFormatting sqref="E2">
    <cfRule type="top10" dxfId="114" priority="6" rank="1"/>
  </conditionalFormatting>
  <conditionalFormatting sqref="J2">
    <cfRule type="top10" dxfId="113" priority="5" rank="1"/>
  </conditionalFormatting>
  <conditionalFormatting sqref="E2:J2">
    <cfRule type="cellIs" dxfId="112" priority="4" operator="greaterThanOrEqual">
      <formula>200</formula>
    </cfRule>
  </conditionalFormatting>
  <conditionalFormatting sqref="G2">
    <cfRule type="top10" dxfId="111" priority="3" rank="1"/>
  </conditionalFormatting>
  <conditionalFormatting sqref="H2">
    <cfRule type="top10" dxfId="110" priority="2" rank="1"/>
  </conditionalFormatting>
  <conditionalFormatting sqref="I2">
    <cfRule type="top10" dxfId="109" priority="1" rank="1"/>
  </conditionalFormatting>
  <hyperlinks>
    <hyperlink ref="Q1" location="'National Rankings'!A1" display="Back to Ranking" xr:uid="{3ECDC989-712B-4D99-BCDE-B15C159F0BF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02E2587-5723-41A8-8694-F4EB39819BD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14606-ADD6-43D2-9976-79209D35DC5F}">
  <sheetPr codeName="Sheet1"/>
  <dimension ref="A1:Q4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44</v>
      </c>
      <c r="C2" s="15">
        <v>44632</v>
      </c>
      <c r="D2" s="16" t="s">
        <v>42</v>
      </c>
      <c r="E2" s="17">
        <v>173</v>
      </c>
      <c r="F2" s="17">
        <v>176</v>
      </c>
      <c r="G2" s="17">
        <v>175</v>
      </c>
      <c r="H2" s="17">
        <v>176</v>
      </c>
      <c r="I2" s="17"/>
      <c r="J2" s="17"/>
      <c r="K2" s="18">
        <v>4</v>
      </c>
      <c r="L2" s="18">
        <v>700</v>
      </c>
      <c r="M2" s="19">
        <v>175</v>
      </c>
      <c r="N2" s="20">
        <v>3</v>
      </c>
      <c r="O2" s="21">
        <v>178</v>
      </c>
    </row>
    <row r="4" spans="1:17" x14ac:dyDescent="0.3">
      <c r="K4" s="8">
        <f>SUM(K2:K3)</f>
        <v>4</v>
      </c>
      <c r="L4" s="8">
        <f>SUM(L2:L3)</f>
        <v>700</v>
      </c>
      <c r="M4" s="7">
        <f>SUM(L4/K4)</f>
        <v>175</v>
      </c>
      <c r="N4" s="8">
        <f>SUM(N2:N3)</f>
        <v>3</v>
      </c>
      <c r="O4" s="12">
        <f>SUM(M4+N4)</f>
        <v>178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8"/>
    <protectedRange algorithmName="SHA-512" hashValue="ON39YdpmFHfN9f47KpiRvqrKx0V9+erV1CNkpWzYhW/Qyc6aT8rEyCrvauWSYGZK2ia3o7vd3akF07acHAFpOA==" saltValue="yVW9XmDwTqEnmpSGai0KYg==" spinCount="100000" sqref="D2" name="Range1_1_6"/>
  </protectedRanges>
  <conditionalFormatting sqref="J2">
    <cfRule type="top10" dxfId="108" priority="1" rank="1"/>
  </conditionalFormatting>
  <conditionalFormatting sqref="I2">
    <cfRule type="top10" dxfId="107" priority="2" rank="1"/>
  </conditionalFormatting>
  <conditionalFormatting sqref="H2">
    <cfRule type="top10" dxfId="106" priority="3" rank="1"/>
  </conditionalFormatting>
  <conditionalFormatting sqref="G2">
    <cfRule type="top10" dxfId="105" priority="4" rank="1"/>
  </conditionalFormatting>
  <conditionalFormatting sqref="F2">
    <cfRule type="top10" dxfId="104" priority="5" rank="1"/>
  </conditionalFormatting>
  <conditionalFormatting sqref="E2">
    <cfRule type="top10" dxfId="103" priority="6" rank="1"/>
  </conditionalFormatting>
  <hyperlinks>
    <hyperlink ref="Q1" location="'National Rankings'!A1" display="Back to Ranking" xr:uid="{F1B770D9-BD65-4D82-87F4-F43A08A9E03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A78586-F23D-4255-8769-DC24B884017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DF74D-8CB8-4292-B159-53639C8A56CA}">
  <dimension ref="A1:Q5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181</v>
      </c>
      <c r="C2" s="15">
        <v>44807</v>
      </c>
      <c r="D2" s="16" t="s">
        <v>172</v>
      </c>
      <c r="E2" s="17">
        <v>190</v>
      </c>
      <c r="F2" s="17">
        <v>187</v>
      </c>
      <c r="G2" s="17">
        <v>185</v>
      </c>
      <c r="H2" s="17">
        <v>185</v>
      </c>
      <c r="I2" s="17">
        <v>178</v>
      </c>
      <c r="J2" s="17">
        <v>184</v>
      </c>
      <c r="K2" s="18">
        <v>6</v>
      </c>
      <c r="L2" s="18">
        <v>1109</v>
      </c>
      <c r="M2" s="19">
        <v>184.83333333333334</v>
      </c>
      <c r="N2" s="20">
        <v>4</v>
      </c>
      <c r="O2" s="21">
        <v>188.83333333333334</v>
      </c>
    </row>
    <row r="3" spans="1:17" x14ac:dyDescent="0.3">
      <c r="A3" s="13" t="s">
        <v>30</v>
      </c>
      <c r="B3" s="14" t="s">
        <v>181</v>
      </c>
      <c r="C3" s="15">
        <v>44821</v>
      </c>
      <c r="D3" s="16" t="s">
        <v>24</v>
      </c>
      <c r="E3" s="17">
        <v>186</v>
      </c>
      <c r="F3" s="17">
        <v>185</v>
      </c>
      <c r="G3" s="17">
        <v>183</v>
      </c>
      <c r="H3" s="17">
        <v>181</v>
      </c>
      <c r="I3" s="17"/>
      <c r="J3" s="17"/>
      <c r="K3" s="18">
        <v>4</v>
      </c>
      <c r="L3" s="18">
        <v>735</v>
      </c>
      <c r="M3" s="19">
        <v>183.75</v>
      </c>
      <c r="N3" s="20">
        <v>2</v>
      </c>
      <c r="O3" s="21">
        <v>185.75</v>
      </c>
    </row>
    <row r="5" spans="1:17" x14ac:dyDescent="0.3">
      <c r="K5" s="8">
        <f>SUM(K2:K4)</f>
        <v>10</v>
      </c>
      <c r="L5" s="8">
        <f>SUM(L2:L4)</f>
        <v>1844</v>
      </c>
      <c r="M5" s="7">
        <f>SUM(L5/K5)</f>
        <v>184.4</v>
      </c>
      <c r="N5" s="8">
        <f>SUM(N2:N4)</f>
        <v>6</v>
      </c>
      <c r="O5" s="12">
        <f>SUM(M5+N5)</f>
        <v>190.4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"/>
    <protectedRange algorithmName="SHA-512" hashValue="ON39YdpmFHfN9f47KpiRvqrKx0V9+erV1CNkpWzYhW/Qyc6aT8rEyCrvauWSYGZK2ia3o7vd3akF07acHAFpOA==" saltValue="yVW9XmDwTqEnmpSGai0KYg==" spinCount="100000" sqref="D2" name="Range1_1_15"/>
    <protectedRange algorithmName="SHA-512" hashValue="ON39YdpmFHfN9f47KpiRvqrKx0V9+erV1CNkpWzYhW/Qyc6aT8rEyCrvauWSYGZK2ia3o7vd3akF07acHAFpOA==" saltValue="yVW9XmDwTqEnmpSGai0KYg==" spinCount="100000" sqref="E2:J2" name="Range1_3_5"/>
    <protectedRange sqref="B3:C3 E3:J3" name="Range1_7_2"/>
    <protectedRange sqref="D3" name="Range1_1_5_3"/>
  </protectedRanges>
  <conditionalFormatting sqref="F2">
    <cfRule type="top10" dxfId="102" priority="13" rank="1"/>
  </conditionalFormatting>
  <conditionalFormatting sqref="E2">
    <cfRule type="top10" dxfId="101" priority="12" rank="1"/>
  </conditionalFormatting>
  <conditionalFormatting sqref="J2">
    <cfRule type="top10" dxfId="100" priority="11" rank="1"/>
  </conditionalFormatting>
  <conditionalFormatting sqref="E2:J2">
    <cfRule type="cellIs" dxfId="99" priority="10" operator="greaterThanOrEqual">
      <formula>200</formula>
    </cfRule>
  </conditionalFormatting>
  <conditionalFormatting sqref="G2">
    <cfRule type="top10" dxfId="98" priority="9" rank="1"/>
  </conditionalFormatting>
  <conditionalFormatting sqref="H2">
    <cfRule type="top10" dxfId="97" priority="8" rank="1"/>
  </conditionalFormatting>
  <conditionalFormatting sqref="I2">
    <cfRule type="top10" dxfId="96" priority="7" rank="1"/>
  </conditionalFormatting>
  <conditionalFormatting sqref="J3">
    <cfRule type="top10" dxfId="95" priority="1" rank="1"/>
  </conditionalFormatting>
  <conditionalFormatting sqref="I3">
    <cfRule type="top10" dxfId="94" priority="2" rank="1"/>
  </conditionalFormatting>
  <conditionalFormatting sqref="H3">
    <cfRule type="top10" dxfId="93" priority="3" rank="1"/>
  </conditionalFormatting>
  <conditionalFormatting sqref="G3">
    <cfRule type="top10" dxfId="92" priority="4" rank="1"/>
  </conditionalFormatting>
  <conditionalFormatting sqref="F3">
    <cfRule type="top10" dxfId="91" priority="5" rank="1"/>
  </conditionalFormatting>
  <conditionalFormatting sqref="E3">
    <cfRule type="top10" dxfId="90" priority="6" rank="1"/>
  </conditionalFormatting>
  <hyperlinks>
    <hyperlink ref="Q1" location="'National Rankings'!A1" display="Back to Ranking" xr:uid="{55D82E82-A8C7-470E-BD8B-C4092EFA90B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67AC681-781B-4636-A079-8216428A5A5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DF119-4AD9-474B-8BD9-0362C3438708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212</v>
      </c>
      <c r="C2" s="15">
        <v>44868</v>
      </c>
      <c r="D2" s="16" t="s">
        <v>59</v>
      </c>
      <c r="E2" s="17">
        <v>170</v>
      </c>
      <c r="F2" s="17">
        <v>170</v>
      </c>
      <c r="G2" s="17">
        <v>145</v>
      </c>
      <c r="H2" s="17">
        <v>143</v>
      </c>
      <c r="I2" s="17"/>
      <c r="J2" s="17"/>
      <c r="K2" s="18">
        <v>4</v>
      </c>
      <c r="L2" s="18">
        <v>628</v>
      </c>
      <c r="M2" s="19">
        <v>157</v>
      </c>
      <c r="N2" s="20">
        <v>2</v>
      </c>
      <c r="O2" s="21">
        <v>159</v>
      </c>
    </row>
    <row r="4" spans="1:17" x14ac:dyDescent="0.3">
      <c r="K4" s="8">
        <f>SUM(K2:K3)</f>
        <v>4</v>
      </c>
      <c r="L4" s="8">
        <f>SUM(L2:L3)</f>
        <v>628</v>
      </c>
      <c r="M4" s="7">
        <f>SUM(L4/K4)</f>
        <v>157</v>
      </c>
      <c r="N4" s="8">
        <f>SUM(N2:N3)</f>
        <v>2</v>
      </c>
      <c r="O4" s="12">
        <f>SUM(M4+N4)</f>
        <v>159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1_1"/>
    <protectedRange algorithmName="SHA-512" hashValue="ON39YdpmFHfN9f47KpiRvqrKx0V9+erV1CNkpWzYhW/Qyc6aT8rEyCrvauWSYGZK2ia3o7vd3akF07acHAFpOA==" saltValue="yVW9XmDwTqEnmpSGai0KYg==" spinCount="100000" sqref="D2" name="Range1_1_24_1"/>
  </protectedRanges>
  <conditionalFormatting sqref="J2">
    <cfRule type="top10" dxfId="89" priority="1" rank="1"/>
  </conditionalFormatting>
  <conditionalFormatting sqref="I2">
    <cfRule type="top10" dxfId="88" priority="2" rank="1"/>
  </conditionalFormatting>
  <conditionalFormatting sqref="H2">
    <cfRule type="top10" dxfId="87" priority="3" rank="1"/>
  </conditionalFormatting>
  <conditionalFormatting sqref="G2">
    <cfRule type="top10" dxfId="86" priority="4" rank="1"/>
  </conditionalFormatting>
  <conditionalFormatting sqref="F2">
    <cfRule type="top10" dxfId="85" priority="5" rank="1"/>
  </conditionalFormatting>
  <conditionalFormatting sqref="E2">
    <cfRule type="top10" dxfId="84" priority="6" rank="1"/>
  </conditionalFormatting>
  <hyperlinks>
    <hyperlink ref="Q1" location="'National Rankings'!A1" display="Back to Ranking" xr:uid="{69E2C05B-F38C-427F-A9B4-43D50C44860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E05D98D-4C3A-4AEC-90FE-DC3757927D5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2723A-DAB9-464C-A7CB-8AA0268A9F8A}">
  <dimension ref="A1:Q4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164</v>
      </c>
      <c r="C2" s="15">
        <v>44779</v>
      </c>
      <c r="D2" s="16" t="s">
        <v>166</v>
      </c>
      <c r="E2" s="34">
        <v>193.001</v>
      </c>
      <c r="F2" s="34">
        <v>191</v>
      </c>
      <c r="G2" s="34">
        <v>188</v>
      </c>
      <c r="H2" s="34">
        <v>191</v>
      </c>
      <c r="I2" s="34"/>
      <c r="J2" s="34"/>
      <c r="K2" s="18">
        <v>4</v>
      </c>
      <c r="L2" s="18">
        <v>763</v>
      </c>
      <c r="M2" s="19">
        <v>190.75</v>
      </c>
      <c r="N2" s="20">
        <v>7</v>
      </c>
      <c r="O2" s="21">
        <v>197.75</v>
      </c>
    </row>
    <row r="4" spans="1:17" x14ac:dyDescent="0.3">
      <c r="K4" s="8">
        <f>SUM(K2:K3)</f>
        <v>4</v>
      </c>
      <c r="L4" s="8">
        <f>SUM(L2:L3)</f>
        <v>763</v>
      </c>
      <c r="M4" s="7">
        <f>SUM(L4/K4)</f>
        <v>190.75</v>
      </c>
      <c r="N4" s="8">
        <f>SUM(N2:N3)</f>
        <v>7</v>
      </c>
      <c r="O4" s="12">
        <f>SUM(M4+N4)</f>
        <v>197.75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6"/>
    <protectedRange algorithmName="SHA-512" hashValue="ON39YdpmFHfN9f47KpiRvqrKx0V9+erV1CNkpWzYhW/Qyc6aT8rEyCrvauWSYGZK2ia3o7vd3akF07acHAFpOA==" saltValue="yVW9XmDwTqEnmpSGai0KYg==" spinCount="100000" sqref="D2" name="Range1_1_11_1"/>
  </protectedRanges>
  <conditionalFormatting sqref="E2">
    <cfRule type="top10" dxfId="83" priority="6" rank="1"/>
  </conditionalFormatting>
  <conditionalFormatting sqref="F2">
    <cfRule type="top10" dxfId="82" priority="5" rank="1"/>
  </conditionalFormatting>
  <conditionalFormatting sqref="G2">
    <cfRule type="top10" dxfId="81" priority="4" rank="1"/>
  </conditionalFormatting>
  <conditionalFormatting sqref="H2">
    <cfRule type="top10" dxfId="80" priority="3" rank="1"/>
  </conditionalFormatting>
  <conditionalFormatting sqref="I2">
    <cfRule type="top10" dxfId="79" priority="2" rank="1"/>
  </conditionalFormatting>
  <conditionalFormatting sqref="J2">
    <cfRule type="top10" dxfId="78" priority="1" rank="1"/>
  </conditionalFormatting>
  <hyperlinks>
    <hyperlink ref="Q1" location="'National Rankings'!A1" display="Back to Ranking" xr:uid="{43390926-5BB7-4109-B8FC-092EB4305CE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E322FC5-1758-4FF3-B680-183ACA40225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0A67B-A1CA-4327-8F3F-EAF682359FB4}">
  <dimension ref="A1:Q4"/>
  <sheetViews>
    <sheetView workbookViewId="0">
      <selection activeCell="B28" sqref="B28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202</v>
      </c>
      <c r="C2" s="15">
        <v>44835</v>
      </c>
      <c r="D2" s="16" t="s">
        <v>166</v>
      </c>
      <c r="E2" s="17">
        <v>195</v>
      </c>
      <c r="F2" s="17">
        <v>193</v>
      </c>
      <c r="G2" s="17">
        <v>186</v>
      </c>
      <c r="H2" s="17">
        <v>185</v>
      </c>
      <c r="I2" s="17">
        <v>183</v>
      </c>
      <c r="J2" s="17">
        <v>196.001</v>
      </c>
      <c r="K2" s="18">
        <v>6</v>
      </c>
      <c r="L2" s="18">
        <v>1138.001</v>
      </c>
      <c r="M2" s="19">
        <v>189.66683333333333</v>
      </c>
      <c r="N2" s="20">
        <v>16</v>
      </c>
      <c r="O2" s="21">
        <v>205.66683333333333</v>
      </c>
    </row>
    <row r="4" spans="1:17" x14ac:dyDescent="0.3">
      <c r="K4" s="8">
        <f>SUM(K2:K3)</f>
        <v>6</v>
      </c>
      <c r="L4" s="8">
        <f>SUM(L2:L3)</f>
        <v>1138.001</v>
      </c>
      <c r="M4" s="7">
        <f>SUM(L4/K4)</f>
        <v>189.66683333333333</v>
      </c>
      <c r="N4" s="8">
        <f>SUM(N2:N3)</f>
        <v>16</v>
      </c>
      <c r="O4" s="12">
        <f>SUM(M4+N4)</f>
        <v>205.66683333333333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12"/>
    <protectedRange algorithmName="SHA-512" hashValue="ON39YdpmFHfN9f47KpiRvqrKx0V9+erV1CNkpWzYhW/Qyc6aT8rEyCrvauWSYGZK2ia3o7vd3akF07acHAFpOA==" saltValue="yVW9XmDwTqEnmpSGai0KYg==" spinCount="100000" sqref="D2" name="Range1_1_1_15"/>
  </protectedRanges>
  <conditionalFormatting sqref="J2">
    <cfRule type="top10" dxfId="77" priority="1" rank="1"/>
  </conditionalFormatting>
  <conditionalFormatting sqref="I2">
    <cfRule type="top10" dxfId="76" priority="2" rank="1"/>
  </conditionalFormatting>
  <conditionalFormatting sqref="H2">
    <cfRule type="top10" dxfId="75" priority="3" rank="1"/>
  </conditionalFormatting>
  <conditionalFormatting sqref="G2">
    <cfRule type="top10" dxfId="74" priority="4" rank="1"/>
  </conditionalFormatting>
  <conditionalFormatting sqref="F2">
    <cfRule type="top10" dxfId="73" priority="5" rank="1"/>
  </conditionalFormatting>
  <conditionalFormatting sqref="E2">
    <cfRule type="top10" dxfId="72" priority="6" rank="1"/>
  </conditionalFormatting>
  <hyperlinks>
    <hyperlink ref="Q1" location="'National Rankings'!A1" display="Back to Ranking" xr:uid="{A4297723-C7E3-4F30-9CFE-FD668BE5F4E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7E224F-3ED4-4D20-86A7-7E88D2D624D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79039-A9F8-4D6E-9D18-9443B0928159}">
  <sheetPr codeName="Sheet9"/>
  <dimension ref="A1:Q8"/>
  <sheetViews>
    <sheetView workbookViewId="0">
      <selection activeCell="A6" sqref="A6:O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130</v>
      </c>
      <c r="C2" s="15">
        <v>44755</v>
      </c>
      <c r="D2" s="16" t="s">
        <v>60</v>
      </c>
      <c r="E2" s="17">
        <v>192</v>
      </c>
      <c r="F2" s="17">
        <v>194</v>
      </c>
      <c r="G2" s="17">
        <v>195</v>
      </c>
      <c r="H2" s="17">
        <v>198</v>
      </c>
      <c r="I2" s="17"/>
      <c r="J2" s="17"/>
      <c r="K2" s="18">
        <v>4</v>
      </c>
      <c r="L2" s="18">
        <v>779</v>
      </c>
      <c r="M2" s="19">
        <v>194.75</v>
      </c>
      <c r="N2" s="20">
        <v>11</v>
      </c>
      <c r="O2" s="21">
        <v>205.75</v>
      </c>
    </row>
    <row r="3" spans="1:17" x14ac:dyDescent="0.3">
      <c r="A3" s="13" t="s">
        <v>30</v>
      </c>
      <c r="B3" s="14" t="s">
        <v>130</v>
      </c>
      <c r="C3" s="15">
        <v>44762</v>
      </c>
      <c r="D3" s="16" t="s">
        <v>60</v>
      </c>
      <c r="E3" s="17">
        <v>199</v>
      </c>
      <c r="F3" s="17">
        <v>199</v>
      </c>
      <c r="G3" s="17">
        <v>193.001</v>
      </c>
      <c r="H3" s="17">
        <v>197</v>
      </c>
      <c r="I3" s="17"/>
      <c r="J3" s="17"/>
      <c r="K3" s="18">
        <v>4</v>
      </c>
      <c r="L3" s="18">
        <v>788.00099999999998</v>
      </c>
      <c r="M3" s="19">
        <v>197.00024999999999</v>
      </c>
      <c r="N3" s="20">
        <v>13</v>
      </c>
      <c r="O3" s="21">
        <v>210.00024999999999</v>
      </c>
    </row>
    <row r="4" spans="1:17" x14ac:dyDescent="0.3">
      <c r="A4" s="13" t="s">
        <v>30</v>
      </c>
      <c r="B4" s="14" t="s">
        <v>130</v>
      </c>
      <c r="C4" s="15">
        <v>44790</v>
      </c>
      <c r="D4" s="16" t="s">
        <v>60</v>
      </c>
      <c r="E4" s="17">
        <v>193</v>
      </c>
      <c r="F4" s="17">
        <v>198</v>
      </c>
      <c r="G4" s="17">
        <v>197</v>
      </c>
      <c r="H4" s="17">
        <v>194</v>
      </c>
      <c r="I4" s="17"/>
      <c r="J4" s="17"/>
      <c r="K4" s="18">
        <v>4</v>
      </c>
      <c r="L4" s="18">
        <v>782</v>
      </c>
      <c r="M4" s="19">
        <v>195.5</v>
      </c>
      <c r="N4" s="20">
        <v>7</v>
      </c>
      <c r="O4" s="21">
        <v>202.5</v>
      </c>
    </row>
    <row r="5" spans="1:17" x14ac:dyDescent="0.3">
      <c r="A5" s="13" t="s">
        <v>30</v>
      </c>
      <c r="B5" s="70" t="s">
        <v>130</v>
      </c>
      <c r="C5" s="15">
        <v>44793</v>
      </c>
      <c r="D5" s="16" t="s">
        <v>60</v>
      </c>
      <c r="E5" s="17">
        <v>195</v>
      </c>
      <c r="F5" s="17">
        <v>192</v>
      </c>
      <c r="G5" s="17">
        <v>194</v>
      </c>
      <c r="H5" s="17">
        <v>196</v>
      </c>
      <c r="I5" s="17">
        <v>191</v>
      </c>
      <c r="J5" s="17">
        <v>194</v>
      </c>
      <c r="K5" s="18">
        <v>6</v>
      </c>
      <c r="L5" s="18">
        <v>1162</v>
      </c>
      <c r="M5" s="19">
        <v>193.66666666666666</v>
      </c>
      <c r="N5" s="20">
        <v>6</v>
      </c>
      <c r="O5" s="21">
        <v>199.66666666666666</v>
      </c>
    </row>
    <row r="6" spans="1:17" x14ac:dyDescent="0.3">
      <c r="A6" s="13" t="s">
        <v>30</v>
      </c>
      <c r="B6" s="75" t="s">
        <v>130</v>
      </c>
      <c r="C6" s="15">
        <v>44888</v>
      </c>
      <c r="D6" s="16" t="s">
        <v>60</v>
      </c>
      <c r="E6" s="17">
        <v>198</v>
      </c>
      <c r="F6" s="17">
        <v>200</v>
      </c>
      <c r="G6" s="17">
        <v>198</v>
      </c>
      <c r="H6" s="17">
        <v>199</v>
      </c>
      <c r="I6" s="17"/>
      <c r="J6" s="17"/>
      <c r="K6" s="18">
        <v>4</v>
      </c>
      <c r="L6" s="18">
        <v>795</v>
      </c>
      <c r="M6" s="19">
        <v>198.75</v>
      </c>
      <c r="N6" s="20">
        <v>5</v>
      </c>
      <c r="O6" s="21">
        <v>203.75</v>
      </c>
    </row>
    <row r="8" spans="1:17" x14ac:dyDescent="0.3">
      <c r="K8" s="8">
        <f>SUM(K2:K7)</f>
        <v>22</v>
      </c>
      <c r="L8" s="8">
        <f>SUM(L2:L7)</f>
        <v>4306.0010000000002</v>
      </c>
      <c r="M8" s="7">
        <f>SUM(L8/K8)</f>
        <v>195.72731818181819</v>
      </c>
      <c r="N8" s="8">
        <f>SUM(N2:N7)</f>
        <v>42</v>
      </c>
      <c r="O8" s="12">
        <f>SUM(M8+N8)</f>
        <v>237.72731818181819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2_2"/>
    <protectedRange algorithmName="SHA-512" hashValue="ON39YdpmFHfN9f47KpiRvqrKx0V9+erV1CNkpWzYhW/Qyc6aT8rEyCrvauWSYGZK2ia3o7vd3akF07acHAFpOA==" saltValue="yVW9XmDwTqEnmpSGai0KYg==" spinCount="100000" sqref="D2" name="Range1_1_8_2"/>
    <protectedRange algorithmName="SHA-512" hashValue="ON39YdpmFHfN9f47KpiRvqrKx0V9+erV1CNkpWzYhW/Qyc6aT8rEyCrvauWSYGZK2ia3o7vd3akF07acHAFpOA==" saltValue="yVW9XmDwTqEnmpSGai0KYg==" spinCount="100000" sqref="E2:J2" name="Range1_3_3_2"/>
    <protectedRange algorithmName="SHA-512" hashValue="ON39YdpmFHfN9f47KpiRvqrKx0V9+erV1CNkpWzYhW/Qyc6aT8rEyCrvauWSYGZK2ia3o7vd3akF07acHAFpOA==" saltValue="yVW9XmDwTqEnmpSGai0KYg==" spinCount="100000" sqref="B3:C3" name="Range1_12_3"/>
    <protectedRange algorithmName="SHA-512" hashValue="ON39YdpmFHfN9f47KpiRvqrKx0V9+erV1CNkpWzYhW/Qyc6aT8rEyCrvauWSYGZK2ia3o7vd3akF07acHAFpOA==" saltValue="yVW9XmDwTqEnmpSGai0KYg==" spinCount="100000" sqref="D3" name="Range1_1_8_3"/>
    <protectedRange algorithmName="SHA-512" hashValue="ON39YdpmFHfN9f47KpiRvqrKx0V9+erV1CNkpWzYhW/Qyc6aT8rEyCrvauWSYGZK2ia3o7vd3akF07acHAFpOA==" saltValue="yVW9XmDwTqEnmpSGai0KYg==" spinCount="100000" sqref="E3:J3" name="Range1_3_3_3"/>
    <protectedRange algorithmName="SHA-512" hashValue="ON39YdpmFHfN9f47KpiRvqrKx0V9+erV1CNkpWzYhW/Qyc6aT8rEyCrvauWSYGZK2ia3o7vd3akF07acHAFpOA==" saltValue="yVW9XmDwTqEnmpSGai0KYg==" spinCount="100000" sqref="B4:C4 E4:J4" name="Range1_63_1"/>
    <protectedRange algorithmName="SHA-512" hashValue="ON39YdpmFHfN9f47KpiRvqrKx0V9+erV1CNkpWzYhW/Qyc6aT8rEyCrvauWSYGZK2ia3o7vd3akF07acHAFpOA==" saltValue="yVW9XmDwTqEnmpSGai0KYg==" spinCount="100000" sqref="D4" name="Range1_1_72_1"/>
    <protectedRange algorithmName="SHA-512" hashValue="ON39YdpmFHfN9f47KpiRvqrKx0V9+erV1CNkpWzYhW/Qyc6aT8rEyCrvauWSYGZK2ia3o7vd3akF07acHAFpOA==" saltValue="yVW9XmDwTqEnmpSGai0KYg==" spinCount="100000" sqref="B5:C5 E5:J5" name="Range1_9"/>
    <protectedRange algorithmName="SHA-512" hashValue="ON39YdpmFHfN9f47KpiRvqrKx0V9+erV1CNkpWzYhW/Qyc6aT8rEyCrvauWSYGZK2ia3o7vd3akF07acHAFpOA==" saltValue="yVW9XmDwTqEnmpSGai0KYg==" spinCount="100000" sqref="D5" name="Range1_1_7"/>
  </protectedRanges>
  <conditionalFormatting sqref="F2">
    <cfRule type="top10" dxfId="3087" priority="21" rank="1"/>
  </conditionalFormatting>
  <conditionalFormatting sqref="G2">
    <cfRule type="top10" dxfId="3086" priority="22" rank="1"/>
  </conditionalFormatting>
  <conditionalFormatting sqref="H2">
    <cfRule type="top10" dxfId="3085" priority="23" rank="1"/>
  </conditionalFormatting>
  <conditionalFormatting sqref="I2">
    <cfRule type="top10" dxfId="3084" priority="24" rank="1"/>
  </conditionalFormatting>
  <conditionalFormatting sqref="J2">
    <cfRule type="top10" dxfId="3083" priority="25" rank="1"/>
  </conditionalFormatting>
  <conditionalFormatting sqref="E2">
    <cfRule type="top10" dxfId="3082" priority="26" rank="1"/>
  </conditionalFormatting>
  <conditionalFormatting sqref="F3">
    <cfRule type="top10" dxfId="3081" priority="15" rank="1"/>
  </conditionalFormatting>
  <conditionalFormatting sqref="G3">
    <cfRule type="top10" dxfId="3080" priority="16" rank="1"/>
  </conditionalFormatting>
  <conditionalFormatting sqref="H3">
    <cfRule type="top10" dxfId="3079" priority="17" rank="1"/>
  </conditionalFormatting>
  <conditionalFormatting sqref="I3">
    <cfRule type="top10" dxfId="3078" priority="18" rank="1"/>
  </conditionalFormatting>
  <conditionalFormatting sqref="J3">
    <cfRule type="top10" dxfId="3077" priority="19" rank="1"/>
  </conditionalFormatting>
  <conditionalFormatting sqref="E3">
    <cfRule type="top10" dxfId="3076" priority="20" rank="1"/>
  </conditionalFormatting>
  <conditionalFormatting sqref="F4">
    <cfRule type="top10" dxfId="3075" priority="9" rank="1"/>
  </conditionalFormatting>
  <conditionalFormatting sqref="G4">
    <cfRule type="top10" dxfId="3074" priority="10" rank="1"/>
  </conditionalFormatting>
  <conditionalFormatting sqref="H4">
    <cfRule type="top10" dxfId="3073" priority="11" rank="1"/>
  </conditionalFormatting>
  <conditionalFormatting sqref="I4">
    <cfRule type="top10" dxfId="3072" priority="12" rank="1"/>
  </conditionalFormatting>
  <conditionalFormatting sqref="J4">
    <cfRule type="top10" dxfId="3071" priority="13" rank="1"/>
  </conditionalFormatting>
  <conditionalFormatting sqref="E4">
    <cfRule type="top10" dxfId="3070" priority="14" rank="1"/>
  </conditionalFormatting>
  <conditionalFormatting sqref="E4:J4">
    <cfRule type="cellIs" dxfId="3069" priority="8" operator="equal">
      <formula>200</formula>
    </cfRule>
  </conditionalFormatting>
  <conditionalFormatting sqref="E5:J5">
    <cfRule type="cellIs" dxfId="3068" priority="1" operator="equal">
      <formula>200</formula>
    </cfRule>
  </conditionalFormatting>
  <conditionalFormatting sqref="F5">
    <cfRule type="top10" dxfId="3067" priority="2" rank="1"/>
  </conditionalFormatting>
  <conditionalFormatting sqref="G5">
    <cfRule type="top10" dxfId="3066" priority="3" rank="1"/>
  </conditionalFormatting>
  <conditionalFormatting sqref="H5">
    <cfRule type="top10" dxfId="3065" priority="4" rank="1"/>
  </conditionalFormatting>
  <conditionalFormatting sqref="I5">
    <cfRule type="top10" dxfId="3064" priority="5" rank="1"/>
  </conditionalFormatting>
  <conditionalFormatting sqref="J5">
    <cfRule type="top10" dxfId="3063" priority="6" rank="1"/>
  </conditionalFormatting>
  <conditionalFormatting sqref="E5">
    <cfRule type="top10" dxfId="3062" priority="7" rank="1"/>
  </conditionalFormatting>
  <hyperlinks>
    <hyperlink ref="Q1" location="'National Rankings'!A1" display="Back to Ranking" xr:uid="{99085C10-0EE2-4A90-B42C-B96A484744E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0B4C2E7-7F1B-44AE-960A-DADE4DD3A95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F9E4C-6837-4745-BF51-39D764846A60}">
  <sheetPr codeName="Sheet86"/>
  <dimension ref="A1:Q12"/>
  <sheetViews>
    <sheetView workbookViewId="0">
      <selection activeCell="A10" sqref="A10:O10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48</v>
      </c>
      <c r="B2" s="14" t="s">
        <v>57</v>
      </c>
      <c r="C2" s="15">
        <v>44653</v>
      </c>
      <c r="D2" s="16" t="s">
        <v>52</v>
      </c>
      <c r="E2" s="17">
        <v>181</v>
      </c>
      <c r="F2" s="17">
        <v>175</v>
      </c>
      <c r="G2" s="17">
        <v>187</v>
      </c>
      <c r="H2" s="17">
        <v>185</v>
      </c>
      <c r="I2" s="17"/>
      <c r="J2" s="17"/>
      <c r="K2" s="18">
        <v>4</v>
      </c>
      <c r="L2" s="18">
        <v>728</v>
      </c>
      <c r="M2" s="19">
        <v>182</v>
      </c>
      <c r="N2" s="20">
        <v>6</v>
      </c>
      <c r="O2" s="21">
        <v>188</v>
      </c>
    </row>
    <row r="3" spans="1:17" x14ac:dyDescent="0.3">
      <c r="A3" s="13" t="s">
        <v>30</v>
      </c>
      <c r="B3" s="14" t="s">
        <v>57</v>
      </c>
      <c r="C3" s="15">
        <v>44695</v>
      </c>
      <c r="D3" s="16" t="s">
        <v>38</v>
      </c>
      <c r="E3" s="17">
        <v>176</v>
      </c>
      <c r="F3" s="17">
        <v>185</v>
      </c>
      <c r="G3" s="17">
        <v>174</v>
      </c>
      <c r="H3" s="17">
        <v>176</v>
      </c>
      <c r="I3" s="17"/>
      <c r="J3" s="17"/>
      <c r="K3" s="18">
        <v>4</v>
      </c>
      <c r="L3" s="18">
        <v>711</v>
      </c>
      <c r="M3" s="19">
        <v>177.75</v>
      </c>
      <c r="N3" s="20">
        <v>4</v>
      </c>
      <c r="O3" s="21">
        <v>181.75</v>
      </c>
    </row>
    <row r="4" spans="1:17" x14ac:dyDescent="0.3">
      <c r="A4" s="35" t="s">
        <v>29</v>
      </c>
      <c r="B4" s="14" t="s">
        <v>57</v>
      </c>
      <c r="C4" s="15">
        <v>44716</v>
      </c>
      <c r="D4" s="16" t="s">
        <v>38</v>
      </c>
      <c r="E4" s="17">
        <v>183</v>
      </c>
      <c r="F4" s="17">
        <v>183</v>
      </c>
      <c r="G4" s="17">
        <v>182</v>
      </c>
      <c r="H4" s="17">
        <v>190</v>
      </c>
      <c r="I4" s="17">
        <v>174</v>
      </c>
      <c r="J4" s="17">
        <v>188</v>
      </c>
      <c r="K4" s="18">
        <v>6</v>
      </c>
      <c r="L4" s="18">
        <v>1100</v>
      </c>
      <c r="M4" s="19">
        <v>183.33333333333334</v>
      </c>
      <c r="N4" s="20">
        <v>8</v>
      </c>
      <c r="O4" s="21">
        <v>191.33333333333334</v>
      </c>
    </row>
    <row r="5" spans="1:17" x14ac:dyDescent="0.3">
      <c r="A5" s="13" t="s">
        <v>30</v>
      </c>
      <c r="B5" s="14" t="s">
        <v>57</v>
      </c>
      <c r="C5" s="15">
        <v>44744</v>
      </c>
      <c r="D5" s="16" t="s">
        <v>52</v>
      </c>
      <c r="E5" s="17">
        <v>180</v>
      </c>
      <c r="F5" s="17">
        <v>187</v>
      </c>
      <c r="G5" s="17">
        <v>187</v>
      </c>
      <c r="H5" s="17">
        <v>182</v>
      </c>
      <c r="I5" s="17"/>
      <c r="J5" s="17"/>
      <c r="K5" s="18">
        <v>4</v>
      </c>
      <c r="L5" s="18">
        <v>736</v>
      </c>
      <c r="M5" s="19">
        <v>184</v>
      </c>
      <c r="N5" s="20">
        <v>4</v>
      </c>
      <c r="O5" s="21">
        <v>188</v>
      </c>
    </row>
    <row r="6" spans="1:17" x14ac:dyDescent="0.3">
      <c r="A6" s="13" t="s">
        <v>30</v>
      </c>
      <c r="B6" s="14" t="s">
        <v>57</v>
      </c>
      <c r="C6" s="15">
        <v>44758</v>
      </c>
      <c r="D6" s="16" t="s">
        <v>24</v>
      </c>
      <c r="E6" s="17">
        <v>187</v>
      </c>
      <c r="F6" s="17">
        <v>177</v>
      </c>
      <c r="G6" s="17">
        <v>183</v>
      </c>
      <c r="H6" s="17">
        <v>186</v>
      </c>
      <c r="I6" s="17">
        <v>181</v>
      </c>
      <c r="J6" s="17">
        <v>183</v>
      </c>
      <c r="K6" s="18">
        <v>6</v>
      </c>
      <c r="L6" s="18">
        <v>1097</v>
      </c>
      <c r="M6" s="19">
        <v>182.83333333333334</v>
      </c>
      <c r="N6" s="20">
        <v>4</v>
      </c>
      <c r="O6" s="21">
        <v>186.83333333333334</v>
      </c>
    </row>
    <row r="7" spans="1:17" x14ac:dyDescent="0.3">
      <c r="A7" s="13" t="s">
        <v>30</v>
      </c>
      <c r="B7" s="14" t="s">
        <v>57</v>
      </c>
      <c r="C7" s="15">
        <v>44779</v>
      </c>
      <c r="D7" s="16" t="s">
        <v>52</v>
      </c>
      <c r="E7" s="17">
        <v>174</v>
      </c>
      <c r="F7" s="17">
        <v>161</v>
      </c>
      <c r="G7" s="17">
        <v>171</v>
      </c>
      <c r="H7" s="17">
        <v>166</v>
      </c>
      <c r="I7" s="17"/>
      <c r="J7" s="17"/>
      <c r="K7" s="18">
        <v>4</v>
      </c>
      <c r="L7" s="18">
        <v>672</v>
      </c>
      <c r="M7" s="19">
        <v>168</v>
      </c>
      <c r="N7" s="20">
        <v>2</v>
      </c>
      <c r="O7" s="21">
        <v>170</v>
      </c>
    </row>
    <row r="8" spans="1:17" x14ac:dyDescent="0.3">
      <c r="A8" s="13" t="s">
        <v>30</v>
      </c>
      <c r="B8" s="14" t="s">
        <v>57</v>
      </c>
      <c r="C8" s="15">
        <v>44815</v>
      </c>
      <c r="D8" s="16" t="s">
        <v>52</v>
      </c>
      <c r="E8" s="17">
        <v>193</v>
      </c>
      <c r="F8" s="17">
        <v>181</v>
      </c>
      <c r="G8" s="17">
        <v>188</v>
      </c>
      <c r="H8" s="17">
        <v>186</v>
      </c>
      <c r="I8" s="17"/>
      <c r="J8" s="17"/>
      <c r="K8" s="18">
        <v>4</v>
      </c>
      <c r="L8" s="18">
        <v>748</v>
      </c>
      <c r="M8" s="19">
        <v>187</v>
      </c>
      <c r="N8" s="20">
        <v>4</v>
      </c>
      <c r="O8" s="21">
        <v>191</v>
      </c>
    </row>
    <row r="9" spans="1:17" x14ac:dyDescent="0.3">
      <c r="A9" s="13" t="s">
        <v>30</v>
      </c>
      <c r="B9" s="14" t="s">
        <v>57</v>
      </c>
      <c r="C9" s="15">
        <v>44870</v>
      </c>
      <c r="D9" s="16" t="s">
        <v>38</v>
      </c>
      <c r="E9" s="17">
        <v>189</v>
      </c>
      <c r="F9" s="17">
        <v>188</v>
      </c>
      <c r="G9" s="17">
        <v>186</v>
      </c>
      <c r="H9" s="17">
        <v>186</v>
      </c>
      <c r="I9" s="17">
        <v>180</v>
      </c>
      <c r="J9" s="17">
        <v>187</v>
      </c>
      <c r="K9" s="18">
        <v>6</v>
      </c>
      <c r="L9" s="18">
        <v>1116</v>
      </c>
      <c r="M9" s="19">
        <v>186</v>
      </c>
      <c r="N9" s="20">
        <v>6</v>
      </c>
      <c r="O9" s="21">
        <v>192</v>
      </c>
    </row>
    <row r="10" spans="1:17" x14ac:dyDescent="0.3">
      <c r="A10" s="13" t="s">
        <v>30</v>
      </c>
      <c r="B10" s="14" t="s">
        <v>57</v>
      </c>
      <c r="C10" s="15">
        <v>44878</v>
      </c>
      <c r="D10" s="16" t="s">
        <v>52</v>
      </c>
      <c r="E10" s="17">
        <v>184</v>
      </c>
      <c r="F10" s="17">
        <v>188</v>
      </c>
      <c r="G10" s="17">
        <v>185</v>
      </c>
      <c r="H10" s="17">
        <v>193</v>
      </c>
      <c r="I10" s="17"/>
      <c r="J10" s="17"/>
      <c r="K10" s="18">
        <v>4</v>
      </c>
      <c r="L10" s="18">
        <v>750</v>
      </c>
      <c r="M10" s="19">
        <v>187.5</v>
      </c>
      <c r="N10" s="20">
        <v>6</v>
      </c>
      <c r="O10" s="21">
        <v>193.5</v>
      </c>
    </row>
    <row r="12" spans="1:17" x14ac:dyDescent="0.3">
      <c r="K12" s="8">
        <f>SUM(K2:K11)</f>
        <v>42</v>
      </c>
      <c r="L12" s="8">
        <f>SUM(L2:L11)</f>
        <v>7658</v>
      </c>
      <c r="M12" s="7">
        <f>SUM(L12/K12)</f>
        <v>182.33333333333334</v>
      </c>
      <c r="N12" s="8">
        <f>SUM(N2:N11)</f>
        <v>44</v>
      </c>
      <c r="O12" s="12">
        <f>SUM(M12+N12)</f>
        <v>226.33333333333334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1_1_1_3"/>
    <protectedRange algorithmName="SHA-512" hashValue="ON39YdpmFHfN9f47KpiRvqrKx0V9+erV1CNkpWzYhW/Qyc6aT8rEyCrvauWSYGZK2ia3o7vd3akF07acHAFpOA==" saltValue="yVW9XmDwTqEnmpSGai0KYg==" spinCount="100000" sqref="E3:J3 B3:C3" name="Range1_5_1"/>
    <protectedRange algorithmName="SHA-512" hashValue="ON39YdpmFHfN9f47KpiRvqrKx0V9+erV1CNkpWzYhW/Qyc6aT8rEyCrvauWSYGZK2ia3o7vd3akF07acHAFpOA==" saltValue="yVW9XmDwTqEnmpSGai0KYg==" spinCount="100000" sqref="D3" name="Range1_1_3_1"/>
    <protectedRange algorithmName="SHA-512" hashValue="ON39YdpmFHfN9f47KpiRvqrKx0V9+erV1CNkpWzYhW/Qyc6aT8rEyCrvauWSYGZK2ia3o7vd3akF07acHAFpOA==" saltValue="yVW9XmDwTqEnmpSGai0KYg==" spinCount="100000" sqref="I4:J4 B4:C4" name="Range1_41"/>
    <protectedRange algorithmName="SHA-512" hashValue="ON39YdpmFHfN9f47KpiRvqrKx0V9+erV1CNkpWzYhW/Qyc6aT8rEyCrvauWSYGZK2ia3o7vd3akF07acHAFpOA==" saltValue="yVW9XmDwTqEnmpSGai0KYg==" spinCount="100000" sqref="D4" name="Range1_1_41"/>
    <protectedRange algorithmName="SHA-512" hashValue="ON39YdpmFHfN9f47KpiRvqrKx0V9+erV1CNkpWzYhW/Qyc6aT8rEyCrvauWSYGZK2ia3o7vd3akF07acHAFpOA==" saltValue="yVW9XmDwTqEnmpSGai0KYg==" spinCount="100000" sqref="E4:H4" name="Range1_3_16"/>
    <protectedRange algorithmName="SHA-512" hashValue="ON39YdpmFHfN9f47KpiRvqrKx0V9+erV1CNkpWzYhW/Qyc6aT8rEyCrvauWSYGZK2ia3o7vd3akF07acHAFpOA==" saltValue="yVW9XmDwTqEnmpSGai0KYg==" spinCount="100000" sqref="B5:C5 E5:J5" name="Range1_2_1"/>
    <protectedRange algorithmName="SHA-512" hashValue="ON39YdpmFHfN9f47KpiRvqrKx0V9+erV1CNkpWzYhW/Qyc6aT8rEyCrvauWSYGZK2ia3o7vd3akF07acHAFpOA==" saltValue="yVW9XmDwTqEnmpSGai0KYg==" spinCount="100000" sqref="D5" name="Range1_1_1"/>
    <protectedRange algorithmName="SHA-512" hashValue="ON39YdpmFHfN9f47KpiRvqrKx0V9+erV1CNkpWzYhW/Qyc6aT8rEyCrvauWSYGZK2ia3o7vd3akF07acHAFpOA==" saltValue="yVW9XmDwTqEnmpSGai0KYg==" spinCount="100000" sqref="I6:J6 B6:C6" name="Range1_2_2"/>
    <protectedRange algorithmName="SHA-512" hashValue="ON39YdpmFHfN9f47KpiRvqrKx0V9+erV1CNkpWzYhW/Qyc6aT8rEyCrvauWSYGZK2ia3o7vd3akF07acHAFpOA==" saltValue="yVW9XmDwTqEnmpSGai0KYg==" spinCount="100000" sqref="D6" name="Range1_1_1_1"/>
    <protectedRange algorithmName="SHA-512" hashValue="ON39YdpmFHfN9f47KpiRvqrKx0V9+erV1CNkpWzYhW/Qyc6aT8rEyCrvauWSYGZK2ia3o7vd3akF07acHAFpOA==" saltValue="yVW9XmDwTqEnmpSGai0KYg==" spinCount="100000" sqref="E6:H6" name="Range1_3_1"/>
    <protectedRange algorithmName="SHA-512" hashValue="ON39YdpmFHfN9f47KpiRvqrKx0V9+erV1CNkpWzYhW/Qyc6aT8rEyCrvauWSYGZK2ia3o7vd3akF07acHAFpOA==" saltValue="yVW9XmDwTqEnmpSGai0KYg==" spinCount="100000" sqref="E7:J7 B7:C7" name="Range1_17"/>
    <protectedRange algorithmName="SHA-512" hashValue="ON39YdpmFHfN9f47KpiRvqrKx0V9+erV1CNkpWzYhW/Qyc6aT8rEyCrvauWSYGZK2ia3o7vd3akF07acHAFpOA==" saltValue="yVW9XmDwTqEnmpSGai0KYg==" spinCount="100000" sqref="D7" name="Range1_1_14"/>
    <protectedRange sqref="B8:C8 E8:J8" name="Range1_8_2"/>
    <protectedRange sqref="D8" name="Range1_1_6_2"/>
    <protectedRange algorithmName="SHA-512" hashValue="ON39YdpmFHfN9f47KpiRvqrKx0V9+erV1CNkpWzYhW/Qyc6aT8rEyCrvauWSYGZK2ia3o7vd3akF07acHAFpOA==" saltValue="yVW9XmDwTqEnmpSGai0KYg==" spinCount="100000" sqref="B9:C9" name="Range1_82"/>
    <protectedRange algorithmName="SHA-512" hashValue="ON39YdpmFHfN9f47KpiRvqrKx0V9+erV1CNkpWzYhW/Qyc6aT8rEyCrvauWSYGZK2ia3o7vd3akF07acHAFpOA==" saltValue="yVW9XmDwTqEnmpSGai0KYg==" spinCount="100000" sqref="D9" name="Range1_1_81"/>
    <protectedRange algorithmName="SHA-512" hashValue="ON39YdpmFHfN9f47KpiRvqrKx0V9+erV1CNkpWzYhW/Qyc6aT8rEyCrvauWSYGZK2ia3o7vd3akF07acHAFpOA==" saltValue="yVW9XmDwTqEnmpSGai0KYg==" spinCount="100000" sqref="E9:J9" name="Range1_3_24"/>
    <protectedRange algorithmName="SHA-512" hashValue="ON39YdpmFHfN9f47KpiRvqrKx0V9+erV1CNkpWzYhW/Qyc6aT8rEyCrvauWSYGZK2ia3o7vd3akF07acHAFpOA==" saltValue="yVW9XmDwTqEnmpSGai0KYg==" spinCount="100000" sqref="E10:J10 B10:C10" name="Range1_19"/>
    <protectedRange algorithmName="SHA-512" hashValue="ON39YdpmFHfN9f47KpiRvqrKx0V9+erV1CNkpWzYhW/Qyc6aT8rEyCrvauWSYGZK2ia3o7vd3akF07acHAFpOA==" saltValue="yVW9XmDwTqEnmpSGai0KYg==" spinCount="100000" sqref="D10" name="Range1_1_14_1"/>
  </protectedRanges>
  <conditionalFormatting sqref="E2">
    <cfRule type="top10" dxfId="71" priority="54" rank="1"/>
  </conditionalFormatting>
  <conditionalFormatting sqref="F2">
    <cfRule type="top10" dxfId="70" priority="55" rank="1"/>
  </conditionalFormatting>
  <conditionalFormatting sqref="G2">
    <cfRule type="top10" dxfId="69" priority="56" rank="1"/>
  </conditionalFormatting>
  <conditionalFormatting sqref="H2">
    <cfRule type="top10" dxfId="68" priority="57" rank="1"/>
  </conditionalFormatting>
  <conditionalFormatting sqref="I2">
    <cfRule type="top10" dxfId="67" priority="58" rank="1"/>
  </conditionalFormatting>
  <conditionalFormatting sqref="J2">
    <cfRule type="top10" dxfId="66" priority="59" rank="1"/>
  </conditionalFormatting>
  <conditionalFormatting sqref="I3">
    <cfRule type="top10" dxfId="65" priority="53" rank="1"/>
  </conditionalFormatting>
  <conditionalFormatting sqref="H3">
    <cfRule type="top10" dxfId="64" priority="49" rank="1"/>
  </conditionalFormatting>
  <conditionalFormatting sqref="J3">
    <cfRule type="top10" dxfId="63" priority="50" rank="1"/>
  </conditionalFormatting>
  <conditionalFormatting sqref="G3">
    <cfRule type="top10" dxfId="62" priority="52" rank="1"/>
  </conditionalFormatting>
  <conditionalFormatting sqref="F3">
    <cfRule type="top10" dxfId="61" priority="51" rank="1"/>
  </conditionalFormatting>
  <conditionalFormatting sqref="E3">
    <cfRule type="top10" dxfId="60" priority="48" rank="1"/>
  </conditionalFormatting>
  <conditionalFormatting sqref="F4">
    <cfRule type="top10" dxfId="59" priority="46" rank="1"/>
  </conditionalFormatting>
  <conditionalFormatting sqref="G4">
    <cfRule type="top10" dxfId="58" priority="45" rank="1"/>
  </conditionalFormatting>
  <conditionalFormatting sqref="H4">
    <cfRule type="top10" dxfId="57" priority="44" rank="1"/>
  </conditionalFormatting>
  <conditionalFormatting sqref="I4">
    <cfRule type="top10" dxfId="56" priority="42" rank="1"/>
  </conditionalFormatting>
  <conditionalFormatting sqref="J4">
    <cfRule type="top10" dxfId="55" priority="43" rank="1"/>
  </conditionalFormatting>
  <conditionalFormatting sqref="E4">
    <cfRule type="top10" dxfId="54" priority="47" rank="1"/>
  </conditionalFormatting>
  <conditionalFormatting sqref="I5">
    <cfRule type="top10" dxfId="53" priority="36" rank="1"/>
  </conditionalFormatting>
  <conditionalFormatting sqref="H5">
    <cfRule type="top10" dxfId="52" priority="37" rank="1"/>
  </conditionalFormatting>
  <conditionalFormatting sqref="G5">
    <cfRule type="top10" dxfId="51" priority="38" rank="1"/>
  </conditionalFormatting>
  <conditionalFormatting sqref="F5">
    <cfRule type="top10" dxfId="50" priority="39" rank="1"/>
  </conditionalFormatting>
  <conditionalFormatting sqref="E5">
    <cfRule type="top10" dxfId="49" priority="40" rank="1"/>
  </conditionalFormatting>
  <conditionalFormatting sqref="J5">
    <cfRule type="top10" dxfId="48" priority="41" rank="1"/>
  </conditionalFormatting>
  <conditionalFormatting sqref="E5:J5">
    <cfRule type="cellIs" dxfId="47" priority="35" operator="equal">
      <formula>200</formula>
    </cfRule>
  </conditionalFormatting>
  <conditionalFormatting sqref="F6">
    <cfRule type="top10" dxfId="46" priority="32" rank="1"/>
  </conditionalFormatting>
  <conditionalFormatting sqref="I6">
    <cfRule type="top10" dxfId="45" priority="29" rank="1"/>
    <cfRule type="top10" dxfId="44" priority="34" rank="1"/>
  </conditionalFormatting>
  <conditionalFormatting sqref="E6">
    <cfRule type="top10" dxfId="43" priority="33" rank="1"/>
  </conditionalFormatting>
  <conditionalFormatting sqref="G6">
    <cfRule type="top10" dxfId="42" priority="31" rank="1"/>
  </conditionalFormatting>
  <conditionalFormatting sqref="H6">
    <cfRule type="top10" dxfId="41" priority="30" rank="1"/>
  </conditionalFormatting>
  <conditionalFormatting sqref="J6">
    <cfRule type="top10" dxfId="40" priority="28" rank="1"/>
  </conditionalFormatting>
  <conditionalFormatting sqref="E6:J6">
    <cfRule type="cellIs" dxfId="39" priority="27" operator="greaterThanOrEqual">
      <formula>200</formula>
    </cfRule>
  </conditionalFormatting>
  <conditionalFormatting sqref="I7">
    <cfRule type="top10" dxfId="38" priority="26" rank="1"/>
  </conditionalFormatting>
  <conditionalFormatting sqref="H7">
    <cfRule type="top10" dxfId="37" priority="22" rank="1"/>
  </conditionalFormatting>
  <conditionalFormatting sqref="J7">
    <cfRule type="top10" dxfId="36" priority="23" rank="1"/>
  </conditionalFormatting>
  <conditionalFormatting sqref="G7">
    <cfRule type="top10" dxfId="35" priority="25" rank="1"/>
  </conditionalFormatting>
  <conditionalFormatting sqref="F7">
    <cfRule type="top10" dxfId="34" priority="24" rank="1"/>
  </conditionalFormatting>
  <conditionalFormatting sqref="E7">
    <cfRule type="top10" dxfId="33" priority="21" rank="1"/>
  </conditionalFormatting>
  <conditionalFormatting sqref="E8">
    <cfRule type="top10" dxfId="32" priority="20" rank="1"/>
  </conditionalFormatting>
  <conditionalFormatting sqref="F8">
    <cfRule type="top10" dxfId="31" priority="19" rank="1"/>
  </conditionalFormatting>
  <conditionalFormatting sqref="G8">
    <cfRule type="top10" dxfId="30" priority="18" rank="1"/>
  </conditionalFormatting>
  <conditionalFormatting sqref="H8">
    <cfRule type="top10" dxfId="29" priority="17" rank="1"/>
  </conditionalFormatting>
  <conditionalFormatting sqref="I8">
    <cfRule type="top10" dxfId="28" priority="16" rank="1"/>
  </conditionalFormatting>
  <conditionalFormatting sqref="J8">
    <cfRule type="top10" dxfId="27" priority="15" rank="1"/>
  </conditionalFormatting>
  <conditionalFormatting sqref="E9">
    <cfRule type="top10" dxfId="26" priority="14" rank="1"/>
  </conditionalFormatting>
  <conditionalFormatting sqref="G9">
    <cfRule type="top10" dxfId="25" priority="13" rank="1"/>
  </conditionalFormatting>
  <conditionalFormatting sqref="H9">
    <cfRule type="top10" dxfId="24" priority="12" rank="1"/>
  </conditionalFormatting>
  <conditionalFormatting sqref="J9">
    <cfRule type="top10" dxfId="23" priority="10" rank="1"/>
  </conditionalFormatting>
  <conditionalFormatting sqref="E9:J9">
    <cfRule type="cellIs" dxfId="22" priority="9" operator="greaterThanOrEqual">
      <formula>200</formula>
    </cfRule>
  </conditionalFormatting>
  <conditionalFormatting sqref="F9">
    <cfRule type="top10" dxfId="21" priority="8" rank="1"/>
  </conditionalFormatting>
  <conditionalFormatting sqref="I9">
    <cfRule type="top10" dxfId="20" priority="11" rank="1"/>
  </conditionalFormatting>
  <conditionalFormatting sqref="I10">
    <cfRule type="top10" dxfId="19" priority="2" rank="1"/>
  </conditionalFormatting>
  <conditionalFormatting sqref="H10">
    <cfRule type="top10" dxfId="18" priority="3" rank="1"/>
  </conditionalFormatting>
  <conditionalFormatting sqref="G10">
    <cfRule type="top10" dxfId="17" priority="4" rank="1"/>
  </conditionalFormatting>
  <conditionalFormatting sqref="F10">
    <cfRule type="top10" dxfId="16" priority="5" rank="1"/>
  </conditionalFormatting>
  <conditionalFormatting sqref="E10">
    <cfRule type="top10" dxfId="15" priority="6" rank="1"/>
  </conditionalFormatting>
  <conditionalFormatting sqref="J10">
    <cfRule type="top10" dxfId="14" priority="7" rank="1"/>
  </conditionalFormatting>
  <conditionalFormatting sqref="E10:J10">
    <cfRule type="cellIs" dxfId="13" priority="1" operator="equal">
      <formula>200</formula>
    </cfRule>
  </conditionalFormatting>
  <hyperlinks>
    <hyperlink ref="Q1" location="'National Rankings'!A1" display="Back to Ranking" xr:uid="{C39672BC-825E-49AD-8A14-A01852EB875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084D490-FB75-40F1-8FE9-967B9D5CF53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02DF1-1223-4C08-BD3D-448D5EC6D1A6}">
  <dimension ref="A1:Q4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165</v>
      </c>
      <c r="C2" s="15">
        <v>44779</v>
      </c>
      <c r="D2" s="16" t="s">
        <v>166</v>
      </c>
      <c r="E2" s="17">
        <v>169</v>
      </c>
      <c r="F2" s="17">
        <v>182</v>
      </c>
      <c r="G2" s="17">
        <v>180</v>
      </c>
      <c r="H2" s="17">
        <v>185</v>
      </c>
      <c r="I2" s="17"/>
      <c r="J2" s="17"/>
      <c r="K2" s="18">
        <v>4</v>
      </c>
      <c r="L2" s="18">
        <v>716</v>
      </c>
      <c r="M2" s="19">
        <v>179</v>
      </c>
      <c r="N2" s="20">
        <v>2</v>
      </c>
      <c r="O2" s="21">
        <v>181</v>
      </c>
    </row>
    <row r="4" spans="1:17" x14ac:dyDescent="0.3">
      <c r="K4" s="8">
        <f>SUM(K2:K3)</f>
        <v>4</v>
      </c>
      <c r="L4" s="8">
        <f>SUM(L2:L3)</f>
        <v>716</v>
      </c>
      <c r="M4" s="7">
        <f>SUM(L4/K4)</f>
        <v>179</v>
      </c>
      <c r="N4" s="8">
        <f>SUM(N2:N3)</f>
        <v>2</v>
      </c>
      <c r="O4" s="12">
        <f>SUM(M4+N4)</f>
        <v>181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7"/>
    <protectedRange algorithmName="SHA-512" hashValue="ON39YdpmFHfN9f47KpiRvqrKx0V9+erV1CNkpWzYhW/Qyc6aT8rEyCrvauWSYGZK2ia3o7vd3akF07acHAFpOA==" saltValue="yVW9XmDwTqEnmpSGai0KYg==" spinCount="100000" sqref="D2" name="Range1_1_14"/>
  </protectedRanges>
  <conditionalFormatting sqref="I2">
    <cfRule type="top10" dxfId="12" priority="6" rank="1"/>
  </conditionalFormatting>
  <conditionalFormatting sqref="H2">
    <cfRule type="top10" dxfId="11" priority="2" rank="1"/>
  </conditionalFormatting>
  <conditionalFormatting sqref="J2">
    <cfRule type="top10" dxfId="10" priority="3" rank="1"/>
  </conditionalFormatting>
  <conditionalFormatting sqref="G2">
    <cfRule type="top10" dxfId="9" priority="5" rank="1"/>
  </conditionalFormatting>
  <conditionalFormatting sqref="F2">
    <cfRule type="top10" dxfId="8" priority="4" rank="1"/>
  </conditionalFormatting>
  <conditionalFormatting sqref="E2">
    <cfRule type="top10" dxfId="7" priority="1" rank="1"/>
  </conditionalFormatting>
  <hyperlinks>
    <hyperlink ref="Q1" location="'National Rankings'!A1" display="Back to Ranking" xr:uid="{3CEDC02D-3D34-4F5E-A9D1-B01BFA123D9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718877-6A92-48DD-9032-375E5306FEE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18373-637C-4975-A0D3-2399F62265A3}">
  <dimension ref="A1:Q4"/>
  <sheetViews>
    <sheetView workbookViewId="0">
      <selection activeCell="N5" sqref="N5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207</v>
      </c>
      <c r="C2" s="15">
        <v>44856</v>
      </c>
      <c r="D2" s="16" t="s">
        <v>51</v>
      </c>
      <c r="E2" s="17">
        <v>148</v>
      </c>
      <c r="F2" s="17">
        <v>161</v>
      </c>
      <c r="G2" s="17"/>
      <c r="H2" s="17"/>
      <c r="I2" s="17"/>
      <c r="J2" s="17"/>
      <c r="K2" s="18">
        <v>2</v>
      </c>
      <c r="L2" s="18">
        <v>309</v>
      </c>
      <c r="M2" s="19">
        <v>154.5</v>
      </c>
      <c r="N2" s="20">
        <v>4</v>
      </c>
      <c r="O2" s="21">
        <v>158.5</v>
      </c>
    </row>
    <row r="3" spans="1:17" x14ac:dyDescent="0.3">
      <c r="N3" s="76"/>
    </row>
    <row r="4" spans="1:17" x14ac:dyDescent="0.3">
      <c r="K4" s="8">
        <f>SUM(K2:K3)</f>
        <v>2</v>
      </c>
      <c r="L4" s="8">
        <f>SUM(L2:L3)</f>
        <v>309</v>
      </c>
      <c r="M4" s="7">
        <f>SUM(L4/K4)</f>
        <v>154.5</v>
      </c>
      <c r="N4" s="8">
        <f>SUM(N2:N3)</f>
        <v>4</v>
      </c>
      <c r="O4" s="12">
        <f>SUM(M4+N4)</f>
        <v>158.5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82"/>
    <protectedRange algorithmName="SHA-512" hashValue="ON39YdpmFHfN9f47KpiRvqrKx0V9+erV1CNkpWzYhW/Qyc6aT8rEyCrvauWSYGZK2ia3o7vd3akF07acHAFpOA==" saltValue="yVW9XmDwTqEnmpSGai0KYg==" spinCount="100000" sqref="D2" name="Range1_1_81"/>
    <protectedRange algorithmName="SHA-512" hashValue="ON39YdpmFHfN9f47KpiRvqrKx0V9+erV1CNkpWzYhW/Qyc6aT8rEyCrvauWSYGZK2ia3o7vd3akF07acHAFpOA==" saltValue="yVW9XmDwTqEnmpSGai0KYg==" spinCount="100000" sqref="E2:J2" name="Range1_3_24"/>
  </protectedRanges>
  <conditionalFormatting sqref="E2">
    <cfRule type="top10" dxfId="6" priority="7" rank="1"/>
  </conditionalFormatting>
  <conditionalFormatting sqref="G2">
    <cfRule type="top10" dxfId="5" priority="6" rank="1"/>
  </conditionalFormatting>
  <conditionalFormatting sqref="H2">
    <cfRule type="top10" dxfId="4" priority="5" rank="1"/>
  </conditionalFormatting>
  <conditionalFormatting sqref="J2">
    <cfRule type="top10" dxfId="3" priority="3" rank="1"/>
  </conditionalFormatting>
  <conditionalFormatting sqref="E2:J2">
    <cfRule type="cellIs" dxfId="2" priority="2" operator="greaterThanOrEqual">
      <formula>200</formula>
    </cfRule>
  </conditionalFormatting>
  <conditionalFormatting sqref="F2">
    <cfRule type="top10" dxfId="1" priority="1" rank="1"/>
  </conditionalFormatting>
  <conditionalFormatting sqref="I2">
    <cfRule type="top10" dxfId="0" priority="4" rank="1"/>
  </conditionalFormatting>
  <hyperlinks>
    <hyperlink ref="Q1" location="'National Rankings'!A1" display="Back to Ranking" xr:uid="{12B9B4DF-1D0E-49B7-9262-F0C27A36677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DC9D1C-6A68-49E1-9BA6-12DFA20E50C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7A2AE-1A9E-4851-8F50-A05513C73F57}">
  <dimension ref="A1:Q4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184</v>
      </c>
      <c r="C2" s="15">
        <v>44829</v>
      </c>
      <c r="D2" s="16" t="s">
        <v>41</v>
      </c>
      <c r="E2" s="17">
        <v>178</v>
      </c>
      <c r="F2" s="17">
        <v>178</v>
      </c>
      <c r="G2" s="17">
        <v>185</v>
      </c>
      <c r="H2" s="17">
        <v>179</v>
      </c>
      <c r="I2" s="17"/>
      <c r="J2" s="17"/>
      <c r="K2" s="18">
        <v>4</v>
      </c>
      <c r="L2" s="18">
        <v>720</v>
      </c>
      <c r="M2" s="19">
        <v>180</v>
      </c>
      <c r="N2" s="20">
        <v>4</v>
      </c>
      <c r="O2" s="21">
        <v>184</v>
      </c>
    </row>
    <row r="4" spans="1:17" x14ac:dyDescent="0.3">
      <c r="K4" s="8">
        <f>SUM(K2:K3)</f>
        <v>4</v>
      </c>
      <c r="L4" s="8">
        <f>SUM(L2:L3)</f>
        <v>720</v>
      </c>
      <c r="M4" s="7">
        <f>SUM(L4/K4)</f>
        <v>180</v>
      </c>
      <c r="N4" s="8">
        <f>SUM(N2:N3)</f>
        <v>4</v>
      </c>
      <c r="O4" s="12">
        <f>SUM(M4+N4)</f>
        <v>184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8_2"/>
    <protectedRange algorithmName="SHA-512" hashValue="ON39YdpmFHfN9f47KpiRvqrKx0V9+erV1CNkpWzYhW/Qyc6aT8rEyCrvauWSYGZK2ia3o7vd3akF07acHAFpOA==" saltValue="yVW9XmDwTqEnmpSGai0KYg==" spinCount="100000" sqref="D2" name="Range1_1_14_2"/>
  </protectedRanges>
  <conditionalFormatting sqref="E2:J2">
    <cfRule type="cellIs" dxfId="3061" priority="1" operator="equal">
      <formula>200</formula>
    </cfRule>
  </conditionalFormatting>
  <conditionalFormatting sqref="F2">
    <cfRule type="top10" dxfId="3060" priority="2" rank="1"/>
  </conditionalFormatting>
  <conditionalFormatting sqref="G2">
    <cfRule type="top10" dxfId="3059" priority="3" rank="1"/>
  </conditionalFormatting>
  <conditionalFormatting sqref="H2">
    <cfRule type="top10" dxfId="3058" priority="4" rank="1"/>
  </conditionalFormatting>
  <conditionalFormatting sqref="I2">
    <cfRule type="top10" dxfId="3057" priority="5" rank="1"/>
  </conditionalFormatting>
  <conditionalFormatting sqref="J2">
    <cfRule type="top10" dxfId="3056" priority="6" rank="1"/>
  </conditionalFormatting>
  <conditionalFormatting sqref="E2">
    <cfRule type="top10" dxfId="3055" priority="7" rank="1"/>
  </conditionalFormatting>
  <hyperlinks>
    <hyperlink ref="Q1" location="'National Rankings'!A1" display="Back to Ranking" xr:uid="{5EA6899C-D638-4A3C-90D1-41CB18A9D70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4494012-E8F2-479D-9064-8A4DBFA53AB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AA923-7F48-49D6-BC33-D82A2A4A9B97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213</v>
      </c>
      <c r="C2" s="15">
        <v>44878</v>
      </c>
      <c r="D2" s="16" t="s">
        <v>52</v>
      </c>
      <c r="E2" s="17">
        <v>191</v>
      </c>
      <c r="F2" s="17">
        <v>197</v>
      </c>
      <c r="G2" s="17">
        <v>192</v>
      </c>
      <c r="H2" s="17">
        <v>187</v>
      </c>
      <c r="I2" s="17"/>
      <c r="J2" s="17"/>
      <c r="K2" s="18">
        <v>4</v>
      </c>
      <c r="L2" s="18">
        <v>767</v>
      </c>
      <c r="M2" s="19">
        <v>191.75</v>
      </c>
      <c r="N2" s="20">
        <v>11</v>
      </c>
      <c r="O2" s="21">
        <v>202.75</v>
      </c>
    </row>
    <row r="4" spans="1:17" x14ac:dyDescent="0.3">
      <c r="K4" s="8">
        <f>SUM(K2:K3)</f>
        <v>4</v>
      </c>
      <c r="L4" s="8">
        <f>SUM(L2:L3)</f>
        <v>767</v>
      </c>
      <c r="M4" s="7">
        <f>SUM(L4/K4)</f>
        <v>191.75</v>
      </c>
      <c r="N4" s="8">
        <f>SUM(N2:N3)</f>
        <v>11</v>
      </c>
      <c r="O4" s="12">
        <f>SUM(M4+N4)</f>
        <v>202.75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9"/>
    <protectedRange algorithmName="SHA-512" hashValue="ON39YdpmFHfN9f47KpiRvqrKx0V9+erV1CNkpWzYhW/Qyc6aT8rEyCrvauWSYGZK2ia3o7vd3akF07acHAFpOA==" saltValue="yVW9XmDwTqEnmpSGai0KYg==" spinCount="100000" sqref="D2" name="Range1_1_14"/>
  </protectedRanges>
  <conditionalFormatting sqref="I2">
    <cfRule type="top10" dxfId="3054" priority="2" rank="1"/>
  </conditionalFormatting>
  <conditionalFormatting sqref="H2">
    <cfRule type="top10" dxfId="3053" priority="3" rank="1"/>
  </conditionalFormatting>
  <conditionalFormatting sqref="G2">
    <cfRule type="top10" dxfId="3052" priority="4" rank="1"/>
  </conditionalFormatting>
  <conditionalFormatting sqref="F2">
    <cfRule type="top10" dxfId="3051" priority="5" rank="1"/>
  </conditionalFormatting>
  <conditionalFormatting sqref="E2">
    <cfRule type="top10" dxfId="3050" priority="6" rank="1"/>
  </conditionalFormatting>
  <conditionalFormatting sqref="J2">
    <cfRule type="top10" dxfId="3049" priority="7" rank="1"/>
  </conditionalFormatting>
  <conditionalFormatting sqref="E2:J2">
    <cfRule type="cellIs" dxfId="3048" priority="1" operator="equal">
      <formula>200</formula>
    </cfRule>
  </conditionalFormatting>
  <hyperlinks>
    <hyperlink ref="Q1" location="'National Rankings'!A1" display="Back to Ranking" xr:uid="{248D1076-21C5-4B70-9024-DA0707376D0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E6F2F39-8A92-4916-BD9A-68EE233D233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7E256-8BEF-4254-A862-785CCA6758CB}">
  <dimension ref="A1:Q4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185</v>
      </c>
      <c r="C2" s="15">
        <v>44821</v>
      </c>
      <c r="D2" s="16" t="s">
        <v>51</v>
      </c>
      <c r="E2" s="17">
        <v>133</v>
      </c>
      <c r="F2" s="17">
        <v>150</v>
      </c>
      <c r="G2" s="17"/>
      <c r="H2" s="17"/>
      <c r="I2" s="17"/>
      <c r="J2" s="17"/>
      <c r="K2" s="18">
        <v>2</v>
      </c>
      <c r="L2" s="18">
        <v>283</v>
      </c>
      <c r="M2" s="19">
        <v>141.5</v>
      </c>
      <c r="N2" s="20">
        <v>4</v>
      </c>
      <c r="O2" s="21">
        <v>145.5</v>
      </c>
    </row>
    <row r="4" spans="1:17" x14ac:dyDescent="0.3">
      <c r="K4" s="8">
        <f>SUM(K2:K3)</f>
        <v>2</v>
      </c>
      <c r="L4" s="8">
        <f>SUM(L2:L3)</f>
        <v>283</v>
      </c>
      <c r="M4" s="7">
        <f>SUM(L4/K4)</f>
        <v>141.5</v>
      </c>
      <c r="N4" s="8">
        <f>SUM(N2:N3)</f>
        <v>4</v>
      </c>
      <c r="O4" s="12">
        <f>SUM(M4+N4)</f>
        <v>145.5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8_2_1"/>
    <protectedRange algorithmName="SHA-512" hashValue="ON39YdpmFHfN9f47KpiRvqrKx0V9+erV1CNkpWzYhW/Qyc6aT8rEyCrvauWSYGZK2ia3o7vd3akF07acHAFpOA==" saltValue="yVW9XmDwTqEnmpSGai0KYg==" spinCount="100000" sqref="D2" name="Range1_1_14_2_1"/>
  </protectedRanges>
  <conditionalFormatting sqref="E2:J2">
    <cfRule type="cellIs" dxfId="3047" priority="1" operator="equal">
      <formula>200</formula>
    </cfRule>
  </conditionalFormatting>
  <conditionalFormatting sqref="F2">
    <cfRule type="top10" dxfId="3046" priority="2" rank="1"/>
  </conditionalFormatting>
  <conditionalFormatting sqref="G2">
    <cfRule type="top10" dxfId="3045" priority="3" rank="1"/>
  </conditionalFormatting>
  <conditionalFormatting sqref="H2">
    <cfRule type="top10" dxfId="3044" priority="4" rank="1"/>
  </conditionalFormatting>
  <conditionalFormatting sqref="I2">
    <cfRule type="top10" dxfId="3043" priority="5" rank="1"/>
  </conditionalFormatting>
  <conditionalFormatting sqref="J2">
    <cfRule type="top10" dxfId="3042" priority="6" rank="1"/>
  </conditionalFormatting>
  <conditionalFormatting sqref="E2">
    <cfRule type="top10" dxfId="3041" priority="7" rank="1"/>
  </conditionalFormatting>
  <hyperlinks>
    <hyperlink ref="Q1" location="'National Rankings'!A1" display="Back to Ranking" xr:uid="{992EBBF0-7B28-4760-8F9E-B0A3645BFD2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9C274D-EC62-4307-9B59-8CCB641B7E6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E8325-E7E4-4832-8DDD-E6A9A1318F35}">
  <sheetPr codeName="Sheet10"/>
  <dimension ref="A1:Q6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80</v>
      </c>
      <c r="C2" s="15">
        <v>44674</v>
      </c>
      <c r="D2" s="16" t="s">
        <v>81</v>
      </c>
      <c r="E2" s="17">
        <v>187</v>
      </c>
      <c r="F2" s="17">
        <v>192</v>
      </c>
      <c r="G2" s="17">
        <v>194</v>
      </c>
      <c r="H2" s="17">
        <v>187</v>
      </c>
      <c r="I2" s="17"/>
      <c r="J2" s="17"/>
      <c r="K2" s="18">
        <v>4</v>
      </c>
      <c r="L2" s="18">
        <v>760</v>
      </c>
      <c r="M2" s="19">
        <v>190</v>
      </c>
      <c r="N2" s="20">
        <v>5</v>
      </c>
      <c r="O2" s="21">
        <v>195</v>
      </c>
    </row>
    <row r="3" spans="1:17" x14ac:dyDescent="0.3">
      <c r="A3" s="13" t="s">
        <v>30</v>
      </c>
      <c r="B3" s="14" t="s">
        <v>80</v>
      </c>
      <c r="C3" s="15">
        <v>44738</v>
      </c>
      <c r="D3" s="16" t="s">
        <v>81</v>
      </c>
      <c r="E3" s="17">
        <v>176</v>
      </c>
      <c r="F3" s="17">
        <v>182</v>
      </c>
      <c r="G3" s="17">
        <v>185</v>
      </c>
      <c r="H3" s="17">
        <v>182</v>
      </c>
      <c r="I3" s="17"/>
      <c r="J3" s="17"/>
      <c r="K3" s="18">
        <v>4</v>
      </c>
      <c r="L3" s="18">
        <v>725</v>
      </c>
      <c r="M3" s="19">
        <v>181.25</v>
      </c>
      <c r="N3" s="20">
        <v>6</v>
      </c>
      <c r="O3" s="21">
        <v>187.25</v>
      </c>
    </row>
    <row r="4" spans="1:17" x14ac:dyDescent="0.3">
      <c r="A4" s="13" t="s">
        <v>30</v>
      </c>
      <c r="B4" s="14" t="s">
        <v>80</v>
      </c>
      <c r="C4" s="68">
        <v>44684</v>
      </c>
      <c r="D4" s="16" t="s">
        <v>117</v>
      </c>
      <c r="E4" s="69">
        <v>192</v>
      </c>
      <c r="F4" s="69">
        <v>185</v>
      </c>
      <c r="G4" s="69">
        <v>187</v>
      </c>
      <c r="H4" s="69"/>
      <c r="I4" s="69"/>
      <c r="J4" s="69"/>
      <c r="K4" s="69">
        <v>3</v>
      </c>
      <c r="L4" s="69">
        <v>564</v>
      </c>
      <c r="M4" s="69">
        <f>SUM(L4/K4)</f>
        <v>188</v>
      </c>
      <c r="N4" s="69">
        <v>5</v>
      </c>
      <c r="O4" s="69">
        <v>193</v>
      </c>
    </row>
    <row r="6" spans="1:17" x14ac:dyDescent="0.3">
      <c r="K6" s="8">
        <f>SUM(K2:K5)</f>
        <v>11</v>
      </c>
      <c r="L6" s="8">
        <f>SUM(L2:L5)</f>
        <v>2049</v>
      </c>
      <c r="M6" s="7">
        <f>SUM(L6/K6)</f>
        <v>186.27272727272728</v>
      </c>
      <c r="N6" s="8">
        <f>SUM(N2:N5)</f>
        <v>16</v>
      </c>
      <c r="O6" s="12">
        <f>SUM(M6+N6)</f>
        <v>202.27272727272728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9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3:J3 B3:C3" name="Range1_25"/>
    <protectedRange algorithmName="SHA-512" hashValue="ON39YdpmFHfN9f47KpiRvqrKx0V9+erV1CNkpWzYhW/Qyc6aT8rEyCrvauWSYGZK2ia3o7vd3akF07acHAFpOA==" saltValue="yVW9XmDwTqEnmpSGai0KYg==" spinCount="100000" sqref="D3" name="Range1_1_21"/>
    <protectedRange algorithmName="SHA-512" hashValue="ON39YdpmFHfN9f47KpiRvqrKx0V9+erV1CNkpWzYhW/Qyc6aT8rEyCrvauWSYGZK2ia3o7vd3akF07acHAFpOA==" saltValue="yVW9XmDwTqEnmpSGai0KYg==" spinCount="100000" sqref="E4:J4 B4:C4" name="Range1_63_1"/>
    <protectedRange algorithmName="SHA-512" hashValue="ON39YdpmFHfN9f47KpiRvqrKx0V9+erV1CNkpWzYhW/Qyc6aT8rEyCrvauWSYGZK2ia3o7vd3akF07acHAFpOA==" saltValue="yVW9XmDwTqEnmpSGai0KYg==" spinCount="100000" sqref="D4" name="Range1_1_72_1"/>
  </protectedRanges>
  <conditionalFormatting sqref="E2">
    <cfRule type="top10" dxfId="3040" priority="20" rank="1"/>
  </conditionalFormatting>
  <conditionalFormatting sqref="F2">
    <cfRule type="top10" dxfId="3039" priority="19" rank="1"/>
  </conditionalFormatting>
  <conditionalFormatting sqref="G2">
    <cfRule type="top10" dxfId="3038" priority="18" rank="1"/>
  </conditionalFormatting>
  <conditionalFormatting sqref="H2">
    <cfRule type="top10" dxfId="3037" priority="17" rank="1"/>
  </conditionalFormatting>
  <conditionalFormatting sqref="I2">
    <cfRule type="top10" dxfId="3036" priority="16" rank="1"/>
  </conditionalFormatting>
  <conditionalFormatting sqref="J2">
    <cfRule type="top10" dxfId="3035" priority="15" rank="1"/>
  </conditionalFormatting>
  <conditionalFormatting sqref="I3">
    <cfRule type="top10" dxfId="3034" priority="9" rank="1"/>
  </conditionalFormatting>
  <conditionalFormatting sqref="H3">
    <cfRule type="top10" dxfId="3033" priority="10" rank="1"/>
  </conditionalFormatting>
  <conditionalFormatting sqref="G3">
    <cfRule type="top10" dxfId="3032" priority="11" rank="1"/>
  </conditionalFormatting>
  <conditionalFormatting sqref="F3">
    <cfRule type="top10" dxfId="3031" priority="12" rank="1"/>
  </conditionalFormatting>
  <conditionalFormatting sqref="E3">
    <cfRule type="top10" dxfId="3030" priority="13" rank="1"/>
  </conditionalFormatting>
  <conditionalFormatting sqref="J3">
    <cfRule type="top10" dxfId="3029" priority="14" rank="1"/>
  </conditionalFormatting>
  <conditionalFormatting sqref="E3:J3">
    <cfRule type="cellIs" dxfId="3028" priority="8" operator="equal">
      <formula>200</formula>
    </cfRule>
  </conditionalFormatting>
  <conditionalFormatting sqref="F4">
    <cfRule type="top10" dxfId="3027" priority="2" rank="1"/>
  </conditionalFormatting>
  <conditionalFormatting sqref="G4">
    <cfRule type="top10" dxfId="3026" priority="3" rank="1"/>
  </conditionalFormatting>
  <conditionalFormatting sqref="H4">
    <cfRule type="top10" dxfId="3025" priority="4" rank="1"/>
  </conditionalFormatting>
  <conditionalFormatting sqref="I4">
    <cfRule type="top10" dxfId="3024" priority="5" rank="1"/>
  </conditionalFormatting>
  <conditionalFormatting sqref="J4">
    <cfRule type="top10" dxfId="3023" priority="6" rank="1"/>
  </conditionalFormatting>
  <conditionalFormatting sqref="E4">
    <cfRule type="top10" dxfId="3022" priority="7" rank="1"/>
  </conditionalFormatting>
  <conditionalFormatting sqref="E4:J4">
    <cfRule type="cellIs" dxfId="3021" priority="1" operator="equal">
      <formula>200</formula>
    </cfRule>
  </conditionalFormatting>
  <hyperlinks>
    <hyperlink ref="Q1" location="'National Rankings'!A1" display="Back to Ranking" xr:uid="{5F63EE41-230A-428C-8D8C-CAF480D96AC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7630CA-58BB-4C7A-9FED-3696CD342BE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CAF8F-38D7-45DC-80A4-35A7E7ABB61D}">
  <dimension ref="A1:Q4"/>
  <sheetViews>
    <sheetView workbookViewId="0">
      <selection activeCell="B11" sqref="B10:B1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204</v>
      </c>
      <c r="C2" s="15">
        <v>44867</v>
      </c>
      <c r="D2" s="16" t="s">
        <v>60</v>
      </c>
      <c r="E2" s="17">
        <v>166</v>
      </c>
      <c r="F2" s="17">
        <v>187</v>
      </c>
      <c r="G2" s="17">
        <v>187</v>
      </c>
      <c r="H2" s="17">
        <v>189</v>
      </c>
      <c r="I2" s="17"/>
      <c r="J2" s="17"/>
      <c r="K2" s="18">
        <v>4</v>
      </c>
      <c r="L2" s="18">
        <v>729</v>
      </c>
      <c r="M2" s="19">
        <v>182.25</v>
      </c>
      <c r="N2" s="20">
        <v>3</v>
      </c>
      <c r="O2" s="21">
        <v>185.25</v>
      </c>
    </row>
    <row r="4" spans="1:17" x14ac:dyDescent="0.3">
      <c r="K4" s="8">
        <f>SUM(K2:K3)</f>
        <v>4</v>
      </c>
      <c r="L4" s="8">
        <f>SUM(L2:L3)</f>
        <v>729</v>
      </c>
      <c r="M4" s="7">
        <f>SUM(L4/K4)</f>
        <v>182.25</v>
      </c>
      <c r="N4" s="8">
        <f>SUM(N2:N3)</f>
        <v>3</v>
      </c>
      <c r="O4" s="12">
        <f>SUM(M4+N4)</f>
        <v>185.25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1_1"/>
    <protectedRange algorithmName="SHA-512" hashValue="ON39YdpmFHfN9f47KpiRvqrKx0V9+erV1CNkpWzYhW/Qyc6aT8rEyCrvauWSYGZK2ia3o7vd3akF07acHAFpOA==" saltValue="yVW9XmDwTqEnmpSGai0KYg==" spinCount="100000" sqref="D2" name="Range1_1_37_1"/>
  </protectedRanges>
  <conditionalFormatting sqref="E2">
    <cfRule type="top10" dxfId="3020" priority="6" rank="1"/>
  </conditionalFormatting>
  <conditionalFormatting sqref="F2">
    <cfRule type="top10" dxfId="3019" priority="5" rank="1"/>
  </conditionalFormatting>
  <conditionalFormatting sqref="G2">
    <cfRule type="top10" dxfId="3018" priority="4" rank="1"/>
  </conditionalFormatting>
  <conditionalFormatting sqref="H2">
    <cfRule type="top10" dxfId="3017" priority="3" rank="1"/>
  </conditionalFormatting>
  <conditionalFormatting sqref="I2">
    <cfRule type="top10" dxfId="3016" priority="2" rank="1"/>
  </conditionalFormatting>
  <conditionalFormatting sqref="J2">
    <cfRule type="top10" dxfId="3015" priority="1" rank="1"/>
  </conditionalFormatting>
  <hyperlinks>
    <hyperlink ref="Q1" location="'National Rankings'!A1" display="Back to Ranking" xr:uid="{23B3BB9F-E19D-4F1D-9D60-74CA67530A0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620AE0F-7CDD-4079-B4E1-942CEEB8ED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3DA22-1CDF-4F48-AA69-8BF7E0067C09}">
  <dimension ref="A1:Q4"/>
  <sheetViews>
    <sheetView workbookViewId="0">
      <selection activeCell="B9" sqref="B9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203</v>
      </c>
      <c r="C2" s="15">
        <v>44863</v>
      </c>
      <c r="D2" s="16" t="s">
        <v>108</v>
      </c>
      <c r="E2" s="17">
        <v>186</v>
      </c>
      <c r="F2" s="17">
        <v>180</v>
      </c>
      <c r="G2" s="17">
        <v>189</v>
      </c>
      <c r="H2" s="17">
        <v>184</v>
      </c>
      <c r="I2" s="17">
        <v>179</v>
      </c>
      <c r="J2" s="17">
        <v>189</v>
      </c>
      <c r="K2" s="18">
        <v>6</v>
      </c>
      <c r="L2" s="18">
        <v>1107</v>
      </c>
      <c r="M2" s="19">
        <v>184.5</v>
      </c>
      <c r="N2" s="20">
        <v>10</v>
      </c>
      <c r="O2" s="21">
        <v>194.5</v>
      </c>
    </row>
    <row r="4" spans="1:17" x14ac:dyDescent="0.3">
      <c r="K4" s="8">
        <f>SUM(K2:K3)</f>
        <v>6</v>
      </c>
      <c r="L4" s="8">
        <f>SUM(L2:L3)</f>
        <v>1107</v>
      </c>
      <c r="M4" s="7">
        <f>SUM(L4/K4)</f>
        <v>184.5</v>
      </c>
      <c r="N4" s="8">
        <f>SUM(N2:N3)</f>
        <v>10</v>
      </c>
      <c r="O4" s="12">
        <f>SUM(M4+N4)</f>
        <v>194.5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0_1_1"/>
    <protectedRange algorithmName="SHA-512" hashValue="ON39YdpmFHfN9f47KpiRvqrKx0V9+erV1CNkpWzYhW/Qyc6aT8rEyCrvauWSYGZK2ia3o7vd3akF07acHAFpOA==" saltValue="yVW9XmDwTqEnmpSGai0KYg==" spinCount="100000" sqref="D2" name="Range1_1_36_1_1"/>
  </protectedRanges>
  <conditionalFormatting sqref="J2">
    <cfRule type="top10" dxfId="3431" priority="1" rank="1"/>
  </conditionalFormatting>
  <conditionalFormatting sqref="I2">
    <cfRule type="top10" dxfId="3430" priority="2" rank="1"/>
  </conditionalFormatting>
  <conditionalFormatting sqref="H2">
    <cfRule type="top10" dxfId="3429" priority="3" rank="1"/>
  </conditionalFormatting>
  <conditionalFormatting sqref="G2">
    <cfRule type="top10" dxfId="3428" priority="4" rank="1"/>
  </conditionalFormatting>
  <conditionalFormatting sqref="F2">
    <cfRule type="top10" dxfId="3427" priority="5" rank="1"/>
  </conditionalFormatting>
  <conditionalFormatting sqref="E2">
    <cfRule type="top10" dxfId="3426" priority="6" rank="1"/>
  </conditionalFormatting>
  <hyperlinks>
    <hyperlink ref="Q1" location="'National Rankings'!A1" display="Back to Ranking" xr:uid="{A33E2000-01FE-4DBB-9435-A6040F26486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3BA39A9-7FA0-46A3-82AA-FBE51574BFC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21772-5CA7-4B0C-B6E9-DD56647AFA8B}">
  <dimension ref="A1:Q5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173</v>
      </c>
      <c r="C2" s="15">
        <v>44803</v>
      </c>
      <c r="D2" s="16" t="s">
        <v>174</v>
      </c>
      <c r="E2" s="17">
        <v>194</v>
      </c>
      <c r="F2" s="17">
        <v>194.001</v>
      </c>
      <c r="G2" s="17">
        <v>186</v>
      </c>
      <c r="H2" s="17"/>
      <c r="I2" s="17"/>
      <c r="J2" s="17"/>
      <c r="K2" s="18">
        <v>3</v>
      </c>
      <c r="L2" s="18">
        <v>574.00099999999998</v>
      </c>
      <c r="M2" s="19">
        <v>191.33366666666666</v>
      </c>
      <c r="N2" s="20">
        <v>8</v>
      </c>
      <c r="O2" s="21">
        <v>199.33366666666666</v>
      </c>
    </row>
    <row r="3" spans="1:17" x14ac:dyDescent="0.3">
      <c r="A3" s="13" t="s">
        <v>30</v>
      </c>
      <c r="B3" s="14" t="s">
        <v>173</v>
      </c>
      <c r="C3" s="15">
        <v>44807</v>
      </c>
      <c r="D3" s="16" t="s">
        <v>172</v>
      </c>
      <c r="E3" s="17">
        <v>194</v>
      </c>
      <c r="F3" s="17">
        <v>195</v>
      </c>
      <c r="G3" s="17">
        <v>190</v>
      </c>
      <c r="H3" s="17">
        <v>194</v>
      </c>
      <c r="I3" s="17">
        <v>195</v>
      </c>
      <c r="J3" s="17">
        <v>192</v>
      </c>
      <c r="K3" s="18">
        <v>6</v>
      </c>
      <c r="L3" s="18">
        <v>1160</v>
      </c>
      <c r="M3" s="19">
        <v>193.33333333333334</v>
      </c>
      <c r="N3" s="20">
        <v>4</v>
      </c>
      <c r="O3" s="21">
        <v>197.33333333333334</v>
      </c>
    </row>
    <row r="5" spans="1:17" x14ac:dyDescent="0.3">
      <c r="K5" s="8">
        <f>SUM(K2:K4)</f>
        <v>9</v>
      </c>
      <c r="L5" s="8">
        <f>SUM(L2:L4)</f>
        <v>1734.001</v>
      </c>
      <c r="M5" s="7">
        <f>SUM(L5/K5)</f>
        <v>192.66677777777778</v>
      </c>
      <c r="N5" s="8">
        <f>SUM(N2:N4)</f>
        <v>12</v>
      </c>
      <c r="O5" s="12">
        <f>SUM(M5+N5)</f>
        <v>204.66677777777778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" name="Range1"/>
    <protectedRange algorithmName="SHA-512" hashValue="ON39YdpmFHfN9f47KpiRvqrKx0V9+erV1CNkpWzYhW/Qyc6aT8rEyCrvauWSYGZK2ia3o7vd3akF07acHAFpOA==" saltValue="yVW9XmDwTqEnmpSGai0KYg==" spinCount="100000" sqref="D2:D3" name="Range1_1_15"/>
    <protectedRange algorithmName="SHA-512" hashValue="ON39YdpmFHfN9f47KpiRvqrKx0V9+erV1CNkpWzYhW/Qyc6aT8rEyCrvauWSYGZK2ia3o7vd3akF07acHAFpOA==" saltValue="yVW9XmDwTqEnmpSGai0KYg==" spinCount="100000" sqref="E2:J3" name="Range1_3_5"/>
  </protectedRanges>
  <conditionalFormatting sqref="F2:F3">
    <cfRule type="top10" dxfId="3014" priority="7" rank="1"/>
  </conditionalFormatting>
  <conditionalFormatting sqref="E2:E3">
    <cfRule type="top10" dxfId="3013" priority="6" rank="1"/>
  </conditionalFormatting>
  <conditionalFormatting sqref="J2:J3">
    <cfRule type="top10" dxfId="3012" priority="5" rank="1"/>
  </conditionalFormatting>
  <conditionalFormatting sqref="E2:J3">
    <cfRule type="cellIs" dxfId="3011" priority="4" operator="greaterThanOrEqual">
      <formula>200</formula>
    </cfRule>
  </conditionalFormatting>
  <conditionalFormatting sqref="G2:G3">
    <cfRule type="top10" dxfId="3010" priority="3" rank="1"/>
  </conditionalFormatting>
  <conditionalFormatting sqref="H2:H3">
    <cfRule type="top10" dxfId="3009" priority="2" rank="1"/>
  </conditionalFormatting>
  <conditionalFormatting sqref="I2:I3">
    <cfRule type="top10" dxfId="3008" priority="1" rank="1"/>
  </conditionalFormatting>
  <hyperlinks>
    <hyperlink ref="Q1" location="'National Rankings'!A1" display="Back to Ranking" xr:uid="{FAAAFBEB-7FDA-4912-AC5E-6B3E42EE604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F6601E1-5CFB-4F3B-A7AC-B16FB89B587E}">
          <x14:formula1>
            <xm:f>'C:\Users\abra2\Desktop\ABRA Files and More\AUTO BENCH REST ASSOCIATION FILE\ABRA 2019\Georgia\[Georgia Results 01 19 20.xlsm]DATA SHEET'!#REF!</xm:f>
          </x14:formula1>
          <xm:sqref>B1:B3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D19C4-0F3E-468A-887F-7DE6BD5EC799}">
  <dimension ref="A1:Q5"/>
  <sheetViews>
    <sheetView workbookViewId="0">
      <selection activeCell="A3" sqref="A3:O3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70" t="s">
        <v>168</v>
      </c>
      <c r="C2" s="15">
        <v>44792</v>
      </c>
      <c r="D2" s="16" t="s">
        <v>171</v>
      </c>
      <c r="E2" s="17">
        <v>179</v>
      </c>
      <c r="F2" s="17">
        <v>180</v>
      </c>
      <c r="G2" s="17">
        <v>182</v>
      </c>
      <c r="H2" s="17"/>
      <c r="I2" s="17"/>
      <c r="J2" s="17"/>
      <c r="K2" s="18">
        <v>3</v>
      </c>
      <c r="L2" s="18">
        <v>541</v>
      </c>
      <c r="M2" s="19">
        <v>180.33333333333334</v>
      </c>
      <c r="N2" s="20">
        <v>5</v>
      </c>
      <c r="O2" s="21">
        <v>185.33333333333334</v>
      </c>
    </row>
    <row r="3" spans="1:17" x14ac:dyDescent="0.3">
      <c r="A3" s="13" t="s">
        <v>30</v>
      </c>
      <c r="B3" s="14" t="s">
        <v>168</v>
      </c>
      <c r="C3" s="15">
        <v>44870</v>
      </c>
      <c r="D3" s="16" t="s">
        <v>171</v>
      </c>
      <c r="E3" s="17">
        <v>183</v>
      </c>
      <c r="F3" s="17">
        <v>190</v>
      </c>
      <c r="G3" s="17">
        <v>188</v>
      </c>
      <c r="H3" s="17"/>
      <c r="I3" s="17"/>
      <c r="J3" s="17"/>
      <c r="K3" s="18">
        <v>3</v>
      </c>
      <c r="L3" s="18">
        <v>561</v>
      </c>
      <c r="M3" s="19">
        <v>187</v>
      </c>
      <c r="N3" s="20">
        <v>5</v>
      </c>
      <c r="O3" s="21">
        <v>192</v>
      </c>
    </row>
    <row r="5" spans="1:17" x14ac:dyDescent="0.3">
      <c r="K5" s="8">
        <f>SUM(K2:K4)</f>
        <v>6</v>
      </c>
      <c r="L5" s="8">
        <f>SUM(L2:L4)</f>
        <v>1102</v>
      </c>
      <c r="M5" s="7">
        <f>SUM(L5/K5)</f>
        <v>183.66666666666666</v>
      </c>
      <c r="N5" s="8">
        <f>SUM(N2:N4)</f>
        <v>10</v>
      </c>
      <c r="O5" s="12">
        <f>SUM(M5+N5)</f>
        <v>193.66666666666666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1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B3:C3 E3:J3" name="Range1_42_1"/>
    <protectedRange algorithmName="SHA-512" hashValue="ON39YdpmFHfN9f47KpiRvqrKx0V9+erV1CNkpWzYhW/Qyc6aT8rEyCrvauWSYGZK2ia3o7vd3akF07acHAFpOA==" saltValue="yVW9XmDwTqEnmpSGai0KYg==" spinCount="100000" sqref="D3" name="Range1_1_38_1"/>
  </protectedRanges>
  <conditionalFormatting sqref="F2">
    <cfRule type="top10" dxfId="3007" priority="11" rank="1"/>
  </conditionalFormatting>
  <conditionalFormatting sqref="G2">
    <cfRule type="top10" dxfId="3006" priority="10" rank="1"/>
  </conditionalFormatting>
  <conditionalFormatting sqref="H2">
    <cfRule type="top10" dxfId="3005" priority="9" rank="1"/>
  </conditionalFormatting>
  <conditionalFormatting sqref="I2">
    <cfRule type="top10" dxfId="3004" priority="7" rank="1"/>
  </conditionalFormatting>
  <conditionalFormatting sqref="J2">
    <cfRule type="top10" dxfId="3003" priority="8" rank="1"/>
  </conditionalFormatting>
  <conditionalFormatting sqref="E2">
    <cfRule type="top10" dxfId="3002" priority="12" rank="1"/>
  </conditionalFormatting>
  <conditionalFormatting sqref="I3">
    <cfRule type="top10" dxfId="3001" priority="6" rank="1"/>
  </conditionalFormatting>
  <conditionalFormatting sqref="H3">
    <cfRule type="top10" dxfId="3000" priority="2" rank="1"/>
  </conditionalFormatting>
  <conditionalFormatting sqref="J3">
    <cfRule type="top10" dxfId="2999" priority="3" rank="1"/>
  </conditionalFormatting>
  <conditionalFormatting sqref="G3">
    <cfRule type="top10" dxfId="2998" priority="5" rank="1"/>
  </conditionalFormatting>
  <conditionalFormatting sqref="F3">
    <cfRule type="top10" dxfId="2997" priority="4" rank="1"/>
  </conditionalFormatting>
  <conditionalFormatting sqref="E3">
    <cfRule type="top10" dxfId="2996" priority="1" rank="1"/>
  </conditionalFormatting>
  <hyperlinks>
    <hyperlink ref="Q1" location="'National Rankings'!A1" display="Back to Ranking" xr:uid="{44DA27BB-0D46-450C-8A0E-3E08D95D3C38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EB9214F-B212-46A7-92CD-136F7456E32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3FFF2-9791-4177-BEC0-E82684A825C8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197</v>
      </c>
      <c r="C2" s="15">
        <v>44831</v>
      </c>
      <c r="D2" s="16" t="s">
        <v>117</v>
      </c>
      <c r="E2" s="17">
        <v>182</v>
      </c>
      <c r="F2" s="17">
        <v>185</v>
      </c>
      <c r="G2" s="17">
        <v>181</v>
      </c>
      <c r="H2" s="17"/>
      <c r="I2" s="17"/>
      <c r="J2" s="17"/>
      <c r="K2" s="18">
        <v>3</v>
      </c>
      <c r="L2" s="18">
        <f>SUM(E2:J2)</f>
        <v>548</v>
      </c>
      <c r="M2" s="19">
        <f>IFERROR(L2/K2,0)</f>
        <v>182.66666666666666</v>
      </c>
      <c r="N2" s="20">
        <v>5</v>
      </c>
      <c r="O2" s="21">
        <f>SUM(M2+N2)</f>
        <v>187.66666666666666</v>
      </c>
    </row>
    <row r="4" spans="1:17" x14ac:dyDescent="0.3">
      <c r="K4" s="8">
        <f>SUM(K2:K3)</f>
        <v>3</v>
      </c>
      <c r="L4" s="8">
        <f>SUM(L2:L3)</f>
        <v>548</v>
      </c>
      <c r="M4" s="7">
        <f>SUM(L4/K4)</f>
        <v>182.66666666666666</v>
      </c>
      <c r="N4" s="8">
        <f>SUM(N2:N3)</f>
        <v>5</v>
      </c>
      <c r="O4" s="12">
        <f>SUM(M4+N4)</f>
        <v>187.66666666666666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12_1"/>
    <protectedRange algorithmName="SHA-512" hashValue="ON39YdpmFHfN9f47KpiRvqrKx0V9+erV1CNkpWzYhW/Qyc6aT8rEyCrvauWSYGZK2ia3o7vd3akF07acHAFpOA==" saltValue="yVW9XmDwTqEnmpSGai0KYg==" spinCount="100000" sqref="D2" name="Range1_1_12_1"/>
    <protectedRange algorithmName="SHA-512" hashValue="ON39YdpmFHfN9f47KpiRvqrKx0V9+erV1CNkpWzYhW/Qyc6aT8rEyCrvauWSYGZK2ia3o7vd3akF07acHAFpOA==" saltValue="yVW9XmDwTqEnmpSGai0KYg==" spinCount="100000" sqref="E2:H2" name="Range1_3_4_1"/>
  </protectedRanges>
  <conditionalFormatting sqref="F2">
    <cfRule type="top10" dxfId="2995" priority="6" rank="1"/>
  </conditionalFormatting>
  <conditionalFormatting sqref="I2">
    <cfRule type="top10" dxfId="2994" priority="3" rank="1"/>
    <cfRule type="top10" dxfId="2993" priority="8" rank="1"/>
  </conditionalFormatting>
  <conditionalFormatting sqref="E2">
    <cfRule type="top10" dxfId="2992" priority="7" rank="1"/>
  </conditionalFormatting>
  <conditionalFormatting sqref="G2">
    <cfRule type="top10" dxfId="2991" priority="5" rank="1"/>
  </conditionalFormatting>
  <conditionalFormatting sqref="H2">
    <cfRule type="top10" dxfId="2990" priority="4" rank="1"/>
  </conditionalFormatting>
  <conditionalFormatting sqref="J2">
    <cfRule type="top10" dxfId="2989" priority="2" rank="1"/>
  </conditionalFormatting>
  <conditionalFormatting sqref="E2:J2">
    <cfRule type="cellIs" dxfId="2988" priority="1" operator="greaterThanOrEqual">
      <formula>200</formula>
    </cfRule>
  </conditionalFormatting>
  <hyperlinks>
    <hyperlink ref="Q1" location="'National Rankings'!A1" display="Back to Ranking" xr:uid="{9B6EC134-F4D4-4E89-AF70-D0969F388B1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5ABF0FC-F881-4F77-B2FC-404D2A0950B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F66BE-71A2-4606-ADE5-4E1635F863D6}">
  <dimension ref="A1:Q4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154</v>
      </c>
      <c r="C2" s="15">
        <v>44789</v>
      </c>
      <c r="D2" s="16" t="s">
        <v>149</v>
      </c>
      <c r="E2" s="17">
        <v>182</v>
      </c>
      <c r="F2" s="17">
        <v>184</v>
      </c>
      <c r="G2" s="17">
        <v>190</v>
      </c>
      <c r="H2" s="17"/>
      <c r="I2" s="17"/>
      <c r="J2" s="17"/>
      <c r="K2" s="18">
        <v>3</v>
      </c>
      <c r="L2" s="18">
        <v>556</v>
      </c>
      <c r="M2" s="19">
        <v>185.33333333333334</v>
      </c>
      <c r="N2" s="20">
        <v>4</v>
      </c>
      <c r="O2" s="21">
        <v>189.33333333333334</v>
      </c>
    </row>
    <row r="4" spans="1:17" x14ac:dyDescent="0.3">
      <c r="K4" s="8">
        <f>SUM(K2:K3)</f>
        <v>3</v>
      </c>
      <c r="L4" s="8">
        <f>SUM(L2:L3)</f>
        <v>556</v>
      </c>
      <c r="M4" s="7">
        <f>SUM(L4/K4)</f>
        <v>185.33333333333334</v>
      </c>
      <c r="N4" s="8">
        <f>SUM(N2:N3)</f>
        <v>4</v>
      </c>
      <c r="O4" s="12">
        <f>SUM(M4+N4)</f>
        <v>189.33333333333334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4"/>
    <protectedRange algorithmName="SHA-512" hashValue="ON39YdpmFHfN9f47KpiRvqrKx0V9+erV1CNkpWzYhW/Qyc6aT8rEyCrvauWSYGZK2ia3o7vd3akF07acHAFpOA==" saltValue="yVW9XmDwTqEnmpSGai0KYg==" spinCount="100000" sqref="D2" name="Range1_1_12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F2">
    <cfRule type="top10" dxfId="2987" priority="5" rank="1"/>
  </conditionalFormatting>
  <conditionalFormatting sqref="G2">
    <cfRule type="top10" dxfId="2986" priority="4" rank="1"/>
  </conditionalFormatting>
  <conditionalFormatting sqref="H2">
    <cfRule type="top10" dxfId="2985" priority="3" rank="1"/>
  </conditionalFormatting>
  <conditionalFormatting sqref="I2">
    <cfRule type="top10" dxfId="2984" priority="1" rank="1"/>
  </conditionalFormatting>
  <conditionalFormatting sqref="J2">
    <cfRule type="top10" dxfId="2983" priority="2" rank="1"/>
  </conditionalFormatting>
  <conditionalFormatting sqref="E2">
    <cfRule type="top10" dxfId="2982" priority="6" rank="1"/>
  </conditionalFormatting>
  <hyperlinks>
    <hyperlink ref="Q1" location="'National Rankings'!A1" display="Back to Ranking" xr:uid="{95ED0244-050F-47B0-9367-63E6EEC5D65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94C70B2-2B7A-49A5-8FD0-E5A4FEAA953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BFB95-F776-494B-BA3F-A820C7281CEA}">
  <sheetPr codeName="Sheet13"/>
  <dimension ref="A1:Q5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118</v>
      </c>
      <c r="C2" s="15">
        <v>44744</v>
      </c>
      <c r="D2" s="16" t="s">
        <v>52</v>
      </c>
      <c r="E2" s="17">
        <v>186</v>
      </c>
      <c r="F2" s="17">
        <v>181</v>
      </c>
      <c r="G2" s="17">
        <v>184</v>
      </c>
      <c r="H2" s="17">
        <v>180</v>
      </c>
      <c r="I2" s="17"/>
      <c r="J2" s="17"/>
      <c r="K2" s="18">
        <v>4</v>
      </c>
      <c r="L2" s="18">
        <v>731</v>
      </c>
      <c r="M2" s="19">
        <v>182.75</v>
      </c>
      <c r="N2" s="20">
        <v>3</v>
      </c>
      <c r="O2" s="21">
        <v>185.75</v>
      </c>
    </row>
    <row r="3" spans="1:17" x14ac:dyDescent="0.3">
      <c r="A3" s="13" t="s">
        <v>30</v>
      </c>
      <c r="B3" s="14" t="s">
        <v>155</v>
      </c>
      <c r="C3" s="15">
        <v>44779</v>
      </c>
      <c r="D3" s="16" t="s">
        <v>52</v>
      </c>
      <c r="E3" s="17">
        <v>177</v>
      </c>
      <c r="F3" s="17">
        <v>183</v>
      </c>
      <c r="G3" s="17">
        <v>184</v>
      </c>
      <c r="H3" s="17">
        <v>181</v>
      </c>
      <c r="I3" s="17"/>
      <c r="J3" s="17"/>
      <c r="K3" s="18">
        <v>4</v>
      </c>
      <c r="L3" s="18">
        <v>725</v>
      </c>
      <c r="M3" s="19">
        <v>181.25</v>
      </c>
      <c r="N3" s="20">
        <v>3</v>
      </c>
      <c r="O3" s="21">
        <v>184.25</v>
      </c>
    </row>
    <row r="5" spans="1:17" x14ac:dyDescent="0.3">
      <c r="K5" s="8">
        <f>SUM(K2:K4)</f>
        <v>8</v>
      </c>
      <c r="L5" s="8">
        <f>SUM(L2:L4)</f>
        <v>1456</v>
      </c>
      <c r="M5" s="7">
        <f>SUM(L5/K5)</f>
        <v>182</v>
      </c>
      <c r="N5" s="8">
        <f>SUM(N2:N4)</f>
        <v>6</v>
      </c>
      <c r="O5" s="12">
        <f>SUM(M5+N5)</f>
        <v>188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1_1"/>
  </protectedRanges>
  <conditionalFormatting sqref="E2:J2">
    <cfRule type="cellIs" dxfId="2981" priority="13" operator="equal">
      <formula>200</formula>
    </cfRule>
  </conditionalFormatting>
  <conditionalFormatting sqref="F2">
    <cfRule type="top10" dxfId="2980" priority="7" rank="1"/>
  </conditionalFormatting>
  <conditionalFormatting sqref="G2">
    <cfRule type="top10" dxfId="2979" priority="8" rank="1"/>
  </conditionalFormatting>
  <conditionalFormatting sqref="H2">
    <cfRule type="top10" dxfId="2978" priority="9" rank="1"/>
  </conditionalFormatting>
  <conditionalFormatting sqref="I2">
    <cfRule type="top10" dxfId="2977" priority="10" rank="1"/>
  </conditionalFormatting>
  <conditionalFormatting sqref="J2">
    <cfRule type="top10" dxfId="2976" priority="11" rank="1"/>
  </conditionalFormatting>
  <conditionalFormatting sqref="E2">
    <cfRule type="top10" dxfId="2975" priority="12" rank="1"/>
  </conditionalFormatting>
  <conditionalFormatting sqref="J3">
    <cfRule type="top10" dxfId="2974" priority="1" rank="1"/>
  </conditionalFormatting>
  <conditionalFormatting sqref="I3">
    <cfRule type="top10" dxfId="2973" priority="2" rank="1"/>
  </conditionalFormatting>
  <conditionalFormatting sqref="H3">
    <cfRule type="top10" dxfId="2972" priority="3" rank="1"/>
  </conditionalFormatting>
  <conditionalFormatting sqref="G3">
    <cfRule type="top10" dxfId="2971" priority="4" rank="1"/>
  </conditionalFormatting>
  <conditionalFormatting sqref="F3">
    <cfRule type="top10" dxfId="2970" priority="5" rank="1"/>
  </conditionalFormatting>
  <conditionalFormatting sqref="E3">
    <cfRule type="top10" dxfId="2969" priority="6" rank="1"/>
  </conditionalFormatting>
  <hyperlinks>
    <hyperlink ref="Q1" location="'National Rankings'!A1" display="Back to Ranking" xr:uid="{398CDB76-7B40-440A-8ECA-9DCA1CB6C78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6550B3E-074A-4685-91A3-661275909DD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DC93F-C31C-40BA-A537-D34DC55C11C0}">
  <dimension ref="A1:Q4"/>
  <sheetViews>
    <sheetView topLeftCell="B1" workbookViewId="0">
      <selection activeCell="B12" sqref="B1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155</v>
      </c>
      <c r="C2" s="15">
        <v>44870</v>
      </c>
      <c r="D2" s="16" t="s">
        <v>38</v>
      </c>
      <c r="E2" s="17">
        <v>177</v>
      </c>
      <c r="F2" s="17">
        <v>179</v>
      </c>
      <c r="G2" s="17">
        <v>176</v>
      </c>
      <c r="H2" s="17">
        <v>168</v>
      </c>
      <c r="I2" s="17">
        <v>183</v>
      </c>
      <c r="J2" s="17">
        <v>183</v>
      </c>
      <c r="K2" s="18">
        <v>6</v>
      </c>
      <c r="L2" s="18">
        <v>1066</v>
      </c>
      <c r="M2" s="19">
        <v>177.66666666666666</v>
      </c>
      <c r="N2" s="20">
        <v>4</v>
      </c>
      <c r="O2" s="21">
        <v>181.66666666666666</v>
      </c>
    </row>
    <row r="3" spans="1:17" x14ac:dyDescent="0.3">
      <c r="N3" s="20"/>
    </row>
    <row r="4" spans="1:17" x14ac:dyDescent="0.3">
      <c r="K4" s="8">
        <f>SUM(K2:K3)</f>
        <v>6</v>
      </c>
      <c r="L4" s="8">
        <f>SUM(L2:L3)</f>
        <v>1066</v>
      </c>
      <c r="M4" s="7">
        <f>SUM(L4/K4)</f>
        <v>177.66666666666666</v>
      </c>
      <c r="N4" s="20">
        <v>4</v>
      </c>
      <c r="O4" s="12">
        <f>SUM(M4+N4)</f>
        <v>181.66666666666666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43"/>
    <protectedRange algorithmName="SHA-512" hashValue="ON39YdpmFHfN9f47KpiRvqrKx0V9+erV1CNkpWzYhW/Qyc6aT8rEyCrvauWSYGZK2ia3o7vd3akF07acHAFpOA==" saltValue="yVW9XmDwTqEnmpSGai0KYg==" spinCount="100000" sqref="D2" name="Range1_1_39"/>
    <protectedRange algorithmName="SHA-512" hashValue="ON39YdpmFHfN9f47KpiRvqrKx0V9+erV1CNkpWzYhW/Qyc6aT8rEyCrvauWSYGZK2ia3o7vd3akF07acHAFpOA==" saltValue="yVW9XmDwTqEnmpSGai0KYg==" spinCount="100000" sqref="E2:H2" name="Range1_3_1_4"/>
  </protectedRanges>
  <conditionalFormatting sqref="F2">
    <cfRule type="top10" dxfId="2968" priority="5" rank="1"/>
  </conditionalFormatting>
  <conditionalFormatting sqref="G2">
    <cfRule type="top10" dxfId="2967" priority="4" rank="1"/>
  </conditionalFormatting>
  <conditionalFormatting sqref="H2">
    <cfRule type="top10" dxfId="2966" priority="3" rank="1"/>
  </conditionalFormatting>
  <conditionalFormatting sqref="I2">
    <cfRule type="top10" dxfId="2965" priority="1" rank="1"/>
  </conditionalFormatting>
  <conditionalFormatting sqref="J2">
    <cfRule type="top10" dxfId="2964" priority="2" rank="1"/>
  </conditionalFormatting>
  <conditionalFormatting sqref="E2">
    <cfRule type="top10" dxfId="2963" priority="6" rank="1"/>
  </conditionalFormatting>
  <hyperlinks>
    <hyperlink ref="Q1" location="'National Rankings'!A1" display="Back to Ranking" xr:uid="{B82D1C7A-A722-43E7-94E6-CE7EBEC255F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BC35C73-B2FD-4DC9-8F81-075D66A7A58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D169D-6ABF-4A18-A33D-750B98187E03}">
  <dimension ref="A1:Q6"/>
  <sheetViews>
    <sheetView workbookViewId="0">
      <selection activeCell="A4" sqref="A4:O4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175</v>
      </c>
      <c r="C2" s="15">
        <v>44800</v>
      </c>
      <c r="D2" s="16" t="s">
        <v>42</v>
      </c>
      <c r="E2" s="17">
        <v>191</v>
      </c>
      <c r="F2" s="17">
        <v>183</v>
      </c>
      <c r="G2" s="17">
        <v>188</v>
      </c>
      <c r="H2" s="17">
        <v>183</v>
      </c>
      <c r="I2" s="17"/>
      <c r="J2" s="17"/>
      <c r="K2" s="18">
        <v>4</v>
      </c>
      <c r="L2" s="18">
        <v>745</v>
      </c>
      <c r="M2" s="19">
        <v>186.25</v>
      </c>
      <c r="N2" s="20">
        <v>11</v>
      </c>
      <c r="O2" s="21">
        <v>197.25</v>
      </c>
    </row>
    <row r="3" spans="1:17" x14ac:dyDescent="0.3">
      <c r="A3" s="13" t="s">
        <v>30</v>
      </c>
      <c r="B3" s="14" t="s">
        <v>175</v>
      </c>
      <c r="C3" s="15">
        <v>44814</v>
      </c>
      <c r="D3" s="16" t="s">
        <v>42</v>
      </c>
      <c r="E3" s="17">
        <v>188</v>
      </c>
      <c r="F3" s="17">
        <v>180</v>
      </c>
      <c r="G3" s="17">
        <v>182</v>
      </c>
      <c r="H3" s="17">
        <v>190</v>
      </c>
      <c r="I3" s="17"/>
      <c r="J3" s="17"/>
      <c r="K3" s="18">
        <v>4</v>
      </c>
      <c r="L3" s="18">
        <v>740</v>
      </c>
      <c r="M3" s="19">
        <v>185</v>
      </c>
      <c r="N3" s="20">
        <v>9</v>
      </c>
      <c r="O3" s="21">
        <v>194</v>
      </c>
    </row>
    <row r="4" spans="1:17" x14ac:dyDescent="0.3">
      <c r="A4" s="13" t="s">
        <v>30</v>
      </c>
      <c r="B4" s="14" t="s">
        <v>175</v>
      </c>
      <c r="C4" s="15">
        <v>44877</v>
      </c>
      <c r="D4" s="16" t="s">
        <v>42</v>
      </c>
      <c r="E4" s="17">
        <v>186</v>
      </c>
      <c r="F4" s="17">
        <v>182</v>
      </c>
      <c r="G4" s="17">
        <v>188</v>
      </c>
      <c r="H4" s="17">
        <v>183</v>
      </c>
      <c r="I4" s="17"/>
      <c r="J4" s="17"/>
      <c r="K4" s="18">
        <v>4</v>
      </c>
      <c r="L4" s="18">
        <v>739</v>
      </c>
      <c r="M4" s="19">
        <v>184.75</v>
      </c>
      <c r="N4" s="20">
        <v>13</v>
      </c>
      <c r="O4" s="21">
        <v>197.75</v>
      </c>
    </row>
    <row r="6" spans="1:17" x14ac:dyDescent="0.3">
      <c r="K6" s="8">
        <f>SUM(K2:K5)</f>
        <v>12</v>
      </c>
      <c r="L6" s="8">
        <f>SUM(L2:L5)</f>
        <v>2224</v>
      </c>
      <c r="M6" s="7">
        <f>SUM(L6/K6)</f>
        <v>185.33333333333334</v>
      </c>
      <c r="N6" s="8">
        <f>SUM(N2:N5)</f>
        <v>33</v>
      </c>
      <c r="O6" s="12">
        <f>SUM(M6+N6)</f>
        <v>218.33333333333334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"/>
    <protectedRange algorithmName="SHA-512" hashValue="ON39YdpmFHfN9f47KpiRvqrKx0V9+erV1CNkpWzYhW/Qyc6aT8rEyCrvauWSYGZK2ia3o7vd3akF07acHAFpOA==" saltValue="yVW9XmDwTqEnmpSGai0KYg==" spinCount="100000" sqref="D2" name="Range1_1_15_1"/>
    <protectedRange algorithmName="SHA-512" hashValue="ON39YdpmFHfN9f47KpiRvqrKx0V9+erV1CNkpWzYhW/Qyc6aT8rEyCrvauWSYGZK2ia3o7vd3akF07acHAFpOA==" saltValue="yVW9XmDwTqEnmpSGai0KYg==" spinCount="100000" sqref="E2:J2" name="Range1_3_5_1"/>
    <protectedRange algorithmName="SHA-512" hashValue="ON39YdpmFHfN9f47KpiRvqrKx0V9+erV1CNkpWzYhW/Qyc6aT8rEyCrvauWSYGZK2ia3o7vd3akF07acHAFpOA==" saltValue="yVW9XmDwTqEnmpSGai0KYg==" spinCount="100000" sqref="E3:J3" name="Range1_21"/>
    <protectedRange algorithmName="SHA-512" hashValue="ON39YdpmFHfN9f47KpiRvqrKx0V9+erV1CNkpWzYhW/Qyc6aT8rEyCrvauWSYGZK2ia3o7vd3akF07acHAFpOA==" saltValue="yVW9XmDwTqEnmpSGai0KYg==" spinCount="100000" sqref="B3:C3" name="Range1_1_2_2_1"/>
    <protectedRange algorithmName="SHA-512" hashValue="ON39YdpmFHfN9f47KpiRvqrKx0V9+erV1CNkpWzYhW/Qyc6aT8rEyCrvauWSYGZK2ia3o7vd3akF07acHAFpOA==" saltValue="yVW9XmDwTqEnmpSGai0KYg==" spinCount="100000" sqref="D3" name="Range1_1_1_2_1_1"/>
    <protectedRange algorithmName="SHA-512" hashValue="ON39YdpmFHfN9f47KpiRvqrKx0V9+erV1CNkpWzYhW/Qyc6aT8rEyCrvauWSYGZK2ia3o7vd3akF07acHAFpOA==" saltValue="yVW9XmDwTqEnmpSGai0KYg==" spinCount="100000" sqref="E4:J4 B4:C4" name="Range1_47"/>
    <protectedRange algorithmName="SHA-512" hashValue="ON39YdpmFHfN9f47KpiRvqrKx0V9+erV1CNkpWzYhW/Qyc6aT8rEyCrvauWSYGZK2ia3o7vd3akF07acHAFpOA==" saltValue="yVW9XmDwTqEnmpSGai0KYg==" spinCount="100000" sqref="D4" name="Range1_1_41"/>
  </protectedRanges>
  <conditionalFormatting sqref="F2">
    <cfRule type="top10" dxfId="2962" priority="20" rank="1"/>
  </conditionalFormatting>
  <conditionalFormatting sqref="E2">
    <cfRule type="top10" dxfId="2961" priority="19" rank="1"/>
  </conditionalFormatting>
  <conditionalFormatting sqref="J2">
    <cfRule type="top10" dxfId="2960" priority="18" rank="1"/>
  </conditionalFormatting>
  <conditionalFormatting sqref="E2:J2">
    <cfRule type="cellIs" dxfId="2959" priority="17" operator="greaterThanOrEqual">
      <formula>200</formula>
    </cfRule>
  </conditionalFormatting>
  <conditionalFormatting sqref="G2">
    <cfRule type="top10" dxfId="2958" priority="16" rank="1"/>
  </conditionalFormatting>
  <conditionalFormatting sqref="H2">
    <cfRule type="top10" dxfId="2957" priority="15" rank="1"/>
  </conditionalFormatting>
  <conditionalFormatting sqref="I2">
    <cfRule type="top10" dxfId="2956" priority="14" rank="1"/>
  </conditionalFormatting>
  <conditionalFormatting sqref="F3">
    <cfRule type="top10" dxfId="2955" priority="8" rank="1"/>
  </conditionalFormatting>
  <conditionalFormatting sqref="G3">
    <cfRule type="top10" dxfId="2954" priority="9" rank="1"/>
  </conditionalFormatting>
  <conditionalFormatting sqref="H3">
    <cfRule type="top10" dxfId="2953" priority="10" rank="1"/>
  </conditionalFormatting>
  <conditionalFormatting sqref="I3">
    <cfRule type="top10" dxfId="2952" priority="11" rank="1"/>
  </conditionalFormatting>
  <conditionalFormatting sqref="J3">
    <cfRule type="top10" dxfId="2951" priority="12" rank="1"/>
  </conditionalFormatting>
  <conditionalFormatting sqref="E3">
    <cfRule type="top10" dxfId="2950" priority="13" rank="1"/>
  </conditionalFormatting>
  <conditionalFormatting sqref="E3:J3">
    <cfRule type="cellIs" dxfId="2949" priority="7" operator="equal">
      <formula>200</formula>
    </cfRule>
  </conditionalFormatting>
  <conditionalFormatting sqref="J4">
    <cfRule type="top10" dxfId="2948" priority="1" rank="1"/>
  </conditionalFormatting>
  <conditionalFormatting sqref="I4">
    <cfRule type="top10" dxfId="2947" priority="2" rank="1"/>
  </conditionalFormatting>
  <conditionalFormatting sqref="H4">
    <cfRule type="top10" dxfId="2946" priority="3" rank="1"/>
  </conditionalFormatting>
  <conditionalFormatting sqref="G4">
    <cfRule type="top10" dxfId="2945" priority="4" rank="1"/>
  </conditionalFormatting>
  <conditionalFormatting sqref="F4">
    <cfRule type="top10" dxfId="2944" priority="5" rank="1"/>
  </conditionalFormatting>
  <conditionalFormatting sqref="E4">
    <cfRule type="top10" dxfId="2943" priority="6" rank="1"/>
  </conditionalFormatting>
  <hyperlinks>
    <hyperlink ref="Q1" location="'National Rankings'!A1" display="Back to Ranking" xr:uid="{52B470C9-1A97-448F-B02C-09E143043A5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F9C1D3-D4D0-4A41-85FA-D66FFCD6D19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A60B6-5867-4E10-83CA-0FB4F5DD81E0}">
  <dimension ref="A1:Q8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156</v>
      </c>
      <c r="C2" s="15">
        <v>44779</v>
      </c>
      <c r="D2" s="16" t="s">
        <v>166</v>
      </c>
      <c r="E2" s="17">
        <v>186</v>
      </c>
      <c r="F2" s="17">
        <v>189</v>
      </c>
      <c r="G2" s="17">
        <v>185</v>
      </c>
      <c r="H2" s="17">
        <v>186</v>
      </c>
      <c r="I2" s="17"/>
      <c r="J2" s="17"/>
      <c r="K2" s="18">
        <v>4</v>
      </c>
      <c r="L2" s="18">
        <v>746</v>
      </c>
      <c r="M2" s="19">
        <v>186.5</v>
      </c>
      <c r="N2" s="20">
        <v>2</v>
      </c>
      <c r="O2" s="21">
        <v>188.5</v>
      </c>
    </row>
    <row r="3" spans="1:17" x14ac:dyDescent="0.3">
      <c r="A3" s="13" t="s">
        <v>30</v>
      </c>
      <c r="B3" s="14" t="s">
        <v>156</v>
      </c>
      <c r="C3" s="15">
        <v>44807</v>
      </c>
      <c r="D3" s="16" t="s">
        <v>172</v>
      </c>
      <c r="E3" s="17">
        <v>191</v>
      </c>
      <c r="F3" s="17">
        <v>193</v>
      </c>
      <c r="G3" s="17">
        <v>185</v>
      </c>
      <c r="H3" s="17">
        <v>196</v>
      </c>
      <c r="I3" s="17">
        <v>196</v>
      </c>
      <c r="J3" s="17">
        <v>197</v>
      </c>
      <c r="K3" s="18">
        <v>6</v>
      </c>
      <c r="L3" s="18">
        <v>1158</v>
      </c>
      <c r="M3" s="19">
        <v>193</v>
      </c>
      <c r="N3" s="20">
        <v>4</v>
      </c>
      <c r="O3" s="21">
        <v>197</v>
      </c>
    </row>
    <row r="4" spans="1:17" x14ac:dyDescent="0.3">
      <c r="A4" s="13" t="s">
        <v>30</v>
      </c>
      <c r="B4" s="14" t="s">
        <v>156</v>
      </c>
      <c r="C4" s="15">
        <v>44828</v>
      </c>
      <c r="D4" s="16" t="s">
        <v>183</v>
      </c>
      <c r="E4" s="34">
        <v>194</v>
      </c>
      <c r="F4" s="34">
        <v>196</v>
      </c>
      <c r="G4" s="34">
        <v>198</v>
      </c>
      <c r="H4" s="34">
        <v>198</v>
      </c>
      <c r="I4" s="34"/>
      <c r="J4" s="34"/>
      <c r="K4" s="18">
        <v>4</v>
      </c>
      <c r="L4" s="18">
        <v>786</v>
      </c>
      <c r="M4" s="19">
        <v>196.5</v>
      </c>
      <c r="N4" s="20">
        <v>13</v>
      </c>
      <c r="O4" s="21">
        <v>209.5</v>
      </c>
    </row>
    <row r="5" spans="1:17" x14ac:dyDescent="0.3">
      <c r="A5" s="13" t="s">
        <v>30</v>
      </c>
      <c r="B5" s="14" t="s">
        <v>156</v>
      </c>
      <c r="C5" s="15">
        <v>44835</v>
      </c>
      <c r="D5" s="16" t="s">
        <v>166</v>
      </c>
      <c r="E5" s="17">
        <v>189</v>
      </c>
      <c r="F5" s="17">
        <v>190</v>
      </c>
      <c r="G5" s="17">
        <v>185</v>
      </c>
      <c r="H5" s="17">
        <v>192</v>
      </c>
      <c r="I5" s="17">
        <v>191</v>
      </c>
      <c r="J5" s="17">
        <v>191</v>
      </c>
      <c r="K5" s="18">
        <v>6</v>
      </c>
      <c r="L5" s="18">
        <v>1138</v>
      </c>
      <c r="M5" s="19">
        <v>189.66666666666666</v>
      </c>
      <c r="N5" s="20">
        <v>10</v>
      </c>
      <c r="O5" s="21">
        <v>199.66666666666666</v>
      </c>
    </row>
    <row r="6" spans="1:17" x14ac:dyDescent="0.3">
      <c r="A6" s="13" t="s">
        <v>30</v>
      </c>
      <c r="B6" s="14" t="s">
        <v>156</v>
      </c>
      <c r="C6" s="15">
        <v>44849</v>
      </c>
      <c r="D6" s="16" t="s">
        <v>193</v>
      </c>
      <c r="E6" s="17">
        <v>192</v>
      </c>
      <c r="F6" s="17">
        <v>191</v>
      </c>
      <c r="G6" s="17">
        <v>191</v>
      </c>
      <c r="H6" s="17">
        <v>182</v>
      </c>
      <c r="I6" s="17"/>
      <c r="J6" s="17"/>
      <c r="K6" s="18">
        <v>4</v>
      </c>
      <c r="L6" s="18">
        <v>756</v>
      </c>
      <c r="M6" s="19">
        <v>189</v>
      </c>
      <c r="N6" s="20">
        <v>11</v>
      </c>
      <c r="O6" s="21">
        <v>200</v>
      </c>
    </row>
    <row r="8" spans="1:17" x14ac:dyDescent="0.3">
      <c r="K8" s="8">
        <f>SUM(K2:K7)</f>
        <v>24</v>
      </c>
      <c r="L8" s="8">
        <f>SUM(L2:L7)</f>
        <v>4584</v>
      </c>
      <c r="M8" s="7">
        <f>SUM(L8/K8)</f>
        <v>191</v>
      </c>
      <c r="N8" s="8">
        <f>SUM(N2:N7)</f>
        <v>40</v>
      </c>
      <c r="O8" s="12">
        <f>SUM(M8+N8)</f>
        <v>231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B3:C3" name="Range1"/>
    <protectedRange algorithmName="SHA-512" hashValue="ON39YdpmFHfN9f47KpiRvqrKx0V9+erV1CNkpWzYhW/Qyc6aT8rEyCrvauWSYGZK2ia3o7vd3akF07acHAFpOA==" saltValue="yVW9XmDwTqEnmpSGai0KYg==" spinCount="100000" sqref="D3" name="Range1_1_15"/>
    <protectedRange algorithmName="SHA-512" hashValue="ON39YdpmFHfN9f47KpiRvqrKx0V9+erV1CNkpWzYhW/Qyc6aT8rEyCrvauWSYGZK2ia3o7vd3akF07acHAFpOA==" saltValue="yVW9XmDwTqEnmpSGai0KYg==" spinCount="100000" sqref="E3:J3" name="Range1_3_5"/>
    <protectedRange algorithmName="SHA-512" hashValue="ON39YdpmFHfN9f47KpiRvqrKx0V9+erV1CNkpWzYhW/Qyc6aT8rEyCrvauWSYGZK2ia3o7vd3akF07acHAFpOA==" saltValue="yVW9XmDwTqEnmpSGai0KYg==" spinCount="100000" sqref="I4:J4 B4:C4" name="Range1_22_1"/>
    <protectedRange algorithmName="SHA-512" hashValue="ON39YdpmFHfN9f47KpiRvqrKx0V9+erV1CNkpWzYhW/Qyc6aT8rEyCrvauWSYGZK2ia3o7vd3akF07acHAFpOA==" saltValue="yVW9XmDwTqEnmpSGai0KYg==" spinCount="100000" sqref="D4" name="Range1_1_16_1"/>
    <protectedRange algorithmName="SHA-512" hashValue="ON39YdpmFHfN9f47KpiRvqrKx0V9+erV1CNkpWzYhW/Qyc6aT8rEyCrvauWSYGZK2ia3o7vd3akF07acHAFpOA==" saltValue="yVW9XmDwTqEnmpSGai0KYg==" spinCount="100000" sqref="E4:H4" name="Range1_3_4_2"/>
    <protectedRange algorithmName="SHA-512" hashValue="ON39YdpmFHfN9f47KpiRvqrKx0V9+erV1CNkpWzYhW/Qyc6aT8rEyCrvauWSYGZK2ia3o7vd3akF07acHAFpOA==" saltValue="yVW9XmDwTqEnmpSGai0KYg==" spinCount="100000" sqref="E5:J6 B5:C6" name="Range1_13"/>
    <protectedRange algorithmName="SHA-512" hashValue="ON39YdpmFHfN9f47KpiRvqrKx0V9+erV1CNkpWzYhW/Qyc6aT8rEyCrvauWSYGZK2ia3o7vd3akF07acHAFpOA==" saltValue="yVW9XmDwTqEnmpSGai0KYg==" spinCount="100000" sqref="D5:D6" name="Range1_1_13"/>
  </protectedRanges>
  <conditionalFormatting sqref="E2">
    <cfRule type="top10" dxfId="2942" priority="29" rank="1"/>
  </conditionalFormatting>
  <conditionalFormatting sqref="F2">
    <cfRule type="top10" dxfId="2941" priority="28" rank="1"/>
  </conditionalFormatting>
  <conditionalFormatting sqref="G2">
    <cfRule type="top10" dxfId="2940" priority="27" rank="1"/>
  </conditionalFormatting>
  <conditionalFormatting sqref="H2">
    <cfRule type="top10" dxfId="2939" priority="26" rank="1"/>
  </conditionalFormatting>
  <conditionalFormatting sqref="I2">
    <cfRule type="top10" dxfId="2938" priority="25" rank="1"/>
  </conditionalFormatting>
  <conditionalFormatting sqref="J2">
    <cfRule type="top10" dxfId="2937" priority="24" rank="1"/>
  </conditionalFormatting>
  <conditionalFormatting sqref="F3">
    <cfRule type="top10" dxfId="2936" priority="23" rank="1"/>
  </conditionalFormatting>
  <conditionalFormatting sqref="E3">
    <cfRule type="top10" dxfId="2935" priority="22" rank="1"/>
  </conditionalFormatting>
  <conditionalFormatting sqref="J3">
    <cfRule type="top10" dxfId="2934" priority="21" rank="1"/>
  </conditionalFormatting>
  <conditionalFormatting sqref="E3:J3">
    <cfRule type="cellIs" dxfId="2933" priority="20" operator="greaterThanOrEqual">
      <formula>200</formula>
    </cfRule>
  </conditionalFormatting>
  <conditionalFormatting sqref="G3">
    <cfRule type="top10" dxfId="2932" priority="19" rank="1"/>
  </conditionalFormatting>
  <conditionalFormatting sqref="H3">
    <cfRule type="top10" dxfId="2931" priority="18" rank="1"/>
  </conditionalFormatting>
  <conditionalFormatting sqref="I3">
    <cfRule type="top10" dxfId="2930" priority="17" rank="1"/>
  </conditionalFormatting>
  <conditionalFormatting sqref="E4:J4">
    <cfRule type="cellIs" dxfId="2929" priority="9" operator="greaterThanOrEqual">
      <formula>200</formula>
    </cfRule>
  </conditionalFormatting>
  <conditionalFormatting sqref="F4">
    <cfRule type="top10" dxfId="2928" priority="10" rank="1"/>
  </conditionalFormatting>
  <conditionalFormatting sqref="I4">
    <cfRule type="top10" dxfId="2927" priority="11" rank="1"/>
    <cfRule type="top10" dxfId="2926" priority="12" rank="1"/>
  </conditionalFormatting>
  <conditionalFormatting sqref="E4">
    <cfRule type="top10" dxfId="2925" priority="13" rank="1"/>
  </conditionalFormatting>
  <conditionalFormatting sqref="G4">
    <cfRule type="top10" dxfId="2924" priority="14" rank="1"/>
  </conditionalFormatting>
  <conditionalFormatting sqref="H4">
    <cfRule type="top10" dxfId="2923" priority="15" rank="1"/>
  </conditionalFormatting>
  <conditionalFormatting sqref="J4">
    <cfRule type="top10" dxfId="2922" priority="16" rank="1"/>
  </conditionalFormatting>
  <conditionalFormatting sqref="I5:I6">
    <cfRule type="top10" dxfId="2921" priority="4" rank="1"/>
  </conditionalFormatting>
  <conditionalFormatting sqref="H5:H6">
    <cfRule type="top10" dxfId="2920" priority="5" rank="1"/>
  </conditionalFormatting>
  <conditionalFormatting sqref="G5:G6">
    <cfRule type="top10" dxfId="2919" priority="6" rank="1"/>
  </conditionalFormatting>
  <conditionalFormatting sqref="F5:F6">
    <cfRule type="top10" dxfId="2918" priority="7" rank="1"/>
  </conditionalFormatting>
  <conditionalFormatting sqref="J5:J6">
    <cfRule type="top10" dxfId="2917" priority="8" rank="1"/>
  </conditionalFormatting>
  <conditionalFormatting sqref="F5:J6">
    <cfRule type="cellIs" dxfId="2916" priority="3" operator="equal">
      <formula>200</formula>
    </cfRule>
  </conditionalFormatting>
  <conditionalFormatting sqref="E5:E6">
    <cfRule type="top10" dxfId="2915" priority="2" rank="1"/>
  </conditionalFormatting>
  <conditionalFormatting sqref="E5:E6">
    <cfRule type="cellIs" dxfId="2914" priority="1" operator="greaterThanOrEqual">
      <formula>200</formula>
    </cfRule>
  </conditionalFormatting>
  <hyperlinks>
    <hyperlink ref="Q1" location="'National Rankings'!A1" display="Back to Ranking" xr:uid="{AD406887-8D18-437D-8A78-2E103A1AC21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A897B60-A3C0-4E59-B483-7826864C51D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7459C-7742-48AF-8E65-49CB4AF1AFEF}">
  <dimension ref="A1:Q4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153</v>
      </c>
      <c r="C2" s="15">
        <v>44779</v>
      </c>
      <c r="D2" s="16" t="s">
        <v>166</v>
      </c>
      <c r="E2" s="17">
        <v>169</v>
      </c>
      <c r="F2" s="17">
        <v>187</v>
      </c>
      <c r="G2" s="17">
        <v>182</v>
      </c>
      <c r="H2" s="17">
        <v>185</v>
      </c>
      <c r="I2" s="17"/>
      <c r="J2" s="17"/>
      <c r="K2" s="18">
        <v>4</v>
      </c>
      <c r="L2" s="18">
        <v>723</v>
      </c>
      <c r="M2" s="19">
        <v>180.75</v>
      </c>
      <c r="N2" s="20">
        <v>2</v>
      </c>
      <c r="O2" s="21">
        <v>182.75</v>
      </c>
    </row>
    <row r="4" spans="1:17" x14ac:dyDescent="0.3">
      <c r="K4" s="8">
        <f>SUM(K2:K3)</f>
        <v>4</v>
      </c>
      <c r="L4" s="8">
        <f>SUM(L2:L3)</f>
        <v>723</v>
      </c>
      <c r="M4" s="7">
        <f>SUM(L4/K4)</f>
        <v>180.75</v>
      </c>
      <c r="N4" s="8">
        <f>SUM(N2:N3)</f>
        <v>2</v>
      </c>
      <c r="O4" s="12">
        <f>SUM(M4+N4)</f>
        <v>182.75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14_2"/>
    <protectedRange algorithmName="SHA-512" hashValue="ON39YdpmFHfN9f47KpiRvqrKx0V9+erV1CNkpWzYhW/Qyc6aT8rEyCrvauWSYGZK2ia3o7vd3akF07acHAFpOA==" saltValue="yVW9XmDwTqEnmpSGai0KYg==" spinCount="100000" sqref="D2" name="Range1_1_12_2"/>
    <protectedRange algorithmName="SHA-512" hashValue="ON39YdpmFHfN9f47KpiRvqrKx0V9+erV1CNkpWzYhW/Qyc6aT8rEyCrvauWSYGZK2ia3o7vd3akF07acHAFpOA==" saltValue="yVW9XmDwTqEnmpSGai0KYg==" spinCount="100000" sqref="E2:H2" name="Range1_3_3_2"/>
  </protectedRanges>
  <conditionalFormatting sqref="F2">
    <cfRule type="top10" dxfId="2913" priority="5" rank="1"/>
  </conditionalFormatting>
  <conditionalFormatting sqref="G2">
    <cfRule type="top10" dxfId="2912" priority="4" rank="1"/>
  </conditionalFormatting>
  <conditionalFormatting sqref="H2">
    <cfRule type="top10" dxfId="2911" priority="3" rank="1"/>
  </conditionalFormatting>
  <conditionalFormatting sqref="I2">
    <cfRule type="top10" dxfId="2910" priority="1" rank="1"/>
  </conditionalFormatting>
  <conditionalFormatting sqref="J2">
    <cfRule type="top10" dxfId="2909" priority="2" rank="1"/>
  </conditionalFormatting>
  <conditionalFormatting sqref="E2">
    <cfRule type="top10" dxfId="2908" priority="6" rank="1"/>
  </conditionalFormatting>
  <hyperlinks>
    <hyperlink ref="Q1" location="'National Rankings'!A1" display="Back to Ranking" xr:uid="{141B007C-7C0E-4B40-8C0E-97B156E0B01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ECC9460-43C3-4001-99AE-B2CFF2F8FBB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59482-2106-4C7C-9F3E-8FA73C29E81E}">
  <dimension ref="A1:Q5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157</v>
      </c>
      <c r="C2" s="15">
        <v>44779</v>
      </c>
      <c r="D2" s="16" t="s">
        <v>166</v>
      </c>
      <c r="E2" s="17">
        <v>177</v>
      </c>
      <c r="F2" s="17">
        <v>184</v>
      </c>
      <c r="G2" s="17">
        <v>181</v>
      </c>
      <c r="H2" s="17">
        <v>189</v>
      </c>
      <c r="I2" s="17"/>
      <c r="J2" s="17"/>
      <c r="K2" s="18">
        <v>4</v>
      </c>
      <c r="L2" s="18">
        <v>731</v>
      </c>
      <c r="M2" s="19">
        <v>182.75</v>
      </c>
      <c r="N2" s="20">
        <v>2</v>
      </c>
      <c r="O2" s="21">
        <v>184.75</v>
      </c>
    </row>
    <row r="3" spans="1:17" x14ac:dyDescent="0.3">
      <c r="A3" s="13" t="s">
        <v>30</v>
      </c>
      <c r="B3" s="14" t="s">
        <v>157</v>
      </c>
      <c r="C3" s="15">
        <v>44849</v>
      </c>
      <c r="D3" s="16" t="s">
        <v>193</v>
      </c>
      <c r="E3" s="17">
        <v>178</v>
      </c>
      <c r="F3" s="17">
        <v>185</v>
      </c>
      <c r="G3" s="17">
        <v>182</v>
      </c>
      <c r="H3" s="17">
        <v>187.001</v>
      </c>
      <c r="I3" s="17"/>
      <c r="J3" s="17"/>
      <c r="K3" s="18">
        <v>4</v>
      </c>
      <c r="L3" s="18">
        <v>732.00099999999998</v>
      </c>
      <c r="M3" s="19">
        <v>183.00024999999999</v>
      </c>
      <c r="N3" s="20">
        <v>6</v>
      </c>
      <c r="O3" s="21">
        <v>189.00024999999999</v>
      </c>
    </row>
    <row r="5" spans="1:17" x14ac:dyDescent="0.3">
      <c r="K5" s="8">
        <f>SUM(K2:K4)</f>
        <v>8</v>
      </c>
      <c r="L5" s="8">
        <f>SUM(L2:L4)</f>
        <v>1463.001</v>
      </c>
      <c r="M5" s="7">
        <f>SUM(L5/K5)</f>
        <v>182.875125</v>
      </c>
      <c r="N5" s="8">
        <f>SUM(N2:N4)</f>
        <v>8</v>
      </c>
      <c r="O5" s="12">
        <f>SUM(M5+N5)</f>
        <v>190.875125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1_1"/>
    <protectedRange algorithmName="SHA-512" hashValue="ON39YdpmFHfN9f47KpiRvqrKx0V9+erV1CNkpWzYhW/Qyc6aT8rEyCrvauWSYGZK2ia3o7vd3akF07acHAFpOA==" saltValue="yVW9XmDwTqEnmpSGai0KYg==" spinCount="100000" sqref="D2" name="Range1_1_2_1_1"/>
  </protectedRanges>
  <conditionalFormatting sqref="E2">
    <cfRule type="top10" dxfId="2907" priority="14" rank="1"/>
  </conditionalFormatting>
  <conditionalFormatting sqref="F2">
    <cfRule type="top10" dxfId="2906" priority="13" rank="1"/>
  </conditionalFormatting>
  <conditionalFormatting sqref="G2">
    <cfRule type="top10" dxfId="2905" priority="12" rank="1"/>
  </conditionalFormatting>
  <conditionalFormatting sqref="H2">
    <cfRule type="top10" dxfId="2904" priority="11" rank="1"/>
  </conditionalFormatting>
  <conditionalFormatting sqref="I2">
    <cfRule type="top10" dxfId="2903" priority="10" rank="1"/>
  </conditionalFormatting>
  <conditionalFormatting sqref="J2">
    <cfRule type="top10" dxfId="2902" priority="9" rank="1"/>
  </conditionalFormatting>
  <conditionalFormatting sqref="F3">
    <cfRule type="top10" dxfId="2901" priority="4" rank="1"/>
  </conditionalFormatting>
  <conditionalFormatting sqref="G3">
    <cfRule type="top10" dxfId="2900" priority="5" rank="1"/>
  </conditionalFormatting>
  <conditionalFormatting sqref="H3">
    <cfRule type="top10" dxfId="2899" priority="6" rank="1"/>
  </conditionalFormatting>
  <conditionalFormatting sqref="I3">
    <cfRule type="top10" dxfId="2898" priority="7" rank="1"/>
  </conditionalFormatting>
  <conditionalFormatting sqref="J3">
    <cfRule type="top10" dxfId="2897" priority="8" rank="1"/>
  </conditionalFormatting>
  <conditionalFormatting sqref="F3:J3">
    <cfRule type="cellIs" dxfId="2896" priority="3" operator="equal">
      <formula>200</formula>
    </cfRule>
  </conditionalFormatting>
  <conditionalFormatting sqref="E3">
    <cfRule type="top10" dxfId="2895" priority="2" rank="1"/>
  </conditionalFormatting>
  <conditionalFormatting sqref="E3">
    <cfRule type="cellIs" dxfId="2894" priority="1" operator="greaterThanOrEqual">
      <formula>200</formula>
    </cfRule>
  </conditionalFormatting>
  <hyperlinks>
    <hyperlink ref="Q1" location="'National Rankings'!A1" display="Back to Ranking" xr:uid="{A637E0C6-DBF3-4B3D-86B1-5C401FA629B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6BF7839-E43C-498E-81F1-D42F132B7B0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D254D-9B39-47A6-9367-AC87B19191DA}">
  <dimension ref="A1:Q4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150</v>
      </c>
      <c r="C2" s="15">
        <v>44779</v>
      </c>
      <c r="D2" s="16" t="s">
        <v>166</v>
      </c>
      <c r="E2" s="17">
        <v>185</v>
      </c>
      <c r="F2" s="17">
        <v>193</v>
      </c>
      <c r="G2" s="17">
        <v>189</v>
      </c>
      <c r="H2" s="17">
        <v>184</v>
      </c>
      <c r="I2" s="17"/>
      <c r="J2" s="17"/>
      <c r="K2" s="18">
        <v>4</v>
      </c>
      <c r="L2" s="18">
        <v>751</v>
      </c>
      <c r="M2" s="19">
        <v>187.75</v>
      </c>
      <c r="N2" s="20">
        <v>5</v>
      </c>
      <c r="O2" s="21">
        <v>192.75</v>
      </c>
    </row>
    <row r="4" spans="1:17" x14ac:dyDescent="0.3">
      <c r="K4" s="8">
        <f>SUM(K2:K3)</f>
        <v>4</v>
      </c>
      <c r="L4" s="8">
        <f>SUM(L2:L3)</f>
        <v>751</v>
      </c>
      <c r="M4" s="7">
        <f>SUM(L4/K4)</f>
        <v>187.75</v>
      </c>
      <c r="N4" s="8">
        <f>SUM(N2:N3)</f>
        <v>5</v>
      </c>
      <c r="O4" s="12">
        <f>SUM(M4+N4)</f>
        <v>192.75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60_1_1"/>
    <protectedRange algorithmName="SHA-512" hashValue="ON39YdpmFHfN9f47KpiRvqrKx0V9+erV1CNkpWzYhW/Qyc6aT8rEyCrvauWSYGZK2ia3o7vd3akF07acHAFpOA==" saltValue="yVW9XmDwTqEnmpSGai0KYg==" spinCount="100000" sqref="D2" name="Range1_1_61_1_1"/>
    <protectedRange algorithmName="SHA-512" hashValue="ON39YdpmFHfN9f47KpiRvqrKx0V9+erV1CNkpWzYhW/Qyc6aT8rEyCrvauWSYGZK2ia3o7vd3akF07acHAFpOA==" saltValue="yVW9XmDwTqEnmpSGai0KYg==" spinCount="100000" sqref="E2:H2" name="Range1_3_15_1_1"/>
  </protectedRanges>
  <conditionalFormatting sqref="E2:J2">
    <cfRule type="cellIs" dxfId="3425" priority="8" operator="greaterThanOrEqual">
      <formula>200</formula>
    </cfRule>
  </conditionalFormatting>
  <conditionalFormatting sqref="F2">
    <cfRule type="top10" dxfId="3424" priority="5" rank="1"/>
  </conditionalFormatting>
  <conditionalFormatting sqref="I2">
    <cfRule type="top10" dxfId="3423" priority="2" rank="1"/>
    <cfRule type="top10" dxfId="3422" priority="7" rank="1"/>
  </conditionalFormatting>
  <conditionalFormatting sqref="E2">
    <cfRule type="top10" dxfId="3421" priority="6" rank="1"/>
  </conditionalFormatting>
  <conditionalFormatting sqref="G2">
    <cfRule type="top10" dxfId="3420" priority="4" rank="1"/>
  </conditionalFormatting>
  <conditionalFormatting sqref="H2">
    <cfRule type="top10" dxfId="3419" priority="3" rank="1"/>
  </conditionalFormatting>
  <conditionalFormatting sqref="J2">
    <cfRule type="top10" dxfId="3418" priority="1" rank="1"/>
  </conditionalFormatting>
  <hyperlinks>
    <hyperlink ref="Q1" location="'National Rankings'!A1" display="Back to Ranking" xr:uid="{F2ABD34E-1E1B-4243-A5E4-1267995E22B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8CD869C-A63A-495C-8A37-F2C31DB342C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D2C4D-E1BC-4D49-979C-D461EEAE7468}">
  <dimension ref="A1:Q4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208</v>
      </c>
      <c r="C2" s="15">
        <v>44877</v>
      </c>
      <c r="D2" s="16" t="s">
        <v>183</v>
      </c>
      <c r="E2" s="17">
        <v>192</v>
      </c>
      <c r="F2" s="17">
        <v>192</v>
      </c>
      <c r="G2" s="17">
        <v>197</v>
      </c>
      <c r="H2" s="17">
        <v>192</v>
      </c>
      <c r="I2" s="17"/>
      <c r="J2" s="17"/>
      <c r="K2" s="18">
        <v>4</v>
      </c>
      <c r="L2" s="18">
        <v>773</v>
      </c>
      <c r="M2" s="19">
        <v>193.25</v>
      </c>
      <c r="N2" s="20">
        <v>7</v>
      </c>
      <c r="O2" s="21">
        <v>200.25</v>
      </c>
    </row>
    <row r="4" spans="1:17" x14ac:dyDescent="0.3">
      <c r="K4" s="8">
        <f>SUM(K2:K3)</f>
        <v>4</v>
      </c>
      <c r="L4" s="8">
        <f>SUM(L2:L3)</f>
        <v>773</v>
      </c>
      <c r="M4" s="7">
        <f>SUM(L4/K4)</f>
        <v>193.25</v>
      </c>
      <c r="N4" s="8">
        <f>SUM(N2:N3)</f>
        <v>7</v>
      </c>
      <c r="O4" s="12">
        <f>SUM(M4+N4)</f>
        <v>200.25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2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J2">
    <cfRule type="top10" dxfId="2893" priority="1" rank="1"/>
  </conditionalFormatting>
  <conditionalFormatting sqref="I2">
    <cfRule type="top10" dxfId="2892" priority="2" rank="1"/>
  </conditionalFormatting>
  <conditionalFormatting sqref="H2">
    <cfRule type="top10" dxfId="2891" priority="3" rank="1"/>
  </conditionalFormatting>
  <conditionalFormatting sqref="G2">
    <cfRule type="top10" dxfId="2890" priority="4" rank="1"/>
  </conditionalFormatting>
  <conditionalFormatting sqref="F2">
    <cfRule type="top10" dxfId="2889" priority="5" rank="1"/>
  </conditionalFormatting>
  <conditionalFormatting sqref="E2">
    <cfRule type="top10" dxfId="2888" priority="6" rank="1"/>
  </conditionalFormatting>
  <hyperlinks>
    <hyperlink ref="Q1" location="'National Rankings'!A1" display="Back to Ranking" xr:uid="{C0D0308C-EC34-4204-B008-AAFD39C3359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7C62172-1849-4B6B-8EBD-EA796E0D2AC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30F92-56C0-477B-A17B-056415EF517F}">
  <sheetPr codeName="Sheet59"/>
  <dimension ref="A1:Q8"/>
  <sheetViews>
    <sheetView workbookViewId="0">
      <selection activeCell="C14" sqref="C14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55</v>
      </c>
      <c r="C2" s="15">
        <v>44646</v>
      </c>
      <c r="D2" s="16" t="s">
        <v>35</v>
      </c>
      <c r="E2" s="17">
        <v>156</v>
      </c>
      <c r="F2" s="17">
        <v>177</v>
      </c>
      <c r="G2" s="17">
        <v>176</v>
      </c>
      <c r="H2" s="17">
        <v>162</v>
      </c>
      <c r="I2" s="17"/>
      <c r="J2" s="17"/>
      <c r="K2" s="18">
        <v>4</v>
      </c>
      <c r="L2" s="18">
        <v>671</v>
      </c>
      <c r="M2" s="19">
        <v>167.75</v>
      </c>
      <c r="N2" s="20">
        <v>2</v>
      </c>
      <c r="O2" s="21">
        <v>169.75</v>
      </c>
    </row>
    <row r="3" spans="1:17" x14ac:dyDescent="0.3">
      <c r="A3" s="13" t="s">
        <v>30</v>
      </c>
      <c r="B3" s="14" t="s">
        <v>55</v>
      </c>
      <c r="C3" s="15">
        <v>44674</v>
      </c>
      <c r="D3" s="16" t="s">
        <v>35</v>
      </c>
      <c r="E3" s="17">
        <v>164</v>
      </c>
      <c r="F3" s="17">
        <v>160</v>
      </c>
      <c r="G3" s="17">
        <v>151</v>
      </c>
      <c r="H3" s="17">
        <v>166.001</v>
      </c>
      <c r="I3" s="17"/>
      <c r="J3" s="17"/>
      <c r="K3" s="18">
        <v>4</v>
      </c>
      <c r="L3" s="18">
        <v>641.00099999999998</v>
      </c>
      <c r="M3" s="19">
        <v>160.25024999999999</v>
      </c>
      <c r="N3" s="20">
        <v>2</v>
      </c>
      <c r="O3" s="21">
        <v>162.25024999999999</v>
      </c>
    </row>
    <row r="4" spans="1:17" x14ac:dyDescent="0.3">
      <c r="A4" s="13" t="s">
        <v>30</v>
      </c>
      <c r="B4" s="14" t="s">
        <v>55</v>
      </c>
      <c r="C4" s="15">
        <v>44737</v>
      </c>
      <c r="D4" s="16" t="s">
        <v>35</v>
      </c>
      <c r="E4" s="17">
        <v>167</v>
      </c>
      <c r="F4" s="17">
        <v>166</v>
      </c>
      <c r="G4" s="17">
        <v>165</v>
      </c>
      <c r="H4" s="17">
        <v>168</v>
      </c>
      <c r="I4" s="17"/>
      <c r="J4" s="17"/>
      <c r="K4" s="18">
        <v>4</v>
      </c>
      <c r="L4" s="18">
        <v>666</v>
      </c>
      <c r="M4" s="19">
        <v>166.5</v>
      </c>
      <c r="N4" s="20">
        <v>2</v>
      </c>
      <c r="O4" s="21">
        <v>168.5</v>
      </c>
    </row>
    <row r="5" spans="1:17" x14ac:dyDescent="0.3">
      <c r="A5" s="13" t="s">
        <v>30</v>
      </c>
      <c r="B5" s="14" t="s">
        <v>55</v>
      </c>
      <c r="C5" s="15">
        <v>44828</v>
      </c>
      <c r="D5" s="16" t="s">
        <v>35</v>
      </c>
      <c r="E5" s="17">
        <v>164</v>
      </c>
      <c r="F5" s="17">
        <v>177</v>
      </c>
      <c r="G5" s="17">
        <v>171</v>
      </c>
      <c r="H5" s="17">
        <v>171</v>
      </c>
      <c r="I5" s="17"/>
      <c r="J5" s="17"/>
      <c r="K5" s="18">
        <v>4</v>
      </c>
      <c r="L5" s="18">
        <v>683</v>
      </c>
      <c r="M5" s="19">
        <v>170.75</v>
      </c>
      <c r="N5" s="20">
        <v>2</v>
      </c>
      <c r="O5" s="21">
        <v>172.75</v>
      </c>
    </row>
    <row r="6" spans="1:17" x14ac:dyDescent="0.3">
      <c r="A6" s="13" t="s">
        <v>30</v>
      </c>
      <c r="B6" s="14" t="s">
        <v>55</v>
      </c>
      <c r="C6" s="15">
        <v>44870</v>
      </c>
      <c r="D6" s="16" t="s">
        <v>35</v>
      </c>
      <c r="E6" s="17">
        <v>181</v>
      </c>
      <c r="F6" s="17">
        <v>176</v>
      </c>
      <c r="G6" s="17">
        <v>174</v>
      </c>
      <c r="H6" s="17">
        <v>182</v>
      </c>
      <c r="I6" s="17"/>
      <c r="J6" s="17"/>
      <c r="K6" s="18">
        <v>4</v>
      </c>
      <c r="L6" s="18">
        <v>713</v>
      </c>
      <c r="M6" s="19">
        <v>178.25</v>
      </c>
      <c r="N6" s="20">
        <v>2</v>
      </c>
      <c r="O6" s="21">
        <v>180.25</v>
      </c>
    </row>
    <row r="8" spans="1:17" x14ac:dyDescent="0.3">
      <c r="K8" s="8">
        <f>SUM(K2:K7)</f>
        <v>20</v>
      </c>
      <c r="L8" s="8">
        <f>SUM(L2:L7)</f>
        <v>3374.0010000000002</v>
      </c>
      <c r="M8" s="7">
        <f>SUM(L8/K8)</f>
        <v>168.70005</v>
      </c>
      <c r="N8" s="8">
        <f>SUM(N2:N7)</f>
        <v>10</v>
      </c>
      <c r="O8" s="12">
        <f>SUM(M8+N8)</f>
        <v>178.70005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2"/>
    <protectedRange algorithmName="SHA-512" hashValue="ON39YdpmFHfN9f47KpiRvqrKx0V9+erV1CNkpWzYhW/Qyc6aT8rEyCrvauWSYGZK2ia3o7vd3akF07acHAFpOA==" saltValue="yVW9XmDwTqEnmpSGai0KYg==" spinCount="100000" sqref="D2" name="Range1_1_1_3"/>
    <protectedRange algorithmName="SHA-512" hashValue="ON39YdpmFHfN9f47KpiRvqrKx0V9+erV1CNkpWzYhW/Qyc6aT8rEyCrvauWSYGZK2ia3o7vd3akF07acHAFpOA==" saltValue="yVW9XmDwTqEnmpSGai0KYg==" spinCount="100000" sqref="E3:J3 B3:C3" name="Range1_2_3"/>
    <protectedRange algorithmName="SHA-512" hashValue="ON39YdpmFHfN9f47KpiRvqrKx0V9+erV1CNkpWzYhW/Qyc6aT8rEyCrvauWSYGZK2ia3o7vd3akF07acHAFpOA==" saltValue="yVW9XmDwTqEnmpSGai0KYg==" spinCount="100000" sqref="D3" name="Range1_1_1_6"/>
    <protectedRange algorithmName="SHA-512" hashValue="ON39YdpmFHfN9f47KpiRvqrKx0V9+erV1CNkpWzYhW/Qyc6aT8rEyCrvauWSYGZK2ia3o7vd3akF07acHAFpOA==" saltValue="yVW9XmDwTqEnmpSGai0KYg==" spinCount="100000" sqref="B4:C4 E4:J4" name="Range1_25"/>
    <protectedRange algorithmName="SHA-512" hashValue="ON39YdpmFHfN9f47KpiRvqrKx0V9+erV1CNkpWzYhW/Qyc6aT8rEyCrvauWSYGZK2ia3o7vd3akF07acHAFpOA==" saltValue="yVW9XmDwTqEnmpSGai0KYg==" spinCount="100000" sqref="D4" name="Range1_1_21"/>
    <protectedRange algorithmName="SHA-512" hashValue="ON39YdpmFHfN9f47KpiRvqrKx0V9+erV1CNkpWzYhW/Qyc6aT8rEyCrvauWSYGZK2ia3o7vd3akF07acHAFpOA==" saltValue="yVW9XmDwTqEnmpSGai0KYg==" spinCount="100000" sqref="B5:C5 E5:J5" name="Range1_18_2"/>
    <protectedRange algorithmName="SHA-512" hashValue="ON39YdpmFHfN9f47KpiRvqrKx0V9+erV1CNkpWzYhW/Qyc6aT8rEyCrvauWSYGZK2ia3o7vd3akF07acHAFpOA==" saltValue="yVW9XmDwTqEnmpSGai0KYg==" spinCount="100000" sqref="D5" name="Range1_1_14_2"/>
    <protectedRange algorithmName="SHA-512" hashValue="ON39YdpmFHfN9f47KpiRvqrKx0V9+erV1CNkpWzYhW/Qyc6aT8rEyCrvauWSYGZK2ia3o7vd3akF07acHAFpOA==" saltValue="yVW9XmDwTqEnmpSGai0KYg==" spinCount="100000" sqref="E6:J6 B6:C6" name="Range1_41_1"/>
    <protectedRange algorithmName="SHA-512" hashValue="ON39YdpmFHfN9f47KpiRvqrKx0V9+erV1CNkpWzYhW/Qyc6aT8rEyCrvauWSYGZK2ia3o7vd3akF07acHAFpOA==" saltValue="yVW9XmDwTqEnmpSGai0KYg==" spinCount="100000" sqref="D6" name="Range1_1_37_1"/>
  </protectedRanges>
  <conditionalFormatting sqref="J2">
    <cfRule type="top10" dxfId="2887" priority="27" rank="1"/>
  </conditionalFormatting>
  <conditionalFormatting sqref="I2">
    <cfRule type="top10" dxfId="2886" priority="28" rank="1"/>
  </conditionalFormatting>
  <conditionalFormatting sqref="H2">
    <cfRule type="top10" dxfId="2885" priority="29" rank="1"/>
  </conditionalFormatting>
  <conditionalFormatting sqref="G2">
    <cfRule type="top10" dxfId="2884" priority="30" rank="1"/>
  </conditionalFormatting>
  <conditionalFormatting sqref="F2">
    <cfRule type="top10" dxfId="2883" priority="31" rank="1"/>
  </conditionalFormatting>
  <conditionalFormatting sqref="E2">
    <cfRule type="top10" dxfId="2882" priority="32" rank="1"/>
  </conditionalFormatting>
  <conditionalFormatting sqref="J3">
    <cfRule type="top10" dxfId="2881" priority="21" rank="1"/>
  </conditionalFormatting>
  <conditionalFormatting sqref="I3">
    <cfRule type="top10" dxfId="2880" priority="22" rank="1"/>
  </conditionalFormatting>
  <conditionalFormatting sqref="H3">
    <cfRule type="top10" dxfId="2879" priority="23" rank="1"/>
  </conditionalFormatting>
  <conditionalFormatting sqref="G3">
    <cfRule type="top10" dxfId="2878" priority="24" rank="1"/>
  </conditionalFormatting>
  <conditionalFormatting sqref="F3">
    <cfRule type="top10" dxfId="2877" priority="25" rank="1"/>
  </conditionalFormatting>
  <conditionalFormatting sqref="E3">
    <cfRule type="top10" dxfId="2876" priority="26" rank="1"/>
  </conditionalFormatting>
  <conditionalFormatting sqref="I4">
    <cfRule type="top10" dxfId="2875" priority="15" rank="1"/>
  </conditionalFormatting>
  <conditionalFormatting sqref="H4">
    <cfRule type="top10" dxfId="2874" priority="16" rank="1"/>
  </conditionalFormatting>
  <conditionalFormatting sqref="G4">
    <cfRule type="top10" dxfId="2873" priority="17" rank="1"/>
  </conditionalFormatting>
  <conditionalFormatting sqref="F4">
    <cfRule type="top10" dxfId="2872" priority="18" rank="1"/>
  </conditionalFormatting>
  <conditionalFormatting sqref="E4">
    <cfRule type="top10" dxfId="2871" priority="19" rank="1"/>
  </conditionalFormatting>
  <conditionalFormatting sqref="J4">
    <cfRule type="top10" dxfId="2870" priority="20" rank="1"/>
  </conditionalFormatting>
  <conditionalFormatting sqref="E4:J4">
    <cfRule type="cellIs" dxfId="2869" priority="14" operator="equal">
      <formula>200</formula>
    </cfRule>
  </conditionalFormatting>
  <conditionalFormatting sqref="E5:J5">
    <cfRule type="cellIs" dxfId="2868" priority="7" operator="equal">
      <formula>200</formula>
    </cfRule>
  </conditionalFormatting>
  <conditionalFormatting sqref="F5">
    <cfRule type="top10" dxfId="2867" priority="8" rank="1"/>
  </conditionalFormatting>
  <conditionalFormatting sqref="G5">
    <cfRule type="top10" dxfId="2866" priority="9" rank="1"/>
  </conditionalFormatting>
  <conditionalFormatting sqref="H5">
    <cfRule type="top10" dxfId="2865" priority="10" rank="1"/>
  </conditionalFormatting>
  <conditionalFormatting sqref="I5">
    <cfRule type="top10" dxfId="2864" priority="11" rank="1"/>
  </conditionalFormatting>
  <conditionalFormatting sqref="J5">
    <cfRule type="top10" dxfId="2863" priority="12" rank="1"/>
  </conditionalFormatting>
  <conditionalFormatting sqref="E5">
    <cfRule type="top10" dxfId="2862" priority="13" rank="1"/>
  </conditionalFormatting>
  <conditionalFormatting sqref="E6">
    <cfRule type="top10" dxfId="2861" priority="6" rank="1"/>
  </conditionalFormatting>
  <conditionalFormatting sqref="F6">
    <cfRule type="top10" dxfId="2860" priority="5" rank="1"/>
  </conditionalFormatting>
  <conditionalFormatting sqref="G6">
    <cfRule type="top10" dxfId="2859" priority="4" rank="1"/>
  </conditionalFormatting>
  <conditionalFormatting sqref="H6">
    <cfRule type="top10" dxfId="2858" priority="3" rank="1"/>
  </conditionalFormatting>
  <conditionalFormatting sqref="I6">
    <cfRule type="top10" dxfId="2857" priority="2" rank="1"/>
  </conditionalFormatting>
  <conditionalFormatting sqref="J6">
    <cfRule type="top10" dxfId="2856" priority="1" rank="1"/>
  </conditionalFormatting>
  <hyperlinks>
    <hyperlink ref="Q1" location="'National Rankings'!A1" display="Back to Ranking" xr:uid="{EEA075D0-B436-44D6-B083-7E48D62D62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5F75243-D910-4953-9FB6-999B71B944D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DC4D4-6451-4ECE-AB0B-A32203A74612}">
  <sheetPr codeName="Sheet89"/>
  <dimension ref="A1:Q6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61</v>
      </c>
      <c r="C2" s="15">
        <v>44671</v>
      </c>
      <c r="D2" s="16" t="s">
        <v>60</v>
      </c>
      <c r="E2" s="17">
        <v>174</v>
      </c>
      <c r="F2" s="17">
        <v>187</v>
      </c>
      <c r="G2" s="17">
        <v>175</v>
      </c>
      <c r="H2" s="17">
        <v>171</v>
      </c>
      <c r="I2" s="17"/>
      <c r="J2" s="17"/>
      <c r="K2" s="18">
        <v>4</v>
      </c>
      <c r="L2" s="18">
        <v>707</v>
      </c>
      <c r="M2" s="19">
        <v>176.75</v>
      </c>
      <c r="N2" s="20">
        <v>5</v>
      </c>
      <c r="O2" s="21">
        <v>181.75</v>
      </c>
    </row>
    <row r="3" spans="1:17" x14ac:dyDescent="0.3">
      <c r="A3" s="35" t="s">
        <v>29</v>
      </c>
      <c r="B3" s="14" t="s">
        <v>61</v>
      </c>
      <c r="C3" s="15">
        <v>44720</v>
      </c>
      <c r="D3" s="16" t="s">
        <v>60</v>
      </c>
      <c r="E3" s="17">
        <v>171</v>
      </c>
      <c r="F3" s="17">
        <v>165</v>
      </c>
      <c r="G3" s="17">
        <v>165</v>
      </c>
      <c r="H3" s="17">
        <v>170</v>
      </c>
      <c r="I3" s="17"/>
      <c r="J3" s="17"/>
      <c r="K3" s="18">
        <v>4</v>
      </c>
      <c r="L3" s="18">
        <v>671</v>
      </c>
      <c r="M3" s="19">
        <v>167.75</v>
      </c>
      <c r="N3" s="20">
        <v>4</v>
      </c>
      <c r="O3" s="21">
        <v>171.75</v>
      </c>
    </row>
    <row r="4" spans="1:17" x14ac:dyDescent="0.3">
      <c r="A4" s="13" t="s">
        <v>30</v>
      </c>
      <c r="B4" s="14" t="s">
        <v>61</v>
      </c>
      <c r="C4" s="15">
        <v>44727</v>
      </c>
      <c r="D4" s="16" t="s">
        <v>60</v>
      </c>
      <c r="E4" s="17">
        <v>155</v>
      </c>
      <c r="F4" s="17">
        <v>174</v>
      </c>
      <c r="G4" s="17">
        <v>169</v>
      </c>
      <c r="H4" s="17">
        <v>172</v>
      </c>
      <c r="I4" s="17"/>
      <c r="J4" s="17"/>
      <c r="K4" s="18">
        <v>4</v>
      </c>
      <c r="L4" s="18">
        <v>670</v>
      </c>
      <c r="M4" s="19">
        <v>167.5</v>
      </c>
      <c r="N4" s="20">
        <v>4</v>
      </c>
      <c r="O4" s="21">
        <v>171.5</v>
      </c>
    </row>
    <row r="6" spans="1:17" x14ac:dyDescent="0.3">
      <c r="K6" s="8">
        <f>SUM(K2:K5)</f>
        <v>12</v>
      </c>
      <c r="L6" s="8">
        <f>SUM(L2:L5)</f>
        <v>2048</v>
      </c>
      <c r="M6" s="7">
        <f>SUM(L6/K6)</f>
        <v>170.66666666666666</v>
      </c>
      <c r="N6" s="8">
        <f>SUM(N2:N5)</f>
        <v>13</v>
      </c>
      <c r="O6" s="12">
        <f>SUM(M6+N6)</f>
        <v>183.66666666666666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1_2"/>
    <protectedRange algorithmName="SHA-512" hashValue="ON39YdpmFHfN9f47KpiRvqrKx0V9+erV1CNkpWzYhW/Qyc6aT8rEyCrvauWSYGZK2ia3o7vd3akF07acHAFpOA==" saltValue="yVW9XmDwTqEnmpSGai0KYg==" spinCount="100000" sqref="D2" name="Range1_1_2_1_3"/>
    <protectedRange algorithmName="SHA-512" hashValue="ON39YdpmFHfN9f47KpiRvqrKx0V9+erV1CNkpWzYhW/Qyc6aT8rEyCrvauWSYGZK2ia3o7vd3akF07acHAFpOA==" saltValue="yVW9XmDwTqEnmpSGai0KYg==" spinCount="100000" sqref="I3:J3 B3:C3" name="Range1_13_3"/>
    <protectedRange algorithmName="SHA-512" hashValue="ON39YdpmFHfN9f47KpiRvqrKx0V9+erV1CNkpWzYhW/Qyc6aT8rEyCrvauWSYGZK2ia3o7vd3akF07acHAFpOA==" saltValue="yVW9XmDwTqEnmpSGai0KYg==" spinCount="100000" sqref="D3" name="Range1_1_10_3"/>
    <protectedRange algorithmName="SHA-512" hashValue="ON39YdpmFHfN9f47KpiRvqrKx0V9+erV1CNkpWzYhW/Qyc6aT8rEyCrvauWSYGZK2ia3o7vd3akF07acHAFpOA==" saltValue="yVW9XmDwTqEnmpSGai0KYg==" spinCount="100000" sqref="E3:H3" name="Range1_3_5_2"/>
    <protectedRange algorithmName="SHA-512" hashValue="ON39YdpmFHfN9f47KpiRvqrKx0V9+erV1CNkpWzYhW/Qyc6aT8rEyCrvauWSYGZK2ia3o7vd3akF07acHAFpOA==" saltValue="yVW9XmDwTqEnmpSGai0KYg==" spinCount="100000" sqref="E4:J4 B4:C4" name="Range1_26"/>
    <protectedRange algorithmName="SHA-512" hashValue="ON39YdpmFHfN9f47KpiRvqrKx0V9+erV1CNkpWzYhW/Qyc6aT8rEyCrvauWSYGZK2ia3o7vd3akF07acHAFpOA==" saltValue="yVW9XmDwTqEnmpSGai0KYg==" spinCount="100000" sqref="D4" name="Range1_1_22"/>
  </protectedRanges>
  <conditionalFormatting sqref="E2">
    <cfRule type="top10" dxfId="2855" priority="19" rank="1"/>
  </conditionalFormatting>
  <conditionalFormatting sqref="F2">
    <cfRule type="top10" dxfId="2854" priority="18" rank="1"/>
  </conditionalFormatting>
  <conditionalFormatting sqref="G2">
    <cfRule type="top10" dxfId="2853" priority="17" rank="1"/>
  </conditionalFormatting>
  <conditionalFormatting sqref="H2">
    <cfRule type="top10" dxfId="2852" priority="16" rank="1"/>
  </conditionalFormatting>
  <conditionalFormatting sqref="I2">
    <cfRule type="top10" dxfId="2851" priority="15" rank="1"/>
  </conditionalFormatting>
  <conditionalFormatting sqref="J2">
    <cfRule type="top10" dxfId="2850" priority="14" rank="1"/>
  </conditionalFormatting>
  <conditionalFormatting sqref="F3">
    <cfRule type="top10" dxfId="2849" priority="12" rank="1"/>
  </conditionalFormatting>
  <conditionalFormatting sqref="G3">
    <cfRule type="top10" dxfId="2848" priority="11" rank="1"/>
  </conditionalFormatting>
  <conditionalFormatting sqref="H3">
    <cfRule type="top10" dxfId="2847" priority="10" rank="1"/>
  </conditionalFormatting>
  <conditionalFormatting sqref="I3">
    <cfRule type="top10" dxfId="2846" priority="8" rank="1"/>
  </conditionalFormatting>
  <conditionalFormatting sqref="J3">
    <cfRule type="top10" dxfId="2845" priority="9" rank="1"/>
  </conditionalFormatting>
  <conditionalFormatting sqref="E3">
    <cfRule type="top10" dxfId="2844" priority="13" rank="1"/>
  </conditionalFormatting>
  <conditionalFormatting sqref="F4">
    <cfRule type="top10" dxfId="2843" priority="2" rank="1"/>
  </conditionalFormatting>
  <conditionalFormatting sqref="G4">
    <cfRule type="top10" dxfId="2842" priority="3" rank="1"/>
  </conditionalFormatting>
  <conditionalFormatting sqref="H4">
    <cfRule type="top10" dxfId="2841" priority="4" rank="1"/>
  </conditionalFormatting>
  <conditionalFormatting sqref="I4">
    <cfRule type="top10" dxfId="2840" priority="5" rank="1"/>
  </conditionalFormatting>
  <conditionalFormatting sqref="J4">
    <cfRule type="top10" dxfId="2839" priority="6" rank="1"/>
  </conditionalFormatting>
  <conditionalFormatting sqref="E4">
    <cfRule type="top10" dxfId="2838" priority="7" rank="1"/>
  </conditionalFormatting>
  <conditionalFormatting sqref="E4:J4">
    <cfRule type="cellIs" dxfId="2837" priority="1" operator="equal">
      <formula>200</formula>
    </cfRule>
  </conditionalFormatting>
  <hyperlinks>
    <hyperlink ref="Q1" location="'National Rankings'!A1" display="Back to Ranking" xr:uid="{4615E7D3-64B6-4C53-923A-A836074DDF5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7EC4F7-92A7-495E-8823-B49D5E364E9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8378A-EB16-41AF-AFE1-D9A8E6DEE6DA}">
  <sheetPr codeName="Sheet14"/>
  <dimension ref="A1:Q8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35" t="s">
        <v>29</v>
      </c>
      <c r="B2" s="36" t="s">
        <v>96</v>
      </c>
      <c r="C2" s="37">
        <v>44702</v>
      </c>
      <c r="D2" s="38" t="s">
        <v>95</v>
      </c>
      <c r="E2" s="39">
        <v>182</v>
      </c>
      <c r="F2" s="39">
        <v>188</v>
      </c>
      <c r="G2" s="39">
        <v>183</v>
      </c>
      <c r="H2" s="39">
        <v>185</v>
      </c>
      <c r="I2" s="39"/>
      <c r="J2" s="39"/>
      <c r="K2" s="40">
        <v>4</v>
      </c>
      <c r="L2" s="40">
        <v>738</v>
      </c>
      <c r="M2" s="41">
        <v>184.5</v>
      </c>
      <c r="N2" s="42">
        <v>3</v>
      </c>
      <c r="O2" s="43">
        <v>187.5</v>
      </c>
    </row>
    <row r="3" spans="1:17" x14ac:dyDescent="0.3">
      <c r="A3" s="13" t="s">
        <v>30</v>
      </c>
      <c r="B3" s="14" t="s">
        <v>96</v>
      </c>
      <c r="C3" s="15">
        <v>44730</v>
      </c>
      <c r="D3" s="16" t="s">
        <v>95</v>
      </c>
      <c r="E3" s="17">
        <v>182</v>
      </c>
      <c r="F3" s="17">
        <v>181</v>
      </c>
      <c r="G3" s="17">
        <v>178</v>
      </c>
      <c r="H3" s="17">
        <v>181</v>
      </c>
      <c r="I3" s="17">
        <v>178</v>
      </c>
      <c r="J3" s="17">
        <v>185</v>
      </c>
      <c r="K3" s="18">
        <v>6</v>
      </c>
      <c r="L3" s="18">
        <v>1085</v>
      </c>
      <c r="M3" s="19">
        <v>180.83333333333334</v>
      </c>
      <c r="N3" s="20">
        <v>6</v>
      </c>
      <c r="O3" s="21">
        <v>186.83333333333334</v>
      </c>
    </row>
    <row r="4" spans="1:17" x14ac:dyDescent="0.3">
      <c r="A4" s="13" t="s">
        <v>30</v>
      </c>
      <c r="B4" s="14" t="s">
        <v>96</v>
      </c>
      <c r="C4" s="15">
        <v>44758</v>
      </c>
      <c r="D4" s="16" t="s">
        <v>95</v>
      </c>
      <c r="E4" s="17">
        <v>183</v>
      </c>
      <c r="F4" s="17">
        <v>182</v>
      </c>
      <c r="G4" s="17">
        <v>190</v>
      </c>
      <c r="H4" s="17">
        <v>181</v>
      </c>
      <c r="I4" s="17"/>
      <c r="J4" s="17"/>
      <c r="K4" s="18">
        <v>4</v>
      </c>
      <c r="L4" s="18">
        <v>736</v>
      </c>
      <c r="M4" s="19">
        <v>184</v>
      </c>
      <c r="N4" s="20">
        <v>3</v>
      </c>
      <c r="O4" s="21">
        <v>187</v>
      </c>
    </row>
    <row r="5" spans="1:17" x14ac:dyDescent="0.3">
      <c r="A5" s="13" t="s">
        <v>30</v>
      </c>
      <c r="B5" s="70" t="s">
        <v>96</v>
      </c>
      <c r="C5" s="15">
        <v>44793</v>
      </c>
      <c r="D5" s="16" t="s">
        <v>95</v>
      </c>
      <c r="E5" s="17">
        <v>187</v>
      </c>
      <c r="F5" s="17">
        <v>193</v>
      </c>
      <c r="G5" s="17">
        <v>180</v>
      </c>
      <c r="H5" s="17">
        <v>193</v>
      </c>
      <c r="I5" s="17">
        <v>184</v>
      </c>
      <c r="J5" s="17">
        <v>182</v>
      </c>
      <c r="K5" s="18">
        <v>6</v>
      </c>
      <c r="L5" s="18">
        <v>1119</v>
      </c>
      <c r="M5" s="19">
        <v>186.5</v>
      </c>
      <c r="N5" s="20">
        <v>6</v>
      </c>
      <c r="O5" s="21">
        <v>192.5</v>
      </c>
    </row>
    <row r="6" spans="1:17" x14ac:dyDescent="0.3">
      <c r="A6" s="13" t="s">
        <v>30</v>
      </c>
      <c r="B6" s="14" t="s">
        <v>96</v>
      </c>
      <c r="C6" s="15">
        <v>44821</v>
      </c>
      <c r="D6" s="16" t="s">
        <v>95</v>
      </c>
      <c r="E6" s="17">
        <v>183</v>
      </c>
      <c r="F6" s="17">
        <v>190</v>
      </c>
      <c r="G6" s="17">
        <v>185</v>
      </c>
      <c r="H6" s="17">
        <v>187</v>
      </c>
      <c r="I6" s="17"/>
      <c r="J6" s="17"/>
      <c r="K6" s="18">
        <v>4</v>
      </c>
      <c r="L6" s="18">
        <v>745</v>
      </c>
      <c r="M6" s="19">
        <v>186.25</v>
      </c>
      <c r="N6" s="20">
        <v>3</v>
      </c>
      <c r="O6" s="21">
        <v>189.25</v>
      </c>
    </row>
    <row r="8" spans="1:17" x14ac:dyDescent="0.3">
      <c r="K8" s="8">
        <f>SUM(K2:K7)</f>
        <v>24</v>
      </c>
      <c r="L8" s="8">
        <f>SUM(L2:L7)</f>
        <v>4423</v>
      </c>
      <c r="M8" s="7">
        <f>SUM(L8/K8)</f>
        <v>184.29166666666666</v>
      </c>
      <c r="N8" s="8">
        <f>SUM(N2:N7)</f>
        <v>21</v>
      </c>
      <c r="O8" s="12">
        <f>SUM(M8+N8)</f>
        <v>205.29166666666666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4_1"/>
    <protectedRange algorithmName="SHA-512" hashValue="ON39YdpmFHfN9f47KpiRvqrKx0V9+erV1CNkpWzYhW/Qyc6aT8rEyCrvauWSYGZK2ia3o7vd3akF07acHAFpOA==" saltValue="yVW9XmDwTqEnmpSGai0KYg==" spinCount="100000" sqref="D2" name="Range1_1_1_5_1"/>
    <protectedRange algorithmName="SHA-512" hashValue="ON39YdpmFHfN9f47KpiRvqrKx0V9+erV1CNkpWzYhW/Qyc6aT8rEyCrvauWSYGZK2ia3o7vd3akF07acHAFpOA==" saltValue="yVW9XmDwTqEnmpSGai0KYg==" spinCount="100000" sqref="I3:J3 B3:C3" name="Range1_31"/>
    <protectedRange algorithmName="SHA-512" hashValue="ON39YdpmFHfN9f47KpiRvqrKx0V9+erV1CNkpWzYhW/Qyc6aT8rEyCrvauWSYGZK2ia3o7vd3akF07acHAFpOA==" saltValue="yVW9XmDwTqEnmpSGai0KYg==" spinCount="100000" sqref="D3" name="Range1_1_27"/>
    <protectedRange algorithmName="SHA-512" hashValue="ON39YdpmFHfN9f47KpiRvqrKx0V9+erV1CNkpWzYhW/Qyc6aT8rEyCrvauWSYGZK2ia3o7vd3akF07acHAFpOA==" saltValue="yVW9XmDwTqEnmpSGai0KYg==" spinCount="100000" sqref="E3:H3" name="Range1_3_8"/>
    <protectedRange algorithmName="SHA-512" hashValue="ON39YdpmFHfN9f47KpiRvqrKx0V9+erV1CNkpWzYhW/Qyc6aT8rEyCrvauWSYGZK2ia3o7vd3akF07acHAFpOA==" saltValue="yVW9XmDwTqEnmpSGai0KYg==" spinCount="100000" sqref="I4:J4 C4" name="Range1_8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B4" name="Range1_5_1_1"/>
    <protectedRange algorithmName="SHA-512" hashValue="ON39YdpmFHfN9f47KpiRvqrKx0V9+erV1CNkpWzYhW/Qyc6aT8rEyCrvauWSYGZK2ia3o7vd3akF07acHAFpOA==" saltValue="yVW9XmDwTqEnmpSGai0KYg==" spinCount="100000" sqref="E4:H4" name="Range1_7_1"/>
    <protectedRange algorithmName="SHA-512" hashValue="ON39YdpmFHfN9f47KpiRvqrKx0V9+erV1CNkpWzYhW/Qyc6aT8rEyCrvauWSYGZK2ia3o7vd3akF07acHAFpOA==" saltValue="yVW9XmDwTqEnmpSGai0KYg==" spinCount="100000" sqref="E5:J5 B5:C5" name="Range1_9"/>
    <protectedRange algorithmName="SHA-512" hashValue="ON39YdpmFHfN9f47KpiRvqrKx0V9+erV1CNkpWzYhW/Qyc6aT8rEyCrvauWSYGZK2ia3o7vd3akF07acHAFpOA==" saltValue="yVW9XmDwTqEnmpSGai0KYg==" spinCount="100000" sqref="D5" name="Range1_1_7"/>
    <protectedRange algorithmName="SHA-512" hashValue="ON39YdpmFHfN9f47KpiRvqrKx0V9+erV1CNkpWzYhW/Qyc6aT8rEyCrvauWSYGZK2ia3o7vd3akF07acHAFpOA==" saltValue="yVW9XmDwTqEnmpSGai0KYg==" spinCount="100000" sqref="I6:J6 B6:C6" name="Range1_12"/>
    <protectedRange algorithmName="SHA-512" hashValue="ON39YdpmFHfN9f47KpiRvqrKx0V9+erV1CNkpWzYhW/Qyc6aT8rEyCrvauWSYGZK2ia3o7vd3akF07acHAFpOA==" saltValue="yVW9XmDwTqEnmpSGai0KYg==" spinCount="100000" sqref="D6" name="Range1_1_12"/>
    <protectedRange algorithmName="SHA-512" hashValue="ON39YdpmFHfN9f47KpiRvqrKx0V9+erV1CNkpWzYhW/Qyc6aT8rEyCrvauWSYGZK2ia3o7vd3akF07acHAFpOA==" saltValue="yVW9XmDwTqEnmpSGai0KYg==" spinCount="100000" sqref="E6:H6" name="Range1_3_4"/>
  </protectedRanges>
  <conditionalFormatting sqref="J2">
    <cfRule type="top10" dxfId="2836" priority="28" rank="1"/>
  </conditionalFormatting>
  <conditionalFormatting sqref="I2">
    <cfRule type="top10" dxfId="2835" priority="29" rank="1"/>
  </conditionalFormatting>
  <conditionalFormatting sqref="H2">
    <cfRule type="top10" dxfId="2834" priority="30" rank="1"/>
  </conditionalFormatting>
  <conditionalFormatting sqref="G2">
    <cfRule type="top10" dxfId="2833" priority="31" rank="1"/>
  </conditionalFormatting>
  <conditionalFormatting sqref="F2">
    <cfRule type="top10" dxfId="2832" priority="32" rank="1"/>
  </conditionalFormatting>
  <conditionalFormatting sqref="E2">
    <cfRule type="top10" dxfId="2831" priority="33" rank="1"/>
  </conditionalFormatting>
  <conditionalFormatting sqref="F3">
    <cfRule type="top10" dxfId="2830" priority="26" rank="1"/>
  </conditionalFormatting>
  <conditionalFormatting sqref="G3">
    <cfRule type="top10" dxfId="2829" priority="25" rank="1"/>
  </conditionalFormatting>
  <conditionalFormatting sqref="H3">
    <cfRule type="top10" dxfId="2828" priority="24" rank="1"/>
  </conditionalFormatting>
  <conditionalFormatting sqref="I3">
    <cfRule type="top10" dxfId="2827" priority="22" rank="1"/>
  </conditionalFormatting>
  <conditionalFormatting sqref="J3">
    <cfRule type="top10" dxfId="2826" priority="23" rank="1"/>
  </conditionalFormatting>
  <conditionalFormatting sqref="E3">
    <cfRule type="top10" dxfId="2825" priority="27" rank="1"/>
  </conditionalFormatting>
  <conditionalFormatting sqref="J4">
    <cfRule type="top10" dxfId="2824" priority="16" rank="1"/>
  </conditionalFormatting>
  <conditionalFormatting sqref="I4">
    <cfRule type="top10" dxfId="2823" priority="17" rank="1"/>
  </conditionalFormatting>
  <conditionalFormatting sqref="H4">
    <cfRule type="top10" dxfId="2822" priority="18" rank="1"/>
  </conditionalFormatting>
  <conditionalFormatting sqref="G4">
    <cfRule type="top10" dxfId="2821" priority="19" rank="1"/>
  </conditionalFormatting>
  <conditionalFormatting sqref="F4">
    <cfRule type="top10" dxfId="2820" priority="20" rank="1"/>
  </conditionalFormatting>
  <conditionalFormatting sqref="E4">
    <cfRule type="top10" dxfId="2819" priority="21" rank="1"/>
  </conditionalFormatting>
  <conditionalFormatting sqref="E5:J5">
    <cfRule type="cellIs" dxfId="2818" priority="9" operator="equal">
      <formula>200</formula>
    </cfRule>
  </conditionalFormatting>
  <conditionalFormatting sqref="F5">
    <cfRule type="top10" dxfId="2817" priority="10" rank="1"/>
  </conditionalFormatting>
  <conditionalFormatting sqref="G5">
    <cfRule type="top10" dxfId="2816" priority="11" rank="1"/>
  </conditionalFormatting>
  <conditionalFormatting sqref="H5">
    <cfRule type="top10" dxfId="2815" priority="12" rank="1"/>
  </conditionalFormatting>
  <conditionalFormatting sqref="I5">
    <cfRule type="top10" dxfId="2814" priority="13" rank="1"/>
  </conditionalFormatting>
  <conditionalFormatting sqref="J5">
    <cfRule type="top10" dxfId="2813" priority="14" rank="1"/>
  </conditionalFormatting>
  <conditionalFormatting sqref="E5">
    <cfRule type="top10" dxfId="2812" priority="15" rank="1"/>
  </conditionalFormatting>
  <conditionalFormatting sqref="F6">
    <cfRule type="top10" dxfId="2811" priority="6" rank="1"/>
  </conditionalFormatting>
  <conditionalFormatting sqref="I6">
    <cfRule type="top10" dxfId="2810" priority="3" rank="1"/>
    <cfRule type="top10" dxfId="2809" priority="8" rank="1"/>
  </conditionalFormatting>
  <conditionalFormatting sqref="E6">
    <cfRule type="top10" dxfId="2808" priority="7" rank="1"/>
  </conditionalFormatting>
  <conditionalFormatting sqref="G6">
    <cfRule type="top10" dxfId="2807" priority="5" rank="1"/>
  </conditionalFormatting>
  <conditionalFormatting sqref="H6">
    <cfRule type="top10" dxfId="2806" priority="4" rank="1"/>
  </conditionalFormatting>
  <conditionalFormatting sqref="J6">
    <cfRule type="top10" dxfId="2805" priority="2" rank="1"/>
  </conditionalFormatting>
  <conditionalFormatting sqref="E6:J6">
    <cfRule type="cellIs" dxfId="2804" priority="1" operator="greaterThanOrEqual">
      <formula>200</formula>
    </cfRule>
  </conditionalFormatting>
  <hyperlinks>
    <hyperlink ref="Q1" location="'National Rankings'!A1" display="Back to Ranking" xr:uid="{9BF60D46-62B4-471C-9ABA-80641C1F610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FDC2F76-E4C0-4614-856E-D5442FCA4D8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BF88A-710B-41CE-A3F0-C9FE477F37F2}">
  <sheetPr codeName="Sheet8"/>
  <dimension ref="A1:Q13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48</v>
      </c>
      <c r="B2" s="14" t="s">
        <v>46</v>
      </c>
      <c r="C2" s="15">
        <v>44635</v>
      </c>
      <c r="D2" s="16" t="s">
        <v>41</v>
      </c>
      <c r="E2" s="17">
        <v>191</v>
      </c>
      <c r="F2" s="17">
        <v>186</v>
      </c>
      <c r="G2" s="17">
        <v>191</v>
      </c>
      <c r="H2" s="17">
        <v>183</v>
      </c>
      <c r="I2" s="17"/>
      <c r="J2" s="17"/>
      <c r="K2" s="18">
        <v>4</v>
      </c>
      <c r="L2" s="18">
        <v>751</v>
      </c>
      <c r="M2" s="19">
        <v>187.75</v>
      </c>
      <c r="N2" s="20">
        <v>13</v>
      </c>
      <c r="O2" s="21">
        <v>200.75</v>
      </c>
    </row>
    <row r="3" spans="1:17" x14ac:dyDescent="0.3">
      <c r="A3" s="13" t="s">
        <v>30</v>
      </c>
      <c r="B3" s="14" t="s">
        <v>46</v>
      </c>
      <c r="C3" s="15">
        <v>44647</v>
      </c>
      <c r="D3" s="16" t="s">
        <v>41</v>
      </c>
      <c r="E3" s="17">
        <v>184</v>
      </c>
      <c r="F3" s="17">
        <v>188</v>
      </c>
      <c r="G3" s="17">
        <v>187</v>
      </c>
      <c r="H3" s="17">
        <v>190</v>
      </c>
      <c r="I3" s="17"/>
      <c r="J3" s="17"/>
      <c r="K3" s="18">
        <v>4</v>
      </c>
      <c r="L3" s="18">
        <v>749</v>
      </c>
      <c r="M3" s="19">
        <v>187.25</v>
      </c>
      <c r="N3" s="20">
        <v>5</v>
      </c>
      <c r="O3" s="21">
        <v>192.25</v>
      </c>
    </row>
    <row r="4" spans="1:17" x14ac:dyDescent="0.3">
      <c r="A4" s="13" t="s">
        <v>30</v>
      </c>
      <c r="B4" s="14" t="s">
        <v>46</v>
      </c>
      <c r="C4" s="15">
        <v>44670</v>
      </c>
      <c r="D4" s="16" t="s">
        <v>41</v>
      </c>
      <c r="E4" s="17">
        <v>187</v>
      </c>
      <c r="F4" s="17">
        <v>194</v>
      </c>
      <c r="G4" s="17">
        <v>188</v>
      </c>
      <c r="H4" s="17">
        <v>182</v>
      </c>
      <c r="I4" s="17"/>
      <c r="J4" s="17"/>
      <c r="K4" s="18">
        <v>4</v>
      </c>
      <c r="L4" s="18">
        <v>751</v>
      </c>
      <c r="M4" s="19">
        <v>187.75</v>
      </c>
      <c r="N4" s="20">
        <v>13</v>
      </c>
      <c r="O4" s="21">
        <v>200.75</v>
      </c>
    </row>
    <row r="5" spans="1:17" x14ac:dyDescent="0.3">
      <c r="A5" s="13" t="s">
        <v>30</v>
      </c>
      <c r="B5" s="14" t="s">
        <v>46</v>
      </c>
      <c r="C5" s="15">
        <v>44675</v>
      </c>
      <c r="D5" s="16" t="s">
        <v>41</v>
      </c>
      <c r="E5" s="17">
        <v>185</v>
      </c>
      <c r="F5" s="17">
        <v>188</v>
      </c>
      <c r="G5" s="17">
        <v>185</v>
      </c>
      <c r="H5" s="17">
        <v>183</v>
      </c>
      <c r="I5" s="17"/>
      <c r="J5" s="17"/>
      <c r="K5" s="18">
        <v>4</v>
      </c>
      <c r="L5" s="18">
        <v>741</v>
      </c>
      <c r="M5" s="19">
        <v>185.25</v>
      </c>
      <c r="N5" s="20">
        <v>13</v>
      </c>
      <c r="O5" s="21">
        <v>198.25</v>
      </c>
    </row>
    <row r="6" spans="1:17" x14ac:dyDescent="0.3">
      <c r="A6" s="35" t="s">
        <v>29</v>
      </c>
      <c r="B6" s="36" t="s">
        <v>46</v>
      </c>
      <c r="C6" s="37">
        <v>44698</v>
      </c>
      <c r="D6" s="38" t="s">
        <v>41</v>
      </c>
      <c r="E6" s="39">
        <v>189</v>
      </c>
      <c r="F6" s="39">
        <v>186</v>
      </c>
      <c r="G6" s="39">
        <v>189</v>
      </c>
      <c r="H6" s="39">
        <v>189</v>
      </c>
      <c r="I6" s="39"/>
      <c r="J6" s="39"/>
      <c r="K6" s="40">
        <v>4</v>
      </c>
      <c r="L6" s="40">
        <v>753</v>
      </c>
      <c r="M6" s="41">
        <v>188.25</v>
      </c>
      <c r="N6" s="42">
        <v>13</v>
      </c>
      <c r="O6" s="43">
        <v>201.25</v>
      </c>
    </row>
    <row r="7" spans="1:17" x14ac:dyDescent="0.3">
      <c r="A7" s="35" t="s">
        <v>29</v>
      </c>
      <c r="B7" s="45" t="s">
        <v>46</v>
      </c>
      <c r="C7" s="48">
        <v>44710</v>
      </c>
      <c r="D7" s="45" t="s">
        <v>97</v>
      </c>
      <c r="E7" s="47">
        <v>190</v>
      </c>
      <c r="F7" s="47">
        <v>188</v>
      </c>
      <c r="G7" s="47">
        <v>195</v>
      </c>
      <c r="H7" s="47">
        <v>193</v>
      </c>
      <c r="I7" s="46"/>
      <c r="J7" s="46"/>
      <c r="K7" s="45">
        <v>4</v>
      </c>
      <c r="L7" s="45">
        <v>766</v>
      </c>
      <c r="M7" s="44">
        <v>191.5</v>
      </c>
      <c r="N7" s="45">
        <v>13</v>
      </c>
      <c r="O7" s="44">
        <v>204.5</v>
      </c>
    </row>
    <row r="8" spans="1:17" x14ac:dyDescent="0.3">
      <c r="A8" s="13" t="s">
        <v>30</v>
      </c>
      <c r="B8" s="14" t="s">
        <v>46</v>
      </c>
      <c r="C8" s="15">
        <v>44773</v>
      </c>
      <c r="D8" s="16" t="s">
        <v>132</v>
      </c>
      <c r="E8" s="17">
        <v>186</v>
      </c>
      <c r="F8" s="17">
        <v>189</v>
      </c>
      <c r="G8" s="17">
        <v>185</v>
      </c>
      <c r="H8" s="17">
        <v>178</v>
      </c>
      <c r="I8" s="17"/>
      <c r="J8" s="17"/>
      <c r="K8" s="18">
        <v>4</v>
      </c>
      <c r="L8" s="18">
        <v>738</v>
      </c>
      <c r="M8" s="19">
        <v>184.5</v>
      </c>
      <c r="N8" s="20">
        <v>6</v>
      </c>
      <c r="O8" s="21">
        <v>190.5</v>
      </c>
    </row>
    <row r="9" spans="1:17" x14ac:dyDescent="0.3">
      <c r="A9" s="13" t="s">
        <v>30</v>
      </c>
      <c r="B9" s="14" t="s">
        <v>46</v>
      </c>
      <c r="C9" s="15">
        <v>44824</v>
      </c>
      <c r="D9" s="16" t="s">
        <v>41</v>
      </c>
      <c r="E9" s="17">
        <v>188</v>
      </c>
      <c r="F9" s="17">
        <v>194</v>
      </c>
      <c r="G9" s="17">
        <v>193</v>
      </c>
      <c r="H9" s="17">
        <v>190</v>
      </c>
      <c r="I9" s="17"/>
      <c r="J9" s="17"/>
      <c r="K9" s="18">
        <v>4</v>
      </c>
      <c r="L9" s="18">
        <v>765</v>
      </c>
      <c r="M9" s="19">
        <v>191.25</v>
      </c>
      <c r="N9" s="20">
        <v>9</v>
      </c>
      <c r="O9" s="21">
        <v>200.25</v>
      </c>
    </row>
    <row r="10" spans="1:17" x14ac:dyDescent="0.3">
      <c r="A10" s="13" t="s">
        <v>30</v>
      </c>
      <c r="B10" s="14" t="s">
        <v>46</v>
      </c>
      <c r="C10" s="15">
        <v>44829</v>
      </c>
      <c r="D10" s="16" t="s">
        <v>41</v>
      </c>
      <c r="E10" s="34">
        <v>186</v>
      </c>
      <c r="F10" s="34">
        <v>184</v>
      </c>
      <c r="G10" s="34">
        <v>186</v>
      </c>
      <c r="H10" s="34">
        <v>185</v>
      </c>
      <c r="I10" s="34"/>
      <c r="J10" s="34"/>
      <c r="K10" s="18">
        <v>4</v>
      </c>
      <c r="L10" s="18">
        <v>741</v>
      </c>
      <c r="M10" s="19">
        <v>185.25</v>
      </c>
      <c r="N10" s="20">
        <v>13</v>
      </c>
      <c r="O10" s="21">
        <v>198.25</v>
      </c>
    </row>
    <row r="11" spans="1:17" x14ac:dyDescent="0.3">
      <c r="A11" s="13" t="s">
        <v>30</v>
      </c>
      <c r="B11" s="14" t="s">
        <v>46</v>
      </c>
      <c r="C11" s="15">
        <v>44852</v>
      </c>
      <c r="D11" s="16" t="s">
        <v>41</v>
      </c>
      <c r="E11" s="34">
        <v>191</v>
      </c>
      <c r="F11" s="34">
        <v>190</v>
      </c>
      <c r="G11" s="34">
        <v>187</v>
      </c>
      <c r="H11" s="34">
        <v>190</v>
      </c>
      <c r="I11" s="34"/>
      <c r="J11" s="34"/>
      <c r="K11" s="18">
        <v>4</v>
      </c>
      <c r="L11" s="18">
        <v>758</v>
      </c>
      <c r="M11" s="19">
        <v>189.5</v>
      </c>
      <c r="N11" s="20">
        <v>5</v>
      </c>
      <c r="O11" s="21">
        <v>194.5</v>
      </c>
    </row>
    <row r="13" spans="1:17" x14ac:dyDescent="0.3">
      <c r="K13" s="8">
        <f>SUM(K2:K12)</f>
        <v>40</v>
      </c>
      <c r="L13" s="8">
        <f>SUM(L2:L12)</f>
        <v>7513</v>
      </c>
      <c r="M13" s="7">
        <f>SUM(L13/K13)</f>
        <v>187.82499999999999</v>
      </c>
      <c r="N13" s="8">
        <f>SUM(N2:N12)</f>
        <v>103</v>
      </c>
      <c r="O13" s="12">
        <f>SUM(M13+N13)</f>
        <v>290.82499999999999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1_1"/>
    <protectedRange algorithmName="SHA-512" hashValue="ON39YdpmFHfN9f47KpiRvqrKx0V9+erV1CNkpWzYhW/Qyc6aT8rEyCrvauWSYGZK2ia3o7vd3akF07acHAFpOA==" saltValue="yVW9XmDwTqEnmpSGai0KYg==" spinCount="100000" sqref="D2" name="Range1_1_3_1_1"/>
    <protectedRange algorithmName="SHA-512" hashValue="ON39YdpmFHfN9f47KpiRvqrKx0V9+erV1CNkpWzYhW/Qyc6aT8rEyCrvauWSYGZK2ia3o7vd3akF07acHAFpOA==" saltValue="yVW9XmDwTqEnmpSGai0KYg==" spinCount="100000" sqref="E3:J3 B3:C3" name="Range1_7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E4:J4 B4:C4" name="Range1_4_1_2"/>
    <protectedRange algorithmName="SHA-512" hashValue="ON39YdpmFHfN9f47KpiRvqrKx0V9+erV1CNkpWzYhW/Qyc6aT8rEyCrvauWSYGZK2ia3o7vd3akF07acHAFpOA==" saltValue="yVW9XmDwTqEnmpSGai0KYg==" spinCount="100000" sqref="D4" name="Range1_1_2_1_3"/>
    <protectedRange algorithmName="SHA-512" hashValue="ON39YdpmFHfN9f47KpiRvqrKx0V9+erV1CNkpWzYhW/Qyc6aT8rEyCrvauWSYGZK2ia3o7vd3akF07acHAFpOA==" saltValue="yVW9XmDwTqEnmpSGai0KYg==" spinCount="100000" sqref="E5:J5 B5:C5" name="Range1_24"/>
    <protectedRange algorithmName="SHA-512" hashValue="ON39YdpmFHfN9f47KpiRvqrKx0V9+erV1CNkpWzYhW/Qyc6aT8rEyCrvauWSYGZK2ia3o7vd3akF07acHAFpOA==" saltValue="yVW9XmDwTqEnmpSGai0KYg==" spinCount="100000" sqref="D5" name="Range1_1_22"/>
    <protectedRange algorithmName="SHA-512" hashValue="ON39YdpmFHfN9f47KpiRvqrKx0V9+erV1CNkpWzYhW/Qyc6aT8rEyCrvauWSYGZK2ia3o7vd3akF07acHAFpOA==" saltValue="yVW9XmDwTqEnmpSGai0KYg==" spinCount="100000" sqref="E6:J6 B6:C6" name="Range1_4_5_1"/>
    <protectedRange algorithmName="SHA-512" hashValue="ON39YdpmFHfN9f47KpiRvqrKx0V9+erV1CNkpWzYhW/Qyc6aT8rEyCrvauWSYGZK2ia3o7vd3akF07acHAFpOA==" saltValue="yVW9XmDwTqEnmpSGai0KYg==" spinCount="100000" sqref="D6" name="Range1_1_2_5_1"/>
    <protectedRange algorithmName="SHA-512" hashValue="ON39YdpmFHfN9f47KpiRvqrKx0V9+erV1CNkpWzYhW/Qyc6aT8rEyCrvauWSYGZK2ia3o7vd3akF07acHAFpOA==" saltValue="yVW9XmDwTqEnmpSGai0KYg==" spinCount="100000" sqref="E7:J7 B7:C7" name="Range1_5_5_1"/>
    <protectedRange algorithmName="SHA-512" hashValue="ON39YdpmFHfN9f47KpiRvqrKx0V9+erV1CNkpWzYhW/Qyc6aT8rEyCrvauWSYGZK2ia3o7vd3akF07acHAFpOA==" saltValue="yVW9XmDwTqEnmpSGai0KYg==" spinCount="100000" sqref="D7" name="Range1_1_3_5"/>
    <protectedRange algorithmName="SHA-512" hashValue="ON39YdpmFHfN9f47KpiRvqrKx0V9+erV1CNkpWzYhW/Qyc6aT8rEyCrvauWSYGZK2ia3o7vd3akF07acHAFpOA==" saltValue="yVW9XmDwTqEnmpSGai0KYg==" spinCount="100000" sqref="B8:C8 E8:J8" name="Range1_4_2_1"/>
    <protectedRange algorithmName="SHA-512" hashValue="ON39YdpmFHfN9f47KpiRvqrKx0V9+erV1CNkpWzYhW/Qyc6aT8rEyCrvauWSYGZK2ia3o7vd3akF07acHAFpOA==" saltValue="yVW9XmDwTqEnmpSGai0KYg==" spinCount="100000" sqref="D8" name="Range1_1_2_2_1"/>
    <protectedRange algorithmName="SHA-512" hashValue="ON39YdpmFHfN9f47KpiRvqrKx0V9+erV1CNkpWzYhW/Qyc6aT8rEyCrvauWSYGZK2ia3o7vd3akF07acHAFpOA==" saltValue="yVW9XmDwTqEnmpSGai0KYg==" spinCount="100000" sqref="E9:J10 B9:C10" name="Range1_18_2"/>
    <protectedRange algorithmName="SHA-512" hashValue="ON39YdpmFHfN9f47KpiRvqrKx0V9+erV1CNkpWzYhW/Qyc6aT8rEyCrvauWSYGZK2ia3o7vd3akF07acHAFpOA==" saltValue="yVW9XmDwTqEnmpSGai0KYg==" spinCount="100000" sqref="D9:D10" name="Range1_1_14_2"/>
    <protectedRange algorithmName="SHA-512" hashValue="ON39YdpmFHfN9f47KpiRvqrKx0V9+erV1CNkpWzYhW/Qyc6aT8rEyCrvauWSYGZK2ia3o7vd3akF07acHAFpOA==" saltValue="yVW9XmDwTqEnmpSGai0KYg==" spinCount="100000" sqref="B11:C11 I11:J11" name="Range1_12"/>
    <protectedRange algorithmName="SHA-512" hashValue="ON39YdpmFHfN9f47KpiRvqrKx0V9+erV1CNkpWzYhW/Qyc6aT8rEyCrvauWSYGZK2ia3o7vd3akF07acHAFpOA==" saltValue="yVW9XmDwTqEnmpSGai0KYg==" spinCount="100000" sqref="D11" name="Range1_1_12"/>
    <protectedRange algorithmName="SHA-512" hashValue="ON39YdpmFHfN9f47KpiRvqrKx0V9+erV1CNkpWzYhW/Qyc6aT8rEyCrvauWSYGZK2ia3o7vd3akF07acHAFpOA==" saltValue="yVW9XmDwTqEnmpSGai0KYg==" spinCount="100000" sqref="E11:H11" name="Range1_3_4"/>
  </protectedRanges>
  <conditionalFormatting sqref="E2">
    <cfRule type="top10" dxfId="2803" priority="57" rank="1"/>
  </conditionalFormatting>
  <conditionalFormatting sqref="F2">
    <cfRule type="top10" dxfId="2802" priority="56" rank="1"/>
  </conditionalFormatting>
  <conditionalFormatting sqref="G2">
    <cfRule type="top10" dxfId="2801" priority="55" rank="1"/>
  </conditionalFormatting>
  <conditionalFormatting sqref="H2">
    <cfRule type="top10" dxfId="2800" priority="54" rank="1"/>
  </conditionalFormatting>
  <conditionalFormatting sqref="I2">
    <cfRule type="top10" dxfId="2799" priority="53" rank="1"/>
  </conditionalFormatting>
  <conditionalFormatting sqref="J2">
    <cfRule type="top10" dxfId="2798" priority="52" rank="1"/>
  </conditionalFormatting>
  <conditionalFormatting sqref="J3">
    <cfRule type="top10" dxfId="2797" priority="46" rank="1"/>
  </conditionalFormatting>
  <conditionalFormatting sqref="I3">
    <cfRule type="top10" dxfId="2796" priority="47" rank="1"/>
  </conditionalFormatting>
  <conditionalFormatting sqref="H3">
    <cfRule type="top10" dxfId="2795" priority="48" rank="1"/>
  </conditionalFormatting>
  <conditionalFormatting sqref="G3">
    <cfRule type="top10" dxfId="2794" priority="49" rank="1"/>
  </conditionalFormatting>
  <conditionalFormatting sqref="F3">
    <cfRule type="top10" dxfId="2793" priority="50" rank="1"/>
  </conditionalFormatting>
  <conditionalFormatting sqref="E3">
    <cfRule type="top10" dxfId="2792" priority="51" rank="1"/>
  </conditionalFormatting>
  <conditionalFormatting sqref="E4">
    <cfRule type="top10" dxfId="2791" priority="45" rank="1"/>
  </conditionalFormatting>
  <conditionalFormatting sqref="F4">
    <cfRule type="top10" dxfId="2790" priority="44" rank="1"/>
  </conditionalFormatting>
  <conditionalFormatting sqref="G4">
    <cfRule type="top10" dxfId="2789" priority="43" rank="1"/>
  </conditionalFormatting>
  <conditionalFormatting sqref="H4">
    <cfRule type="top10" dxfId="2788" priority="42" rank="1"/>
  </conditionalFormatting>
  <conditionalFormatting sqref="I4">
    <cfRule type="top10" dxfId="2787" priority="41" rank="1"/>
  </conditionalFormatting>
  <conditionalFormatting sqref="J4">
    <cfRule type="top10" dxfId="2786" priority="40" rank="1"/>
  </conditionalFormatting>
  <conditionalFormatting sqref="J5">
    <cfRule type="top10" dxfId="2785" priority="34" rank="1"/>
  </conditionalFormatting>
  <conditionalFormatting sqref="I5">
    <cfRule type="top10" dxfId="2784" priority="35" rank="1"/>
  </conditionalFormatting>
  <conditionalFormatting sqref="H5">
    <cfRule type="top10" dxfId="2783" priority="36" rank="1"/>
  </conditionalFormatting>
  <conditionalFormatting sqref="G5">
    <cfRule type="top10" dxfId="2782" priority="37" rank="1"/>
  </conditionalFormatting>
  <conditionalFormatting sqref="F5">
    <cfRule type="top10" dxfId="2781" priority="38" rank="1"/>
  </conditionalFormatting>
  <conditionalFormatting sqref="E5">
    <cfRule type="top10" dxfId="2780" priority="39" rank="1"/>
  </conditionalFormatting>
  <conditionalFormatting sqref="I7">
    <cfRule type="top10" dxfId="2779" priority="27" rank="1"/>
  </conditionalFormatting>
  <conditionalFormatting sqref="H7">
    <cfRule type="top10" dxfId="2778" priority="23" rank="1"/>
  </conditionalFormatting>
  <conditionalFormatting sqref="J7">
    <cfRule type="top10" dxfId="2777" priority="24" rank="1"/>
  </conditionalFormatting>
  <conditionalFormatting sqref="G7">
    <cfRule type="top10" dxfId="2776" priority="26" rank="1"/>
  </conditionalFormatting>
  <conditionalFormatting sqref="F7">
    <cfRule type="top10" dxfId="2775" priority="25" rank="1"/>
  </conditionalFormatting>
  <conditionalFormatting sqref="E7">
    <cfRule type="top10" dxfId="2774" priority="22" rank="1"/>
  </conditionalFormatting>
  <conditionalFormatting sqref="E6">
    <cfRule type="top10" dxfId="2773" priority="28" rank="1"/>
  </conditionalFormatting>
  <conditionalFormatting sqref="F6">
    <cfRule type="top10" dxfId="2772" priority="29" rank="1"/>
  </conditionalFormatting>
  <conditionalFormatting sqref="G6">
    <cfRule type="top10" dxfId="2771" priority="30" rank="1"/>
  </conditionalFormatting>
  <conditionalFormatting sqref="H6">
    <cfRule type="top10" dxfId="2770" priority="31" rank="1"/>
  </conditionalFormatting>
  <conditionalFormatting sqref="I6">
    <cfRule type="top10" dxfId="2769" priority="32" rank="1"/>
  </conditionalFormatting>
  <conditionalFormatting sqref="J6">
    <cfRule type="top10" dxfId="2768" priority="33" rank="1"/>
  </conditionalFormatting>
  <conditionalFormatting sqref="E8">
    <cfRule type="top10" dxfId="2767" priority="21" rank="1"/>
  </conditionalFormatting>
  <conditionalFormatting sqref="F8">
    <cfRule type="top10" dxfId="2766" priority="20" rank="1"/>
  </conditionalFormatting>
  <conditionalFormatting sqref="G8">
    <cfRule type="top10" dxfId="2765" priority="19" rank="1"/>
  </conditionalFormatting>
  <conditionalFormatting sqref="H8">
    <cfRule type="top10" dxfId="2764" priority="18" rank="1"/>
  </conditionalFormatting>
  <conditionalFormatting sqref="I8">
    <cfRule type="top10" dxfId="2763" priority="17" rank="1"/>
  </conditionalFormatting>
  <conditionalFormatting sqref="J8">
    <cfRule type="top10" dxfId="2762" priority="16" rank="1"/>
  </conditionalFormatting>
  <conditionalFormatting sqref="E9:J10">
    <cfRule type="cellIs" dxfId="2761" priority="9" operator="equal">
      <formula>200</formula>
    </cfRule>
  </conditionalFormatting>
  <conditionalFormatting sqref="F9:F10">
    <cfRule type="top10" dxfId="2760" priority="10" rank="1"/>
  </conditionalFormatting>
  <conditionalFormatting sqref="G9:G10">
    <cfRule type="top10" dxfId="2759" priority="11" rank="1"/>
  </conditionalFormatting>
  <conditionalFormatting sqref="H9:H10">
    <cfRule type="top10" dxfId="2758" priority="12" rank="1"/>
  </conditionalFormatting>
  <conditionalFormatting sqref="I9:I10">
    <cfRule type="top10" dxfId="2757" priority="13" rank="1"/>
  </conditionalFormatting>
  <conditionalFormatting sqref="J9:J10">
    <cfRule type="top10" dxfId="2756" priority="14" rank="1"/>
  </conditionalFormatting>
  <conditionalFormatting sqref="E9:E10">
    <cfRule type="top10" dxfId="2755" priority="15" rank="1"/>
  </conditionalFormatting>
  <conditionalFormatting sqref="F11">
    <cfRule type="top10" dxfId="2754" priority="6" rank="1"/>
  </conditionalFormatting>
  <conditionalFormatting sqref="I11">
    <cfRule type="top10" dxfId="2753" priority="3" rank="1"/>
    <cfRule type="top10" dxfId="2752" priority="8" rank="1"/>
  </conditionalFormatting>
  <conditionalFormatting sqref="E11">
    <cfRule type="top10" dxfId="2751" priority="7" rank="1"/>
  </conditionalFormatting>
  <conditionalFormatting sqref="G11">
    <cfRule type="top10" dxfId="2750" priority="5" rank="1"/>
  </conditionalFormatting>
  <conditionalFormatting sqref="H11">
    <cfRule type="top10" dxfId="2749" priority="4" rank="1"/>
  </conditionalFormatting>
  <conditionalFormatting sqref="J11">
    <cfRule type="top10" dxfId="2748" priority="2" rank="1"/>
  </conditionalFormatting>
  <conditionalFormatting sqref="E11:J11">
    <cfRule type="cellIs" dxfId="2747" priority="1" operator="greaterThanOrEqual">
      <formula>200</formula>
    </cfRule>
  </conditionalFormatting>
  <hyperlinks>
    <hyperlink ref="Q1" location="'National Rankings'!A1" display="Back to Ranking" xr:uid="{7B996949-EB99-4BD9-AC9F-C4CADD204B9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70007B-D10C-4630-AA0C-57491EE9322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FCC1A-E30A-4EEC-A15D-077724AB5BAC}">
  <sheetPr codeName="Sheet18"/>
  <dimension ref="A1:Q5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35" t="s">
        <v>29</v>
      </c>
      <c r="B2" s="36" t="s">
        <v>98</v>
      </c>
      <c r="C2" s="37">
        <v>44698</v>
      </c>
      <c r="D2" s="38" t="s">
        <v>99</v>
      </c>
      <c r="E2" s="39">
        <v>194</v>
      </c>
      <c r="F2" s="39">
        <v>189</v>
      </c>
      <c r="G2" s="39">
        <v>188</v>
      </c>
      <c r="H2" s="39"/>
      <c r="I2" s="39"/>
      <c r="J2" s="39"/>
      <c r="K2" s="40">
        <v>3</v>
      </c>
      <c r="L2" s="40">
        <v>571</v>
      </c>
      <c r="M2" s="41">
        <v>190.33333333333334</v>
      </c>
      <c r="N2" s="42">
        <v>4</v>
      </c>
      <c r="O2" s="43">
        <v>194.33333333333334</v>
      </c>
    </row>
    <row r="3" spans="1:17" x14ac:dyDescent="0.3">
      <c r="A3" s="13" t="s">
        <v>30</v>
      </c>
      <c r="B3" s="14" t="s">
        <v>98</v>
      </c>
      <c r="C3" s="15">
        <v>44849</v>
      </c>
      <c r="D3" s="16" t="s">
        <v>192</v>
      </c>
      <c r="E3" s="17">
        <v>190</v>
      </c>
      <c r="F3" s="17">
        <v>194</v>
      </c>
      <c r="G3" s="17">
        <v>197</v>
      </c>
      <c r="H3" s="17">
        <v>194</v>
      </c>
      <c r="I3" s="17">
        <v>193</v>
      </c>
      <c r="J3" s="17">
        <v>190</v>
      </c>
      <c r="K3" s="18">
        <v>6</v>
      </c>
      <c r="L3" s="18">
        <v>1158</v>
      </c>
      <c r="M3" s="19">
        <v>193</v>
      </c>
      <c r="N3" s="20">
        <v>12</v>
      </c>
      <c r="O3" s="21">
        <v>205</v>
      </c>
    </row>
    <row r="5" spans="1:17" x14ac:dyDescent="0.3">
      <c r="K5" s="8">
        <f>SUM(K2:K4)</f>
        <v>9</v>
      </c>
      <c r="L5" s="8">
        <f>SUM(L2:L4)</f>
        <v>1729</v>
      </c>
      <c r="M5" s="7">
        <f>SUM(L5/K5)</f>
        <v>192.11111111111111</v>
      </c>
      <c r="N5" s="8">
        <f>SUM(N2:N4)</f>
        <v>16</v>
      </c>
      <c r="O5" s="12">
        <f>SUM(M5+N5)</f>
        <v>208.11111111111111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5_5_1_1"/>
    <protectedRange algorithmName="SHA-512" hashValue="ON39YdpmFHfN9f47KpiRvqrKx0V9+erV1CNkpWzYhW/Qyc6aT8rEyCrvauWSYGZK2ia3o7vd3akF07acHAFpOA==" saltValue="yVW9XmDwTqEnmpSGai0KYg==" spinCount="100000" sqref="D2" name="Range1_1_3_5_1"/>
    <protectedRange algorithmName="SHA-512" hashValue="ON39YdpmFHfN9f47KpiRvqrKx0V9+erV1CNkpWzYhW/Qyc6aT8rEyCrvauWSYGZK2ia3o7vd3akF07acHAFpOA==" saltValue="yVW9XmDwTqEnmpSGai0KYg==" spinCount="100000" sqref="I3:J3 B3:C3" name="Range1_12"/>
    <protectedRange algorithmName="SHA-512" hashValue="ON39YdpmFHfN9f47KpiRvqrKx0V9+erV1CNkpWzYhW/Qyc6aT8rEyCrvauWSYGZK2ia3o7vd3akF07acHAFpOA==" saltValue="yVW9XmDwTqEnmpSGai0KYg==" spinCount="100000" sqref="D3" name="Range1_1_12"/>
    <protectedRange algorithmName="SHA-512" hashValue="ON39YdpmFHfN9f47KpiRvqrKx0V9+erV1CNkpWzYhW/Qyc6aT8rEyCrvauWSYGZK2ia3o7vd3akF07acHAFpOA==" saltValue="yVW9XmDwTqEnmpSGai0KYg==" spinCount="100000" sqref="E3:H3" name="Range1_3_4"/>
  </protectedRanges>
  <conditionalFormatting sqref="I2">
    <cfRule type="top10" dxfId="2746" priority="14" rank="1"/>
  </conditionalFormatting>
  <conditionalFormatting sqref="H2">
    <cfRule type="top10" dxfId="2745" priority="10" rank="1"/>
  </conditionalFormatting>
  <conditionalFormatting sqref="J2">
    <cfRule type="top10" dxfId="2744" priority="11" rank="1"/>
  </conditionalFormatting>
  <conditionalFormatting sqref="G2">
    <cfRule type="top10" dxfId="2743" priority="13" rank="1"/>
  </conditionalFormatting>
  <conditionalFormatting sqref="F2">
    <cfRule type="top10" dxfId="2742" priority="12" rank="1"/>
  </conditionalFormatting>
  <conditionalFormatting sqref="E2">
    <cfRule type="top10" dxfId="2741" priority="9" rank="1"/>
  </conditionalFormatting>
  <conditionalFormatting sqref="F3">
    <cfRule type="top10" dxfId="2740" priority="6" rank="1"/>
  </conditionalFormatting>
  <conditionalFormatting sqref="I3">
    <cfRule type="top10" dxfId="2739" priority="3" rank="1"/>
    <cfRule type="top10" dxfId="2738" priority="8" rank="1"/>
  </conditionalFormatting>
  <conditionalFormatting sqref="E3">
    <cfRule type="top10" dxfId="2737" priority="7" rank="1"/>
  </conditionalFormatting>
  <conditionalFormatting sqref="G3">
    <cfRule type="top10" dxfId="2736" priority="5" rank="1"/>
  </conditionalFormatting>
  <conditionalFormatting sqref="H3">
    <cfRule type="top10" dxfId="2735" priority="4" rank="1"/>
  </conditionalFormatting>
  <conditionalFormatting sqref="J3">
    <cfRule type="top10" dxfId="2734" priority="2" rank="1"/>
  </conditionalFormatting>
  <conditionalFormatting sqref="E3:J3">
    <cfRule type="cellIs" dxfId="2733" priority="1" operator="greaterThanOrEqual">
      <formula>200</formula>
    </cfRule>
  </conditionalFormatting>
  <hyperlinks>
    <hyperlink ref="Q1" location="'National Rankings'!A1" display="Back to Ranking" xr:uid="{EF8F494D-3098-4ADB-9C10-52B3AAFE3F0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FFF833-A0C5-4EC8-BA64-BB26F943865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302A5-33C7-4827-85AE-145764962B15}">
  <sheetPr codeName="Sheet19"/>
  <dimension ref="A1:Q4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121</v>
      </c>
      <c r="C2" s="15">
        <v>44744</v>
      </c>
      <c r="D2" s="16" t="s">
        <v>62</v>
      </c>
      <c r="E2" s="17">
        <v>171</v>
      </c>
      <c r="F2" s="17">
        <v>171</v>
      </c>
      <c r="G2" s="17">
        <v>178</v>
      </c>
      <c r="H2" s="17">
        <v>169</v>
      </c>
      <c r="I2" s="17"/>
      <c r="J2" s="17"/>
      <c r="K2" s="18">
        <v>4</v>
      </c>
      <c r="L2" s="18">
        <v>689</v>
      </c>
      <c r="M2" s="19">
        <v>172.25</v>
      </c>
      <c r="N2" s="20">
        <v>2</v>
      </c>
      <c r="O2" s="21">
        <v>174.25</v>
      </c>
    </row>
    <row r="4" spans="1:17" x14ac:dyDescent="0.3">
      <c r="K4" s="8">
        <f>SUM(K2:K3)</f>
        <v>4</v>
      </c>
      <c r="L4" s="8">
        <f>SUM(L2:L3)</f>
        <v>689</v>
      </c>
      <c r="M4" s="7">
        <f>SUM(L4/K4)</f>
        <v>172.25</v>
      </c>
      <c r="N4" s="8">
        <f>SUM(N2:N3)</f>
        <v>2</v>
      </c>
      <c r="O4" s="12">
        <f>SUM(M4+N4)</f>
        <v>174.25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38"/>
    <protectedRange algorithmName="SHA-512" hashValue="ON39YdpmFHfN9f47KpiRvqrKx0V9+erV1CNkpWzYhW/Qyc6aT8rEyCrvauWSYGZK2ia3o7vd3akF07acHAFpOA==" saltValue="yVW9XmDwTqEnmpSGai0KYg==" spinCount="100000" sqref="D2" name="Range1_1_38"/>
  </protectedRanges>
  <conditionalFormatting sqref="I2">
    <cfRule type="top10" dxfId="2732" priority="2" rank="1"/>
  </conditionalFormatting>
  <conditionalFormatting sqref="H2">
    <cfRule type="top10" dxfId="2731" priority="3" rank="1"/>
  </conditionalFormatting>
  <conditionalFormatting sqref="G2">
    <cfRule type="top10" dxfId="2730" priority="4" rank="1"/>
  </conditionalFormatting>
  <conditionalFormatting sqref="F2">
    <cfRule type="top10" dxfId="2729" priority="5" rank="1"/>
  </conditionalFormatting>
  <conditionalFormatting sqref="E2">
    <cfRule type="top10" dxfId="2728" priority="6" rank="1"/>
  </conditionalFormatting>
  <conditionalFormatting sqref="J2">
    <cfRule type="top10" dxfId="2727" priority="7" rank="1"/>
  </conditionalFormatting>
  <conditionalFormatting sqref="E2:J2">
    <cfRule type="cellIs" dxfId="2726" priority="1" operator="equal">
      <formula>200</formula>
    </cfRule>
  </conditionalFormatting>
  <hyperlinks>
    <hyperlink ref="Q1" location="'National Rankings'!A1" display="Back to Ranking" xr:uid="{D216A753-CE91-49C0-A99C-D54F8042AD5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E271D70-F2F3-49D2-9683-4E722868846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C4907-887E-4388-A155-60EB428C4C5A}">
  <sheetPr codeName="Sheet23"/>
  <dimension ref="A1:Q4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82</v>
      </c>
      <c r="C2" s="15">
        <v>44689</v>
      </c>
      <c r="D2" s="16" t="s">
        <v>83</v>
      </c>
      <c r="E2" s="17">
        <v>182</v>
      </c>
      <c r="F2" s="17">
        <v>190</v>
      </c>
      <c r="G2" s="17">
        <v>188</v>
      </c>
      <c r="H2" s="17">
        <v>188</v>
      </c>
      <c r="I2" s="17"/>
      <c r="J2" s="17"/>
      <c r="K2" s="18">
        <v>4</v>
      </c>
      <c r="L2" s="18">
        <v>748</v>
      </c>
      <c r="M2" s="19">
        <v>187</v>
      </c>
      <c r="N2" s="20">
        <v>4</v>
      </c>
      <c r="O2" s="21">
        <v>191</v>
      </c>
    </row>
    <row r="4" spans="1:17" x14ac:dyDescent="0.3">
      <c r="K4" s="8">
        <f>SUM(K2:K3)</f>
        <v>4</v>
      </c>
      <c r="L4" s="8">
        <f>SUM(L2:L3)</f>
        <v>748</v>
      </c>
      <c r="M4" s="7">
        <f>SUM(L4/K4)</f>
        <v>187</v>
      </c>
      <c r="N4" s="8">
        <f>SUM(N2:N3)</f>
        <v>4</v>
      </c>
      <c r="O4" s="12">
        <f>SUM(M4+N4)</f>
        <v>191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9_1_2"/>
    <protectedRange algorithmName="SHA-512" hashValue="ON39YdpmFHfN9f47KpiRvqrKx0V9+erV1CNkpWzYhW/Qyc6aT8rEyCrvauWSYGZK2ia3o7vd3akF07acHAFpOA==" saltValue="yVW9XmDwTqEnmpSGai0KYg==" spinCount="100000" sqref="D2" name="Range1_1_6_1_2"/>
  </protectedRanges>
  <conditionalFormatting sqref="E2">
    <cfRule type="top10" dxfId="2725" priority="6" rank="1"/>
  </conditionalFormatting>
  <conditionalFormatting sqref="F2">
    <cfRule type="top10" dxfId="2724" priority="5" rank="1"/>
  </conditionalFormatting>
  <conditionalFormatting sqref="G2">
    <cfRule type="top10" dxfId="2723" priority="4" rank="1"/>
  </conditionalFormatting>
  <conditionalFormatting sqref="H2">
    <cfRule type="top10" dxfId="2722" priority="3" rank="1"/>
  </conditionalFormatting>
  <conditionalFormatting sqref="I2">
    <cfRule type="top10" dxfId="2721" priority="2" rank="1"/>
  </conditionalFormatting>
  <conditionalFormatting sqref="J2">
    <cfRule type="top10" dxfId="2720" priority="1" rank="1"/>
  </conditionalFormatting>
  <hyperlinks>
    <hyperlink ref="Q1" location="'National Rankings'!A1" display="Back to Ranking" xr:uid="{79C47B45-E82B-477B-B45E-175C6AD7AA9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9B1FD91-B755-4F27-A122-69EBBC2F1F4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E23E8-180B-4392-9A0D-1344FDBACF75}">
  <dimension ref="A1:Q4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152</v>
      </c>
      <c r="C2" s="15">
        <v>44779</v>
      </c>
      <c r="D2" s="16" t="s">
        <v>166</v>
      </c>
      <c r="E2" s="17">
        <v>183</v>
      </c>
      <c r="F2" s="17">
        <v>182</v>
      </c>
      <c r="G2" s="17">
        <v>185</v>
      </c>
      <c r="H2" s="17">
        <v>190</v>
      </c>
      <c r="I2" s="17"/>
      <c r="J2" s="17"/>
      <c r="K2" s="18">
        <v>4</v>
      </c>
      <c r="L2" s="18">
        <v>740</v>
      </c>
      <c r="M2" s="19">
        <v>185</v>
      </c>
      <c r="N2" s="20">
        <v>2</v>
      </c>
      <c r="O2" s="21">
        <v>187</v>
      </c>
    </row>
    <row r="4" spans="1:17" x14ac:dyDescent="0.3">
      <c r="K4" s="8">
        <f>SUM(K2:K3)</f>
        <v>4</v>
      </c>
      <c r="L4" s="8">
        <f>SUM(L2:L3)</f>
        <v>740</v>
      </c>
      <c r="M4" s="7">
        <f>SUM(L4/K4)</f>
        <v>185</v>
      </c>
      <c r="N4" s="8">
        <f>SUM(N2:N3)</f>
        <v>2</v>
      </c>
      <c r="O4" s="12">
        <f>SUM(M4+N4)</f>
        <v>187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4"/>
    <protectedRange algorithmName="SHA-512" hashValue="ON39YdpmFHfN9f47KpiRvqrKx0V9+erV1CNkpWzYhW/Qyc6aT8rEyCrvauWSYGZK2ia3o7vd3akF07acHAFpOA==" saltValue="yVW9XmDwTqEnmpSGai0KYg==" spinCount="100000" sqref="D2" name="Range1_1_12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F2">
    <cfRule type="top10" dxfId="2719" priority="5" rank="1"/>
  </conditionalFormatting>
  <conditionalFormatting sqref="G2">
    <cfRule type="top10" dxfId="2718" priority="4" rank="1"/>
  </conditionalFormatting>
  <conditionalFormatting sqref="H2">
    <cfRule type="top10" dxfId="2717" priority="3" rank="1"/>
  </conditionalFormatting>
  <conditionalFormatting sqref="I2">
    <cfRule type="top10" dxfId="2716" priority="1" rank="1"/>
  </conditionalFormatting>
  <conditionalFormatting sqref="J2">
    <cfRule type="top10" dxfId="2715" priority="2" rank="1"/>
  </conditionalFormatting>
  <conditionalFormatting sqref="E2">
    <cfRule type="top10" dxfId="2714" priority="6" rank="1"/>
  </conditionalFormatting>
  <hyperlinks>
    <hyperlink ref="Q1" location="'National Rankings'!A1" display="Back to Ranking" xr:uid="{E72A287B-9BE1-41B1-B1C7-26AA4A0DC2C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EA93B6D-9139-4768-A14A-7D1AB36E060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71EF7-F1FE-40D5-8A7F-3193769DCB95}">
  <sheetPr codeName="Sheet25"/>
  <dimension ref="A1:Q9"/>
  <sheetViews>
    <sheetView workbookViewId="0">
      <selection activeCell="A7" sqref="A7:O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143</v>
      </c>
      <c r="C2" s="15">
        <v>44765</v>
      </c>
      <c r="D2" s="16" t="s">
        <v>35</v>
      </c>
      <c r="E2" s="17">
        <v>159</v>
      </c>
      <c r="F2" s="17">
        <v>172</v>
      </c>
      <c r="G2" s="17">
        <v>174</v>
      </c>
      <c r="H2" s="17">
        <v>168</v>
      </c>
      <c r="I2" s="17"/>
      <c r="J2" s="17"/>
      <c r="K2" s="18">
        <v>4</v>
      </c>
      <c r="L2" s="18">
        <v>673</v>
      </c>
      <c r="M2" s="19">
        <v>168.25</v>
      </c>
      <c r="N2" s="20">
        <v>2</v>
      </c>
      <c r="O2" s="21">
        <v>170.25</v>
      </c>
    </row>
    <row r="3" spans="1:17" x14ac:dyDescent="0.3">
      <c r="A3" s="13" t="s">
        <v>30</v>
      </c>
      <c r="B3" s="14" t="s">
        <v>143</v>
      </c>
      <c r="C3" s="15">
        <v>44800</v>
      </c>
      <c r="D3" s="16" t="s">
        <v>35</v>
      </c>
      <c r="E3" s="17">
        <v>172</v>
      </c>
      <c r="F3" s="17">
        <v>168</v>
      </c>
      <c r="G3" s="17">
        <v>161</v>
      </c>
      <c r="H3" s="17">
        <v>138</v>
      </c>
      <c r="I3" s="17"/>
      <c r="J3" s="17"/>
      <c r="K3" s="18">
        <v>4</v>
      </c>
      <c r="L3" s="18">
        <v>639</v>
      </c>
      <c r="M3" s="19">
        <v>159.75</v>
      </c>
      <c r="N3" s="20">
        <v>2</v>
      </c>
      <c r="O3" s="21">
        <v>161.75</v>
      </c>
    </row>
    <row r="4" spans="1:17" x14ac:dyDescent="0.3">
      <c r="A4" s="13" t="s">
        <v>30</v>
      </c>
      <c r="B4" s="14" t="s">
        <v>143</v>
      </c>
      <c r="C4" s="15">
        <v>44814</v>
      </c>
      <c r="D4" s="16" t="s">
        <v>35</v>
      </c>
      <c r="E4" s="17">
        <v>163</v>
      </c>
      <c r="F4" s="17">
        <v>165</v>
      </c>
      <c r="G4" s="17">
        <v>159</v>
      </c>
      <c r="H4" s="17">
        <v>183</v>
      </c>
      <c r="I4" s="17"/>
      <c r="J4" s="17"/>
      <c r="K4" s="18">
        <v>4</v>
      </c>
      <c r="L4" s="18">
        <v>670</v>
      </c>
      <c r="M4" s="19">
        <v>167.5</v>
      </c>
      <c r="N4" s="20">
        <v>2</v>
      </c>
      <c r="O4" s="21">
        <v>169.5</v>
      </c>
    </row>
    <row r="5" spans="1:17" x14ac:dyDescent="0.3">
      <c r="A5" s="13" t="s">
        <v>30</v>
      </c>
      <c r="B5" s="14" t="s">
        <v>143</v>
      </c>
      <c r="C5" s="15">
        <v>44828</v>
      </c>
      <c r="D5" s="16" t="s">
        <v>35</v>
      </c>
      <c r="E5" s="17">
        <v>159</v>
      </c>
      <c r="F5" s="17">
        <v>158</v>
      </c>
      <c r="G5" s="17">
        <v>162</v>
      </c>
      <c r="H5" s="17">
        <v>168</v>
      </c>
      <c r="I5" s="17"/>
      <c r="J5" s="17"/>
      <c r="K5" s="18">
        <v>4</v>
      </c>
      <c r="L5" s="18">
        <v>647</v>
      </c>
      <c r="M5" s="19">
        <v>161.75</v>
      </c>
      <c r="N5" s="20">
        <v>2</v>
      </c>
      <c r="O5" s="21">
        <v>163.75</v>
      </c>
    </row>
    <row r="6" spans="1:17" x14ac:dyDescent="0.3">
      <c r="A6" s="13" t="s">
        <v>30</v>
      </c>
      <c r="B6" s="14" t="s">
        <v>143</v>
      </c>
      <c r="C6" s="15">
        <v>44842</v>
      </c>
      <c r="D6" s="16" t="s">
        <v>35</v>
      </c>
      <c r="E6" s="17">
        <v>165</v>
      </c>
      <c r="F6" s="17">
        <v>152</v>
      </c>
      <c r="G6" s="17">
        <v>171</v>
      </c>
      <c r="H6" s="17">
        <v>168</v>
      </c>
      <c r="I6" s="17"/>
      <c r="J6" s="17"/>
      <c r="K6" s="18">
        <v>4</v>
      </c>
      <c r="L6" s="18">
        <v>656</v>
      </c>
      <c r="M6" s="19">
        <v>164</v>
      </c>
      <c r="N6" s="20">
        <v>2</v>
      </c>
      <c r="O6" s="21">
        <v>166</v>
      </c>
    </row>
    <row r="7" spans="1:17" x14ac:dyDescent="0.3">
      <c r="A7" s="13" t="s">
        <v>30</v>
      </c>
      <c r="B7" s="14" t="s">
        <v>143</v>
      </c>
      <c r="C7" s="15">
        <v>44863</v>
      </c>
      <c r="D7" s="16" t="s">
        <v>35</v>
      </c>
      <c r="E7" s="17">
        <v>177</v>
      </c>
      <c r="F7" s="17">
        <v>166</v>
      </c>
      <c r="G7" s="17">
        <v>183</v>
      </c>
      <c r="H7" s="17">
        <v>179</v>
      </c>
      <c r="I7" s="17"/>
      <c r="J7" s="17"/>
      <c r="K7" s="18">
        <v>4</v>
      </c>
      <c r="L7" s="18">
        <v>705</v>
      </c>
      <c r="M7" s="19">
        <v>176.25</v>
      </c>
      <c r="N7" s="20">
        <v>2</v>
      </c>
      <c r="O7" s="21">
        <v>178.25</v>
      </c>
    </row>
    <row r="9" spans="1:17" x14ac:dyDescent="0.3">
      <c r="K9" s="8">
        <f>SUM(K2:K8)</f>
        <v>24</v>
      </c>
      <c r="L9" s="8">
        <f>SUM(L2:L8)</f>
        <v>3990</v>
      </c>
      <c r="M9" s="7">
        <f>SUM(L9/K9)</f>
        <v>166.25</v>
      </c>
      <c r="N9" s="8">
        <f>SUM(N2:N8)</f>
        <v>12</v>
      </c>
      <c r="O9" s="12">
        <f>SUM(M9+N9)</f>
        <v>178.25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C2" name="Range1_11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B2" name="Range1_9_1"/>
    <protectedRange algorithmName="SHA-512" hashValue="ON39YdpmFHfN9f47KpiRvqrKx0V9+erV1CNkpWzYhW/Qyc6aT8rEyCrvauWSYGZK2ia3o7vd3akF07acHAFpOA==" saltValue="yVW9XmDwTqEnmpSGai0KYg==" spinCount="100000" sqref="E2:H2" name="Range1_10_1"/>
    <protectedRange algorithmName="SHA-512" hashValue="ON39YdpmFHfN9f47KpiRvqrKx0V9+erV1CNkpWzYhW/Qyc6aT8rEyCrvauWSYGZK2ia3o7vd3akF07acHAFpOA==" saltValue="yVW9XmDwTqEnmpSGai0KYg==" spinCount="100000" sqref="B3:C3" name="Range1"/>
    <protectedRange algorithmName="SHA-512" hashValue="ON39YdpmFHfN9f47KpiRvqrKx0V9+erV1CNkpWzYhW/Qyc6aT8rEyCrvauWSYGZK2ia3o7vd3akF07acHAFpOA==" saltValue="yVW9XmDwTqEnmpSGai0KYg==" spinCount="100000" sqref="D3" name="Range1_1_15"/>
    <protectedRange algorithmName="SHA-512" hashValue="ON39YdpmFHfN9f47KpiRvqrKx0V9+erV1CNkpWzYhW/Qyc6aT8rEyCrvauWSYGZK2ia3o7vd3akF07acHAFpOA==" saltValue="yVW9XmDwTqEnmpSGai0KYg==" spinCount="100000" sqref="E3:J3" name="Range1_3_5"/>
    <protectedRange algorithmName="SHA-512" hashValue="ON39YdpmFHfN9f47KpiRvqrKx0V9+erV1CNkpWzYhW/Qyc6aT8rEyCrvauWSYGZK2ia3o7vd3akF07acHAFpOA==" saltValue="yVW9XmDwTqEnmpSGai0KYg==" spinCount="100000" sqref="E4:J5 B4:C5" name="Range1_19"/>
    <protectedRange algorithmName="SHA-512" hashValue="ON39YdpmFHfN9f47KpiRvqrKx0V9+erV1CNkpWzYhW/Qyc6aT8rEyCrvauWSYGZK2ia3o7vd3akF07acHAFpOA==" saltValue="yVW9XmDwTqEnmpSGai0KYg==" spinCount="100000" sqref="D4:D5" name="Range1_1_15_1"/>
    <protectedRange algorithmName="SHA-512" hashValue="ON39YdpmFHfN9f47KpiRvqrKx0V9+erV1CNkpWzYhW/Qyc6aT8rEyCrvauWSYGZK2ia3o7vd3akF07acHAFpOA==" saltValue="yVW9XmDwTqEnmpSGai0KYg==" spinCount="100000" sqref="B6:C6 I6:J6" name="Range1_12"/>
    <protectedRange algorithmName="SHA-512" hashValue="ON39YdpmFHfN9f47KpiRvqrKx0V9+erV1CNkpWzYhW/Qyc6aT8rEyCrvauWSYGZK2ia3o7vd3akF07acHAFpOA==" saltValue="yVW9XmDwTqEnmpSGai0KYg==" spinCount="100000" sqref="D6" name="Range1_1_12"/>
    <protectedRange algorithmName="SHA-512" hashValue="ON39YdpmFHfN9f47KpiRvqrKx0V9+erV1CNkpWzYhW/Qyc6aT8rEyCrvauWSYGZK2ia3o7vd3akF07acHAFpOA==" saltValue="yVW9XmDwTqEnmpSGai0KYg==" spinCount="100000" sqref="E6:H6" name="Range1_3_4"/>
    <protectedRange algorithmName="SHA-512" hashValue="ON39YdpmFHfN9f47KpiRvqrKx0V9+erV1CNkpWzYhW/Qyc6aT8rEyCrvauWSYGZK2ia3o7vd3akF07acHAFpOA==" saltValue="yVW9XmDwTqEnmpSGai0KYg==" spinCount="100000" sqref="E7:J7 B7:C7" name="Range1_42_1"/>
    <protectedRange algorithmName="SHA-512" hashValue="ON39YdpmFHfN9f47KpiRvqrKx0V9+erV1CNkpWzYhW/Qyc6aT8rEyCrvauWSYGZK2ia3o7vd3akF07acHAFpOA==" saltValue="yVW9XmDwTqEnmpSGai0KYg==" spinCount="100000" sqref="D7" name="Range1_1_38_1"/>
  </protectedRanges>
  <conditionalFormatting sqref="I2">
    <cfRule type="top10" dxfId="2713" priority="34" rank="1"/>
  </conditionalFormatting>
  <conditionalFormatting sqref="J2">
    <cfRule type="top10" dxfId="2712" priority="33" rank="1"/>
  </conditionalFormatting>
  <conditionalFormatting sqref="E2">
    <cfRule type="top10" dxfId="2711" priority="32" rank="1"/>
  </conditionalFormatting>
  <conditionalFormatting sqref="F2">
    <cfRule type="top10" dxfId="2710" priority="31" rank="1"/>
  </conditionalFormatting>
  <conditionalFormatting sqref="G2">
    <cfRule type="top10" dxfId="2709" priority="30" rank="1"/>
  </conditionalFormatting>
  <conditionalFormatting sqref="H2">
    <cfRule type="top10" dxfId="2708" priority="29" rank="1"/>
  </conditionalFormatting>
  <conditionalFormatting sqref="F3">
    <cfRule type="top10" dxfId="2707" priority="28" rank="1"/>
  </conditionalFormatting>
  <conditionalFormatting sqref="E3">
    <cfRule type="top10" dxfId="2706" priority="27" rank="1"/>
  </conditionalFormatting>
  <conditionalFormatting sqref="J3">
    <cfRule type="top10" dxfId="2705" priority="26" rank="1"/>
  </conditionalFormatting>
  <conditionalFormatting sqref="E3:J3">
    <cfRule type="cellIs" dxfId="2704" priority="25" operator="greaterThanOrEqual">
      <formula>200</formula>
    </cfRule>
  </conditionalFormatting>
  <conditionalFormatting sqref="G3">
    <cfRule type="top10" dxfId="2703" priority="24" rank="1"/>
  </conditionalFormatting>
  <conditionalFormatting sqref="H3">
    <cfRule type="top10" dxfId="2702" priority="23" rank="1"/>
  </conditionalFormatting>
  <conditionalFormatting sqref="I3">
    <cfRule type="top10" dxfId="2701" priority="22" rank="1"/>
  </conditionalFormatting>
  <conditionalFormatting sqref="F4:F5">
    <cfRule type="top10" dxfId="2700" priority="16" rank="1"/>
  </conditionalFormatting>
  <conditionalFormatting sqref="G4:G5">
    <cfRule type="top10" dxfId="2699" priority="17" rank="1"/>
  </conditionalFormatting>
  <conditionalFormatting sqref="H4:H5">
    <cfRule type="top10" dxfId="2698" priority="18" rank="1"/>
  </conditionalFormatting>
  <conditionalFormatting sqref="I4:I5">
    <cfRule type="top10" dxfId="2697" priority="19" rank="1"/>
  </conditionalFormatting>
  <conditionalFormatting sqref="J4:J5">
    <cfRule type="top10" dxfId="2696" priority="20" rank="1"/>
  </conditionalFormatting>
  <conditionalFormatting sqref="E4:E5">
    <cfRule type="top10" dxfId="2695" priority="21" rank="1"/>
  </conditionalFormatting>
  <conditionalFormatting sqref="E4:J5">
    <cfRule type="cellIs" dxfId="2694" priority="15" operator="equal">
      <formula>200</formula>
    </cfRule>
  </conditionalFormatting>
  <conditionalFormatting sqref="F6">
    <cfRule type="top10" dxfId="2693" priority="12" rank="1"/>
  </conditionalFormatting>
  <conditionalFormatting sqref="I6">
    <cfRule type="top10" dxfId="2692" priority="9" rank="1"/>
    <cfRule type="top10" dxfId="2691" priority="14" rank="1"/>
  </conditionalFormatting>
  <conditionalFormatting sqref="E6">
    <cfRule type="top10" dxfId="2690" priority="13" rank="1"/>
  </conditionalFormatting>
  <conditionalFormatting sqref="G6">
    <cfRule type="top10" dxfId="2689" priority="11" rank="1"/>
  </conditionalFormatting>
  <conditionalFormatting sqref="H6">
    <cfRule type="top10" dxfId="2688" priority="10" rank="1"/>
  </conditionalFormatting>
  <conditionalFormatting sqref="J6">
    <cfRule type="top10" dxfId="2687" priority="8" rank="1"/>
  </conditionalFormatting>
  <conditionalFormatting sqref="E6:J6">
    <cfRule type="cellIs" dxfId="2686" priority="7" operator="greaterThanOrEqual">
      <formula>200</formula>
    </cfRule>
  </conditionalFormatting>
  <conditionalFormatting sqref="I7">
    <cfRule type="top10" dxfId="2685" priority="6" rank="1"/>
  </conditionalFormatting>
  <conditionalFormatting sqref="H7">
    <cfRule type="top10" dxfId="2684" priority="2" rank="1"/>
  </conditionalFormatting>
  <conditionalFormatting sqref="J7">
    <cfRule type="top10" dxfId="2683" priority="3" rank="1"/>
  </conditionalFormatting>
  <conditionalFormatting sqref="G7">
    <cfRule type="top10" dxfId="2682" priority="5" rank="1"/>
  </conditionalFormatting>
  <conditionalFormatting sqref="F7">
    <cfRule type="top10" dxfId="2681" priority="4" rank="1"/>
  </conditionalFormatting>
  <conditionalFormatting sqref="E7">
    <cfRule type="top10" dxfId="2680" priority="1" rank="1"/>
  </conditionalFormatting>
  <hyperlinks>
    <hyperlink ref="Q1" location="'National Rankings'!A1" display="Back to Ranking" xr:uid="{E41C7F12-1DC6-4A34-84FE-E9CC9A49A6B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39AC782-7703-4582-A1A0-8B10D62BD3B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A3751-EC1A-436B-9791-7E804C7D3366}">
  <dimension ref="A1:Q4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151</v>
      </c>
      <c r="C2" s="15">
        <v>44779</v>
      </c>
      <c r="D2" s="16" t="s">
        <v>166</v>
      </c>
      <c r="E2" s="17">
        <v>186</v>
      </c>
      <c r="F2" s="17">
        <v>187</v>
      </c>
      <c r="G2" s="17">
        <v>185</v>
      </c>
      <c r="H2" s="17">
        <v>176</v>
      </c>
      <c r="I2" s="17"/>
      <c r="J2" s="17"/>
      <c r="K2" s="18">
        <v>4</v>
      </c>
      <c r="L2" s="18">
        <v>734</v>
      </c>
      <c r="M2" s="19">
        <v>183.5</v>
      </c>
      <c r="N2" s="20">
        <v>2</v>
      </c>
      <c r="O2" s="21">
        <v>185.5</v>
      </c>
    </row>
    <row r="4" spans="1:17" x14ac:dyDescent="0.3">
      <c r="K4" s="8">
        <f>SUM(K2:K3)</f>
        <v>4</v>
      </c>
      <c r="L4" s="8">
        <f>SUM(L2:L3)</f>
        <v>734</v>
      </c>
      <c r="M4" s="7">
        <f>SUM(L4/K4)</f>
        <v>183.5</v>
      </c>
      <c r="N4" s="8">
        <f>SUM(N2:N3)</f>
        <v>2</v>
      </c>
      <c r="O4" s="12">
        <f>SUM(M4+N4)</f>
        <v>185.5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61_1"/>
    <protectedRange algorithmName="SHA-512" hashValue="ON39YdpmFHfN9f47KpiRvqrKx0V9+erV1CNkpWzYhW/Qyc6aT8rEyCrvauWSYGZK2ia3o7vd3akF07acHAFpOA==" saltValue="yVW9XmDwTqEnmpSGai0KYg==" spinCount="100000" sqref="D2" name="Range1_1_62_1"/>
  </protectedRanges>
  <conditionalFormatting sqref="I2">
    <cfRule type="top10" dxfId="3417" priority="2" rank="1"/>
  </conditionalFormatting>
  <conditionalFormatting sqref="H2">
    <cfRule type="top10" dxfId="3416" priority="3" rank="1"/>
  </conditionalFormatting>
  <conditionalFormatting sqref="G2">
    <cfRule type="top10" dxfId="3415" priority="4" rank="1"/>
  </conditionalFormatting>
  <conditionalFormatting sqref="F2">
    <cfRule type="top10" dxfId="3414" priority="5" rank="1"/>
  </conditionalFormatting>
  <conditionalFormatting sqref="E2">
    <cfRule type="top10" dxfId="3413" priority="6" rank="1"/>
  </conditionalFormatting>
  <conditionalFormatting sqref="J2">
    <cfRule type="top10" dxfId="3412" priority="7" rank="1"/>
  </conditionalFormatting>
  <conditionalFormatting sqref="E2:J2">
    <cfRule type="cellIs" dxfId="3411" priority="1" operator="equal">
      <formula>200</formula>
    </cfRule>
  </conditionalFormatting>
  <hyperlinks>
    <hyperlink ref="Q1" location="'National Rankings'!A1" display="Back to Ranking" xr:uid="{294B0937-407E-437A-B6E6-C05AAC0BDE9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AA52F2-8E67-4C03-AC76-64C15D487C8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E2B5B-5235-46EE-AFB1-131B0E529C6A}">
  <sheetPr codeName="Sheet26"/>
  <dimension ref="A1:Q4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113</v>
      </c>
      <c r="C2" s="15">
        <v>44738</v>
      </c>
      <c r="D2" s="16" t="s">
        <v>81</v>
      </c>
      <c r="E2" s="17">
        <v>180</v>
      </c>
      <c r="F2" s="17">
        <v>179</v>
      </c>
      <c r="G2" s="17">
        <v>189</v>
      </c>
      <c r="H2" s="17">
        <v>193</v>
      </c>
      <c r="I2" s="17"/>
      <c r="J2" s="17"/>
      <c r="K2" s="18">
        <v>4</v>
      </c>
      <c r="L2" s="18">
        <v>741</v>
      </c>
      <c r="M2" s="19">
        <v>185.25</v>
      </c>
      <c r="N2" s="20">
        <v>11</v>
      </c>
      <c r="O2" s="21">
        <v>196.25</v>
      </c>
    </row>
    <row r="4" spans="1:17" x14ac:dyDescent="0.3">
      <c r="K4" s="8">
        <f>SUM(K2:K3)</f>
        <v>4</v>
      </c>
      <c r="L4" s="8">
        <f>SUM(L2:L3)</f>
        <v>741</v>
      </c>
      <c r="M4" s="7">
        <f>SUM(L4/K4)</f>
        <v>185.25</v>
      </c>
      <c r="N4" s="8">
        <f>SUM(N2:N3)</f>
        <v>11</v>
      </c>
      <c r="O4" s="12">
        <f>SUM(M4+N4)</f>
        <v>196.25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31_2"/>
    <protectedRange algorithmName="SHA-512" hashValue="ON39YdpmFHfN9f47KpiRvqrKx0V9+erV1CNkpWzYhW/Qyc6aT8rEyCrvauWSYGZK2ia3o7vd3akF07acHAFpOA==" saltValue="yVW9XmDwTqEnmpSGai0KYg==" spinCount="100000" sqref="D2" name="Range1_1_27_2"/>
    <protectedRange algorithmName="SHA-512" hashValue="ON39YdpmFHfN9f47KpiRvqrKx0V9+erV1CNkpWzYhW/Qyc6aT8rEyCrvauWSYGZK2ia3o7vd3akF07acHAFpOA==" saltValue="yVW9XmDwTqEnmpSGai0KYg==" spinCount="100000" sqref="E2:H2" name="Range1_3_8_2"/>
  </protectedRanges>
  <conditionalFormatting sqref="F2">
    <cfRule type="top10" dxfId="2679" priority="5" rank="1"/>
  </conditionalFormatting>
  <conditionalFormatting sqref="G2">
    <cfRule type="top10" dxfId="2678" priority="4" rank="1"/>
  </conditionalFormatting>
  <conditionalFormatting sqref="H2">
    <cfRule type="top10" dxfId="2677" priority="3" rank="1"/>
  </conditionalFormatting>
  <conditionalFormatting sqref="I2">
    <cfRule type="top10" dxfId="2676" priority="1" rank="1"/>
  </conditionalFormatting>
  <conditionalFormatting sqref="J2">
    <cfRule type="top10" dxfId="2675" priority="2" rank="1"/>
  </conditionalFormatting>
  <conditionalFormatting sqref="E2">
    <cfRule type="top10" dxfId="2674" priority="6" rank="1"/>
  </conditionalFormatting>
  <hyperlinks>
    <hyperlink ref="Q1" location="'National Rankings'!A1" display="Back to Ranking" xr:uid="{ADEA3B9B-F303-4331-922C-65B623A141F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6C84FEF-67B4-4EDC-A6E7-643F2CF2100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89C21-6779-4D47-A678-0AFE94AB80E8}">
  <sheetPr codeName="Sheet96"/>
  <dimension ref="A1:Q7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64</v>
      </c>
      <c r="C2" s="15">
        <v>44661</v>
      </c>
      <c r="D2" s="16" t="s">
        <v>59</v>
      </c>
      <c r="E2" s="17">
        <v>164</v>
      </c>
      <c r="F2" s="17">
        <v>165</v>
      </c>
      <c r="G2" s="17">
        <v>172</v>
      </c>
      <c r="H2" s="17">
        <v>171</v>
      </c>
      <c r="I2" s="17"/>
      <c r="J2" s="17"/>
      <c r="K2" s="18">
        <v>4</v>
      </c>
      <c r="L2" s="18">
        <v>672</v>
      </c>
      <c r="M2" s="19">
        <v>168</v>
      </c>
      <c r="N2" s="20">
        <v>2</v>
      </c>
      <c r="O2" s="21">
        <v>170</v>
      </c>
    </row>
    <row r="3" spans="1:17" x14ac:dyDescent="0.3">
      <c r="A3" s="13" t="s">
        <v>30</v>
      </c>
      <c r="B3" s="14" t="s">
        <v>64</v>
      </c>
      <c r="C3" s="15">
        <v>44689</v>
      </c>
      <c r="D3" s="16" t="s">
        <v>59</v>
      </c>
      <c r="E3" s="17">
        <v>165</v>
      </c>
      <c r="F3" s="17">
        <v>156</v>
      </c>
      <c r="G3" s="17">
        <v>166</v>
      </c>
      <c r="H3" s="17">
        <v>179</v>
      </c>
      <c r="I3" s="17"/>
      <c r="J3" s="17"/>
      <c r="K3" s="18">
        <v>4</v>
      </c>
      <c r="L3" s="18">
        <v>666</v>
      </c>
      <c r="M3" s="19">
        <v>166.5</v>
      </c>
      <c r="N3" s="20">
        <v>2</v>
      </c>
      <c r="O3" s="21">
        <v>168.5</v>
      </c>
    </row>
    <row r="4" spans="1:17" x14ac:dyDescent="0.3">
      <c r="A4" s="13" t="s">
        <v>30</v>
      </c>
      <c r="B4" s="14" t="s">
        <v>64</v>
      </c>
      <c r="C4" s="15">
        <v>44752</v>
      </c>
      <c r="D4" s="16" t="s">
        <v>59</v>
      </c>
      <c r="E4" s="17">
        <v>182</v>
      </c>
      <c r="F4" s="17">
        <v>188</v>
      </c>
      <c r="G4" s="17">
        <v>191</v>
      </c>
      <c r="H4" s="17">
        <v>188</v>
      </c>
      <c r="I4" s="17"/>
      <c r="J4" s="17"/>
      <c r="K4" s="18">
        <v>4</v>
      </c>
      <c r="L4" s="18">
        <v>749</v>
      </c>
      <c r="M4" s="19">
        <v>187.25</v>
      </c>
      <c r="N4" s="20">
        <v>5</v>
      </c>
      <c r="O4" s="21">
        <v>192.25</v>
      </c>
    </row>
    <row r="5" spans="1:17" x14ac:dyDescent="0.3">
      <c r="A5" s="13" t="s">
        <v>30</v>
      </c>
      <c r="B5" s="14" t="s">
        <v>64</v>
      </c>
      <c r="C5" s="15">
        <v>44787</v>
      </c>
      <c r="D5" s="16" t="s">
        <v>59</v>
      </c>
      <c r="E5" s="17">
        <v>180</v>
      </c>
      <c r="F5" s="17">
        <v>183</v>
      </c>
      <c r="G5" s="17">
        <v>191</v>
      </c>
      <c r="H5" s="17">
        <v>187</v>
      </c>
      <c r="I5" s="17"/>
      <c r="J5" s="17"/>
      <c r="K5" s="18">
        <v>4</v>
      </c>
      <c r="L5" s="18">
        <v>741</v>
      </c>
      <c r="M5" s="19">
        <v>185.25</v>
      </c>
      <c r="N5" s="20">
        <v>2</v>
      </c>
      <c r="O5" s="21">
        <v>187.25</v>
      </c>
    </row>
    <row r="7" spans="1:17" x14ac:dyDescent="0.3">
      <c r="K7" s="8">
        <f>SUM(K2:K6)</f>
        <v>16</v>
      </c>
      <c r="L7" s="8">
        <f>SUM(L2:L6)</f>
        <v>2828</v>
      </c>
      <c r="M7" s="7">
        <f>SUM(L7/K7)</f>
        <v>176.75</v>
      </c>
      <c r="N7" s="8">
        <f>SUM(N2:N6)</f>
        <v>11</v>
      </c>
      <c r="O7" s="12">
        <f>SUM(M7+N7)</f>
        <v>187.75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4_1_2"/>
    <protectedRange algorithmName="SHA-512" hashValue="ON39YdpmFHfN9f47KpiRvqrKx0V9+erV1CNkpWzYhW/Qyc6aT8rEyCrvauWSYGZK2ia3o7vd3akF07acHAFpOA==" saltValue="yVW9XmDwTqEnmpSGai0KYg==" spinCount="100000" sqref="D2" name="Range1_1_2_1_3"/>
    <protectedRange algorithmName="SHA-512" hashValue="ON39YdpmFHfN9f47KpiRvqrKx0V9+erV1CNkpWzYhW/Qyc6aT8rEyCrvauWSYGZK2ia3o7vd3akF07acHAFpOA==" saltValue="yVW9XmDwTqEnmpSGai0KYg==" spinCount="100000" sqref="E3:J3 B3:C3" name="Range1_9_1"/>
    <protectedRange algorithmName="SHA-512" hashValue="ON39YdpmFHfN9f47KpiRvqrKx0V9+erV1CNkpWzYhW/Qyc6aT8rEyCrvauWSYGZK2ia3o7vd3akF07acHAFpOA==" saltValue="yVW9XmDwTqEnmpSGai0KYg==" spinCount="100000" sqref="D3" name="Range1_1_6_1"/>
    <protectedRange algorithmName="SHA-512" hashValue="ON39YdpmFHfN9f47KpiRvqrKx0V9+erV1CNkpWzYhW/Qyc6aT8rEyCrvauWSYGZK2ia3o7vd3akF07acHAFpOA==" saltValue="yVW9XmDwTqEnmpSGai0KYg==" spinCount="100000" sqref="B4:C4" name="Range1_12"/>
    <protectedRange algorithmName="SHA-512" hashValue="ON39YdpmFHfN9f47KpiRvqrKx0V9+erV1CNkpWzYhW/Qyc6aT8rEyCrvauWSYGZK2ia3o7vd3akF07acHAFpOA==" saltValue="yVW9XmDwTqEnmpSGai0KYg==" spinCount="100000" sqref="D4" name="Range1_1_8"/>
    <protectedRange algorithmName="SHA-512" hashValue="ON39YdpmFHfN9f47KpiRvqrKx0V9+erV1CNkpWzYhW/Qyc6aT8rEyCrvauWSYGZK2ia3o7vd3akF07acHAFpOA==" saltValue="yVW9XmDwTqEnmpSGai0KYg==" spinCount="100000" sqref="E4:J4" name="Range1_3_3"/>
    <protectedRange algorithmName="SHA-512" hashValue="ON39YdpmFHfN9f47KpiRvqrKx0V9+erV1CNkpWzYhW/Qyc6aT8rEyCrvauWSYGZK2ia3o7vd3akF07acHAFpOA==" saltValue="yVW9XmDwTqEnmpSGai0KYg==" spinCount="100000" sqref="E5:J5 B5:C5" name="Range1_2_1"/>
    <protectedRange algorithmName="SHA-512" hashValue="ON39YdpmFHfN9f47KpiRvqrKx0V9+erV1CNkpWzYhW/Qyc6aT8rEyCrvauWSYGZK2ia3o7vd3akF07acHAFpOA==" saltValue="yVW9XmDwTqEnmpSGai0KYg==" spinCount="100000" sqref="D5" name="Range1_1_1_1"/>
  </protectedRanges>
  <conditionalFormatting sqref="E2">
    <cfRule type="top10" dxfId="2673" priority="24" rank="1"/>
  </conditionalFormatting>
  <conditionalFormatting sqref="F2">
    <cfRule type="top10" dxfId="2672" priority="23" rank="1"/>
  </conditionalFormatting>
  <conditionalFormatting sqref="G2">
    <cfRule type="top10" dxfId="2671" priority="22" rank="1"/>
  </conditionalFormatting>
  <conditionalFormatting sqref="H2">
    <cfRule type="top10" dxfId="2670" priority="21" rank="1"/>
  </conditionalFormatting>
  <conditionalFormatting sqref="I2">
    <cfRule type="top10" dxfId="2669" priority="20" rank="1"/>
  </conditionalFormatting>
  <conditionalFormatting sqref="J2">
    <cfRule type="top10" dxfId="2668" priority="19" rank="1"/>
  </conditionalFormatting>
  <conditionalFormatting sqref="E3">
    <cfRule type="top10" dxfId="2667" priority="18" rank="1"/>
  </conditionalFormatting>
  <conditionalFormatting sqref="F3">
    <cfRule type="top10" dxfId="2666" priority="17" rank="1"/>
  </conditionalFormatting>
  <conditionalFormatting sqref="G3">
    <cfRule type="top10" dxfId="2665" priority="16" rank="1"/>
  </conditionalFormatting>
  <conditionalFormatting sqref="H3">
    <cfRule type="top10" dxfId="2664" priority="15" rank="1"/>
  </conditionalFormatting>
  <conditionalFormatting sqref="I3">
    <cfRule type="top10" dxfId="2663" priority="14" rank="1"/>
  </conditionalFormatting>
  <conditionalFormatting sqref="J3">
    <cfRule type="top10" dxfId="2662" priority="13" rank="1"/>
  </conditionalFormatting>
  <conditionalFormatting sqref="F4">
    <cfRule type="top10" dxfId="2661" priority="7" rank="1"/>
  </conditionalFormatting>
  <conditionalFormatting sqref="G4">
    <cfRule type="top10" dxfId="2660" priority="8" rank="1"/>
  </conditionalFormatting>
  <conditionalFormatting sqref="H4">
    <cfRule type="top10" dxfId="2659" priority="9" rank="1"/>
  </conditionalFormatting>
  <conditionalFormatting sqref="I4">
    <cfRule type="top10" dxfId="2658" priority="10" rank="1"/>
  </conditionalFormatting>
  <conditionalFormatting sqref="J4">
    <cfRule type="top10" dxfId="2657" priority="11" rank="1"/>
  </conditionalFormatting>
  <conditionalFormatting sqref="E4">
    <cfRule type="top10" dxfId="2656" priority="12" rank="1"/>
  </conditionalFormatting>
  <conditionalFormatting sqref="J5">
    <cfRule type="top10" dxfId="2655" priority="1" rank="1"/>
  </conditionalFormatting>
  <conditionalFormatting sqref="I5">
    <cfRule type="top10" dxfId="2654" priority="2" rank="1"/>
  </conditionalFormatting>
  <conditionalFormatting sqref="H5">
    <cfRule type="top10" dxfId="2653" priority="3" rank="1"/>
  </conditionalFormatting>
  <conditionalFormatting sqref="G5">
    <cfRule type="top10" dxfId="2652" priority="4" rank="1"/>
  </conditionalFormatting>
  <conditionalFormatting sqref="F5">
    <cfRule type="top10" dxfId="2651" priority="5" rank="1"/>
  </conditionalFormatting>
  <conditionalFormatting sqref="E5">
    <cfRule type="top10" dxfId="2650" priority="6" rank="1"/>
  </conditionalFormatting>
  <hyperlinks>
    <hyperlink ref="Q1" location="'National Rankings'!A1" display="Back to Ranking" xr:uid="{FAF4A721-DB2E-494C-A257-9FBD90233D2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437BA03-6706-45E9-A338-ACB5B8D1D3F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B7CD8-5C03-44A8-85EA-CAD0C34A1A95}">
  <sheetPr codeName="Sheet11"/>
  <dimension ref="A1:Q18"/>
  <sheetViews>
    <sheetView workbookViewId="0">
      <selection activeCell="A16" sqref="A16:O1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29</v>
      </c>
      <c r="B2" s="14" t="s">
        <v>28</v>
      </c>
      <c r="C2" s="15">
        <v>44611</v>
      </c>
      <c r="D2" s="16" t="s">
        <v>24</v>
      </c>
      <c r="E2" s="17">
        <v>178</v>
      </c>
      <c r="F2" s="17">
        <v>183</v>
      </c>
      <c r="G2" s="17">
        <v>185</v>
      </c>
      <c r="H2" s="17">
        <v>186</v>
      </c>
      <c r="I2" s="17"/>
      <c r="J2" s="17"/>
      <c r="K2" s="18">
        <v>4</v>
      </c>
      <c r="L2" s="18">
        <v>732</v>
      </c>
      <c r="M2" s="19">
        <v>183</v>
      </c>
      <c r="N2" s="20">
        <v>3</v>
      </c>
      <c r="O2" s="21">
        <v>186</v>
      </c>
    </row>
    <row r="3" spans="1:17" x14ac:dyDescent="0.3">
      <c r="A3" s="13" t="s">
        <v>29</v>
      </c>
      <c r="B3" s="14" t="s">
        <v>28</v>
      </c>
      <c r="C3" s="15">
        <v>44625</v>
      </c>
      <c r="D3" s="16" t="s">
        <v>38</v>
      </c>
      <c r="E3" s="17">
        <v>191</v>
      </c>
      <c r="F3" s="17">
        <v>186</v>
      </c>
      <c r="G3" s="17">
        <v>191</v>
      </c>
      <c r="H3" s="17">
        <v>185</v>
      </c>
      <c r="I3" s="17"/>
      <c r="J3" s="17"/>
      <c r="K3" s="18">
        <v>4</v>
      </c>
      <c r="L3" s="18">
        <v>753</v>
      </c>
      <c r="M3" s="19">
        <v>188.25</v>
      </c>
      <c r="N3" s="20">
        <v>13</v>
      </c>
      <c r="O3" s="21">
        <v>201.25</v>
      </c>
    </row>
    <row r="4" spans="1:17" x14ac:dyDescent="0.3">
      <c r="A4" s="13" t="s">
        <v>48</v>
      </c>
      <c r="B4" s="14" t="s">
        <v>28</v>
      </c>
      <c r="C4" s="15">
        <v>44640</v>
      </c>
      <c r="D4" s="16" t="s">
        <v>25</v>
      </c>
      <c r="E4" s="17">
        <v>180</v>
      </c>
      <c r="F4" s="17">
        <v>188</v>
      </c>
      <c r="G4" s="17">
        <v>184</v>
      </c>
      <c r="H4" s="17">
        <v>188</v>
      </c>
      <c r="I4" s="17"/>
      <c r="J4" s="17"/>
      <c r="K4" s="18">
        <v>4</v>
      </c>
      <c r="L4" s="18">
        <v>740</v>
      </c>
      <c r="M4" s="19">
        <v>185</v>
      </c>
      <c r="N4" s="20">
        <v>4</v>
      </c>
      <c r="O4" s="21">
        <v>189</v>
      </c>
    </row>
    <row r="5" spans="1:17" x14ac:dyDescent="0.3">
      <c r="A5" s="13" t="s">
        <v>48</v>
      </c>
      <c r="B5" s="14" t="s">
        <v>28</v>
      </c>
      <c r="C5" s="15">
        <v>44653</v>
      </c>
      <c r="D5" s="16" t="s">
        <v>52</v>
      </c>
      <c r="E5" s="17">
        <v>188</v>
      </c>
      <c r="F5" s="17">
        <v>185</v>
      </c>
      <c r="G5" s="17">
        <v>185</v>
      </c>
      <c r="H5" s="17">
        <v>187</v>
      </c>
      <c r="I5" s="17"/>
      <c r="J5" s="17"/>
      <c r="K5" s="18">
        <v>4</v>
      </c>
      <c r="L5" s="18">
        <v>745</v>
      </c>
      <c r="M5" s="19">
        <v>186.25</v>
      </c>
      <c r="N5" s="20">
        <v>9</v>
      </c>
      <c r="O5" s="21">
        <v>195.25</v>
      </c>
    </row>
    <row r="6" spans="1:17" x14ac:dyDescent="0.3">
      <c r="A6" s="13" t="s">
        <v>30</v>
      </c>
      <c r="B6" s="14" t="s">
        <v>28</v>
      </c>
      <c r="C6" s="15">
        <v>44661</v>
      </c>
      <c r="D6" s="16" t="s">
        <v>25</v>
      </c>
      <c r="E6" s="17">
        <v>190</v>
      </c>
      <c r="F6" s="17">
        <v>190.001</v>
      </c>
      <c r="G6" s="17">
        <v>185</v>
      </c>
      <c r="H6" s="17">
        <v>187</v>
      </c>
      <c r="I6" s="17"/>
      <c r="J6" s="17"/>
      <c r="K6" s="18">
        <v>4</v>
      </c>
      <c r="L6" s="18">
        <v>752.00099999999998</v>
      </c>
      <c r="M6" s="19">
        <v>188.00024999999999</v>
      </c>
      <c r="N6" s="20">
        <v>5</v>
      </c>
      <c r="O6" s="21">
        <v>193.00024999999999</v>
      </c>
    </row>
    <row r="7" spans="1:17" x14ac:dyDescent="0.3">
      <c r="A7" s="13" t="s">
        <v>30</v>
      </c>
      <c r="B7" s="14" t="s">
        <v>28</v>
      </c>
      <c r="C7" s="15">
        <v>44695</v>
      </c>
      <c r="D7" s="16" t="s">
        <v>38</v>
      </c>
      <c r="E7" s="17">
        <v>192</v>
      </c>
      <c r="F7" s="17">
        <v>192</v>
      </c>
      <c r="G7" s="17">
        <v>195</v>
      </c>
      <c r="H7" s="17">
        <v>191</v>
      </c>
      <c r="I7" s="17"/>
      <c r="J7" s="17"/>
      <c r="K7" s="18">
        <v>4</v>
      </c>
      <c r="L7" s="18">
        <v>770</v>
      </c>
      <c r="M7" s="19">
        <v>192.5</v>
      </c>
      <c r="N7" s="20">
        <v>13</v>
      </c>
      <c r="O7" s="21">
        <v>205.5</v>
      </c>
    </row>
    <row r="8" spans="1:17" x14ac:dyDescent="0.3">
      <c r="A8" s="13" t="s">
        <v>48</v>
      </c>
      <c r="B8" s="14" t="s">
        <v>28</v>
      </c>
      <c r="C8" s="15">
        <v>44696</v>
      </c>
      <c r="D8" s="16" t="s">
        <v>25</v>
      </c>
      <c r="E8" s="17">
        <v>191</v>
      </c>
      <c r="F8" s="17">
        <v>192.001</v>
      </c>
      <c r="G8" s="17">
        <v>188</v>
      </c>
      <c r="H8" s="17">
        <v>191</v>
      </c>
      <c r="I8" s="17">
        <v>197</v>
      </c>
      <c r="J8" s="17">
        <v>188</v>
      </c>
      <c r="K8" s="18">
        <v>6</v>
      </c>
      <c r="L8" s="18">
        <v>1147.001</v>
      </c>
      <c r="M8" s="19">
        <v>191.16683333333333</v>
      </c>
      <c r="N8" s="20">
        <v>16</v>
      </c>
      <c r="O8" s="21">
        <v>207.16683333333333</v>
      </c>
    </row>
    <row r="9" spans="1:17" x14ac:dyDescent="0.3">
      <c r="A9" s="35" t="s">
        <v>29</v>
      </c>
      <c r="B9" s="14" t="s">
        <v>28</v>
      </c>
      <c r="C9" s="15">
        <v>44716</v>
      </c>
      <c r="D9" s="16" t="s">
        <v>38</v>
      </c>
      <c r="E9" s="17">
        <v>193</v>
      </c>
      <c r="F9" s="17">
        <v>193</v>
      </c>
      <c r="G9" s="17">
        <v>185</v>
      </c>
      <c r="H9" s="17">
        <v>193</v>
      </c>
      <c r="I9" s="17">
        <v>189</v>
      </c>
      <c r="J9" s="17">
        <v>191</v>
      </c>
      <c r="K9" s="18">
        <v>6</v>
      </c>
      <c r="L9" s="18">
        <v>1144</v>
      </c>
      <c r="M9" s="19">
        <v>190.66666666666666</v>
      </c>
      <c r="N9" s="20">
        <v>30</v>
      </c>
      <c r="O9" s="21">
        <v>220.66666666666666</v>
      </c>
    </row>
    <row r="10" spans="1:17" x14ac:dyDescent="0.3">
      <c r="A10" s="13" t="s">
        <v>30</v>
      </c>
      <c r="B10" s="14" t="s">
        <v>28</v>
      </c>
      <c r="C10" s="15">
        <v>44730</v>
      </c>
      <c r="D10" s="16" t="s">
        <v>24</v>
      </c>
      <c r="E10" s="17">
        <v>192</v>
      </c>
      <c r="F10" s="17">
        <v>193</v>
      </c>
      <c r="G10" s="17">
        <v>194</v>
      </c>
      <c r="H10" s="17">
        <v>188</v>
      </c>
      <c r="I10" s="17">
        <v>190</v>
      </c>
      <c r="J10" s="17">
        <v>186</v>
      </c>
      <c r="K10" s="18">
        <v>6</v>
      </c>
      <c r="L10" s="18">
        <v>1143</v>
      </c>
      <c r="M10" s="19">
        <v>190.5</v>
      </c>
      <c r="N10" s="20">
        <v>12</v>
      </c>
      <c r="O10" s="21">
        <v>202.5</v>
      </c>
    </row>
    <row r="11" spans="1:17" x14ac:dyDescent="0.3">
      <c r="A11" s="13" t="s">
        <v>30</v>
      </c>
      <c r="B11" s="14" t="s">
        <v>28</v>
      </c>
      <c r="C11" s="15">
        <v>44744</v>
      </c>
      <c r="D11" s="16" t="s">
        <v>52</v>
      </c>
      <c r="E11" s="17">
        <v>188</v>
      </c>
      <c r="F11" s="17">
        <v>194</v>
      </c>
      <c r="G11" s="17">
        <v>194</v>
      </c>
      <c r="H11" s="17">
        <v>195</v>
      </c>
      <c r="I11" s="17"/>
      <c r="J11" s="17"/>
      <c r="K11" s="18">
        <v>4</v>
      </c>
      <c r="L11" s="18">
        <v>771</v>
      </c>
      <c r="M11" s="19">
        <v>192.75</v>
      </c>
      <c r="N11" s="20">
        <v>13</v>
      </c>
      <c r="O11" s="21">
        <v>205.75</v>
      </c>
    </row>
    <row r="12" spans="1:17" x14ac:dyDescent="0.3">
      <c r="A12" s="13" t="s">
        <v>30</v>
      </c>
      <c r="B12" s="14" t="s">
        <v>28</v>
      </c>
      <c r="C12" s="15">
        <v>44758</v>
      </c>
      <c r="D12" s="16" t="s">
        <v>24</v>
      </c>
      <c r="E12" s="17">
        <v>193</v>
      </c>
      <c r="F12" s="17">
        <v>193</v>
      </c>
      <c r="G12" s="17">
        <v>189</v>
      </c>
      <c r="H12" s="17">
        <v>194</v>
      </c>
      <c r="I12" s="17">
        <v>192</v>
      </c>
      <c r="J12" s="17">
        <v>189</v>
      </c>
      <c r="K12" s="18">
        <v>6</v>
      </c>
      <c r="L12" s="18">
        <v>1150</v>
      </c>
      <c r="M12" s="19">
        <v>191.66666666666666</v>
      </c>
      <c r="N12" s="20">
        <v>4</v>
      </c>
      <c r="O12" s="21">
        <v>195.66666666666666</v>
      </c>
    </row>
    <row r="13" spans="1:17" x14ac:dyDescent="0.3">
      <c r="A13" s="13" t="s">
        <v>30</v>
      </c>
      <c r="B13" s="14" t="s">
        <v>28</v>
      </c>
      <c r="C13" s="15">
        <v>44779</v>
      </c>
      <c r="D13" s="16" t="s">
        <v>52</v>
      </c>
      <c r="E13" s="17">
        <v>195</v>
      </c>
      <c r="F13" s="17">
        <v>195</v>
      </c>
      <c r="G13" s="17">
        <v>189</v>
      </c>
      <c r="H13" s="17">
        <v>189</v>
      </c>
      <c r="I13" s="17"/>
      <c r="J13" s="17"/>
      <c r="K13" s="18">
        <v>4</v>
      </c>
      <c r="L13" s="18">
        <v>768</v>
      </c>
      <c r="M13" s="19">
        <v>192</v>
      </c>
      <c r="N13" s="20">
        <v>13</v>
      </c>
      <c r="O13" s="21">
        <v>205</v>
      </c>
    </row>
    <row r="14" spans="1:17" x14ac:dyDescent="0.3">
      <c r="A14" s="13" t="s">
        <v>30</v>
      </c>
      <c r="B14" s="70" t="s">
        <v>28</v>
      </c>
      <c r="C14" s="15">
        <v>44793</v>
      </c>
      <c r="D14" s="16" t="s">
        <v>24</v>
      </c>
      <c r="E14" s="17">
        <v>194</v>
      </c>
      <c r="F14" s="17">
        <v>182</v>
      </c>
      <c r="G14" s="17">
        <v>192</v>
      </c>
      <c r="H14" s="17">
        <v>191</v>
      </c>
      <c r="I14" s="17"/>
      <c r="J14" s="17"/>
      <c r="K14" s="18">
        <v>4</v>
      </c>
      <c r="L14" s="18">
        <v>759</v>
      </c>
      <c r="M14" s="19">
        <v>189.75</v>
      </c>
      <c r="N14" s="20">
        <v>2</v>
      </c>
      <c r="O14" s="21">
        <v>191.75</v>
      </c>
    </row>
    <row r="15" spans="1:17" x14ac:dyDescent="0.3">
      <c r="A15" s="13" t="s">
        <v>30</v>
      </c>
      <c r="B15" s="14" t="s">
        <v>28</v>
      </c>
      <c r="C15" s="15">
        <v>44815</v>
      </c>
      <c r="D15" s="16" t="s">
        <v>52</v>
      </c>
      <c r="E15" s="17">
        <v>195</v>
      </c>
      <c r="F15" s="17">
        <v>195</v>
      </c>
      <c r="G15" s="17">
        <v>193</v>
      </c>
      <c r="H15" s="17">
        <v>195</v>
      </c>
      <c r="I15" s="17"/>
      <c r="J15" s="17"/>
      <c r="K15" s="18">
        <v>4</v>
      </c>
      <c r="L15" s="18">
        <v>778</v>
      </c>
      <c r="M15" s="19">
        <v>194.5</v>
      </c>
      <c r="N15" s="20">
        <v>13</v>
      </c>
      <c r="O15" s="21">
        <v>207.5</v>
      </c>
    </row>
    <row r="16" spans="1:17" x14ac:dyDescent="0.3">
      <c r="A16" s="13" t="s">
        <v>30</v>
      </c>
      <c r="B16" s="14" t="s">
        <v>28</v>
      </c>
      <c r="C16" s="15">
        <v>44870</v>
      </c>
      <c r="D16" s="16" t="s">
        <v>38</v>
      </c>
      <c r="E16" s="17">
        <v>192</v>
      </c>
      <c r="F16" s="17">
        <v>190</v>
      </c>
      <c r="G16" s="17">
        <v>190</v>
      </c>
      <c r="H16" s="17">
        <v>193</v>
      </c>
      <c r="I16" s="17">
        <v>192</v>
      </c>
      <c r="J16" s="17">
        <v>196</v>
      </c>
      <c r="K16" s="18">
        <v>6</v>
      </c>
      <c r="L16" s="18">
        <v>1153</v>
      </c>
      <c r="M16" s="19">
        <v>192.16666666666666</v>
      </c>
      <c r="N16" s="20">
        <v>16</v>
      </c>
      <c r="O16" s="21">
        <v>208.16666666666666</v>
      </c>
    </row>
    <row r="18" spans="11:15" x14ac:dyDescent="0.3">
      <c r="K18" s="8">
        <f>SUM(K2:K17)</f>
        <v>70</v>
      </c>
      <c r="L18" s="8">
        <f>SUM(L2:L17)</f>
        <v>13305.002</v>
      </c>
      <c r="M18" s="7">
        <f>SUM(L18/K18)</f>
        <v>190.07145714285716</v>
      </c>
      <c r="N18" s="8">
        <f>SUM(N2:N17)</f>
        <v>166</v>
      </c>
      <c r="O18" s="12">
        <f>SUM(M18+N18)</f>
        <v>356.07145714285718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1_1_1"/>
    <protectedRange algorithmName="SHA-512" hashValue="ON39YdpmFHfN9f47KpiRvqrKx0V9+erV1CNkpWzYhW/Qyc6aT8rEyCrvauWSYGZK2ia3o7vd3akF07acHAFpOA==" saltValue="yVW9XmDwTqEnmpSGai0KYg==" spinCount="100000" sqref="D2" name="Range1_1_3_1_1_1"/>
    <protectedRange algorithmName="SHA-512" hashValue="ON39YdpmFHfN9f47KpiRvqrKx0V9+erV1CNkpWzYhW/Qyc6aT8rEyCrvauWSYGZK2ia3o7vd3akF07acHAFpOA==" saltValue="yVW9XmDwTqEnmpSGai0KYg==" spinCount="100000" sqref="B3:C3 E3:J3" name="Range1_2_1_1_1_1"/>
    <protectedRange algorithmName="SHA-512" hashValue="ON39YdpmFHfN9f47KpiRvqrKx0V9+erV1CNkpWzYhW/Qyc6aT8rEyCrvauWSYGZK2ia3o7vd3akF07acHAFpOA==" saltValue="yVW9XmDwTqEnmpSGai0KYg==" spinCount="100000" sqref="D3" name="Range1_1_3_1_1_1_1"/>
    <protectedRange algorithmName="SHA-512" hashValue="ON39YdpmFHfN9f47KpiRvqrKx0V9+erV1CNkpWzYhW/Qyc6aT8rEyCrvauWSYGZK2ia3o7vd3akF07acHAFpOA==" saltValue="yVW9XmDwTqEnmpSGai0KYg==" spinCount="100000" sqref="E4:J4 B4:C4" name="Range1_2_1_1_2"/>
    <protectedRange algorithmName="SHA-512" hashValue="ON39YdpmFHfN9f47KpiRvqrKx0V9+erV1CNkpWzYhW/Qyc6aT8rEyCrvauWSYGZK2ia3o7vd3akF07acHAFpOA==" saltValue="yVW9XmDwTqEnmpSGai0KYg==" spinCount="100000" sqref="D4" name="Range1_1_3_1_1_2"/>
    <protectedRange algorithmName="SHA-512" hashValue="ON39YdpmFHfN9f47KpiRvqrKx0V9+erV1CNkpWzYhW/Qyc6aT8rEyCrvauWSYGZK2ia3o7vd3akF07acHAFpOA==" saltValue="yVW9XmDwTqEnmpSGai0KYg==" spinCount="100000" sqref="B5:C5 E5:J5" name="Range1_2_1_1_1_2"/>
    <protectedRange algorithmName="SHA-512" hashValue="ON39YdpmFHfN9f47KpiRvqrKx0V9+erV1CNkpWzYhW/Qyc6aT8rEyCrvauWSYGZK2ia3o7vd3akF07acHAFpOA==" saltValue="yVW9XmDwTqEnmpSGai0KYg==" spinCount="100000" sqref="E6:J6 B6:C6" name="Range1_4_1_2"/>
    <protectedRange algorithmName="SHA-512" hashValue="ON39YdpmFHfN9f47KpiRvqrKx0V9+erV1CNkpWzYhW/Qyc6aT8rEyCrvauWSYGZK2ia3o7vd3akF07acHAFpOA==" saltValue="yVW9XmDwTqEnmpSGai0KYg==" spinCount="100000" sqref="D6" name="Range1_1_2_1_3"/>
    <protectedRange algorithmName="SHA-512" hashValue="ON39YdpmFHfN9f47KpiRvqrKx0V9+erV1CNkpWzYhW/Qyc6aT8rEyCrvauWSYGZK2ia3o7vd3akF07acHAFpOA==" saltValue="yVW9XmDwTqEnmpSGai0KYg==" spinCount="100000" sqref="B7:C7 E7:J7" name="Range1_9_1"/>
    <protectedRange algorithmName="SHA-512" hashValue="ON39YdpmFHfN9f47KpiRvqrKx0V9+erV1CNkpWzYhW/Qyc6aT8rEyCrvauWSYGZK2ia3o7vd3akF07acHAFpOA==" saltValue="yVW9XmDwTqEnmpSGai0KYg==" spinCount="100000" sqref="D7" name="Range1_1_6_1"/>
    <protectedRange algorithmName="SHA-512" hashValue="ON39YdpmFHfN9f47KpiRvqrKx0V9+erV1CNkpWzYhW/Qyc6aT8rEyCrvauWSYGZK2ia3o7vd3akF07acHAFpOA==" saltValue="yVW9XmDwTqEnmpSGai0KYg==" spinCount="100000" sqref="B8:C8 E8:J8" name="Range1_2_1_1_7"/>
    <protectedRange algorithmName="SHA-512" hashValue="ON39YdpmFHfN9f47KpiRvqrKx0V9+erV1CNkpWzYhW/Qyc6aT8rEyCrvauWSYGZK2ia3o7vd3akF07acHAFpOA==" saltValue="yVW9XmDwTqEnmpSGai0KYg==" spinCount="100000" sqref="D8" name="Range1_1_3_1_1_7"/>
    <protectedRange algorithmName="SHA-512" hashValue="ON39YdpmFHfN9f47KpiRvqrKx0V9+erV1CNkpWzYhW/Qyc6aT8rEyCrvauWSYGZK2ia3o7vd3akF07acHAFpOA==" saltValue="yVW9XmDwTqEnmpSGai0KYg==" spinCount="100000" sqref="E9:J9 B9:C9" name="Range1_4_1_4"/>
    <protectedRange algorithmName="SHA-512" hashValue="ON39YdpmFHfN9f47KpiRvqrKx0V9+erV1CNkpWzYhW/Qyc6aT8rEyCrvauWSYGZK2ia3o7vd3akF07acHAFpOA==" saltValue="yVW9XmDwTqEnmpSGai0KYg==" spinCount="100000" sqref="D9" name="Range1_1_2_1_5"/>
    <protectedRange algorithmName="SHA-512" hashValue="ON39YdpmFHfN9f47KpiRvqrKx0V9+erV1CNkpWzYhW/Qyc6aT8rEyCrvauWSYGZK2ia3o7vd3akF07acHAFpOA==" saltValue="yVW9XmDwTqEnmpSGai0KYg==" spinCount="100000" sqref="B10:C10 I10:J10" name="Range1_31"/>
    <protectedRange algorithmName="SHA-512" hashValue="ON39YdpmFHfN9f47KpiRvqrKx0V9+erV1CNkpWzYhW/Qyc6aT8rEyCrvauWSYGZK2ia3o7vd3akF07acHAFpOA==" saltValue="yVW9XmDwTqEnmpSGai0KYg==" spinCount="100000" sqref="D10" name="Range1_1_27"/>
    <protectedRange algorithmName="SHA-512" hashValue="ON39YdpmFHfN9f47KpiRvqrKx0V9+erV1CNkpWzYhW/Qyc6aT8rEyCrvauWSYGZK2ia3o7vd3akF07acHAFpOA==" saltValue="yVW9XmDwTqEnmpSGai0KYg==" spinCount="100000" sqref="E10:H10" name="Range1_3_8"/>
    <protectedRange algorithmName="SHA-512" hashValue="ON39YdpmFHfN9f47KpiRvqrKx0V9+erV1CNkpWzYhW/Qyc6aT8rEyCrvauWSYGZK2ia3o7vd3akF07acHAFpOA==" saltValue="yVW9XmDwTqEnmpSGai0KYg==" spinCount="100000" sqref="E11:J11 B11:C11" name="Range1_2_1"/>
    <protectedRange algorithmName="SHA-512" hashValue="ON39YdpmFHfN9f47KpiRvqrKx0V9+erV1CNkpWzYhW/Qyc6aT8rEyCrvauWSYGZK2ia3o7vd3akF07acHAFpOA==" saltValue="yVW9XmDwTqEnmpSGai0KYg==" spinCount="100000" sqref="D11" name="Range1_1_1"/>
    <protectedRange algorithmName="SHA-512" hashValue="ON39YdpmFHfN9f47KpiRvqrKx0V9+erV1CNkpWzYhW/Qyc6aT8rEyCrvauWSYGZK2ia3o7vd3akF07acHAFpOA==" saltValue="yVW9XmDwTqEnmpSGai0KYg==" spinCount="100000" sqref="B12:C12 E12:J12" name="Range1_13"/>
    <protectedRange algorithmName="SHA-512" hashValue="ON39YdpmFHfN9f47KpiRvqrKx0V9+erV1CNkpWzYhW/Qyc6aT8rEyCrvauWSYGZK2ia3o7vd3akF07acHAFpOA==" saltValue="yVW9XmDwTqEnmpSGai0KYg==" spinCount="100000" sqref="D12" name="Range1_1_9"/>
    <protectedRange algorithmName="SHA-512" hashValue="ON39YdpmFHfN9f47KpiRvqrKx0V9+erV1CNkpWzYhW/Qyc6aT8rEyCrvauWSYGZK2ia3o7vd3akF07acHAFpOA==" saltValue="yVW9XmDwTqEnmpSGai0KYg==" spinCount="100000" sqref="B13:C13 E13:J13" name="Range1_2_1_1"/>
    <protectedRange algorithmName="SHA-512" hashValue="ON39YdpmFHfN9f47KpiRvqrKx0V9+erV1CNkpWzYhW/Qyc6aT8rEyCrvauWSYGZK2ia3o7vd3akF07acHAFpOA==" saltValue="yVW9XmDwTqEnmpSGai0KYg==" spinCount="100000" sqref="D13" name="Range1_1_1_1"/>
    <protectedRange algorithmName="SHA-512" hashValue="ON39YdpmFHfN9f47KpiRvqrKx0V9+erV1CNkpWzYhW/Qyc6aT8rEyCrvauWSYGZK2ia3o7vd3akF07acHAFpOA==" saltValue="yVW9XmDwTqEnmpSGai0KYg==" spinCount="100000" sqref="I14:J14 B14:C14" name="Range1_11"/>
    <protectedRange algorithmName="SHA-512" hashValue="ON39YdpmFHfN9f47KpiRvqrKx0V9+erV1CNkpWzYhW/Qyc6aT8rEyCrvauWSYGZK2ia3o7vd3akF07acHAFpOA==" saltValue="yVW9XmDwTqEnmpSGai0KYg==" spinCount="100000" sqref="D14" name="Range1_1_8"/>
    <protectedRange algorithmName="SHA-512" hashValue="ON39YdpmFHfN9f47KpiRvqrKx0V9+erV1CNkpWzYhW/Qyc6aT8rEyCrvauWSYGZK2ia3o7vd3akF07acHAFpOA==" saltValue="yVW9XmDwTqEnmpSGai0KYg==" spinCount="100000" sqref="E14:H14" name="Range1_3_2"/>
    <protectedRange algorithmName="SHA-512" hashValue="ON39YdpmFHfN9f47KpiRvqrKx0V9+erV1CNkpWzYhW/Qyc6aT8rEyCrvauWSYGZK2ia3o7vd3akF07acHAFpOA==" saltValue="yVW9XmDwTqEnmpSGai0KYg==" spinCount="100000" sqref="B15:C15 E15:J15" name="Range1_19"/>
    <protectedRange algorithmName="SHA-512" hashValue="ON39YdpmFHfN9f47KpiRvqrKx0V9+erV1CNkpWzYhW/Qyc6aT8rEyCrvauWSYGZK2ia3o7vd3akF07acHAFpOA==" saltValue="yVW9XmDwTqEnmpSGai0KYg==" spinCount="100000" sqref="D15" name="Range1_1_15_1"/>
    <protectedRange algorithmName="SHA-512" hashValue="ON39YdpmFHfN9f47KpiRvqrKx0V9+erV1CNkpWzYhW/Qyc6aT8rEyCrvauWSYGZK2ia3o7vd3akF07acHAFpOA==" saltValue="yVW9XmDwTqEnmpSGai0KYg==" spinCount="100000" sqref="I16:J16 B16:C16" name="Range1_43"/>
    <protectedRange algorithmName="SHA-512" hashValue="ON39YdpmFHfN9f47KpiRvqrKx0V9+erV1CNkpWzYhW/Qyc6aT8rEyCrvauWSYGZK2ia3o7vd3akF07acHAFpOA==" saltValue="yVW9XmDwTqEnmpSGai0KYg==" spinCount="100000" sqref="D16" name="Range1_1_39"/>
    <protectedRange algorithmName="SHA-512" hashValue="ON39YdpmFHfN9f47KpiRvqrKx0V9+erV1CNkpWzYhW/Qyc6aT8rEyCrvauWSYGZK2ia3o7vd3akF07acHAFpOA==" saltValue="yVW9XmDwTqEnmpSGai0KYg==" spinCount="100000" sqref="E16:H16" name="Range1_3_1_4"/>
  </protectedRanges>
  <conditionalFormatting sqref="E2">
    <cfRule type="top10" dxfId="2649" priority="128" rank="1"/>
  </conditionalFormatting>
  <conditionalFormatting sqref="F2">
    <cfRule type="top10" dxfId="2648" priority="127" rank="1"/>
  </conditionalFormatting>
  <conditionalFormatting sqref="G2">
    <cfRule type="top10" dxfId="2647" priority="126" rank="1"/>
  </conditionalFormatting>
  <conditionalFormatting sqref="H2">
    <cfRule type="top10" dxfId="2646" priority="125" rank="1"/>
  </conditionalFormatting>
  <conditionalFormatting sqref="I2">
    <cfRule type="top10" dxfId="2645" priority="124" rank="1"/>
  </conditionalFormatting>
  <conditionalFormatting sqref="J2">
    <cfRule type="top10" dxfId="2644" priority="123" rank="1"/>
  </conditionalFormatting>
  <conditionalFormatting sqref="E3">
    <cfRule type="top10" dxfId="2643" priority="110" rank="1"/>
  </conditionalFormatting>
  <conditionalFormatting sqref="F3">
    <cfRule type="top10" dxfId="2642" priority="109" rank="1"/>
  </conditionalFormatting>
  <conditionalFormatting sqref="G3">
    <cfRule type="top10" dxfId="2641" priority="108" rank="1"/>
  </conditionalFormatting>
  <conditionalFormatting sqref="H3">
    <cfRule type="top10" dxfId="2640" priority="107" rank="1"/>
  </conditionalFormatting>
  <conditionalFormatting sqref="I3">
    <cfRule type="top10" dxfId="2639" priority="106" rank="1"/>
  </conditionalFormatting>
  <conditionalFormatting sqref="J3">
    <cfRule type="top10" dxfId="2638" priority="105" rank="1"/>
  </conditionalFormatting>
  <conditionalFormatting sqref="E4">
    <cfRule type="top10" dxfId="2637" priority="98" rank="1"/>
  </conditionalFormatting>
  <conditionalFormatting sqref="F4">
    <cfRule type="top10" dxfId="2636" priority="97" rank="1"/>
  </conditionalFormatting>
  <conditionalFormatting sqref="G4">
    <cfRule type="top10" dxfId="2635" priority="96" rank="1"/>
  </conditionalFormatting>
  <conditionalFormatting sqref="H4">
    <cfRule type="top10" dxfId="2634" priority="95" rank="1"/>
  </conditionalFormatting>
  <conditionalFormatting sqref="I4">
    <cfRule type="top10" dxfId="2633" priority="94" rank="1"/>
  </conditionalFormatting>
  <conditionalFormatting sqref="J4">
    <cfRule type="top10" dxfId="2632" priority="93" rank="1"/>
  </conditionalFormatting>
  <conditionalFormatting sqref="E5">
    <cfRule type="top10" dxfId="2631" priority="92" rank="1"/>
  </conditionalFormatting>
  <conditionalFormatting sqref="F5">
    <cfRule type="top10" dxfId="2630" priority="91" rank="1"/>
  </conditionalFormatting>
  <conditionalFormatting sqref="G5">
    <cfRule type="top10" dxfId="2629" priority="90" rank="1"/>
  </conditionalFormatting>
  <conditionalFormatting sqref="H5">
    <cfRule type="top10" dxfId="2628" priority="89" rank="1"/>
  </conditionalFormatting>
  <conditionalFormatting sqref="I5">
    <cfRule type="top10" dxfId="2627" priority="88" rank="1"/>
  </conditionalFormatting>
  <conditionalFormatting sqref="J5">
    <cfRule type="top10" dxfId="2626" priority="87" rank="1"/>
  </conditionalFormatting>
  <conditionalFormatting sqref="E6">
    <cfRule type="top10" dxfId="2625" priority="68" rank="1"/>
  </conditionalFormatting>
  <conditionalFormatting sqref="F6">
    <cfRule type="top10" dxfId="2624" priority="67" rank="1"/>
  </conditionalFormatting>
  <conditionalFormatting sqref="G6">
    <cfRule type="top10" dxfId="2623" priority="66" rank="1"/>
  </conditionalFormatting>
  <conditionalFormatting sqref="H6">
    <cfRule type="top10" dxfId="2622" priority="65" rank="1"/>
  </conditionalFormatting>
  <conditionalFormatting sqref="I6">
    <cfRule type="top10" dxfId="2621" priority="64" rank="1"/>
  </conditionalFormatting>
  <conditionalFormatting sqref="J6">
    <cfRule type="top10" dxfId="2620" priority="63" rank="1"/>
  </conditionalFormatting>
  <conditionalFormatting sqref="E7">
    <cfRule type="top10" dxfId="2619" priority="62" rank="1"/>
  </conditionalFormatting>
  <conditionalFormatting sqref="F7">
    <cfRule type="top10" dxfId="2618" priority="61" rank="1"/>
  </conditionalFormatting>
  <conditionalFormatting sqref="G7">
    <cfRule type="top10" dxfId="2617" priority="60" rank="1"/>
  </conditionalFormatting>
  <conditionalFormatting sqref="H7">
    <cfRule type="top10" dxfId="2616" priority="59" rank="1"/>
  </conditionalFormatting>
  <conditionalFormatting sqref="I7">
    <cfRule type="top10" dxfId="2615" priority="58" rank="1"/>
  </conditionalFormatting>
  <conditionalFormatting sqref="J7">
    <cfRule type="top10" dxfId="2614" priority="57" rank="1"/>
  </conditionalFormatting>
  <conditionalFormatting sqref="E8">
    <cfRule type="top10" dxfId="2613" priority="56" rank="1"/>
  </conditionalFormatting>
  <conditionalFormatting sqref="F8">
    <cfRule type="top10" dxfId="2612" priority="55" rank="1"/>
  </conditionalFormatting>
  <conditionalFormatting sqref="G8">
    <cfRule type="top10" dxfId="2611" priority="54" rank="1"/>
  </conditionalFormatting>
  <conditionalFormatting sqref="H8">
    <cfRule type="top10" dxfId="2610" priority="53" rank="1"/>
  </conditionalFormatting>
  <conditionalFormatting sqref="I8">
    <cfRule type="top10" dxfId="2609" priority="52" rank="1"/>
  </conditionalFormatting>
  <conditionalFormatting sqref="J8">
    <cfRule type="top10" dxfId="2608" priority="51" rank="1"/>
  </conditionalFormatting>
  <conditionalFormatting sqref="E9">
    <cfRule type="top10" dxfId="2607" priority="50" rank="1"/>
  </conditionalFormatting>
  <conditionalFormatting sqref="F9">
    <cfRule type="top10" dxfId="2606" priority="49" rank="1"/>
  </conditionalFormatting>
  <conditionalFormatting sqref="G9">
    <cfRule type="top10" dxfId="2605" priority="48" rank="1"/>
  </conditionalFormatting>
  <conditionalFormatting sqref="H9">
    <cfRule type="top10" dxfId="2604" priority="47" rank="1"/>
  </conditionalFormatting>
  <conditionalFormatting sqref="I9">
    <cfRule type="top10" dxfId="2603" priority="46" rank="1"/>
  </conditionalFormatting>
  <conditionalFormatting sqref="J9">
    <cfRule type="top10" dxfId="2602" priority="45" rank="1"/>
  </conditionalFormatting>
  <conditionalFormatting sqref="F10">
    <cfRule type="top10" dxfId="2601" priority="39" rank="1"/>
  </conditionalFormatting>
  <conditionalFormatting sqref="G10">
    <cfRule type="top10" dxfId="2600" priority="40" rank="1"/>
  </conditionalFormatting>
  <conditionalFormatting sqref="H10">
    <cfRule type="top10" dxfId="2599" priority="41" rank="1"/>
  </conditionalFormatting>
  <conditionalFormatting sqref="I10">
    <cfRule type="top10" dxfId="2598" priority="42" rank="1"/>
  </conditionalFormatting>
  <conditionalFormatting sqref="J10">
    <cfRule type="top10" dxfId="2597" priority="43" rank="1"/>
  </conditionalFormatting>
  <conditionalFormatting sqref="E10">
    <cfRule type="top10" dxfId="2596" priority="44" rank="1"/>
  </conditionalFormatting>
  <conditionalFormatting sqref="I11">
    <cfRule type="top10" dxfId="2595" priority="33" rank="1"/>
  </conditionalFormatting>
  <conditionalFormatting sqref="H11">
    <cfRule type="top10" dxfId="2594" priority="34" rank="1"/>
  </conditionalFormatting>
  <conditionalFormatting sqref="G11">
    <cfRule type="top10" dxfId="2593" priority="35" rank="1"/>
  </conditionalFormatting>
  <conditionalFormatting sqref="F11">
    <cfRule type="top10" dxfId="2592" priority="36" rank="1"/>
  </conditionalFormatting>
  <conditionalFormatting sqref="E11">
    <cfRule type="top10" dxfId="2591" priority="37" rank="1"/>
  </conditionalFormatting>
  <conditionalFormatting sqref="J11">
    <cfRule type="top10" dxfId="2590" priority="38" rank="1"/>
  </conditionalFormatting>
  <conditionalFormatting sqref="E11:J11">
    <cfRule type="cellIs" dxfId="2589" priority="32" operator="equal">
      <formula>200</formula>
    </cfRule>
  </conditionalFormatting>
  <conditionalFormatting sqref="J12">
    <cfRule type="top10" dxfId="2588" priority="26" rank="1"/>
  </conditionalFormatting>
  <conditionalFormatting sqref="I12">
    <cfRule type="top10" dxfId="2587" priority="27" rank="1"/>
  </conditionalFormatting>
  <conditionalFormatting sqref="H12">
    <cfRule type="top10" dxfId="2586" priority="28" rank="1"/>
  </conditionalFormatting>
  <conditionalFormatting sqref="G12">
    <cfRule type="top10" dxfId="2585" priority="29" rank="1"/>
  </conditionalFormatting>
  <conditionalFormatting sqref="F12">
    <cfRule type="top10" dxfId="2584" priority="30" rank="1"/>
  </conditionalFormatting>
  <conditionalFormatting sqref="E12">
    <cfRule type="top10" dxfId="2583" priority="31" rank="1"/>
  </conditionalFormatting>
  <conditionalFormatting sqref="J13">
    <cfRule type="top10" dxfId="2582" priority="20" rank="1"/>
  </conditionalFormatting>
  <conditionalFormatting sqref="I13">
    <cfRule type="top10" dxfId="2581" priority="21" rank="1"/>
  </conditionalFormatting>
  <conditionalFormatting sqref="H13">
    <cfRule type="top10" dxfId="2580" priority="22" rank="1"/>
  </conditionalFormatting>
  <conditionalFormatting sqref="G13">
    <cfRule type="top10" dxfId="2579" priority="23" rank="1"/>
  </conditionalFormatting>
  <conditionalFormatting sqref="F13">
    <cfRule type="top10" dxfId="2578" priority="24" rank="1"/>
  </conditionalFormatting>
  <conditionalFormatting sqref="E13">
    <cfRule type="top10" dxfId="2577" priority="25" rank="1"/>
  </conditionalFormatting>
  <conditionalFormatting sqref="F14">
    <cfRule type="top10" dxfId="2576" priority="18" rank="1"/>
  </conditionalFormatting>
  <conditionalFormatting sqref="G14">
    <cfRule type="top10" dxfId="2575" priority="17" rank="1"/>
  </conditionalFormatting>
  <conditionalFormatting sqref="H14">
    <cfRule type="top10" dxfId="2574" priority="16" rank="1"/>
  </conditionalFormatting>
  <conditionalFormatting sqref="I14">
    <cfRule type="top10" dxfId="2573" priority="14" rank="1"/>
  </conditionalFormatting>
  <conditionalFormatting sqref="J14">
    <cfRule type="top10" dxfId="2572" priority="15" rank="1"/>
  </conditionalFormatting>
  <conditionalFormatting sqref="E14">
    <cfRule type="top10" dxfId="2571" priority="19" rank="1"/>
  </conditionalFormatting>
  <conditionalFormatting sqref="F15">
    <cfRule type="top10" dxfId="2570" priority="8" rank="1"/>
  </conditionalFormatting>
  <conditionalFormatting sqref="G15">
    <cfRule type="top10" dxfId="2569" priority="9" rank="1"/>
  </conditionalFormatting>
  <conditionalFormatting sqref="H15">
    <cfRule type="top10" dxfId="2568" priority="10" rank="1"/>
  </conditionalFormatting>
  <conditionalFormatting sqref="I15">
    <cfRule type="top10" dxfId="2567" priority="11" rank="1"/>
  </conditionalFormatting>
  <conditionalFormatting sqref="J15">
    <cfRule type="top10" dxfId="2566" priority="12" rank="1"/>
  </conditionalFormatting>
  <conditionalFormatting sqref="E15">
    <cfRule type="top10" dxfId="2565" priority="13" rank="1"/>
  </conditionalFormatting>
  <conditionalFormatting sqref="E15:J15">
    <cfRule type="cellIs" dxfId="2564" priority="7" operator="equal">
      <formula>200</formula>
    </cfRule>
  </conditionalFormatting>
  <conditionalFormatting sqref="F16">
    <cfRule type="top10" dxfId="2563" priority="5" rank="1"/>
  </conditionalFormatting>
  <conditionalFormatting sqref="G16">
    <cfRule type="top10" dxfId="2562" priority="4" rank="1"/>
  </conditionalFormatting>
  <conditionalFormatting sqref="H16">
    <cfRule type="top10" dxfId="2561" priority="3" rank="1"/>
  </conditionalFormatting>
  <conditionalFormatting sqref="I16">
    <cfRule type="top10" dxfId="2560" priority="1" rank="1"/>
  </conditionalFormatting>
  <conditionalFormatting sqref="J16">
    <cfRule type="top10" dxfId="2559" priority="2" rank="1"/>
  </conditionalFormatting>
  <conditionalFormatting sqref="E16">
    <cfRule type="top10" dxfId="2558" priority="6" rank="1"/>
  </conditionalFormatting>
  <hyperlinks>
    <hyperlink ref="Q1" location="'National Rankings'!A1" display="Back to Ranking" xr:uid="{3BA2B592-FDEF-42BC-A801-B5E8F284E70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921D1A-D4E9-415F-8F70-600F30F6A6D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915D8-E900-4B2C-BF3A-CC6ACA52BDDD}">
  <sheetPr codeName="Sheet27"/>
  <dimension ref="A1:Q6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115</v>
      </c>
      <c r="C2" s="15">
        <v>44737</v>
      </c>
      <c r="D2" s="16" t="s">
        <v>81</v>
      </c>
      <c r="E2" s="17">
        <v>162</v>
      </c>
      <c r="F2" s="17">
        <v>170</v>
      </c>
      <c r="G2" s="17">
        <v>156</v>
      </c>
      <c r="H2" s="17">
        <v>161</v>
      </c>
      <c r="I2" s="17"/>
      <c r="J2" s="17"/>
      <c r="K2" s="18">
        <v>4</v>
      </c>
      <c r="L2" s="18">
        <v>649</v>
      </c>
      <c r="M2" s="19">
        <v>162.25</v>
      </c>
      <c r="N2" s="20">
        <v>5</v>
      </c>
      <c r="O2" s="21">
        <v>167.25</v>
      </c>
    </row>
    <row r="3" spans="1:17" x14ac:dyDescent="0.3">
      <c r="A3" s="13" t="s">
        <v>30</v>
      </c>
      <c r="B3" s="14" t="s">
        <v>115</v>
      </c>
      <c r="C3" s="15">
        <v>44828</v>
      </c>
      <c r="D3" s="16" t="s">
        <v>81</v>
      </c>
      <c r="E3" s="17">
        <v>170</v>
      </c>
      <c r="F3" s="17">
        <v>180</v>
      </c>
      <c r="G3" s="17">
        <v>171</v>
      </c>
      <c r="H3" s="17">
        <v>173</v>
      </c>
      <c r="I3" s="17">
        <v>183</v>
      </c>
      <c r="J3" s="17">
        <v>179</v>
      </c>
      <c r="K3" s="18">
        <v>6</v>
      </c>
      <c r="L3" s="18">
        <v>1056</v>
      </c>
      <c r="M3" s="19">
        <v>176</v>
      </c>
      <c r="N3" s="20">
        <v>6</v>
      </c>
      <c r="O3" s="21">
        <v>182</v>
      </c>
    </row>
    <row r="4" spans="1:17" x14ac:dyDescent="0.3">
      <c r="A4" s="13" t="s">
        <v>30</v>
      </c>
      <c r="B4" s="14" t="s">
        <v>115</v>
      </c>
      <c r="C4" s="15">
        <v>44850</v>
      </c>
      <c r="D4" s="16" t="s">
        <v>81</v>
      </c>
      <c r="E4" s="17">
        <v>169</v>
      </c>
      <c r="F4" s="17">
        <v>158</v>
      </c>
      <c r="G4" s="17">
        <v>169</v>
      </c>
      <c r="H4" s="17">
        <v>170</v>
      </c>
      <c r="I4" s="17"/>
      <c r="J4" s="17"/>
      <c r="K4" s="18">
        <v>4</v>
      </c>
      <c r="L4" s="18">
        <v>666</v>
      </c>
      <c r="M4" s="19">
        <v>166.5</v>
      </c>
      <c r="N4" s="20">
        <v>5</v>
      </c>
      <c r="O4" s="21">
        <v>171.5</v>
      </c>
    </row>
    <row r="6" spans="1:17" x14ac:dyDescent="0.3">
      <c r="K6" s="8">
        <f>SUM(K2:K5)</f>
        <v>14</v>
      </c>
      <c r="L6" s="8">
        <f>SUM(L2:L5)</f>
        <v>2371</v>
      </c>
      <c r="M6" s="7">
        <f>SUM(L6/K6)</f>
        <v>169.35714285714286</v>
      </c>
      <c r="N6" s="8">
        <f>SUM(N2:N5)</f>
        <v>16</v>
      </c>
      <c r="O6" s="12">
        <f>SUM(M6+N6)</f>
        <v>185.35714285714286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32"/>
    <protectedRange algorithmName="SHA-512" hashValue="ON39YdpmFHfN9f47KpiRvqrKx0V9+erV1CNkpWzYhW/Qyc6aT8rEyCrvauWSYGZK2ia3o7vd3akF07acHAFpOA==" saltValue="yVW9XmDwTqEnmpSGai0KYg==" spinCount="100000" sqref="D2" name="Range1_1_28"/>
    <protectedRange algorithmName="SHA-512" hashValue="ON39YdpmFHfN9f47KpiRvqrKx0V9+erV1CNkpWzYhW/Qyc6aT8rEyCrvauWSYGZK2ia3o7vd3akF07acHAFpOA==" saltValue="yVW9XmDwTqEnmpSGai0KYg==" spinCount="100000" sqref="E3:J3" name="Range1_20"/>
    <protectedRange algorithmName="SHA-512" hashValue="ON39YdpmFHfN9f47KpiRvqrKx0V9+erV1CNkpWzYhW/Qyc6aT8rEyCrvauWSYGZK2ia3o7vd3akF07acHAFpOA==" saltValue="yVW9XmDwTqEnmpSGai0KYg==" spinCount="100000" sqref="B3:C3" name="Range1_1_2_1_1"/>
    <protectedRange algorithmName="SHA-512" hashValue="ON39YdpmFHfN9f47KpiRvqrKx0V9+erV1CNkpWzYhW/Qyc6aT8rEyCrvauWSYGZK2ia3o7vd3akF07acHAFpOA==" saltValue="yVW9XmDwTqEnmpSGai0KYg==" spinCount="100000" sqref="D3" name="Range1_1_1_2_1"/>
    <protectedRange algorithmName="SHA-512" hashValue="ON39YdpmFHfN9f47KpiRvqrKx0V9+erV1CNkpWzYhW/Qyc6aT8rEyCrvauWSYGZK2ia3o7vd3akF07acHAFpOA==" saltValue="yVW9XmDwTqEnmpSGai0KYg==" spinCount="100000" sqref="E4:J4 B4:C4" name="Range1_29"/>
    <protectedRange algorithmName="SHA-512" hashValue="ON39YdpmFHfN9f47KpiRvqrKx0V9+erV1CNkpWzYhW/Qyc6aT8rEyCrvauWSYGZK2ia3o7vd3akF07acHAFpOA==" saltValue="yVW9XmDwTqEnmpSGai0KYg==" spinCount="100000" sqref="D4" name="Range1_1_18"/>
  </protectedRanges>
  <conditionalFormatting sqref="J2">
    <cfRule type="top10" dxfId="2557" priority="14" rank="1"/>
  </conditionalFormatting>
  <conditionalFormatting sqref="I2">
    <cfRule type="top10" dxfId="2556" priority="15" rank="1"/>
  </conditionalFormatting>
  <conditionalFormatting sqref="H2">
    <cfRule type="top10" dxfId="2555" priority="16" rank="1"/>
  </conditionalFormatting>
  <conditionalFormatting sqref="G2">
    <cfRule type="top10" dxfId="2554" priority="17" rank="1"/>
  </conditionalFormatting>
  <conditionalFormatting sqref="F2">
    <cfRule type="top10" dxfId="2553" priority="18" rank="1"/>
  </conditionalFormatting>
  <conditionalFormatting sqref="E2">
    <cfRule type="top10" dxfId="2552" priority="19" rank="1"/>
  </conditionalFormatting>
  <conditionalFormatting sqref="F3">
    <cfRule type="top10" dxfId="2551" priority="8" rank="1"/>
  </conditionalFormatting>
  <conditionalFormatting sqref="G3">
    <cfRule type="top10" dxfId="2550" priority="9" rank="1"/>
  </conditionalFormatting>
  <conditionalFormatting sqref="H3">
    <cfRule type="top10" dxfId="2549" priority="10" rank="1"/>
  </conditionalFormatting>
  <conditionalFormatting sqref="I3">
    <cfRule type="top10" dxfId="2548" priority="11" rank="1"/>
  </conditionalFormatting>
  <conditionalFormatting sqref="J3">
    <cfRule type="top10" dxfId="2547" priority="12" rank="1"/>
  </conditionalFormatting>
  <conditionalFormatting sqref="E3">
    <cfRule type="top10" dxfId="2546" priority="13" rank="1"/>
  </conditionalFormatting>
  <conditionalFormatting sqref="E3:J3">
    <cfRule type="cellIs" dxfId="2545" priority="7" operator="equal">
      <formula>200</formula>
    </cfRule>
  </conditionalFormatting>
  <conditionalFormatting sqref="F4">
    <cfRule type="top10" dxfId="2544" priority="5" rank="1"/>
  </conditionalFormatting>
  <conditionalFormatting sqref="E4">
    <cfRule type="top10" dxfId="2543" priority="6" rank="1"/>
  </conditionalFormatting>
  <conditionalFormatting sqref="I4">
    <cfRule type="top10" dxfId="2542" priority="2" rank="1"/>
  </conditionalFormatting>
  <conditionalFormatting sqref="H4">
    <cfRule type="top10" dxfId="2541" priority="3" rank="1"/>
  </conditionalFormatting>
  <conditionalFormatting sqref="G4">
    <cfRule type="top10" dxfId="2540" priority="4" rank="1"/>
  </conditionalFormatting>
  <conditionalFormatting sqref="J4">
    <cfRule type="top10" dxfId="2539" priority="1" rank="1"/>
  </conditionalFormatting>
  <hyperlinks>
    <hyperlink ref="Q1" location="'National Rankings'!A1" display="Back to Ranking" xr:uid="{AD81D12B-40E8-403C-A1D7-CC723D0241B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C2283E5-8B5B-42C1-83ED-5144169691B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87969-5EBF-42F2-B063-87A1789B63A2}">
  <sheetPr codeName="Sheet84"/>
  <dimension ref="A1:Q6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147</v>
      </c>
      <c r="C2" s="15">
        <v>44768</v>
      </c>
      <c r="D2" s="16" t="s">
        <v>117</v>
      </c>
      <c r="E2" s="17">
        <v>199</v>
      </c>
      <c r="F2" s="17">
        <v>199</v>
      </c>
      <c r="G2" s="17">
        <v>196</v>
      </c>
      <c r="H2" s="17"/>
      <c r="I2" s="17"/>
      <c r="J2" s="17"/>
      <c r="K2" s="18">
        <v>3</v>
      </c>
      <c r="L2" s="18">
        <v>594</v>
      </c>
      <c r="M2" s="19">
        <v>198</v>
      </c>
      <c r="N2" s="20">
        <v>11</v>
      </c>
      <c r="O2" s="21">
        <v>209</v>
      </c>
    </row>
    <row r="3" spans="1:17" x14ac:dyDescent="0.3">
      <c r="A3" s="13" t="s">
        <v>30</v>
      </c>
      <c r="B3" s="14" t="s">
        <v>147</v>
      </c>
      <c r="C3" s="15">
        <v>44789</v>
      </c>
      <c r="D3" s="16" t="s">
        <v>149</v>
      </c>
      <c r="E3" s="17">
        <v>196</v>
      </c>
      <c r="F3" s="17">
        <v>197</v>
      </c>
      <c r="G3" s="17">
        <v>198</v>
      </c>
      <c r="H3" s="17"/>
      <c r="I3" s="17"/>
      <c r="J3" s="17"/>
      <c r="K3" s="18">
        <v>3</v>
      </c>
      <c r="L3" s="18">
        <v>591</v>
      </c>
      <c r="M3" s="19">
        <v>197</v>
      </c>
      <c r="N3" s="20">
        <v>11</v>
      </c>
      <c r="O3" s="21">
        <v>208</v>
      </c>
    </row>
    <row r="4" spans="1:17" x14ac:dyDescent="0.3">
      <c r="A4" s="13" t="s">
        <v>30</v>
      </c>
      <c r="B4" s="14" t="s">
        <v>147</v>
      </c>
      <c r="C4" s="15">
        <v>44807</v>
      </c>
      <c r="D4" s="16" t="s">
        <v>172</v>
      </c>
      <c r="E4" s="17">
        <v>195</v>
      </c>
      <c r="F4" s="17">
        <v>191</v>
      </c>
      <c r="G4" s="17">
        <v>188</v>
      </c>
      <c r="H4" s="17">
        <v>190</v>
      </c>
      <c r="I4" s="17">
        <v>194</v>
      </c>
      <c r="J4" s="17">
        <v>195</v>
      </c>
      <c r="K4" s="18">
        <v>6</v>
      </c>
      <c r="L4" s="18">
        <v>1153</v>
      </c>
      <c r="M4" s="19">
        <v>192.16666666666666</v>
      </c>
      <c r="N4" s="20">
        <v>4</v>
      </c>
      <c r="O4" s="21">
        <v>196.16666666666666</v>
      </c>
    </row>
    <row r="6" spans="1:17" x14ac:dyDescent="0.3">
      <c r="K6" s="8">
        <f>SUM(K2:K5)</f>
        <v>12</v>
      </c>
      <c r="L6" s="8">
        <f>SUM(L2:L5)</f>
        <v>2338</v>
      </c>
      <c r="M6" s="7">
        <f>SUM(L6/K6)</f>
        <v>194.83333333333334</v>
      </c>
      <c r="N6" s="8">
        <f>SUM(N2:N5)</f>
        <v>26</v>
      </c>
      <c r="O6" s="12">
        <f>SUM(M6+N6)</f>
        <v>220.83333333333334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2_1_1"/>
    <protectedRange algorithmName="SHA-512" hashValue="ON39YdpmFHfN9f47KpiRvqrKx0V9+erV1CNkpWzYhW/Qyc6aT8rEyCrvauWSYGZK2ia3o7vd3akF07acHAFpOA==" saltValue="yVW9XmDwTqEnmpSGai0KYg==" spinCount="100000" sqref="D2" name="Range1_1_2_2_1_1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B4:C4" name="Range1"/>
    <protectedRange algorithmName="SHA-512" hashValue="ON39YdpmFHfN9f47KpiRvqrKx0V9+erV1CNkpWzYhW/Qyc6aT8rEyCrvauWSYGZK2ia3o7vd3akF07acHAFpOA==" saltValue="yVW9XmDwTqEnmpSGai0KYg==" spinCount="100000" sqref="D4" name="Range1_1_15"/>
    <protectedRange algorithmName="SHA-512" hashValue="ON39YdpmFHfN9f47KpiRvqrKx0V9+erV1CNkpWzYhW/Qyc6aT8rEyCrvauWSYGZK2ia3o7vd3akF07acHAFpOA==" saltValue="yVW9XmDwTqEnmpSGai0KYg==" spinCount="100000" sqref="E4:J4" name="Range1_3_5"/>
  </protectedRanges>
  <conditionalFormatting sqref="E2">
    <cfRule type="top10" dxfId="2538" priority="19" rank="1"/>
  </conditionalFormatting>
  <conditionalFormatting sqref="F2">
    <cfRule type="top10" dxfId="2537" priority="18" rank="1"/>
  </conditionalFormatting>
  <conditionalFormatting sqref="G2">
    <cfRule type="top10" dxfId="2536" priority="17" rank="1"/>
  </conditionalFormatting>
  <conditionalFormatting sqref="H2">
    <cfRule type="top10" dxfId="2535" priority="16" rank="1"/>
  </conditionalFormatting>
  <conditionalFormatting sqref="I2">
    <cfRule type="top10" dxfId="2534" priority="15" rank="1"/>
  </conditionalFormatting>
  <conditionalFormatting sqref="J2">
    <cfRule type="top10" dxfId="2533" priority="14" rank="1"/>
  </conditionalFormatting>
  <conditionalFormatting sqref="J3">
    <cfRule type="top10" dxfId="2532" priority="8" rank="1"/>
  </conditionalFormatting>
  <conditionalFormatting sqref="I3">
    <cfRule type="top10" dxfId="2531" priority="9" rank="1"/>
  </conditionalFormatting>
  <conditionalFormatting sqref="H3">
    <cfRule type="top10" dxfId="2530" priority="10" rank="1"/>
  </conditionalFormatting>
  <conditionalFormatting sqref="G3">
    <cfRule type="top10" dxfId="2529" priority="11" rank="1"/>
  </conditionalFormatting>
  <conditionalFormatting sqref="F3">
    <cfRule type="top10" dxfId="2528" priority="12" rank="1"/>
  </conditionalFormatting>
  <conditionalFormatting sqref="E3">
    <cfRule type="top10" dxfId="2527" priority="13" rank="1"/>
  </conditionalFormatting>
  <conditionalFormatting sqref="F4">
    <cfRule type="top10" dxfId="2526" priority="7" rank="1"/>
  </conditionalFormatting>
  <conditionalFormatting sqref="E4">
    <cfRule type="top10" dxfId="2525" priority="6" rank="1"/>
  </conditionalFormatting>
  <conditionalFormatting sqref="J4">
    <cfRule type="top10" dxfId="2524" priority="5" rank="1"/>
  </conditionalFormatting>
  <conditionalFormatting sqref="E4:J4">
    <cfRule type="cellIs" dxfId="2523" priority="4" operator="greaterThanOrEqual">
      <formula>200</formula>
    </cfRule>
  </conditionalFormatting>
  <conditionalFormatting sqref="G4">
    <cfRule type="top10" dxfId="2522" priority="3" rank="1"/>
  </conditionalFormatting>
  <conditionalFormatting sqref="H4">
    <cfRule type="top10" dxfId="2521" priority="2" rank="1"/>
  </conditionalFormatting>
  <conditionalFormatting sqref="I4">
    <cfRule type="top10" dxfId="2520" priority="1" rank="1"/>
  </conditionalFormatting>
  <hyperlinks>
    <hyperlink ref="Q1" location="'National Rankings'!A1" display="Back to Ranking" xr:uid="{307DF437-938A-4A83-B947-057476B2889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C1F585B-6649-46E9-B371-D42643334BC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243CE-A252-47C5-850A-0699479E7BE4}">
  <sheetPr codeName="Sheet28"/>
  <dimension ref="A1:Q4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131</v>
      </c>
      <c r="C2" s="15">
        <v>44761</v>
      </c>
      <c r="D2" s="16" t="s">
        <v>132</v>
      </c>
      <c r="E2" s="17">
        <v>158</v>
      </c>
      <c r="F2" s="17">
        <v>141</v>
      </c>
      <c r="G2" s="17">
        <v>156</v>
      </c>
      <c r="H2" s="17">
        <v>157</v>
      </c>
      <c r="I2" s="17"/>
      <c r="J2" s="17"/>
      <c r="K2" s="18">
        <v>4</v>
      </c>
      <c r="L2" s="18">
        <v>612</v>
      </c>
      <c r="M2" s="19">
        <v>153</v>
      </c>
      <c r="N2" s="20">
        <v>4</v>
      </c>
      <c r="O2" s="21">
        <v>157</v>
      </c>
    </row>
    <row r="4" spans="1:17" x14ac:dyDescent="0.3">
      <c r="K4" s="8">
        <f>SUM(K2:K3)</f>
        <v>4</v>
      </c>
      <c r="L4" s="8">
        <f>SUM(L2:L3)</f>
        <v>612</v>
      </c>
      <c r="M4" s="7">
        <f>SUM(L4/K4)</f>
        <v>153</v>
      </c>
      <c r="N4" s="8">
        <f>SUM(N2:N3)</f>
        <v>4</v>
      </c>
      <c r="O4" s="12">
        <f>SUM(M4+N4)</f>
        <v>157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3"/>
    <protectedRange algorithmName="SHA-512" hashValue="ON39YdpmFHfN9f47KpiRvqrKx0V9+erV1CNkpWzYhW/Qyc6aT8rEyCrvauWSYGZK2ia3o7vd3akF07acHAFpOA==" saltValue="yVW9XmDwTqEnmpSGai0KYg==" spinCount="100000" sqref="D2" name="Range1_1_9"/>
  </protectedRanges>
  <conditionalFormatting sqref="J2">
    <cfRule type="top10" dxfId="2519" priority="1" rank="1"/>
  </conditionalFormatting>
  <conditionalFormatting sqref="I2">
    <cfRule type="top10" dxfId="2518" priority="2" rank="1"/>
  </conditionalFormatting>
  <conditionalFormatting sqref="H2">
    <cfRule type="top10" dxfId="2517" priority="3" rank="1"/>
  </conditionalFormatting>
  <conditionalFormatting sqref="G2">
    <cfRule type="top10" dxfId="2516" priority="4" rank="1"/>
  </conditionalFormatting>
  <conditionalFormatting sqref="F2">
    <cfRule type="top10" dxfId="2515" priority="5" rank="1"/>
  </conditionalFormatting>
  <conditionalFormatting sqref="E2">
    <cfRule type="top10" dxfId="2514" priority="6" rank="1"/>
  </conditionalFormatting>
  <hyperlinks>
    <hyperlink ref="Q1" location="'National Rankings'!A1" display="Back to Ranking" xr:uid="{0A5DC33F-A555-4469-B51C-E918DA8CC1A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11B7D81-6D51-4DE8-A029-694515EB77F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1B35E-4059-40C8-AB7D-53D6530F1969}">
  <sheetPr codeName="Sheet29"/>
  <dimension ref="A1:Q22"/>
  <sheetViews>
    <sheetView workbookViewId="0">
      <selection activeCell="A18" sqref="A18:O20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84</v>
      </c>
      <c r="C2" s="15">
        <v>44695</v>
      </c>
      <c r="D2" s="16" t="s">
        <v>62</v>
      </c>
      <c r="E2" s="17">
        <v>195</v>
      </c>
      <c r="F2" s="17">
        <v>197</v>
      </c>
      <c r="G2" s="17">
        <v>198</v>
      </c>
      <c r="H2" s="17">
        <v>197</v>
      </c>
      <c r="I2" s="17"/>
      <c r="J2" s="17"/>
      <c r="K2" s="18">
        <v>4</v>
      </c>
      <c r="L2" s="18">
        <v>787</v>
      </c>
      <c r="M2" s="19">
        <v>196.75</v>
      </c>
      <c r="N2" s="20">
        <v>13</v>
      </c>
      <c r="O2" s="21">
        <v>209.75</v>
      </c>
    </row>
    <row r="3" spans="1:17" x14ac:dyDescent="0.3">
      <c r="A3" s="35" t="s">
        <v>29</v>
      </c>
      <c r="B3" s="14" t="s">
        <v>84</v>
      </c>
      <c r="C3" s="15">
        <v>44717</v>
      </c>
      <c r="D3" s="16" t="s">
        <v>83</v>
      </c>
      <c r="E3" s="17">
        <v>195</v>
      </c>
      <c r="F3" s="17">
        <v>194</v>
      </c>
      <c r="G3" s="17">
        <v>195</v>
      </c>
      <c r="H3" s="17">
        <v>194</v>
      </c>
      <c r="I3" s="17">
        <v>193</v>
      </c>
      <c r="J3" s="17">
        <v>195</v>
      </c>
      <c r="K3" s="18">
        <v>6</v>
      </c>
      <c r="L3" s="18">
        <v>1166</v>
      </c>
      <c r="M3" s="19">
        <v>194.33333333333334</v>
      </c>
      <c r="N3" s="20">
        <v>6</v>
      </c>
      <c r="O3" s="21">
        <v>200.33333333333334</v>
      </c>
    </row>
    <row r="4" spans="1:17" x14ac:dyDescent="0.3">
      <c r="A4" s="13" t="s">
        <v>30</v>
      </c>
      <c r="B4" s="14" t="s">
        <v>84</v>
      </c>
      <c r="C4" s="15">
        <v>44752</v>
      </c>
      <c r="D4" s="16" t="s">
        <v>83</v>
      </c>
      <c r="E4" s="17">
        <v>191</v>
      </c>
      <c r="F4" s="17">
        <v>196</v>
      </c>
      <c r="G4" s="17">
        <v>193</v>
      </c>
      <c r="H4" s="17">
        <v>194</v>
      </c>
      <c r="I4" s="17"/>
      <c r="J4" s="17"/>
      <c r="K4" s="18">
        <v>4</v>
      </c>
      <c r="L4" s="18">
        <v>774</v>
      </c>
      <c r="M4" s="19">
        <v>193.5</v>
      </c>
      <c r="N4" s="20">
        <v>8</v>
      </c>
      <c r="O4" s="21">
        <v>201.5</v>
      </c>
    </row>
    <row r="5" spans="1:17" x14ac:dyDescent="0.3">
      <c r="A5" s="13" t="s">
        <v>30</v>
      </c>
      <c r="B5" s="14" t="s">
        <v>146</v>
      </c>
      <c r="C5" s="15">
        <v>44776</v>
      </c>
      <c r="D5" s="16" t="s">
        <v>60</v>
      </c>
      <c r="E5" s="17">
        <v>196</v>
      </c>
      <c r="F5" s="17">
        <v>200</v>
      </c>
      <c r="G5" s="17">
        <v>196</v>
      </c>
      <c r="H5" s="17">
        <v>190</v>
      </c>
      <c r="I5" s="17"/>
      <c r="J5" s="17"/>
      <c r="K5" s="18">
        <v>4</v>
      </c>
      <c r="L5" s="18">
        <v>782</v>
      </c>
      <c r="M5" s="19">
        <v>195.5</v>
      </c>
      <c r="N5" s="20">
        <v>6</v>
      </c>
      <c r="O5" s="21">
        <v>201.5</v>
      </c>
    </row>
    <row r="6" spans="1:17" x14ac:dyDescent="0.3">
      <c r="A6" s="13" t="s">
        <v>30</v>
      </c>
      <c r="B6" s="14" t="s">
        <v>84</v>
      </c>
      <c r="C6" s="15">
        <v>44769</v>
      </c>
      <c r="D6" s="16" t="s">
        <v>83</v>
      </c>
      <c r="E6" s="17">
        <v>193</v>
      </c>
      <c r="F6" s="17">
        <v>195</v>
      </c>
      <c r="G6" s="17">
        <v>195</v>
      </c>
      <c r="H6" s="17">
        <v>192</v>
      </c>
      <c r="I6" s="17"/>
      <c r="J6" s="17"/>
      <c r="K6" s="18">
        <v>4</v>
      </c>
      <c r="L6" s="18">
        <v>775</v>
      </c>
      <c r="M6" s="19">
        <v>193.75</v>
      </c>
      <c r="N6" s="20">
        <v>4</v>
      </c>
      <c r="O6" s="21">
        <v>197.75</v>
      </c>
    </row>
    <row r="7" spans="1:17" x14ac:dyDescent="0.3">
      <c r="A7" s="13" t="s">
        <v>30</v>
      </c>
      <c r="B7" s="14" t="s">
        <v>84</v>
      </c>
      <c r="C7" s="15">
        <v>44790</v>
      </c>
      <c r="D7" s="16" t="s">
        <v>60</v>
      </c>
      <c r="E7" s="17">
        <v>194</v>
      </c>
      <c r="F7" s="17">
        <v>198</v>
      </c>
      <c r="G7" s="17">
        <v>195</v>
      </c>
      <c r="H7" s="17">
        <v>194</v>
      </c>
      <c r="I7" s="17"/>
      <c r="J7" s="17"/>
      <c r="K7" s="18">
        <v>4</v>
      </c>
      <c r="L7" s="18">
        <v>781</v>
      </c>
      <c r="M7" s="19">
        <v>195.25</v>
      </c>
      <c r="N7" s="20">
        <v>5</v>
      </c>
      <c r="O7" s="21">
        <v>200.25</v>
      </c>
    </row>
    <row r="8" spans="1:17" x14ac:dyDescent="0.3">
      <c r="A8" s="13" t="s">
        <v>30</v>
      </c>
      <c r="B8" s="14" t="s">
        <v>84</v>
      </c>
      <c r="C8" s="15">
        <v>44779</v>
      </c>
      <c r="D8" s="16" t="s">
        <v>62</v>
      </c>
      <c r="E8" s="17">
        <v>189</v>
      </c>
      <c r="F8" s="17">
        <v>188</v>
      </c>
      <c r="G8" s="17">
        <v>198</v>
      </c>
      <c r="H8" s="17">
        <v>196</v>
      </c>
      <c r="I8" s="17"/>
      <c r="J8" s="17"/>
      <c r="K8" s="18">
        <v>4</v>
      </c>
      <c r="L8" s="18">
        <v>771</v>
      </c>
      <c r="M8" s="19">
        <v>192.75</v>
      </c>
      <c r="N8" s="20">
        <v>6</v>
      </c>
      <c r="O8" s="21">
        <v>198.75</v>
      </c>
    </row>
    <row r="9" spans="1:17" x14ac:dyDescent="0.3">
      <c r="A9" s="13" t="s">
        <v>30</v>
      </c>
      <c r="B9" s="70" t="s">
        <v>84</v>
      </c>
      <c r="C9" s="15">
        <v>44794</v>
      </c>
      <c r="D9" s="16" t="s">
        <v>92</v>
      </c>
      <c r="E9" s="17">
        <v>192</v>
      </c>
      <c r="F9" s="17">
        <v>192</v>
      </c>
      <c r="G9" s="17">
        <v>188</v>
      </c>
      <c r="H9" s="17">
        <v>196</v>
      </c>
      <c r="I9" s="17"/>
      <c r="J9" s="17"/>
      <c r="K9" s="18">
        <v>4</v>
      </c>
      <c r="L9" s="18">
        <v>768</v>
      </c>
      <c r="M9" s="19">
        <v>192</v>
      </c>
      <c r="N9" s="20">
        <v>6</v>
      </c>
      <c r="O9" s="21">
        <v>198</v>
      </c>
    </row>
    <row r="10" spans="1:17" x14ac:dyDescent="0.3">
      <c r="A10" s="13" t="s">
        <v>30</v>
      </c>
      <c r="B10" s="14" t="s">
        <v>84</v>
      </c>
      <c r="C10" s="15">
        <v>44797</v>
      </c>
      <c r="D10" s="16" t="s">
        <v>83</v>
      </c>
      <c r="E10" s="17">
        <v>194.001</v>
      </c>
      <c r="F10" s="17">
        <v>189</v>
      </c>
      <c r="G10" s="17">
        <v>197</v>
      </c>
      <c r="H10" s="17">
        <v>196.001</v>
      </c>
      <c r="I10" s="17"/>
      <c r="J10" s="17"/>
      <c r="K10" s="18">
        <v>4</v>
      </c>
      <c r="L10" s="18">
        <v>776.00199999999995</v>
      </c>
      <c r="M10" s="19">
        <v>194.00049999999999</v>
      </c>
      <c r="N10" s="20">
        <v>8</v>
      </c>
      <c r="O10" s="21">
        <v>202.00049999999999</v>
      </c>
    </row>
    <row r="11" spans="1:17" x14ac:dyDescent="0.3">
      <c r="A11" s="13" t="s">
        <v>30</v>
      </c>
      <c r="B11" s="14" t="s">
        <v>84</v>
      </c>
      <c r="C11" s="15">
        <v>44807</v>
      </c>
      <c r="D11" s="16" t="s">
        <v>172</v>
      </c>
      <c r="E11" s="17">
        <v>194</v>
      </c>
      <c r="F11" s="17">
        <v>192</v>
      </c>
      <c r="G11" s="17">
        <v>191</v>
      </c>
      <c r="H11" s="17">
        <v>196</v>
      </c>
      <c r="I11" s="17">
        <v>196.001</v>
      </c>
      <c r="J11" s="17">
        <v>197.001</v>
      </c>
      <c r="K11" s="18">
        <v>6</v>
      </c>
      <c r="L11" s="18">
        <v>1166.002</v>
      </c>
      <c r="M11" s="19">
        <v>194.33366666666666</v>
      </c>
      <c r="N11" s="20">
        <v>8</v>
      </c>
      <c r="O11" s="21">
        <v>202.33366666666666</v>
      </c>
    </row>
    <row r="12" spans="1:17" x14ac:dyDescent="0.3">
      <c r="A12" s="13" t="s">
        <v>30</v>
      </c>
      <c r="B12" s="14" t="s">
        <v>84</v>
      </c>
      <c r="C12" s="15">
        <v>44822</v>
      </c>
      <c r="D12" s="16" t="s">
        <v>92</v>
      </c>
      <c r="E12" s="17">
        <v>189</v>
      </c>
      <c r="F12" s="17">
        <v>187</v>
      </c>
      <c r="G12" s="17">
        <v>183</v>
      </c>
      <c r="H12" s="17">
        <v>187</v>
      </c>
      <c r="I12" s="17"/>
      <c r="J12" s="17"/>
      <c r="K12" s="18">
        <v>4</v>
      </c>
      <c r="L12" s="18">
        <v>746</v>
      </c>
      <c r="M12" s="19">
        <v>186.5</v>
      </c>
      <c r="N12" s="20">
        <v>4</v>
      </c>
      <c r="O12" s="21">
        <v>190.5</v>
      </c>
    </row>
    <row r="13" spans="1:17" x14ac:dyDescent="0.3">
      <c r="A13" s="13" t="s">
        <v>30</v>
      </c>
      <c r="B13" s="14" t="s">
        <v>146</v>
      </c>
      <c r="C13" s="15">
        <v>44818</v>
      </c>
      <c r="D13" s="16" t="s">
        <v>60</v>
      </c>
      <c r="E13" s="17">
        <v>195</v>
      </c>
      <c r="F13" s="17">
        <v>191</v>
      </c>
      <c r="G13" s="17">
        <v>198</v>
      </c>
      <c r="H13" s="17">
        <v>195</v>
      </c>
      <c r="I13" s="17"/>
      <c r="J13" s="17"/>
      <c r="K13" s="18">
        <v>4</v>
      </c>
      <c r="L13" s="18">
        <v>779</v>
      </c>
      <c r="M13" s="19">
        <v>194.75</v>
      </c>
      <c r="N13" s="20">
        <v>6</v>
      </c>
      <c r="O13" s="21">
        <v>200.75</v>
      </c>
    </row>
    <row r="14" spans="1:17" x14ac:dyDescent="0.3">
      <c r="A14" s="13" t="s">
        <v>30</v>
      </c>
      <c r="B14" s="14" t="s">
        <v>84</v>
      </c>
      <c r="C14" s="15">
        <v>44815</v>
      </c>
      <c r="D14" s="16" t="s">
        <v>83</v>
      </c>
      <c r="E14" s="17">
        <v>193</v>
      </c>
      <c r="F14" s="17">
        <v>191</v>
      </c>
      <c r="G14" s="17">
        <v>193</v>
      </c>
      <c r="H14" s="17">
        <v>193</v>
      </c>
      <c r="I14" s="17">
        <v>186</v>
      </c>
      <c r="J14" s="17">
        <v>193</v>
      </c>
      <c r="K14" s="18">
        <v>6</v>
      </c>
      <c r="L14" s="18">
        <v>1149</v>
      </c>
      <c r="M14" s="19">
        <v>191.5</v>
      </c>
      <c r="N14" s="20">
        <v>8</v>
      </c>
      <c r="O14" s="21">
        <v>199.5</v>
      </c>
    </row>
    <row r="15" spans="1:17" x14ac:dyDescent="0.3">
      <c r="A15" s="13" t="s">
        <v>30</v>
      </c>
      <c r="B15" s="14" t="s">
        <v>84</v>
      </c>
      <c r="C15" s="15">
        <v>44828</v>
      </c>
      <c r="D15" s="16" t="s">
        <v>62</v>
      </c>
      <c r="E15" s="17">
        <v>194</v>
      </c>
      <c r="F15" s="17">
        <v>197</v>
      </c>
      <c r="G15" s="17">
        <v>194</v>
      </c>
      <c r="H15" s="17">
        <v>195</v>
      </c>
      <c r="I15" s="17">
        <v>194</v>
      </c>
      <c r="J15" s="17">
        <v>194</v>
      </c>
      <c r="K15" s="18">
        <v>6</v>
      </c>
      <c r="L15" s="18">
        <v>1168</v>
      </c>
      <c r="M15" s="19">
        <v>194.66666666666666</v>
      </c>
      <c r="N15" s="20">
        <v>16</v>
      </c>
      <c r="O15" s="21">
        <v>210.66666666666666</v>
      </c>
    </row>
    <row r="16" spans="1:17" x14ac:dyDescent="0.3">
      <c r="A16" s="13" t="s">
        <v>30</v>
      </c>
      <c r="B16" s="14" t="s">
        <v>84</v>
      </c>
      <c r="C16" s="15">
        <v>44832</v>
      </c>
      <c r="D16" s="16" t="s">
        <v>83</v>
      </c>
      <c r="E16" s="17">
        <v>200</v>
      </c>
      <c r="F16" s="17">
        <v>193</v>
      </c>
      <c r="G16" s="17">
        <v>194</v>
      </c>
      <c r="H16" s="17">
        <v>193</v>
      </c>
      <c r="I16" s="17"/>
      <c r="J16" s="17"/>
      <c r="K16" s="18">
        <v>4</v>
      </c>
      <c r="L16" s="18">
        <v>780</v>
      </c>
      <c r="M16" s="19">
        <v>195</v>
      </c>
      <c r="N16" s="20">
        <v>8</v>
      </c>
      <c r="O16" s="21">
        <v>203</v>
      </c>
    </row>
    <row r="17" spans="1:15" x14ac:dyDescent="0.3">
      <c r="A17" s="13" t="s">
        <v>30</v>
      </c>
      <c r="B17" s="14" t="s">
        <v>84</v>
      </c>
      <c r="C17" s="15">
        <v>44850</v>
      </c>
      <c r="D17" s="16" t="s">
        <v>135</v>
      </c>
      <c r="E17" s="17">
        <v>194</v>
      </c>
      <c r="F17" s="17">
        <v>196</v>
      </c>
      <c r="G17" s="17">
        <v>192</v>
      </c>
      <c r="H17" s="17">
        <v>198</v>
      </c>
      <c r="I17" s="17">
        <v>194</v>
      </c>
      <c r="J17" s="17">
        <v>196</v>
      </c>
      <c r="K17" s="18">
        <v>6</v>
      </c>
      <c r="L17" s="18">
        <v>1170</v>
      </c>
      <c r="M17" s="19">
        <v>195</v>
      </c>
      <c r="N17" s="20">
        <v>12</v>
      </c>
      <c r="O17" s="21">
        <v>207</v>
      </c>
    </row>
    <row r="18" spans="1:15" x14ac:dyDescent="0.3">
      <c r="A18" s="13" t="s">
        <v>30</v>
      </c>
      <c r="B18" s="14" t="s">
        <v>84</v>
      </c>
      <c r="C18" s="15">
        <v>44867</v>
      </c>
      <c r="D18" s="16" t="s">
        <v>60</v>
      </c>
      <c r="E18" s="17">
        <v>189</v>
      </c>
      <c r="F18" s="17">
        <v>195</v>
      </c>
      <c r="G18" s="17">
        <v>194</v>
      </c>
      <c r="H18" s="17">
        <v>196</v>
      </c>
      <c r="I18" s="17"/>
      <c r="J18" s="17"/>
      <c r="K18" s="18">
        <v>4</v>
      </c>
      <c r="L18" s="18">
        <v>774</v>
      </c>
      <c r="M18" s="19">
        <v>193.5</v>
      </c>
      <c r="N18" s="20">
        <v>4</v>
      </c>
      <c r="O18" s="21">
        <v>197.5</v>
      </c>
    </row>
    <row r="19" spans="1:15" x14ac:dyDescent="0.3">
      <c r="A19" s="13" t="s">
        <v>30</v>
      </c>
      <c r="B19" s="14" t="s">
        <v>84</v>
      </c>
      <c r="C19" s="15">
        <v>44856</v>
      </c>
      <c r="D19" s="16" t="s">
        <v>62</v>
      </c>
      <c r="E19" s="17">
        <v>191</v>
      </c>
      <c r="F19" s="17">
        <v>197</v>
      </c>
      <c r="G19" s="17">
        <v>196</v>
      </c>
      <c r="H19" s="17">
        <v>194</v>
      </c>
      <c r="I19" s="17"/>
      <c r="J19" s="17"/>
      <c r="K19" s="18">
        <v>4</v>
      </c>
      <c r="L19" s="18">
        <v>778</v>
      </c>
      <c r="M19" s="19">
        <v>194.5</v>
      </c>
      <c r="N19" s="20">
        <v>11</v>
      </c>
      <c r="O19" s="21">
        <v>205.5</v>
      </c>
    </row>
    <row r="20" spans="1:15" x14ac:dyDescent="0.3">
      <c r="A20" s="13" t="s">
        <v>30</v>
      </c>
      <c r="B20" s="14" t="s">
        <v>146</v>
      </c>
      <c r="C20" s="15">
        <v>44874</v>
      </c>
      <c r="D20" s="16" t="s">
        <v>60</v>
      </c>
      <c r="E20" s="17">
        <v>195</v>
      </c>
      <c r="F20" s="17">
        <v>193</v>
      </c>
      <c r="G20" s="17">
        <v>196</v>
      </c>
      <c r="H20" s="17">
        <v>195</v>
      </c>
      <c r="I20" s="17"/>
      <c r="J20" s="17"/>
      <c r="K20" s="18">
        <v>4</v>
      </c>
      <c r="L20" s="18">
        <v>779</v>
      </c>
      <c r="M20" s="19">
        <v>194.75</v>
      </c>
      <c r="N20" s="20">
        <v>4</v>
      </c>
      <c r="O20" s="21">
        <v>198.75</v>
      </c>
    </row>
    <row r="22" spans="1:15" x14ac:dyDescent="0.3">
      <c r="K22" s="8">
        <f>SUM(K2:K21)</f>
        <v>86</v>
      </c>
      <c r="L22" s="8">
        <f>SUM(L2:L21)</f>
        <v>16669.004000000001</v>
      </c>
      <c r="M22" s="7">
        <f>SUM(L22/K22)</f>
        <v>193.82562790697676</v>
      </c>
      <c r="N22" s="8">
        <f>SUM(N2:N21)</f>
        <v>143</v>
      </c>
      <c r="O22" s="12">
        <f>SUM(M22+N22)</f>
        <v>336.82562790697676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9_1_1"/>
    <protectedRange algorithmName="SHA-512" hashValue="ON39YdpmFHfN9f47KpiRvqrKx0V9+erV1CNkpWzYhW/Qyc6aT8rEyCrvauWSYGZK2ia3o7vd3akF07acHAFpOA==" saltValue="yVW9XmDwTqEnmpSGai0KYg==" spinCount="100000" sqref="D2" name="Range1_1_6_1_1"/>
    <protectedRange algorithmName="SHA-512" hashValue="ON39YdpmFHfN9f47KpiRvqrKx0V9+erV1CNkpWzYhW/Qyc6aT8rEyCrvauWSYGZK2ia3o7vd3akF07acHAFpOA==" saltValue="yVW9XmDwTqEnmpSGai0KYg==" spinCount="100000" sqref="B3:C3 E3:J3" name="Range1_4_1_4"/>
    <protectedRange algorithmName="SHA-512" hashValue="ON39YdpmFHfN9f47KpiRvqrKx0V9+erV1CNkpWzYhW/Qyc6aT8rEyCrvauWSYGZK2ia3o7vd3akF07acHAFpOA==" saltValue="yVW9XmDwTqEnmpSGai0KYg==" spinCount="100000" sqref="D3" name="Range1_1_2_1_5"/>
    <protectedRange algorithmName="SHA-512" hashValue="ON39YdpmFHfN9f47KpiRvqrKx0V9+erV1CNkpWzYhW/Qyc6aT8rEyCrvauWSYGZK2ia3o7vd3akF07acHAFpOA==" saltValue="yVW9XmDwTqEnmpSGai0KYg==" spinCount="100000" sqref="B4:C4 E4:J4" name="Range1_13"/>
    <protectedRange algorithmName="SHA-512" hashValue="ON39YdpmFHfN9f47KpiRvqrKx0V9+erV1CNkpWzYhW/Qyc6aT8rEyCrvauWSYGZK2ia3o7vd3akF07acHAFpOA==" saltValue="yVW9XmDwTqEnmpSGai0KYg==" spinCount="100000" sqref="D4" name="Range1_1_9"/>
    <protectedRange algorithmName="SHA-512" hashValue="ON39YdpmFHfN9f47KpiRvqrKx0V9+erV1CNkpWzYhW/Qyc6aT8rEyCrvauWSYGZK2ia3o7vd3akF07acHAFpOA==" saltValue="yVW9XmDwTqEnmpSGai0KYg==" spinCount="100000" sqref="E5:J6 B5:C6" name="Range1_4_2_1"/>
    <protectedRange algorithmName="SHA-512" hashValue="ON39YdpmFHfN9f47KpiRvqrKx0V9+erV1CNkpWzYhW/Qyc6aT8rEyCrvauWSYGZK2ia3o7vd3akF07acHAFpOA==" saltValue="yVW9XmDwTqEnmpSGai0KYg==" spinCount="100000" sqref="D5:D6" name="Range1_1_2_2_1"/>
    <protectedRange algorithmName="SHA-512" hashValue="ON39YdpmFHfN9f47KpiRvqrKx0V9+erV1CNkpWzYhW/Qyc6aT8rEyCrvauWSYGZK2ia3o7vd3akF07acHAFpOA==" saltValue="yVW9XmDwTqEnmpSGai0KYg==" spinCount="100000" sqref="B7:C7 E7:J7" name="Range1_2_1"/>
    <protectedRange algorithmName="SHA-512" hashValue="ON39YdpmFHfN9f47KpiRvqrKx0V9+erV1CNkpWzYhW/Qyc6aT8rEyCrvauWSYGZK2ia3o7vd3akF07acHAFpOA==" saltValue="yVW9XmDwTqEnmpSGai0KYg==" spinCount="100000" sqref="D7" name="Range1_1_1_1"/>
    <protectedRange algorithmName="SHA-512" hashValue="ON39YdpmFHfN9f47KpiRvqrKx0V9+erV1CNkpWzYhW/Qyc6aT8rEyCrvauWSYGZK2ia3o7vd3akF07acHAFpOA==" saltValue="yVW9XmDwTqEnmpSGai0KYg==" spinCount="100000" sqref="E8:J8 B8:C8" name="Range1_4_1"/>
    <protectedRange algorithmName="SHA-512" hashValue="ON39YdpmFHfN9f47KpiRvqrKx0V9+erV1CNkpWzYhW/Qyc6aT8rEyCrvauWSYGZK2ia3o7vd3akF07acHAFpOA==" saltValue="yVW9XmDwTqEnmpSGai0KYg==" spinCount="100000" sqref="D8" name="Range1_1_2_1"/>
    <protectedRange algorithmName="SHA-512" hashValue="ON39YdpmFHfN9f47KpiRvqrKx0V9+erV1CNkpWzYhW/Qyc6aT8rEyCrvauWSYGZK2ia3o7vd3akF07acHAFpOA==" saltValue="yVW9XmDwTqEnmpSGai0KYg==" spinCount="100000" sqref="B9:C9 I9:J9" name="Range1_11"/>
    <protectedRange algorithmName="SHA-512" hashValue="ON39YdpmFHfN9f47KpiRvqrKx0V9+erV1CNkpWzYhW/Qyc6aT8rEyCrvauWSYGZK2ia3o7vd3akF07acHAFpOA==" saltValue="yVW9XmDwTqEnmpSGai0KYg==" spinCount="100000" sqref="D9" name="Range1_1_8"/>
    <protectedRange algorithmName="SHA-512" hashValue="ON39YdpmFHfN9f47KpiRvqrKx0V9+erV1CNkpWzYhW/Qyc6aT8rEyCrvauWSYGZK2ia3o7vd3akF07acHAFpOA==" saltValue="yVW9XmDwTqEnmpSGai0KYg==" spinCount="100000" sqref="E9:H9" name="Range1_3_2"/>
    <protectedRange algorithmName="SHA-512" hashValue="ON39YdpmFHfN9f47KpiRvqrKx0V9+erV1CNkpWzYhW/Qyc6aT8rEyCrvauWSYGZK2ia3o7vd3akF07acHAFpOA==" saltValue="yVW9XmDwTqEnmpSGai0KYg==" spinCount="100000" sqref="B10:C11" name="Range1"/>
    <protectedRange algorithmName="SHA-512" hashValue="ON39YdpmFHfN9f47KpiRvqrKx0V9+erV1CNkpWzYhW/Qyc6aT8rEyCrvauWSYGZK2ia3o7vd3akF07acHAFpOA==" saltValue="yVW9XmDwTqEnmpSGai0KYg==" spinCount="100000" sqref="D10:D11" name="Range1_1_15"/>
    <protectedRange algorithmName="SHA-512" hashValue="ON39YdpmFHfN9f47KpiRvqrKx0V9+erV1CNkpWzYhW/Qyc6aT8rEyCrvauWSYGZK2ia3o7vd3akF07acHAFpOA==" saltValue="yVW9XmDwTqEnmpSGai0KYg==" spinCount="100000" sqref="E10:J11" name="Range1_3_5"/>
    <protectedRange algorithmName="SHA-512" hashValue="ON39YdpmFHfN9f47KpiRvqrKx0V9+erV1CNkpWzYhW/Qyc6aT8rEyCrvauWSYGZK2ia3o7vd3akF07acHAFpOA==" saltValue="yVW9XmDwTqEnmpSGai0KYg==" spinCount="100000" sqref="B12:C13 I12:J13" name="Range1_22"/>
    <protectedRange algorithmName="SHA-512" hashValue="ON39YdpmFHfN9f47KpiRvqrKx0V9+erV1CNkpWzYhW/Qyc6aT8rEyCrvauWSYGZK2ia3o7vd3akF07acHAFpOA==" saltValue="yVW9XmDwTqEnmpSGai0KYg==" spinCount="100000" sqref="D12:D13" name="Range1_1_16"/>
    <protectedRange algorithmName="SHA-512" hashValue="ON39YdpmFHfN9f47KpiRvqrKx0V9+erV1CNkpWzYhW/Qyc6aT8rEyCrvauWSYGZK2ia3o7vd3akF07acHAFpOA==" saltValue="yVW9XmDwTqEnmpSGai0KYg==" spinCount="100000" sqref="E12:H13" name="Range1_3_4_1"/>
    <protectedRange algorithmName="SHA-512" hashValue="ON39YdpmFHfN9f47KpiRvqrKx0V9+erV1CNkpWzYhW/Qyc6aT8rEyCrvauWSYGZK2ia3o7vd3akF07acHAFpOA==" saltValue="yVW9XmDwTqEnmpSGai0KYg==" spinCount="100000" sqref="I14:J15 B14:C15" name="Range1_22_1"/>
    <protectedRange algorithmName="SHA-512" hashValue="ON39YdpmFHfN9f47KpiRvqrKx0V9+erV1CNkpWzYhW/Qyc6aT8rEyCrvauWSYGZK2ia3o7vd3akF07acHAFpOA==" saltValue="yVW9XmDwTqEnmpSGai0KYg==" spinCount="100000" sqref="D14:D15" name="Range1_1_16_1"/>
    <protectedRange algorithmName="SHA-512" hashValue="ON39YdpmFHfN9f47KpiRvqrKx0V9+erV1CNkpWzYhW/Qyc6aT8rEyCrvauWSYGZK2ia3o7vd3akF07acHAFpOA==" saltValue="yVW9XmDwTqEnmpSGai0KYg==" spinCount="100000" sqref="E14:H15" name="Range1_3_4_2"/>
    <protectedRange algorithmName="SHA-512" hashValue="ON39YdpmFHfN9f47KpiRvqrKx0V9+erV1CNkpWzYhW/Qyc6aT8rEyCrvauWSYGZK2ia3o7vd3akF07acHAFpOA==" saltValue="yVW9XmDwTqEnmpSGai0KYg==" spinCount="100000" sqref="I16:J17 B16:C17" name="Range1_12"/>
    <protectedRange algorithmName="SHA-512" hashValue="ON39YdpmFHfN9f47KpiRvqrKx0V9+erV1CNkpWzYhW/Qyc6aT8rEyCrvauWSYGZK2ia3o7vd3akF07acHAFpOA==" saltValue="yVW9XmDwTqEnmpSGai0KYg==" spinCount="100000" sqref="D16:D17" name="Range1_1_12"/>
    <protectedRange algorithmName="SHA-512" hashValue="ON39YdpmFHfN9f47KpiRvqrKx0V9+erV1CNkpWzYhW/Qyc6aT8rEyCrvauWSYGZK2ia3o7vd3akF07acHAFpOA==" saltValue="yVW9XmDwTqEnmpSGai0KYg==" spinCount="100000" sqref="E16:H17" name="Range1_3_4"/>
    <protectedRange algorithmName="SHA-512" hashValue="ON39YdpmFHfN9f47KpiRvqrKx0V9+erV1CNkpWzYhW/Qyc6aT8rEyCrvauWSYGZK2ia3o7vd3akF07acHAFpOA==" saltValue="yVW9XmDwTqEnmpSGai0KYg==" spinCount="100000" sqref="E18:J19 B18:C19" name="Range1_2_14"/>
    <protectedRange algorithmName="SHA-512" hashValue="ON39YdpmFHfN9f47KpiRvqrKx0V9+erV1CNkpWzYhW/Qyc6aT8rEyCrvauWSYGZK2ia3o7vd3akF07acHAFpOA==" saltValue="yVW9XmDwTqEnmpSGai0KYg==" spinCount="100000" sqref="D18:D19" name="Range1_1_1_17"/>
    <protectedRange algorithmName="SHA-512" hashValue="ON39YdpmFHfN9f47KpiRvqrKx0V9+erV1CNkpWzYhW/Qyc6aT8rEyCrvauWSYGZK2ia3o7vd3akF07acHAFpOA==" saltValue="yVW9XmDwTqEnmpSGai0KYg==" spinCount="100000" sqref="E20:J20 B20:C20" name="Range1_4_17"/>
    <protectedRange algorithmName="SHA-512" hashValue="ON39YdpmFHfN9f47KpiRvqrKx0V9+erV1CNkpWzYhW/Qyc6aT8rEyCrvauWSYGZK2ia3o7vd3akF07acHAFpOA==" saltValue="yVW9XmDwTqEnmpSGai0KYg==" spinCount="100000" sqref="D20" name="Range1_1_3_14"/>
  </protectedRanges>
  <conditionalFormatting sqref="E2">
    <cfRule type="top10" dxfId="2513" priority="85" rank="1"/>
  </conditionalFormatting>
  <conditionalFormatting sqref="F2">
    <cfRule type="top10" dxfId="2512" priority="84" rank="1"/>
  </conditionalFormatting>
  <conditionalFormatting sqref="G2">
    <cfRule type="top10" dxfId="2511" priority="83" rank="1"/>
  </conditionalFormatting>
  <conditionalFormatting sqref="H2">
    <cfRule type="top10" dxfId="2510" priority="82" rank="1"/>
  </conditionalFormatting>
  <conditionalFormatting sqref="I2">
    <cfRule type="top10" dxfId="2509" priority="81" rank="1"/>
  </conditionalFormatting>
  <conditionalFormatting sqref="J2">
    <cfRule type="top10" dxfId="2508" priority="80" rank="1"/>
  </conditionalFormatting>
  <conditionalFormatting sqref="E3">
    <cfRule type="top10" dxfId="2507" priority="79" rank="1"/>
  </conditionalFormatting>
  <conditionalFormatting sqref="F3">
    <cfRule type="top10" dxfId="2506" priority="78" rank="1"/>
  </conditionalFormatting>
  <conditionalFormatting sqref="G3">
    <cfRule type="top10" dxfId="2505" priority="77" rank="1"/>
  </conditionalFormatting>
  <conditionalFormatting sqref="H3">
    <cfRule type="top10" dxfId="2504" priority="76" rank="1"/>
  </conditionalFormatting>
  <conditionalFormatting sqref="I3">
    <cfRule type="top10" dxfId="2503" priority="75" rank="1"/>
  </conditionalFormatting>
  <conditionalFormatting sqref="J3">
    <cfRule type="top10" dxfId="2502" priority="74" rank="1"/>
  </conditionalFormatting>
  <conditionalFormatting sqref="J4">
    <cfRule type="top10" dxfId="2501" priority="68" rank="1"/>
  </conditionalFormatting>
  <conditionalFormatting sqref="I4">
    <cfRule type="top10" dxfId="2500" priority="69" rank="1"/>
  </conditionalFormatting>
  <conditionalFormatting sqref="H4">
    <cfRule type="top10" dxfId="2499" priority="70" rank="1"/>
  </conditionalFormatting>
  <conditionalFormatting sqref="G4">
    <cfRule type="top10" dxfId="2498" priority="71" rank="1"/>
  </conditionalFormatting>
  <conditionalFormatting sqref="F4">
    <cfRule type="top10" dxfId="2497" priority="72" rank="1"/>
  </conditionalFormatting>
  <conditionalFormatting sqref="E4">
    <cfRule type="top10" dxfId="2496" priority="73" rank="1"/>
  </conditionalFormatting>
  <conditionalFormatting sqref="E5:E6">
    <cfRule type="top10" dxfId="2495" priority="67" rank="1"/>
  </conditionalFormatting>
  <conditionalFormatting sqref="F5:F6">
    <cfRule type="top10" dxfId="2494" priority="66" rank="1"/>
  </conditionalFormatting>
  <conditionalFormatting sqref="G5:G6">
    <cfRule type="top10" dxfId="2493" priority="65" rank="1"/>
  </conditionalFormatting>
  <conditionalFormatting sqref="H5:H6">
    <cfRule type="top10" dxfId="2492" priority="64" rank="1"/>
  </conditionalFormatting>
  <conditionalFormatting sqref="I5:I6">
    <cfRule type="top10" dxfId="2491" priority="63" rank="1"/>
  </conditionalFormatting>
  <conditionalFormatting sqref="J5:J6">
    <cfRule type="top10" dxfId="2490" priority="62" rank="1"/>
  </conditionalFormatting>
  <conditionalFormatting sqref="J7">
    <cfRule type="top10" dxfId="2489" priority="56" rank="1"/>
  </conditionalFormatting>
  <conditionalFormatting sqref="I7">
    <cfRule type="top10" dxfId="2488" priority="57" rank="1"/>
  </conditionalFormatting>
  <conditionalFormatting sqref="H7">
    <cfRule type="top10" dxfId="2487" priority="58" rank="1"/>
  </conditionalFormatting>
  <conditionalFormatting sqref="G7">
    <cfRule type="top10" dxfId="2486" priority="59" rank="1"/>
  </conditionalFormatting>
  <conditionalFormatting sqref="F7">
    <cfRule type="top10" dxfId="2485" priority="60" rank="1"/>
  </conditionalFormatting>
  <conditionalFormatting sqref="E7">
    <cfRule type="top10" dxfId="2484" priority="61" rank="1"/>
  </conditionalFormatting>
  <conditionalFormatting sqref="E8">
    <cfRule type="top10" dxfId="2483" priority="55" rank="1"/>
  </conditionalFormatting>
  <conditionalFormatting sqref="F8">
    <cfRule type="top10" dxfId="2482" priority="54" rank="1"/>
  </conditionalFormatting>
  <conditionalFormatting sqref="G8">
    <cfRule type="top10" dxfId="2481" priority="53" rank="1"/>
  </conditionalFormatting>
  <conditionalFormatting sqref="H8">
    <cfRule type="top10" dxfId="2480" priority="52" rank="1"/>
  </conditionalFormatting>
  <conditionalFormatting sqref="I8">
    <cfRule type="top10" dxfId="2479" priority="51" rank="1"/>
  </conditionalFormatting>
  <conditionalFormatting sqref="J8">
    <cfRule type="top10" dxfId="2478" priority="50" rank="1"/>
  </conditionalFormatting>
  <conditionalFormatting sqref="F9">
    <cfRule type="top10" dxfId="2477" priority="48" rank="1"/>
  </conditionalFormatting>
  <conditionalFormatting sqref="G9">
    <cfRule type="top10" dxfId="2476" priority="47" rank="1"/>
  </conditionalFormatting>
  <conditionalFormatting sqref="H9">
    <cfRule type="top10" dxfId="2475" priority="46" rank="1"/>
  </conditionalFormatting>
  <conditionalFormatting sqref="I9">
    <cfRule type="top10" dxfId="2474" priority="44" rank="1"/>
  </conditionalFormatting>
  <conditionalFormatting sqref="J9">
    <cfRule type="top10" dxfId="2473" priority="45" rank="1"/>
  </conditionalFormatting>
  <conditionalFormatting sqref="E9">
    <cfRule type="top10" dxfId="2472" priority="49" rank="1"/>
  </conditionalFormatting>
  <conditionalFormatting sqref="F10:F11">
    <cfRule type="top10" dxfId="2471" priority="43" rank="1"/>
  </conditionalFormatting>
  <conditionalFormatting sqref="E10:E11">
    <cfRule type="top10" dxfId="2470" priority="42" rank="1"/>
  </conditionalFormatting>
  <conditionalFormatting sqref="J10:J11">
    <cfRule type="top10" dxfId="2469" priority="41" rank="1"/>
  </conditionalFormatting>
  <conditionalFormatting sqref="E10:J11">
    <cfRule type="cellIs" dxfId="2468" priority="40" operator="greaterThanOrEqual">
      <formula>200</formula>
    </cfRule>
  </conditionalFormatting>
  <conditionalFormatting sqref="G10:G11">
    <cfRule type="top10" dxfId="2467" priority="39" rank="1"/>
  </conditionalFormatting>
  <conditionalFormatting sqref="H10:H11">
    <cfRule type="top10" dxfId="2466" priority="38" rank="1"/>
  </conditionalFormatting>
  <conditionalFormatting sqref="I10:I11">
    <cfRule type="top10" dxfId="2465" priority="37" rank="1"/>
  </conditionalFormatting>
  <conditionalFormatting sqref="F12:F13">
    <cfRule type="top10" dxfId="2464" priority="34" rank="1"/>
  </conditionalFormatting>
  <conditionalFormatting sqref="I12:I13">
    <cfRule type="top10" dxfId="2463" priority="31" rank="1"/>
    <cfRule type="top10" dxfId="2462" priority="36" rank="1"/>
  </conditionalFormatting>
  <conditionalFormatting sqref="E12:E13">
    <cfRule type="top10" dxfId="2461" priority="35" rank="1"/>
  </conditionalFormatting>
  <conditionalFormatting sqref="G12:G13">
    <cfRule type="top10" dxfId="2460" priority="33" rank="1"/>
  </conditionalFormatting>
  <conditionalFormatting sqref="H12:H13">
    <cfRule type="top10" dxfId="2459" priority="32" rank="1"/>
  </conditionalFormatting>
  <conditionalFormatting sqref="J12:J13">
    <cfRule type="top10" dxfId="2458" priority="30" rank="1"/>
  </conditionalFormatting>
  <conditionalFormatting sqref="E12:J13">
    <cfRule type="cellIs" dxfId="2457" priority="29" operator="greaterThanOrEqual">
      <formula>200</formula>
    </cfRule>
  </conditionalFormatting>
  <conditionalFormatting sqref="E14:J15">
    <cfRule type="cellIs" dxfId="2456" priority="21" operator="greaterThanOrEqual">
      <formula>200</formula>
    </cfRule>
  </conditionalFormatting>
  <conditionalFormatting sqref="F14:F15">
    <cfRule type="top10" dxfId="2455" priority="22" rank="1"/>
  </conditionalFormatting>
  <conditionalFormatting sqref="I14:I15">
    <cfRule type="top10" dxfId="2454" priority="23" rank="1"/>
    <cfRule type="top10" dxfId="2453" priority="24" rank="1"/>
  </conditionalFormatting>
  <conditionalFormatting sqref="E14:E15">
    <cfRule type="top10" dxfId="2452" priority="25" rank="1"/>
  </conditionalFormatting>
  <conditionalFormatting sqref="G14:G15">
    <cfRule type="top10" dxfId="2451" priority="26" rank="1"/>
  </conditionalFormatting>
  <conditionalFormatting sqref="H14:H15">
    <cfRule type="top10" dxfId="2450" priority="27" rank="1"/>
  </conditionalFormatting>
  <conditionalFormatting sqref="J14:J15">
    <cfRule type="top10" dxfId="2449" priority="28" rank="1"/>
  </conditionalFormatting>
  <conditionalFormatting sqref="F16:F17">
    <cfRule type="top10" dxfId="2448" priority="18" rank="1"/>
  </conditionalFormatting>
  <conditionalFormatting sqref="I16:I17">
    <cfRule type="top10" dxfId="2447" priority="15" rank="1"/>
    <cfRule type="top10" dxfId="2446" priority="20" rank="1"/>
  </conditionalFormatting>
  <conditionalFormatting sqref="E16:E17">
    <cfRule type="top10" dxfId="2445" priority="19" rank="1"/>
  </conditionalFormatting>
  <conditionalFormatting sqref="G16:G17">
    <cfRule type="top10" dxfId="2444" priority="17" rank="1"/>
  </conditionalFormatting>
  <conditionalFormatting sqref="H16:H17">
    <cfRule type="top10" dxfId="2443" priority="16" rank="1"/>
  </conditionalFormatting>
  <conditionalFormatting sqref="J16:J17">
    <cfRule type="top10" dxfId="2442" priority="14" rank="1"/>
  </conditionalFormatting>
  <conditionalFormatting sqref="E16:J17">
    <cfRule type="cellIs" dxfId="2441" priority="13" operator="greaterThanOrEqual">
      <formula>200</formula>
    </cfRule>
  </conditionalFormatting>
  <conditionalFormatting sqref="J18:J19">
    <cfRule type="top10" dxfId="2440" priority="7" rank="1"/>
  </conditionalFormatting>
  <conditionalFormatting sqref="I18:I19">
    <cfRule type="top10" dxfId="2439" priority="8" rank="1"/>
  </conditionalFormatting>
  <conditionalFormatting sqref="H18:H19">
    <cfRule type="top10" dxfId="2438" priority="9" rank="1"/>
  </conditionalFormatting>
  <conditionalFormatting sqref="G18:G19">
    <cfRule type="top10" dxfId="2437" priority="10" rank="1"/>
  </conditionalFormatting>
  <conditionalFormatting sqref="F18:F19">
    <cfRule type="top10" dxfId="2436" priority="11" rank="1"/>
  </conditionalFormatting>
  <conditionalFormatting sqref="E18:E19">
    <cfRule type="top10" dxfId="2435" priority="12" rank="1"/>
  </conditionalFormatting>
  <conditionalFormatting sqref="E20">
    <cfRule type="top10" dxfId="2434" priority="6" rank="1"/>
  </conditionalFormatting>
  <conditionalFormatting sqref="F20">
    <cfRule type="top10" dxfId="2433" priority="5" rank="1"/>
  </conditionalFormatting>
  <conditionalFormatting sqref="G20">
    <cfRule type="top10" dxfId="2432" priority="4" rank="1"/>
  </conditionalFormatting>
  <conditionalFormatting sqref="H20">
    <cfRule type="top10" dxfId="2431" priority="3" rank="1"/>
  </conditionalFormatting>
  <conditionalFormatting sqref="I20">
    <cfRule type="top10" dxfId="2430" priority="2" rank="1"/>
  </conditionalFormatting>
  <conditionalFormatting sqref="J20">
    <cfRule type="top10" dxfId="2429" priority="1" rank="1"/>
  </conditionalFormatting>
  <hyperlinks>
    <hyperlink ref="Q1" location="'National Rankings'!A1" display="Back to Ranking" xr:uid="{8453D66E-2A53-4901-B64D-AF0754DF9E3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564E3CA-BFFD-4CA6-900E-BB9613A9F79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A5E59-9648-4CBD-A727-6E52E0B9F0F1}">
  <sheetPr codeName="Sheet12"/>
  <dimension ref="A1:Q33"/>
  <sheetViews>
    <sheetView topLeftCell="A12" workbookViewId="0">
      <selection activeCell="A31" sqref="A31:O3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36</v>
      </c>
      <c r="C2" s="15">
        <v>44618</v>
      </c>
      <c r="D2" s="16" t="s">
        <v>35</v>
      </c>
      <c r="E2" s="17">
        <v>185</v>
      </c>
      <c r="F2" s="17">
        <v>186</v>
      </c>
      <c r="G2" s="17">
        <v>178</v>
      </c>
      <c r="H2" s="17">
        <v>182</v>
      </c>
      <c r="I2" s="17"/>
      <c r="J2" s="17"/>
      <c r="K2" s="18">
        <v>4</v>
      </c>
      <c r="L2" s="18">
        <v>731</v>
      </c>
      <c r="M2" s="19">
        <v>182.75</v>
      </c>
      <c r="N2" s="20">
        <v>13</v>
      </c>
      <c r="O2" s="21">
        <v>195.75</v>
      </c>
    </row>
    <row r="3" spans="1:17" x14ac:dyDescent="0.3">
      <c r="A3" s="13" t="s">
        <v>30</v>
      </c>
      <c r="B3" s="14" t="s">
        <v>36</v>
      </c>
      <c r="C3" s="15">
        <v>44632</v>
      </c>
      <c r="D3" s="16" t="s">
        <v>35</v>
      </c>
      <c r="E3" s="17">
        <v>182</v>
      </c>
      <c r="F3" s="17">
        <v>181</v>
      </c>
      <c r="G3" s="17">
        <v>175</v>
      </c>
      <c r="H3" s="17">
        <v>174</v>
      </c>
      <c r="I3" s="17"/>
      <c r="J3" s="17"/>
      <c r="K3" s="18">
        <v>4</v>
      </c>
      <c r="L3" s="18">
        <v>712</v>
      </c>
      <c r="M3" s="19">
        <v>178</v>
      </c>
      <c r="N3" s="20">
        <v>11</v>
      </c>
      <c r="O3" s="21">
        <v>189</v>
      </c>
    </row>
    <row r="4" spans="1:17" x14ac:dyDescent="0.3">
      <c r="A4" s="13" t="s">
        <v>30</v>
      </c>
      <c r="B4" s="14" t="s">
        <v>36</v>
      </c>
      <c r="C4" s="15">
        <v>44646</v>
      </c>
      <c r="D4" s="16" t="s">
        <v>35</v>
      </c>
      <c r="E4" s="17">
        <v>169</v>
      </c>
      <c r="F4" s="17">
        <v>165</v>
      </c>
      <c r="G4" s="17">
        <v>170</v>
      </c>
      <c r="H4" s="17">
        <v>164</v>
      </c>
      <c r="I4" s="17"/>
      <c r="J4" s="17"/>
      <c r="K4" s="18">
        <v>4</v>
      </c>
      <c r="L4" s="18">
        <v>668</v>
      </c>
      <c r="M4" s="19">
        <v>167</v>
      </c>
      <c r="N4" s="20">
        <v>2</v>
      </c>
      <c r="O4" s="21">
        <v>169</v>
      </c>
    </row>
    <row r="5" spans="1:17" x14ac:dyDescent="0.3">
      <c r="A5" s="13" t="s">
        <v>30</v>
      </c>
      <c r="B5" s="14" t="s">
        <v>36</v>
      </c>
      <c r="C5" s="15">
        <v>44656</v>
      </c>
      <c r="D5" s="16" t="s">
        <v>35</v>
      </c>
      <c r="E5" s="17">
        <v>173</v>
      </c>
      <c r="F5" s="17">
        <v>168</v>
      </c>
      <c r="G5" s="17">
        <v>172</v>
      </c>
      <c r="H5" s="17">
        <v>169</v>
      </c>
      <c r="I5" s="17"/>
      <c r="J5" s="17"/>
      <c r="K5" s="18">
        <v>4</v>
      </c>
      <c r="L5" s="18">
        <v>682</v>
      </c>
      <c r="M5" s="19">
        <v>170.5</v>
      </c>
      <c r="N5" s="20">
        <v>5</v>
      </c>
      <c r="O5" s="21">
        <v>175.5</v>
      </c>
    </row>
    <row r="6" spans="1:17" x14ac:dyDescent="0.3">
      <c r="A6" s="13" t="s">
        <v>30</v>
      </c>
      <c r="B6" s="14" t="s">
        <v>36</v>
      </c>
      <c r="C6" s="15">
        <v>44660</v>
      </c>
      <c r="D6" s="16" t="s">
        <v>35</v>
      </c>
      <c r="E6" s="17">
        <v>178</v>
      </c>
      <c r="F6" s="17">
        <v>165</v>
      </c>
      <c r="G6" s="17">
        <v>175</v>
      </c>
      <c r="H6" s="17">
        <v>170</v>
      </c>
      <c r="I6" s="17"/>
      <c r="J6" s="17"/>
      <c r="K6" s="18">
        <v>4</v>
      </c>
      <c r="L6" s="18">
        <v>688</v>
      </c>
      <c r="M6" s="19">
        <v>172</v>
      </c>
      <c r="N6" s="20">
        <v>6</v>
      </c>
      <c r="O6" s="21">
        <v>178</v>
      </c>
    </row>
    <row r="7" spans="1:17" x14ac:dyDescent="0.3">
      <c r="A7" s="13" t="s">
        <v>30</v>
      </c>
      <c r="B7" s="14" t="s">
        <v>36</v>
      </c>
      <c r="C7" s="15">
        <v>44674</v>
      </c>
      <c r="D7" s="16" t="s">
        <v>35</v>
      </c>
      <c r="E7" s="17">
        <v>164.001</v>
      </c>
      <c r="F7" s="17">
        <v>154</v>
      </c>
      <c r="G7" s="17">
        <v>166</v>
      </c>
      <c r="H7" s="17">
        <v>169</v>
      </c>
      <c r="I7" s="17"/>
      <c r="J7" s="17"/>
      <c r="K7" s="18">
        <v>4</v>
      </c>
      <c r="L7" s="18">
        <v>653.00099999999998</v>
      </c>
      <c r="M7" s="19">
        <v>163.25024999999999</v>
      </c>
      <c r="N7" s="20">
        <v>3</v>
      </c>
      <c r="O7" s="21">
        <v>166.25024999999999</v>
      </c>
    </row>
    <row r="8" spans="1:17" x14ac:dyDescent="0.3">
      <c r="A8" s="13" t="s">
        <v>30</v>
      </c>
      <c r="B8" s="14" t="s">
        <v>36</v>
      </c>
      <c r="C8" s="15">
        <v>44684</v>
      </c>
      <c r="D8" s="16" t="s">
        <v>35</v>
      </c>
      <c r="E8" s="17">
        <v>179</v>
      </c>
      <c r="F8" s="17">
        <v>183</v>
      </c>
      <c r="G8" s="17">
        <v>180</v>
      </c>
      <c r="H8" s="17">
        <v>180</v>
      </c>
      <c r="I8" s="17"/>
      <c r="J8" s="17"/>
      <c r="K8" s="18">
        <v>4</v>
      </c>
      <c r="L8" s="18">
        <v>722</v>
      </c>
      <c r="M8" s="19">
        <v>180.5</v>
      </c>
      <c r="N8" s="20">
        <v>4</v>
      </c>
      <c r="O8" s="21">
        <v>184.5</v>
      </c>
    </row>
    <row r="9" spans="1:17" x14ac:dyDescent="0.3">
      <c r="A9" s="13" t="s">
        <v>30</v>
      </c>
      <c r="B9" s="14" t="s">
        <v>36</v>
      </c>
      <c r="C9" s="15">
        <v>44695</v>
      </c>
      <c r="D9" s="16" t="s">
        <v>35</v>
      </c>
      <c r="E9" s="17">
        <v>180</v>
      </c>
      <c r="F9" s="17">
        <v>183</v>
      </c>
      <c r="G9" s="17">
        <v>164</v>
      </c>
      <c r="H9" s="17">
        <v>170</v>
      </c>
      <c r="I9" s="17"/>
      <c r="J9" s="17"/>
      <c r="K9" s="18">
        <v>4</v>
      </c>
      <c r="L9" s="18">
        <v>697</v>
      </c>
      <c r="M9" s="19">
        <v>174.25</v>
      </c>
      <c r="N9" s="20">
        <v>2</v>
      </c>
      <c r="O9" s="21">
        <v>176.25</v>
      </c>
    </row>
    <row r="10" spans="1:17" x14ac:dyDescent="0.3">
      <c r="A10" s="35" t="s">
        <v>29</v>
      </c>
      <c r="B10" s="36" t="s">
        <v>36</v>
      </c>
      <c r="C10" s="37">
        <v>44709</v>
      </c>
      <c r="D10" s="38" t="s">
        <v>35</v>
      </c>
      <c r="E10" s="39">
        <v>173</v>
      </c>
      <c r="F10" s="39">
        <v>180</v>
      </c>
      <c r="G10" s="39">
        <v>181</v>
      </c>
      <c r="H10" s="39">
        <v>175</v>
      </c>
      <c r="I10" s="39"/>
      <c r="J10" s="39"/>
      <c r="K10" s="40">
        <v>4</v>
      </c>
      <c r="L10" s="40">
        <v>709</v>
      </c>
      <c r="M10" s="41">
        <v>177.25</v>
      </c>
      <c r="N10" s="42">
        <v>6</v>
      </c>
      <c r="O10" s="43">
        <v>183.25</v>
      </c>
    </row>
    <row r="11" spans="1:17" x14ac:dyDescent="0.3">
      <c r="A11" s="35" t="s">
        <v>29</v>
      </c>
      <c r="B11" s="14" t="s">
        <v>36</v>
      </c>
      <c r="C11" s="15">
        <v>44719</v>
      </c>
      <c r="D11" s="16" t="s">
        <v>35</v>
      </c>
      <c r="E11" s="17">
        <v>183</v>
      </c>
      <c r="F11" s="17">
        <v>171</v>
      </c>
      <c r="G11" s="17">
        <v>180</v>
      </c>
      <c r="H11" s="17">
        <v>184</v>
      </c>
      <c r="I11" s="17"/>
      <c r="J11" s="17"/>
      <c r="K11" s="18">
        <v>4</v>
      </c>
      <c r="L11" s="18">
        <v>718</v>
      </c>
      <c r="M11" s="19">
        <v>179.5</v>
      </c>
      <c r="N11" s="20">
        <v>5</v>
      </c>
      <c r="O11" s="21">
        <v>184.5</v>
      </c>
    </row>
    <row r="12" spans="1:17" x14ac:dyDescent="0.3">
      <c r="A12" s="13" t="s">
        <v>30</v>
      </c>
      <c r="B12" s="14" t="s">
        <v>36</v>
      </c>
      <c r="C12" s="15">
        <v>44723</v>
      </c>
      <c r="D12" s="16" t="s">
        <v>35</v>
      </c>
      <c r="E12" s="17">
        <v>180</v>
      </c>
      <c r="F12" s="17">
        <v>179</v>
      </c>
      <c r="G12" s="17">
        <v>173</v>
      </c>
      <c r="H12" s="17">
        <v>173</v>
      </c>
      <c r="I12" s="17"/>
      <c r="J12" s="17"/>
      <c r="K12" s="18">
        <v>4</v>
      </c>
      <c r="L12" s="18">
        <v>705</v>
      </c>
      <c r="M12" s="19">
        <v>176.25</v>
      </c>
      <c r="N12" s="20">
        <v>3</v>
      </c>
      <c r="O12" s="21">
        <v>179.25</v>
      </c>
    </row>
    <row r="13" spans="1:17" x14ac:dyDescent="0.3">
      <c r="A13" s="13" t="s">
        <v>30</v>
      </c>
      <c r="B13" s="14" t="s">
        <v>36</v>
      </c>
      <c r="C13" s="15">
        <v>44731</v>
      </c>
      <c r="D13" s="16" t="s">
        <v>35</v>
      </c>
      <c r="E13" s="17">
        <v>190</v>
      </c>
      <c r="F13" s="17">
        <v>184</v>
      </c>
      <c r="G13" s="17">
        <v>190.001</v>
      </c>
      <c r="H13" s="17">
        <v>188</v>
      </c>
      <c r="I13" s="17">
        <v>185</v>
      </c>
      <c r="J13" s="17">
        <v>181</v>
      </c>
      <c r="K13" s="18">
        <v>6</v>
      </c>
      <c r="L13" s="18">
        <v>1118.001</v>
      </c>
      <c r="M13" s="19">
        <v>186.33349999999999</v>
      </c>
      <c r="N13" s="20">
        <v>16</v>
      </c>
      <c r="O13" s="21">
        <v>202.33349999999999</v>
      </c>
    </row>
    <row r="14" spans="1:17" x14ac:dyDescent="0.3">
      <c r="A14" s="13" t="s">
        <v>30</v>
      </c>
      <c r="B14" s="14" t="s">
        <v>36</v>
      </c>
      <c r="C14" s="15">
        <v>44737</v>
      </c>
      <c r="D14" s="16" t="s">
        <v>35</v>
      </c>
      <c r="E14" s="17">
        <v>181</v>
      </c>
      <c r="F14" s="17">
        <v>182</v>
      </c>
      <c r="G14" s="17">
        <v>183</v>
      </c>
      <c r="H14" s="17">
        <v>185</v>
      </c>
      <c r="I14" s="17"/>
      <c r="J14" s="17"/>
      <c r="K14" s="18">
        <v>4</v>
      </c>
      <c r="L14" s="18">
        <v>731</v>
      </c>
      <c r="M14" s="19">
        <v>182.75</v>
      </c>
      <c r="N14" s="20">
        <v>4</v>
      </c>
      <c r="O14" s="21">
        <v>186.75</v>
      </c>
    </row>
    <row r="15" spans="1:17" x14ac:dyDescent="0.3">
      <c r="A15" s="13" t="s">
        <v>30</v>
      </c>
      <c r="B15" s="14" t="s">
        <v>36</v>
      </c>
      <c r="C15" s="15">
        <v>44747</v>
      </c>
      <c r="D15" s="16" t="s">
        <v>35</v>
      </c>
      <c r="E15" s="17">
        <v>177</v>
      </c>
      <c r="F15" s="17">
        <v>187</v>
      </c>
      <c r="G15" s="17">
        <v>183</v>
      </c>
      <c r="H15" s="17">
        <v>189</v>
      </c>
      <c r="I15" s="17"/>
      <c r="J15" s="17"/>
      <c r="K15" s="18">
        <v>4</v>
      </c>
      <c r="L15" s="18">
        <v>736</v>
      </c>
      <c r="M15" s="19">
        <v>184</v>
      </c>
      <c r="N15" s="20">
        <v>11</v>
      </c>
      <c r="O15" s="21">
        <v>195</v>
      </c>
    </row>
    <row r="16" spans="1:17" x14ac:dyDescent="0.3">
      <c r="A16" s="13" t="s">
        <v>30</v>
      </c>
      <c r="B16" s="14" t="s">
        <v>36</v>
      </c>
      <c r="C16" s="15">
        <v>44751</v>
      </c>
      <c r="D16" s="16" t="s">
        <v>35</v>
      </c>
      <c r="E16" s="17">
        <v>192</v>
      </c>
      <c r="F16" s="17">
        <v>193</v>
      </c>
      <c r="G16" s="17">
        <v>188</v>
      </c>
      <c r="H16" s="17">
        <v>190</v>
      </c>
      <c r="I16" s="17"/>
      <c r="J16" s="17"/>
      <c r="K16" s="18">
        <v>4</v>
      </c>
      <c r="L16" s="18">
        <v>763</v>
      </c>
      <c r="M16" s="19">
        <v>190.75</v>
      </c>
      <c r="N16" s="20">
        <v>8</v>
      </c>
      <c r="O16" s="21">
        <v>198.75</v>
      </c>
    </row>
    <row r="17" spans="1:15" x14ac:dyDescent="0.3">
      <c r="A17" s="13" t="s">
        <v>30</v>
      </c>
      <c r="B17" s="14" t="s">
        <v>36</v>
      </c>
      <c r="C17" s="15">
        <v>44765</v>
      </c>
      <c r="D17" s="16" t="s">
        <v>35</v>
      </c>
      <c r="E17" s="17">
        <v>185.001</v>
      </c>
      <c r="F17" s="17">
        <v>180</v>
      </c>
      <c r="G17" s="17">
        <v>185</v>
      </c>
      <c r="H17" s="17">
        <v>181</v>
      </c>
      <c r="I17" s="17"/>
      <c r="J17" s="17"/>
      <c r="K17" s="18">
        <v>4</v>
      </c>
      <c r="L17" s="18">
        <v>731.00099999999998</v>
      </c>
      <c r="M17" s="19">
        <v>182.75024999999999</v>
      </c>
      <c r="N17" s="20">
        <v>6</v>
      </c>
      <c r="O17" s="21">
        <v>188.75024999999999</v>
      </c>
    </row>
    <row r="18" spans="1:15" x14ac:dyDescent="0.3">
      <c r="A18" s="13" t="s">
        <v>30</v>
      </c>
      <c r="B18" s="14" t="s">
        <v>36</v>
      </c>
      <c r="C18" s="15">
        <v>44772</v>
      </c>
      <c r="D18" s="16" t="s">
        <v>35</v>
      </c>
      <c r="E18" s="17">
        <v>178</v>
      </c>
      <c r="F18" s="17">
        <v>175.001</v>
      </c>
      <c r="G18" s="17">
        <v>177.001</v>
      </c>
      <c r="H18" s="17">
        <v>180</v>
      </c>
      <c r="I18" s="17">
        <v>183.001</v>
      </c>
      <c r="J18" s="17">
        <v>182</v>
      </c>
      <c r="K18" s="18">
        <v>6</v>
      </c>
      <c r="L18" s="18">
        <v>1075.0029999999999</v>
      </c>
      <c r="M18" s="19">
        <v>179.16716666666665</v>
      </c>
      <c r="N18" s="20">
        <v>12</v>
      </c>
      <c r="O18" s="21">
        <v>191.16716666666665</v>
      </c>
    </row>
    <row r="19" spans="1:15" x14ac:dyDescent="0.3">
      <c r="A19" s="13" t="s">
        <v>30</v>
      </c>
      <c r="B19" s="14" t="s">
        <v>36</v>
      </c>
      <c r="C19" s="15">
        <v>44775</v>
      </c>
      <c r="D19" s="16" t="s">
        <v>35</v>
      </c>
      <c r="E19" s="17">
        <v>180</v>
      </c>
      <c r="F19" s="17">
        <v>189</v>
      </c>
      <c r="G19" s="17">
        <v>182.001</v>
      </c>
      <c r="H19" s="17">
        <v>179</v>
      </c>
      <c r="I19" s="17"/>
      <c r="J19" s="17"/>
      <c r="K19" s="18">
        <v>4</v>
      </c>
      <c r="L19" s="18">
        <v>730.00099999999998</v>
      </c>
      <c r="M19" s="19">
        <v>182.50024999999999</v>
      </c>
      <c r="N19" s="20">
        <v>9</v>
      </c>
      <c r="O19" s="21">
        <v>191.50024999999999</v>
      </c>
    </row>
    <row r="20" spans="1:15" x14ac:dyDescent="0.3">
      <c r="A20" s="13" t="s">
        <v>30</v>
      </c>
      <c r="B20" s="14" t="s">
        <v>36</v>
      </c>
      <c r="C20" s="15">
        <v>44786</v>
      </c>
      <c r="D20" s="16" t="s">
        <v>35</v>
      </c>
      <c r="E20" s="17">
        <v>190</v>
      </c>
      <c r="F20" s="17">
        <v>187</v>
      </c>
      <c r="G20" s="17">
        <v>183</v>
      </c>
      <c r="H20" s="17">
        <v>192</v>
      </c>
      <c r="I20" s="17"/>
      <c r="J20" s="17"/>
      <c r="K20" s="18">
        <v>4</v>
      </c>
      <c r="L20" s="18">
        <v>752</v>
      </c>
      <c r="M20" s="19">
        <v>188</v>
      </c>
      <c r="N20" s="20">
        <v>6</v>
      </c>
      <c r="O20" s="21">
        <v>194</v>
      </c>
    </row>
    <row r="21" spans="1:15" x14ac:dyDescent="0.3">
      <c r="A21" s="13" t="s">
        <v>30</v>
      </c>
      <c r="B21" s="14" t="s">
        <v>36</v>
      </c>
      <c r="C21" s="15">
        <v>44810</v>
      </c>
      <c r="D21" s="16" t="s">
        <v>35</v>
      </c>
      <c r="E21" s="17">
        <v>195</v>
      </c>
      <c r="F21" s="17">
        <v>194</v>
      </c>
      <c r="G21" s="17">
        <v>193</v>
      </c>
      <c r="H21" s="17">
        <v>193</v>
      </c>
      <c r="I21" s="17"/>
      <c r="J21" s="17"/>
      <c r="K21" s="18">
        <v>4</v>
      </c>
      <c r="L21" s="18">
        <v>775</v>
      </c>
      <c r="M21" s="19">
        <v>193.75</v>
      </c>
      <c r="N21" s="20">
        <v>6</v>
      </c>
      <c r="O21" s="21">
        <v>199.75</v>
      </c>
    </row>
    <row r="22" spans="1:15" x14ac:dyDescent="0.3">
      <c r="A22" s="13" t="s">
        <v>30</v>
      </c>
      <c r="B22" s="14" t="s">
        <v>36</v>
      </c>
      <c r="C22" s="15">
        <v>44800</v>
      </c>
      <c r="D22" s="16" t="s">
        <v>35</v>
      </c>
      <c r="E22" s="17">
        <v>189</v>
      </c>
      <c r="F22" s="17">
        <v>189</v>
      </c>
      <c r="G22" s="17">
        <v>185</v>
      </c>
      <c r="H22" s="17">
        <v>188</v>
      </c>
      <c r="I22" s="17"/>
      <c r="J22" s="17"/>
      <c r="K22" s="18">
        <v>4</v>
      </c>
      <c r="L22" s="18">
        <v>751</v>
      </c>
      <c r="M22" s="19">
        <v>187.75</v>
      </c>
      <c r="N22" s="20">
        <v>8</v>
      </c>
      <c r="O22" s="21">
        <v>195.75</v>
      </c>
    </row>
    <row r="23" spans="1:15" x14ac:dyDescent="0.3">
      <c r="A23" s="13" t="s">
        <v>30</v>
      </c>
      <c r="B23" s="14" t="s">
        <v>36</v>
      </c>
      <c r="C23" s="15">
        <v>44814</v>
      </c>
      <c r="D23" s="16" t="s">
        <v>35</v>
      </c>
      <c r="E23" s="17">
        <v>193</v>
      </c>
      <c r="F23" s="17">
        <v>194</v>
      </c>
      <c r="G23" s="17">
        <v>191</v>
      </c>
      <c r="H23" s="17">
        <v>195</v>
      </c>
      <c r="I23" s="17"/>
      <c r="J23" s="17"/>
      <c r="K23" s="18">
        <v>4</v>
      </c>
      <c r="L23" s="18">
        <v>773</v>
      </c>
      <c r="M23" s="19">
        <v>193.25</v>
      </c>
      <c r="N23" s="20">
        <v>11</v>
      </c>
      <c r="O23" s="21">
        <v>204.25</v>
      </c>
    </row>
    <row r="24" spans="1:15" x14ac:dyDescent="0.3">
      <c r="A24" s="13" t="s">
        <v>30</v>
      </c>
      <c r="B24" s="14" t="s">
        <v>36</v>
      </c>
      <c r="C24" s="15">
        <v>44828</v>
      </c>
      <c r="D24" s="16" t="s">
        <v>35</v>
      </c>
      <c r="E24" s="17">
        <v>189</v>
      </c>
      <c r="F24" s="17">
        <v>191</v>
      </c>
      <c r="G24" s="17">
        <v>187</v>
      </c>
      <c r="H24" s="17">
        <v>189</v>
      </c>
      <c r="I24" s="17"/>
      <c r="J24" s="17"/>
      <c r="K24" s="18">
        <v>4</v>
      </c>
      <c r="L24" s="18">
        <v>756</v>
      </c>
      <c r="M24" s="19">
        <v>189</v>
      </c>
      <c r="N24" s="20">
        <v>6</v>
      </c>
      <c r="O24" s="21">
        <v>195</v>
      </c>
    </row>
    <row r="25" spans="1:15" x14ac:dyDescent="0.3">
      <c r="A25" s="13" t="s">
        <v>30</v>
      </c>
      <c r="B25" s="14" t="s">
        <v>36</v>
      </c>
      <c r="C25" s="15">
        <v>44838</v>
      </c>
      <c r="D25" s="16" t="s">
        <v>35</v>
      </c>
      <c r="E25" s="17">
        <v>188</v>
      </c>
      <c r="F25" s="17">
        <v>191</v>
      </c>
      <c r="G25" s="17">
        <v>195</v>
      </c>
      <c r="H25" s="17">
        <v>196</v>
      </c>
      <c r="I25" s="17"/>
      <c r="J25" s="17"/>
      <c r="K25" s="18">
        <v>4</v>
      </c>
      <c r="L25" s="18">
        <v>770</v>
      </c>
      <c r="M25" s="19">
        <v>192.5</v>
      </c>
      <c r="N25" s="20">
        <v>11</v>
      </c>
      <c r="O25" s="21">
        <v>203.5</v>
      </c>
    </row>
    <row r="26" spans="1:15" x14ac:dyDescent="0.3">
      <c r="A26" s="13" t="s">
        <v>30</v>
      </c>
      <c r="B26" s="14" t="s">
        <v>36</v>
      </c>
      <c r="C26" s="15">
        <v>44842</v>
      </c>
      <c r="D26" s="16" t="s">
        <v>35</v>
      </c>
      <c r="E26" s="17">
        <v>193</v>
      </c>
      <c r="F26" s="17">
        <v>194</v>
      </c>
      <c r="G26" s="17">
        <v>188</v>
      </c>
      <c r="H26" s="17">
        <v>195</v>
      </c>
      <c r="I26" s="17"/>
      <c r="J26" s="17"/>
      <c r="K26" s="18">
        <v>4</v>
      </c>
      <c r="L26" s="18">
        <v>770</v>
      </c>
      <c r="M26" s="19">
        <v>192.5</v>
      </c>
      <c r="N26" s="20">
        <v>9</v>
      </c>
      <c r="O26" s="21">
        <v>201.5</v>
      </c>
    </row>
    <row r="27" spans="1:15" x14ac:dyDescent="0.3">
      <c r="A27" s="13" t="s">
        <v>30</v>
      </c>
      <c r="B27" s="14" t="s">
        <v>36</v>
      </c>
      <c r="C27" s="15">
        <v>44870</v>
      </c>
      <c r="D27" s="16" t="s">
        <v>35</v>
      </c>
      <c r="E27" s="17">
        <v>192</v>
      </c>
      <c r="F27" s="17">
        <v>197</v>
      </c>
      <c r="G27" s="17">
        <v>191</v>
      </c>
      <c r="H27" s="17">
        <v>188</v>
      </c>
      <c r="I27" s="17"/>
      <c r="J27" s="17"/>
      <c r="K27" s="18">
        <v>4</v>
      </c>
      <c r="L27" s="18">
        <v>768</v>
      </c>
      <c r="M27" s="19">
        <v>192</v>
      </c>
      <c r="N27" s="20">
        <v>7</v>
      </c>
      <c r="O27" s="21">
        <v>199</v>
      </c>
    </row>
    <row r="28" spans="1:15" x14ac:dyDescent="0.3">
      <c r="A28" s="13" t="s">
        <v>30</v>
      </c>
      <c r="B28" s="14" t="s">
        <v>36</v>
      </c>
      <c r="C28" s="15">
        <v>44863</v>
      </c>
      <c r="D28" s="16" t="s">
        <v>35</v>
      </c>
      <c r="E28" s="17">
        <v>189</v>
      </c>
      <c r="F28" s="17">
        <v>189</v>
      </c>
      <c r="G28" s="17">
        <v>190</v>
      </c>
      <c r="H28" s="17">
        <v>191</v>
      </c>
      <c r="I28" s="17"/>
      <c r="J28" s="17"/>
      <c r="K28" s="18">
        <v>4</v>
      </c>
      <c r="L28" s="18">
        <v>759</v>
      </c>
      <c r="M28" s="19">
        <v>189.75</v>
      </c>
      <c r="N28" s="20">
        <v>4</v>
      </c>
      <c r="O28" s="21">
        <v>193.75</v>
      </c>
    </row>
    <row r="29" spans="1:15" x14ac:dyDescent="0.3">
      <c r="A29" s="13" t="s">
        <v>30</v>
      </c>
      <c r="B29" s="14" t="s">
        <v>36</v>
      </c>
      <c r="C29" s="15">
        <v>44857</v>
      </c>
      <c r="D29" s="16" t="s">
        <v>41</v>
      </c>
      <c r="E29" s="17">
        <v>192</v>
      </c>
      <c r="F29" s="17">
        <v>195</v>
      </c>
      <c r="G29" s="17">
        <v>191</v>
      </c>
      <c r="H29" s="17">
        <v>195</v>
      </c>
      <c r="I29" s="17">
        <v>192</v>
      </c>
      <c r="J29" s="17">
        <v>187</v>
      </c>
      <c r="K29" s="18">
        <v>6</v>
      </c>
      <c r="L29" s="18">
        <v>1152</v>
      </c>
      <c r="M29" s="19">
        <v>192</v>
      </c>
      <c r="N29" s="20">
        <v>22</v>
      </c>
      <c r="O29" s="21">
        <v>214</v>
      </c>
    </row>
    <row r="30" spans="1:15" x14ac:dyDescent="0.3">
      <c r="A30" s="13" t="s">
        <v>30</v>
      </c>
      <c r="B30" s="14" t="s">
        <v>36</v>
      </c>
      <c r="C30" s="15">
        <v>44856</v>
      </c>
      <c r="D30" s="16" t="s">
        <v>41</v>
      </c>
      <c r="E30" s="17">
        <v>196</v>
      </c>
      <c r="F30" s="17">
        <v>187</v>
      </c>
      <c r="G30" s="17">
        <v>190</v>
      </c>
      <c r="H30" s="17">
        <v>192</v>
      </c>
      <c r="I30" s="17">
        <v>193</v>
      </c>
      <c r="J30" s="17">
        <v>191</v>
      </c>
      <c r="K30" s="18">
        <v>6</v>
      </c>
      <c r="L30" s="18">
        <v>1149</v>
      </c>
      <c r="M30" s="19">
        <v>191.5</v>
      </c>
      <c r="N30" s="20">
        <v>8</v>
      </c>
      <c r="O30" s="21">
        <v>199.5</v>
      </c>
    </row>
    <row r="31" spans="1:15" x14ac:dyDescent="0.3">
      <c r="A31" s="13" t="s">
        <v>30</v>
      </c>
      <c r="B31" s="14" t="s">
        <v>36</v>
      </c>
      <c r="C31" s="15">
        <v>44876</v>
      </c>
      <c r="D31" s="16" t="s">
        <v>35</v>
      </c>
      <c r="E31" s="17">
        <v>193</v>
      </c>
      <c r="F31" s="17">
        <v>198</v>
      </c>
      <c r="G31" s="17">
        <v>197</v>
      </c>
      <c r="H31" s="17">
        <v>191.001</v>
      </c>
      <c r="I31" s="17">
        <v>192.001</v>
      </c>
      <c r="J31" s="17">
        <v>195</v>
      </c>
      <c r="K31" s="18">
        <v>6</v>
      </c>
      <c r="L31" s="18">
        <v>1166.002</v>
      </c>
      <c r="M31" s="19">
        <v>194.33366666666666</v>
      </c>
      <c r="N31" s="20">
        <v>26</v>
      </c>
      <c r="O31" s="21">
        <v>220.33366666666666</v>
      </c>
    </row>
    <row r="33" spans="11:15" x14ac:dyDescent="0.3">
      <c r="K33" s="8">
        <f>SUM(K2:K32)</f>
        <v>130</v>
      </c>
      <c r="L33" s="8">
        <f>SUM(L2:L32)</f>
        <v>23910.009000000002</v>
      </c>
      <c r="M33" s="7">
        <f>SUM(L33/K33)</f>
        <v>183.92314615384618</v>
      </c>
      <c r="N33" s="8">
        <f>SUM(N2:N32)</f>
        <v>250</v>
      </c>
      <c r="O33" s="12">
        <f>SUM(M33+N33)</f>
        <v>433.92314615384618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3:J3 B3:C3" name="Range1_2_1_1"/>
    <protectedRange algorithmName="SHA-512" hashValue="ON39YdpmFHfN9f47KpiRvqrKx0V9+erV1CNkpWzYhW/Qyc6aT8rEyCrvauWSYGZK2ia3o7vd3akF07acHAFpOA==" saltValue="yVW9XmDwTqEnmpSGai0KYg==" spinCount="100000" sqref="D3" name="Range1_1_1_1_1"/>
    <protectedRange algorithmName="SHA-512" hashValue="ON39YdpmFHfN9f47KpiRvqrKx0V9+erV1CNkpWzYhW/Qyc6aT8rEyCrvauWSYGZK2ia3o7vd3akF07acHAFpOA==" saltValue="yVW9XmDwTqEnmpSGai0KYg==" spinCount="100000" sqref="E4:J4 B4:C4" name="Range1_2_2"/>
    <protectedRange algorithmName="SHA-512" hashValue="ON39YdpmFHfN9f47KpiRvqrKx0V9+erV1CNkpWzYhW/Qyc6aT8rEyCrvauWSYGZK2ia3o7vd3akF07acHAFpOA==" saltValue="yVW9XmDwTqEnmpSGai0KYg==" spinCount="100000" sqref="D4" name="Range1_1_1_3"/>
    <protectedRange algorithmName="SHA-512" hashValue="ON39YdpmFHfN9f47KpiRvqrKx0V9+erV1CNkpWzYhW/Qyc6aT8rEyCrvauWSYGZK2ia3o7vd3akF07acHAFpOA==" saltValue="yVW9XmDwTqEnmpSGai0KYg==" spinCount="100000" sqref="B5:C5 E5:J5" name="Range1_4_1_2"/>
    <protectedRange algorithmName="SHA-512" hashValue="ON39YdpmFHfN9f47KpiRvqrKx0V9+erV1CNkpWzYhW/Qyc6aT8rEyCrvauWSYGZK2ia3o7vd3akF07acHAFpOA==" saltValue="yVW9XmDwTqEnmpSGai0KYg==" spinCount="100000" sqref="D5" name="Range1_1_2_1_3"/>
    <protectedRange algorithmName="SHA-512" hashValue="ON39YdpmFHfN9f47KpiRvqrKx0V9+erV1CNkpWzYhW/Qyc6aT8rEyCrvauWSYGZK2ia3o7vd3akF07acHAFpOA==" saltValue="yVW9XmDwTqEnmpSGai0KYg==" spinCount="100000" sqref="B6:C6 E6:J6" name="Range1_5_1_1"/>
    <protectedRange algorithmName="SHA-512" hashValue="ON39YdpmFHfN9f47KpiRvqrKx0V9+erV1CNkpWzYhW/Qyc6aT8rEyCrvauWSYGZK2ia3o7vd3akF07acHAFpOA==" saltValue="yVW9XmDwTqEnmpSGai0KYg==" spinCount="100000" sqref="D6" name="Range1_1_3_1_2"/>
    <protectedRange algorithmName="SHA-512" hashValue="ON39YdpmFHfN9f47KpiRvqrKx0V9+erV1CNkpWzYhW/Qyc6aT8rEyCrvauWSYGZK2ia3o7vd3akF07acHAFpOA==" saltValue="yVW9XmDwTqEnmpSGai0KYg==" spinCount="100000" sqref="E7:J7 B7:C7" name="Range1_2_3"/>
    <protectedRange algorithmName="SHA-512" hashValue="ON39YdpmFHfN9f47KpiRvqrKx0V9+erV1CNkpWzYhW/Qyc6aT8rEyCrvauWSYGZK2ia3o7vd3akF07acHAFpOA==" saltValue="yVW9XmDwTqEnmpSGai0KYg==" spinCount="100000" sqref="D7" name="Range1_1_1_6"/>
    <protectedRange algorithmName="SHA-512" hashValue="ON39YdpmFHfN9f47KpiRvqrKx0V9+erV1CNkpWzYhW/Qyc6aT8rEyCrvauWSYGZK2ia3o7vd3akF07acHAFpOA==" saltValue="yVW9XmDwTqEnmpSGai0KYg==" spinCount="100000" sqref="E8:J9 B8:C9" name="Range1_10_1"/>
    <protectedRange algorithmName="SHA-512" hashValue="ON39YdpmFHfN9f47KpiRvqrKx0V9+erV1CNkpWzYhW/Qyc6aT8rEyCrvauWSYGZK2ia3o7vd3akF07acHAFpOA==" saltValue="yVW9XmDwTqEnmpSGai0KYg==" spinCount="100000" sqref="D8:D9" name="Range1_1_7_1"/>
    <protectedRange algorithmName="SHA-512" hashValue="ON39YdpmFHfN9f47KpiRvqrKx0V9+erV1CNkpWzYhW/Qyc6aT8rEyCrvauWSYGZK2ia3o7vd3akF07acHAFpOA==" saltValue="yVW9XmDwTqEnmpSGai0KYg==" spinCount="100000" sqref="I10:J11 B10:C11" name="Range1_19_2"/>
    <protectedRange algorithmName="SHA-512" hashValue="ON39YdpmFHfN9f47KpiRvqrKx0V9+erV1CNkpWzYhW/Qyc6aT8rEyCrvauWSYGZK2ia3o7vd3akF07acHAFpOA==" saltValue="yVW9XmDwTqEnmpSGai0KYg==" spinCount="100000" sqref="D10:D11" name="Range1_1_19_1"/>
    <protectedRange algorithmName="SHA-512" hashValue="ON39YdpmFHfN9f47KpiRvqrKx0V9+erV1CNkpWzYhW/Qyc6aT8rEyCrvauWSYGZK2ia3o7vd3akF07acHAFpOA==" saltValue="yVW9XmDwTqEnmpSGai0KYg==" spinCount="100000" sqref="E10:H11" name="Range1_3_6_2"/>
    <protectedRange algorithmName="SHA-512" hashValue="ON39YdpmFHfN9f47KpiRvqrKx0V9+erV1CNkpWzYhW/Qyc6aT8rEyCrvauWSYGZK2ia3o7vd3akF07acHAFpOA==" saltValue="yVW9XmDwTqEnmpSGai0KYg==" spinCount="100000" sqref="I12:J12 B12:C12" name="Range1_13"/>
    <protectedRange algorithmName="SHA-512" hashValue="ON39YdpmFHfN9f47KpiRvqrKx0V9+erV1CNkpWzYhW/Qyc6aT8rEyCrvauWSYGZK2ia3o7vd3akF07acHAFpOA==" saltValue="yVW9XmDwTqEnmpSGai0KYg==" spinCount="100000" sqref="D12" name="Range1_1_10"/>
    <protectedRange algorithmName="SHA-512" hashValue="ON39YdpmFHfN9f47KpiRvqrKx0V9+erV1CNkpWzYhW/Qyc6aT8rEyCrvauWSYGZK2ia3o7vd3akF07acHAFpOA==" saltValue="yVW9XmDwTqEnmpSGai0KYg==" spinCount="100000" sqref="E12:H12" name="Range1_3_5"/>
    <protectedRange algorithmName="SHA-512" hashValue="ON39YdpmFHfN9f47KpiRvqrKx0V9+erV1CNkpWzYhW/Qyc6aT8rEyCrvauWSYGZK2ia3o7vd3akF07acHAFpOA==" saltValue="yVW9XmDwTqEnmpSGai0KYg==" spinCount="100000" sqref="B13:C14 E13:J14" name="Range1_32"/>
    <protectedRange algorithmName="SHA-512" hashValue="ON39YdpmFHfN9f47KpiRvqrKx0V9+erV1CNkpWzYhW/Qyc6aT8rEyCrvauWSYGZK2ia3o7vd3akF07acHAFpOA==" saltValue="yVW9XmDwTqEnmpSGai0KYg==" spinCount="100000" sqref="D13:D14" name="Range1_1_28"/>
    <protectedRange algorithmName="SHA-512" hashValue="ON39YdpmFHfN9f47KpiRvqrKx0V9+erV1CNkpWzYhW/Qyc6aT8rEyCrvauWSYGZK2ia3o7vd3akF07acHAFpOA==" saltValue="yVW9XmDwTqEnmpSGai0KYg==" spinCount="100000" sqref="B15:C16 E15:J16" name="Range1_31"/>
    <protectedRange algorithmName="SHA-512" hashValue="ON39YdpmFHfN9f47KpiRvqrKx0V9+erV1CNkpWzYhW/Qyc6aT8rEyCrvauWSYGZK2ia3o7vd3akF07acHAFpOA==" saltValue="yVW9XmDwTqEnmpSGai0KYg==" spinCount="100000" sqref="D15:D16" name="Range1_1_27"/>
    <protectedRange algorithmName="SHA-512" hashValue="ON39YdpmFHfN9f47KpiRvqrKx0V9+erV1CNkpWzYhW/Qyc6aT8rEyCrvauWSYGZK2ia3o7vd3akF07acHAFpOA==" saltValue="yVW9XmDwTqEnmpSGai0KYg==" spinCount="100000" sqref="C17" name="Range1_11"/>
    <protectedRange algorithmName="SHA-512" hashValue="ON39YdpmFHfN9f47KpiRvqrKx0V9+erV1CNkpWzYhW/Qyc6aT8rEyCrvauWSYGZK2ia3o7vd3akF07acHAFpOA==" saltValue="yVW9XmDwTqEnmpSGai0KYg==" spinCount="100000" sqref="D17" name="Range1_1_5"/>
    <protectedRange algorithmName="SHA-512" hashValue="ON39YdpmFHfN9f47KpiRvqrKx0V9+erV1CNkpWzYhW/Qyc6aT8rEyCrvauWSYGZK2ia3o7vd3akF07acHAFpOA==" saltValue="yVW9XmDwTqEnmpSGai0KYg==" spinCount="100000" sqref="I17:J17" name="Range1_12"/>
    <protectedRange algorithmName="SHA-512" hashValue="ON39YdpmFHfN9f47KpiRvqrKx0V9+erV1CNkpWzYhW/Qyc6aT8rEyCrvauWSYGZK2ia3o7vd3akF07acHAFpOA==" saltValue="yVW9XmDwTqEnmpSGai0KYg==" spinCount="100000" sqref="B17" name="Range1_12_1"/>
    <protectedRange algorithmName="SHA-512" hashValue="ON39YdpmFHfN9f47KpiRvqrKx0V9+erV1CNkpWzYhW/Qyc6aT8rEyCrvauWSYGZK2ia3o7vd3akF07acHAFpOA==" saltValue="yVW9XmDwTqEnmpSGai0KYg==" spinCount="100000" sqref="E17:H17" name="Range1_14"/>
    <protectedRange algorithmName="SHA-512" hashValue="ON39YdpmFHfN9f47KpiRvqrKx0V9+erV1CNkpWzYhW/Qyc6aT8rEyCrvauWSYGZK2ia3o7vd3akF07acHAFpOA==" saltValue="yVW9XmDwTqEnmpSGai0KYg==" spinCount="100000" sqref="B18:C18 E18:J18" name="Range1_4_2_1"/>
    <protectedRange algorithmName="SHA-512" hashValue="ON39YdpmFHfN9f47KpiRvqrKx0V9+erV1CNkpWzYhW/Qyc6aT8rEyCrvauWSYGZK2ia3o7vd3akF07acHAFpOA==" saltValue="yVW9XmDwTqEnmpSGai0KYg==" spinCount="100000" sqref="D18" name="Range1_1_2_2_1"/>
    <protectedRange algorithmName="SHA-512" hashValue="ON39YdpmFHfN9f47KpiRvqrKx0V9+erV1CNkpWzYhW/Qyc6aT8rEyCrvauWSYGZK2ia3o7vd3akF07acHAFpOA==" saltValue="yVW9XmDwTqEnmpSGai0KYg==" spinCount="100000" sqref="E19:J19 B19:C19" name="Range1_5_2_1"/>
    <protectedRange algorithmName="SHA-512" hashValue="ON39YdpmFHfN9f47KpiRvqrKx0V9+erV1CNkpWzYhW/Qyc6aT8rEyCrvauWSYGZK2ia3o7vd3akF07acHAFpOA==" saltValue="yVW9XmDwTqEnmpSGai0KYg==" spinCount="100000" sqref="D19" name="Range1_1_3_2_1"/>
    <protectedRange algorithmName="SHA-512" hashValue="ON39YdpmFHfN9f47KpiRvqrKx0V9+erV1CNkpWzYhW/Qyc6aT8rEyCrvauWSYGZK2ia3o7vd3akF07acHAFpOA==" saltValue="yVW9XmDwTqEnmpSGai0KYg==" spinCount="100000" sqref="B20:C20 E20:J20" name="Range1_4_1"/>
    <protectedRange algorithmName="SHA-512" hashValue="ON39YdpmFHfN9f47KpiRvqrKx0V9+erV1CNkpWzYhW/Qyc6aT8rEyCrvauWSYGZK2ia3o7vd3akF07acHAFpOA==" saltValue="yVW9XmDwTqEnmpSGai0KYg==" spinCount="100000" sqref="D20" name="Range1_1_2_1"/>
    <protectedRange algorithmName="SHA-512" hashValue="ON39YdpmFHfN9f47KpiRvqrKx0V9+erV1CNkpWzYhW/Qyc6aT8rEyCrvauWSYGZK2ia3o7vd3akF07acHAFpOA==" saltValue="yVW9XmDwTqEnmpSGai0KYg==" spinCount="100000" sqref="B21:C22" name="Range1"/>
    <protectedRange algorithmName="SHA-512" hashValue="ON39YdpmFHfN9f47KpiRvqrKx0V9+erV1CNkpWzYhW/Qyc6aT8rEyCrvauWSYGZK2ia3o7vd3akF07acHAFpOA==" saltValue="yVW9XmDwTqEnmpSGai0KYg==" spinCount="100000" sqref="D21:D22" name="Range1_1_15"/>
    <protectedRange algorithmName="SHA-512" hashValue="ON39YdpmFHfN9f47KpiRvqrKx0V9+erV1CNkpWzYhW/Qyc6aT8rEyCrvauWSYGZK2ia3o7vd3akF07acHAFpOA==" saltValue="yVW9XmDwTqEnmpSGai0KYg==" spinCount="100000" sqref="E21:J22" name="Range1_3_5_1"/>
    <protectedRange algorithmName="SHA-512" hashValue="ON39YdpmFHfN9f47KpiRvqrKx0V9+erV1CNkpWzYhW/Qyc6aT8rEyCrvauWSYGZK2ia3o7vd3akF07acHAFpOA==" saltValue="yVW9XmDwTqEnmpSGai0KYg==" spinCount="100000" sqref="B23:C24 I23:J24" name="Range1_22_1"/>
    <protectedRange algorithmName="SHA-512" hashValue="ON39YdpmFHfN9f47KpiRvqrKx0V9+erV1CNkpWzYhW/Qyc6aT8rEyCrvauWSYGZK2ia3o7vd3akF07acHAFpOA==" saltValue="yVW9XmDwTqEnmpSGai0KYg==" spinCount="100000" sqref="D23:D24" name="Range1_1_16_1"/>
    <protectedRange algorithmName="SHA-512" hashValue="ON39YdpmFHfN9f47KpiRvqrKx0V9+erV1CNkpWzYhW/Qyc6aT8rEyCrvauWSYGZK2ia3o7vd3akF07acHAFpOA==" saltValue="yVW9XmDwTqEnmpSGai0KYg==" spinCount="100000" sqref="E23:H24" name="Range1_3_4_2"/>
    <protectedRange algorithmName="SHA-512" hashValue="ON39YdpmFHfN9f47KpiRvqrKx0V9+erV1CNkpWzYhW/Qyc6aT8rEyCrvauWSYGZK2ia3o7vd3akF07acHAFpOA==" saltValue="yVW9XmDwTqEnmpSGai0KYg==" spinCount="100000" sqref="B25:C25 I25:J25" name="Range1_12_2"/>
    <protectedRange algorithmName="SHA-512" hashValue="ON39YdpmFHfN9f47KpiRvqrKx0V9+erV1CNkpWzYhW/Qyc6aT8rEyCrvauWSYGZK2ia3o7vd3akF07acHAFpOA==" saltValue="yVW9XmDwTqEnmpSGai0KYg==" spinCount="100000" sqref="D25" name="Range1_1_12"/>
    <protectedRange algorithmName="SHA-512" hashValue="ON39YdpmFHfN9f47KpiRvqrKx0V9+erV1CNkpWzYhW/Qyc6aT8rEyCrvauWSYGZK2ia3o7vd3akF07acHAFpOA==" saltValue="yVW9XmDwTqEnmpSGai0KYg==" spinCount="100000" sqref="E25:H25" name="Range1_3_4"/>
    <protectedRange algorithmName="SHA-512" hashValue="ON39YdpmFHfN9f47KpiRvqrKx0V9+erV1CNkpWzYhW/Qyc6aT8rEyCrvauWSYGZK2ia3o7vd3akF07acHAFpOA==" saltValue="yVW9XmDwTqEnmpSGai0KYg==" spinCount="100000" sqref="B26:C26 E26:J26" name="Range1_13_1"/>
    <protectedRange algorithmName="SHA-512" hashValue="ON39YdpmFHfN9f47KpiRvqrKx0V9+erV1CNkpWzYhW/Qyc6aT8rEyCrvauWSYGZK2ia3o7vd3akF07acHAFpOA==" saltValue="yVW9XmDwTqEnmpSGai0KYg==" spinCount="100000" sqref="D26" name="Range1_1_13"/>
    <protectedRange algorithmName="SHA-512" hashValue="ON39YdpmFHfN9f47KpiRvqrKx0V9+erV1CNkpWzYhW/Qyc6aT8rEyCrvauWSYGZK2ia3o7vd3akF07acHAFpOA==" saltValue="yVW9XmDwTqEnmpSGai0KYg==" spinCount="100000" sqref="B27:C29 E27:J29" name="Range1_4_17"/>
    <protectedRange algorithmName="SHA-512" hashValue="ON39YdpmFHfN9f47KpiRvqrKx0V9+erV1CNkpWzYhW/Qyc6aT8rEyCrvauWSYGZK2ia3o7vd3akF07acHAFpOA==" saltValue="yVW9XmDwTqEnmpSGai0KYg==" spinCount="100000" sqref="D27:D29" name="Range1_1_3_14"/>
    <protectedRange algorithmName="SHA-512" hashValue="ON39YdpmFHfN9f47KpiRvqrKx0V9+erV1CNkpWzYhW/Qyc6aT8rEyCrvauWSYGZK2ia3o7vd3akF07acHAFpOA==" saltValue="yVW9XmDwTqEnmpSGai0KYg==" spinCount="100000" sqref="B30:C30 E30:J30" name="Range1_5_14"/>
    <protectedRange algorithmName="SHA-512" hashValue="ON39YdpmFHfN9f47KpiRvqrKx0V9+erV1CNkpWzYhW/Qyc6aT8rEyCrvauWSYGZK2ia3o7vd3akF07acHAFpOA==" saltValue="yVW9XmDwTqEnmpSGai0KYg==" spinCount="100000" sqref="D30" name="Range1_1_4_4"/>
    <protectedRange algorithmName="SHA-512" hashValue="ON39YdpmFHfN9f47KpiRvqrKx0V9+erV1CNkpWzYhW/Qyc6aT8rEyCrvauWSYGZK2ia3o7vd3akF07acHAFpOA==" saltValue="yVW9XmDwTqEnmpSGai0KYg==" spinCount="100000" sqref="E31:J31 B31:C31" name="Range1_2_15"/>
    <protectedRange algorithmName="SHA-512" hashValue="ON39YdpmFHfN9f47KpiRvqrKx0V9+erV1CNkpWzYhW/Qyc6aT8rEyCrvauWSYGZK2ia3o7vd3akF07acHAFpOA==" saltValue="yVW9XmDwTqEnmpSGai0KYg==" spinCount="100000" sqref="D31" name="Range1_1_1_18"/>
  </protectedRanges>
  <conditionalFormatting sqref="J2">
    <cfRule type="top10" dxfId="2428" priority="134" rank="1"/>
  </conditionalFormatting>
  <conditionalFormatting sqref="I2">
    <cfRule type="top10" dxfId="2427" priority="135" rank="1"/>
  </conditionalFormatting>
  <conditionalFormatting sqref="H2">
    <cfRule type="top10" dxfId="2426" priority="136" rank="1"/>
  </conditionalFormatting>
  <conditionalFormatting sqref="G2">
    <cfRule type="top10" dxfId="2425" priority="137" rank="1"/>
  </conditionalFormatting>
  <conditionalFormatting sqref="F2">
    <cfRule type="top10" dxfId="2424" priority="138" rank="1"/>
  </conditionalFormatting>
  <conditionalFormatting sqref="E2">
    <cfRule type="top10" dxfId="2423" priority="139" rank="1"/>
  </conditionalFormatting>
  <conditionalFormatting sqref="J3">
    <cfRule type="top10" dxfId="2422" priority="128" rank="1"/>
  </conditionalFormatting>
  <conditionalFormatting sqref="I3">
    <cfRule type="top10" dxfId="2421" priority="129" rank="1"/>
  </conditionalFormatting>
  <conditionalFormatting sqref="H3">
    <cfRule type="top10" dxfId="2420" priority="130" rank="1"/>
  </conditionalFormatting>
  <conditionalFormatting sqref="G3">
    <cfRule type="top10" dxfId="2419" priority="131" rank="1"/>
  </conditionalFormatting>
  <conditionalFormatting sqref="F3">
    <cfRule type="top10" dxfId="2418" priority="132" rank="1"/>
  </conditionalFormatting>
  <conditionalFormatting sqref="E3">
    <cfRule type="top10" dxfId="2417" priority="133" rank="1"/>
  </conditionalFormatting>
  <conditionalFormatting sqref="J4">
    <cfRule type="top10" dxfId="2416" priority="122" rank="1"/>
  </conditionalFormatting>
  <conditionalFormatting sqref="I4">
    <cfRule type="top10" dxfId="2415" priority="123" rank="1"/>
  </conditionalFormatting>
  <conditionalFormatting sqref="H4">
    <cfRule type="top10" dxfId="2414" priority="124" rank="1"/>
  </conditionalFormatting>
  <conditionalFormatting sqref="G4">
    <cfRule type="top10" dxfId="2413" priority="125" rank="1"/>
  </conditionalFormatting>
  <conditionalFormatting sqref="F4">
    <cfRule type="top10" dxfId="2412" priority="126" rank="1"/>
  </conditionalFormatting>
  <conditionalFormatting sqref="E4">
    <cfRule type="top10" dxfId="2411" priority="127" rank="1"/>
  </conditionalFormatting>
  <conditionalFormatting sqref="E5">
    <cfRule type="top10" dxfId="2410" priority="121" rank="1"/>
  </conditionalFormatting>
  <conditionalFormatting sqref="F5">
    <cfRule type="top10" dxfId="2409" priority="120" rank="1"/>
  </conditionalFormatting>
  <conditionalFormatting sqref="G5">
    <cfRule type="top10" dxfId="2408" priority="119" rank="1"/>
  </conditionalFormatting>
  <conditionalFormatting sqref="H5">
    <cfRule type="top10" dxfId="2407" priority="118" rank="1"/>
  </conditionalFormatting>
  <conditionalFormatting sqref="I5">
    <cfRule type="top10" dxfId="2406" priority="117" rank="1"/>
  </conditionalFormatting>
  <conditionalFormatting sqref="J5">
    <cfRule type="top10" dxfId="2405" priority="116" rank="1"/>
  </conditionalFormatting>
  <conditionalFormatting sqref="I6">
    <cfRule type="top10" dxfId="2404" priority="115" rank="1"/>
  </conditionalFormatting>
  <conditionalFormatting sqref="H6">
    <cfRule type="top10" dxfId="2403" priority="111" rank="1"/>
  </conditionalFormatting>
  <conditionalFormatting sqref="J6">
    <cfRule type="top10" dxfId="2402" priority="112" rank="1"/>
  </conditionalFormatting>
  <conditionalFormatting sqref="G6">
    <cfRule type="top10" dxfId="2401" priority="114" rank="1"/>
  </conditionalFormatting>
  <conditionalFormatting sqref="F6">
    <cfRule type="top10" dxfId="2400" priority="113" rank="1"/>
  </conditionalFormatting>
  <conditionalFormatting sqref="E6">
    <cfRule type="top10" dxfId="2399" priority="110" rank="1"/>
  </conditionalFormatting>
  <conditionalFormatting sqref="J7">
    <cfRule type="top10" dxfId="2398" priority="104" rank="1"/>
  </conditionalFormatting>
  <conditionalFormatting sqref="I7">
    <cfRule type="top10" dxfId="2397" priority="105" rank="1"/>
  </conditionalFormatting>
  <conditionalFormatting sqref="H7">
    <cfRule type="top10" dxfId="2396" priority="106" rank="1"/>
  </conditionalFormatting>
  <conditionalFormatting sqref="G7">
    <cfRule type="top10" dxfId="2395" priority="107" rank="1"/>
  </conditionalFormatting>
  <conditionalFormatting sqref="F7">
    <cfRule type="top10" dxfId="2394" priority="108" rank="1"/>
  </conditionalFormatting>
  <conditionalFormatting sqref="E7">
    <cfRule type="top10" dxfId="2393" priority="109" rank="1"/>
  </conditionalFormatting>
  <conditionalFormatting sqref="I8:I9">
    <cfRule type="top10" dxfId="2392" priority="103" rank="1"/>
  </conditionalFormatting>
  <conditionalFormatting sqref="H8:H9">
    <cfRule type="top10" dxfId="2391" priority="99" rank="1"/>
  </conditionalFormatting>
  <conditionalFormatting sqref="J8:J9">
    <cfRule type="top10" dxfId="2390" priority="100" rank="1"/>
  </conditionalFormatting>
  <conditionalFormatting sqref="G8:G9">
    <cfRule type="top10" dxfId="2389" priority="102" rank="1"/>
  </conditionalFormatting>
  <conditionalFormatting sqref="F8:F9">
    <cfRule type="top10" dxfId="2388" priority="101" rank="1"/>
  </conditionalFormatting>
  <conditionalFormatting sqref="E8:E9">
    <cfRule type="top10" dxfId="2387" priority="98" rank="1"/>
  </conditionalFormatting>
  <conditionalFormatting sqref="F10:F11">
    <cfRule type="top10" dxfId="2386" priority="96" rank="1"/>
  </conditionalFormatting>
  <conditionalFormatting sqref="G10:G11">
    <cfRule type="top10" dxfId="2385" priority="95" rank="1"/>
  </conditionalFormatting>
  <conditionalFormatting sqref="H10:H11">
    <cfRule type="top10" dxfId="2384" priority="94" rank="1"/>
  </conditionalFormatting>
  <conditionalFormatting sqref="I10:I11">
    <cfRule type="top10" dxfId="2383" priority="92" rank="1"/>
  </conditionalFormatting>
  <conditionalFormatting sqref="J10:J11">
    <cfRule type="top10" dxfId="2382" priority="93" rank="1"/>
  </conditionalFormatting>
  <conditionalFormatting sqref="E10:E11">
    <cfRule type="top10" dxfId="2381" priority="97" rank="1"/>
  </conditionalFormatting>
  <conditionalFormatting sqref="F12">
    <cfRule type="top10" dxfId="2380" priority="90" rank="1"/>
  </conditionalFormatting>
  <conditionalFormatting sqref="G12">
    <cfRule type="top10" dxfId="2379" priority="89" rank="1"/>
  </conditionalFormatting>
  <conditionalFormatting sqref="H12">
    <cfRule type="top10" dxfId="2378" priority="88" rank="1"/>
  </conditionalFormatting>
  <conditionalFormatting sqref="I12">
    <cfRule type="top10" dxfId="2377" priority="86" rank="1"/>
  </conditionalFormatting>
  <conditionalFormatting sqref="J12">
    <cfRule type="top10" dxfId="2376" priority="87" rank="1"/>
  </conditionalFormatting>
  <conditionalFormatting sqref="E12">
    <cfRule type="top10" dxfId="2375" priority="91" rank="1"/>
  </conditionalFormatting>
  <conditionalFormatting sqref="J13:J14">
    <cfRule type="top10" dxfId="2374" priority="80" rank="1"/>
  </conditionalFormatting>
  <conditionalFormatting sqref="I13:I14">
    <cfRule type="top10" dxfId="2373" priority="81" rank="1"/>
  </conditionalFormatting>
  <conditionalFormatting sqref="H13:H14">
    <cfRule type="top10" dxfId="2372" priority="82" rank="1"/>
  </conditionalFormatting>
  <conditionalFormatting sqref="G13:G14">
    <cfRule type="top10" dxfId="2371" priority="83" rank="1"/>
  </conditionalFormatting>
  <conditionalFormatting sqref="F13:F14">
    <cfRule type="top10" dxfId="2370" priority="84" rank="1"/>
  </conditionalFormatting>
  <conditionalFormatting sqref="E13:E14">
    <cfRule type="top10" dxfId="2369" priority="85" rank="1"/>
  </conditionalFormatting>
  <conditionalFormatting sqref="J15:J16">
    <cfRule type="top10" dxfId="2368" priority="74" rank="1"/>
  </conditionalFormatting>
  <conditionalFormatting sqref="I15:I16">
    <cfRule type="top10" dxfId="2367" priority="75" rank="1"/>
  </conditionalFormatting>
  <conditionalFormatting sqref="H15:H16">
    <cfRule type="top10" dxfId="2366" priority="76" rank="1"/>
  </conditionalFormatting>
  <conditionalFormatting sqref="G15:G16">
    <cfRule type="top10" dxfId="2365" priority="77" rank="1"/>
  </conditionalFormatting>
  <conditionalFormatting sqref="F15:F16">
    <cfRule type="top10" dxfId="2364" priority="78" rank="1"/>
  </conditionalFormatting>
  <conditionalFormatting sqref="E15:E16">
    <cfRule type="top10" dxfId="2363" priority="79" rank="1"/>
  </conditionalFormatting>
  <conditionalFormatting sqref="I17">
    <cfRule type="top10" dxfId="2362" priority="73" rank="1"/>
  </conditionalFormatting>
  <conditionalFormatting sqref="J17">
    <cfRule type="top10" dxfId="2361" priority="72" rank="1"/>
  </conditionalFormatting>
  <conditionalFormatting sqref="H17">
    <cfRule type="top10" dxfId="2360" priority="69" rank="1"/>
  </conditionalFormatting>
  <conditionalFormatting sqref="G17">
    <cfRule type="top10" dxfId="2359" priority="71" rank="1"/>
  </conditionalFormatting>
  <conditionalFormatting sqref="F17">
    <cfRule type="top10" dxfId="2358" priority="70" rank="1"/>
  </conditionalFormatting>
  <conditionalFormatting sqref="E17">
    <cfRule type="top10" dxfId="2357" priority="68" rank="1"/>
  </conditionalFormatting>
  <conditionalFormatting sqref="E18">
    <cfRule type="top10" dxfId="2356" priority="61" rank="1"/>
  </conditionalFormatting>
  <conditionalFormatting sqref="F18">
    <cfRule type="top10" dxfId="2355" priority="60" rank="1"/>
  </conditionalFormatting>
  <conditionalFormatting sqref="G18">
    <cfRule type="top10" dxfId="2354" priority="59" rank="1"/>
  </conditionalFormatting>
  <conditionalFormatting sqref="H18">
    <cfRule type="top10" dxfId="2353" priority="58" rank="1"/>
  </conditionalFormatting>
  <conditionalFormatting sqref="I18">
    <cfRule type="top10" dxfId="2352" priority="57" rank="1"/>
  </conditionalFormatting>
  <conditionalFormatting sqref="J18">
    <cfRule type="top10" dxfId="2351" priority="56" rank="1"/>
  </conditionalFormatting>
  <conditionalFormatting sqref="I19">
    <cfRule type="top10" dxfId="2350" priority="62" rank="1"/>
  </conditionalFormatting>
  <conditionalFormatting sqref="H19">
    <cfRule type="top10" dxfId="2349" priority="63" rank="1"/>
  </conditionalFormatting>
  <conditionalFormatting sqref="J19">
    <cfRule type="top10" dxfId="2348" priority="64" rank="1"/>
  </conditionalFormatting>
  <conditionalFormatting sqref="G19">
    <cfRule type="top10" dxfId="2347" priority="65" rank="1"/>
  </conditionalFormatting>
  <conditionalFormatting sqref="F19">
    <cfRule type="top10" dxfId="2346" priority="66" rank="1"/>
  </conditionalFormatting>
  <conditionalFormatting sqref="E19">
    <cfRule type="top10" dxfId="2345" priority="67" rank="1"/>
  </conditionalFormatting>
  <conditionalFormatting sqref="E20">
    <cfRule type="top10" dxfId="2344" priority="55" rank="1"/>
  </conditionalFormatting>
  <conditionalFormatting sqref="F20">
    <cfRule type="top10" dxfId="2343" priority="54" rank="1"/>
  </conditionalFormatting>
  <conditionalFormatting sqref="G20">
    <cfRule type="top10" dxfId="2342" priority="53" rank="1"/>
  </conditionalFormatting>
  <conditionalFormatting sqref="H20">
    <cfRule type="top10" dxfId="2341" priority="52" rank="1"/>
  </conditionalFormatting>
  <conditionalFormatting sqref="I20">
    <cfRule type="top10" dxfId="2340" priority="51" rank="1"/>
  </conditionalFormatting>
  <conditionalFormatting sqref="J20">
    <cfRule type="top10" dxfId="2339" priority="50" rank="1"/>
  </conditionalFormatting>
  <conditionalFormatting sqref="F21:F22">
    <cfRule type="top10" dxfId="2338" priority="49" rank="1"/>
  </conditionalFormatting>
  <conditionalFormatting sqref="E21:E22">
    <cfRule type="top10" dxfId="2337" priority="48" rank="1"/>
  </conditionalFormatting>
  <conditionalFormatting sqref="J21:J22">
    <cfRule type="top10" dxfId="2336" priority="47" rank="1"/>
  </conditionalFormatting>
  <conditionalFormatting sqref="E21:J22">
    <cfRule type="cellIs" dxfId="2335" priority="46" operator="greaterThanOrEqual">
      <formula>200</formula>
    </cfRule>
  </conditionalFormatting>
  <conditionalFormatting sqref="G21:G22">
    <cfRule type="top10" dxfId="2334" priority="45" rank="1"/>
  </conditionalFormatting>
  <conditionalFormatting sqref="H21:H22">
    <cfRule type="top10" dxfId="2333" priority="44" rank="1"/>
  </conditionalFormatting>
  <conditionalFormatting sqref="I21:I22">
    <cfRule type="top10" dxfId="2332" priority="43" rank="1"/>
  </conditionalFormatting>
  <conditionalFormatting sqref="E23:J24">
    <cfRule type="cellIs" dxfId="2331" priority="35" operator="greaterThanOrEqual">
      <formula>200</formula>
    </cfRule>
  </conditionalFormatting>
  <conditionalFormatting sqref="F23:F24">
    <cfRule type="top10" dxfId="2330" priority="36" rank="1"/>
  </conditionalFormatting>
  <conditionalFormatting sqref="I23:I24">
    <cfRule type="top10" dxfId="2329" priority="37" rank="1"/>
    <cfRule type="top10" dxfId="2328" priority="38" rank="1"/>
  </conditionalFormatting>
  <conditionalFormatting sqref="E23:E24">
    <cfRule type="top10" dxfId="2327" priority="39" rank="1"/>
  </conditionalFormatting>
  <conditionalFormatting sqref="G23:G24">
    <cfRule type="top10" dxfId="2326" priority="40" rank="1"/>
  </conditionalFormatting>
  <conditionalFormatting sqref="H23:H24">
    <cfRule type="top10" dxfId="2325" priority="41" rank="1"/>
  </conditionalFormatting>
  <conditionalFormatting sqref="J23:J24">
    <cfRule type="top10" dxfId="2324" priority="42" rank="1"/>
  </conditionalFormatting>
  <conditionalFormatting sqref="F25">
    <cfRule type="top10" dxfId="2323" priority="32" rank="1"/>
  </conditionalFormatting>
  <conditionalFormatting sqref="I25">
    <cfRule type="top10" dxfId="2322" priority="29" rank="1"/>
    <cfRule type="top10" dxfId="2321" priority="34" rank="1"/>
  </conditionalFormatting>
  <conditionalFormatting sqref="E25">
    <cfRule type="top10" dxfId="2320" priority="33" rank="1"/>
  </conditionalFormatting>
  <conditionalFormatting sqref="G25">
    <cfRule type="top10" dxfId="2319" priority="31" rank="1"/>
  </conditionalFormatting>
  <conditionalFormatting sqref="H25">
    <cfRule type="top10" dxfId="2318" priority="30" rank="1"/>
  </conditionalFormatting>
  <conditionalFormatting sqref="J25">
    <cfRule type="top10" dxfId="2317" priority="28" rank="1"/>
  </conditionalFormatting>
  <conditionalFormatting sqref="E25:J25">
    <cfRule type="cellIs" dxfId="2316" priority="27" operator="greaterThanOrEqual">
      <formula>200</formula>
    </cfRule>
  </conditionalFormatting>
  <conditionalFormatting sqref="I26">
    <cfRule type="top10" dxfId="2315" priority="22" rank="1"/>
  </conditionalFormatting>
  <conditionalFormatting sqref="H26">
    <cfRule type="top10" dxfId="2314" priority="23" rank="1"/>
  </conditionalFormatting>
  <conditionalFormatting sqref="G26">
    <cfRule type="top10" dxfId="2313" priority="24" rank="1"/>
  </conditionalFormatting>
  <conditionalFormatting sqref="F26">
    <cfRule type="top10" dxfId="2312" priority="25" rank="1"/>
  </conditionalFormatting>
  <conditionalFormatting sqref="J26">
    <cfRule type="top10" dxfId="2311" priority="26" rank="1"/>
  </conditionalFormatting>
  <conditionalFormatting sqref="F26:J26">
    <cfRule type="cellIs" dxfId="2310" priority="21" operator="equal">
      <formula>200</formula>
    </cfRule>
  </conditionalFormatting>
  <conditionalFormatting sqref="E26">
    <cfRule type="top10" dxfId="2309" priority="20" rank="1"/>
  </conditionalFormatting>
  <conditionalFormatting sqref="E26">
    <cfRule type="cellIs" dxfId="2308" priority="19" operator="greaterThanOrEqual">
      <formula>200</formula>
    </cfRule>
  </conditionalFormatting>
  <conditionalFormatting sqref="E27:E29">
    <cfRule type="top10" dxfId="2307" priority="12" rank="1"/>
  </conditionalFormatting>
  <conditionalFormatting sqref="F27:F29">
    <cfRule type="top10" dxfId="2306" priority="11" rank="1"/>
  </conditionalFormatting>
  <conditionalFormatting sqref="G27:G29">
    <cfRule type="top10" dxfId="2305" priority="10" rank="1"/>
  </conditionalFormatting>
  <conditionalFormatting sqref="H27:H29">
    <cfRule type="top10" dxfId="2304" priority="9" rank="1"/>
  </conditionalFormatting>
  <conditionalFormatting sqref="I27:I29">
    <cfRule type="top10" dxfId="2303" priority="8" rank="1"/>
  </conditionalFormatting>
  <conditionalFormatting sqref="J27:J29">
    <cfRule type="top10" dxfId="2302" priority="7" rank="1"/>
  </conditionalFormatting>
  <conditionalFormatting sqref="I30">
    <cfRule type="top10" dxfId="2301" priority="13" rank="1"/>
  </conditionalFormatting>
  <conditionalFormatting sqref="H30">
    <cfRule type="top10" dxfId="2300" priority="14" rank="1"/>
  </conditionalFormatting>
  <conditionalFormatting sqref="J30">
    <cfRule type="top10" dxfId="2299" priority="15" rank="1"/>
  </conditionalFormatting>
  <conditionalFormatting sqref="G30">
    <cfRule type="top10" dxfId="2298" priority="16" rank="1"/>
  </conditionalFormatting>
  <conditionalFormatting sqref="F30">
    <cfRule type="top10" dxfId="2297" priority="17" rank="1"/>
  </conditionalFormatting>
  <conditionalFormatting sqref="E30">
    <cfRule type="top10" dxfId="2296" priority="18" rank="1"/>
  </conditionalFormatting>
  <conditionalFormatting sqref="J31">
    <cfRule type="top10" dxfId="2295" priority="1" rank="1"/>
  </conditionalFormatting>
  <conditionalFormatting sqref="I31">
    <cfRule type="top10" dxfId="2294" priority="2" rank="1"/>
  </conditionalFormatting>
  <conditionalFormatting sqref="H31">
    <cfRule type="top10" dxfId="2293" priority="3" rank="1"/>
  </conditionalFormatting>
  <conditionalFormatting sqref="G31">
    <cfRule type="top10" dxfId="2292" priority="4" rank="1"/>
  </conditionalFormatting>
  <conditionalFormatting sqref="F31">
    <cfRule type="top10" dxfId="2291" priority="5" rank="1"/>
  </conditionalFormatting>
  <conditionalFormatting sqref="E31">
    <cfRule type="top10" dxfId="2290" priority="6" rank="1"/>
  </conditionalFormatting>
  <hyperlinks>
    <hyperlink ref="Q1" location="'National Rankings'!A1" display="Back to Ranking" xr:uid="{01ADE246-7877-4243-9EE0-37093FE5F6E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84484A6-5D9F-4ADE-9187-B254C3585C5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AE8F2-CE0F-46AA-A52E-48A2D7788B6E}">
  <dimension ref="A1:Q4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186</v>
      </c>
      <c r="C2" s="15">
        <v>44828</v>
      </c>
      <c r="D2" s="16" t="s">
        <v>81</v>
      </c>
      <c r="E2" s="17">
        <v>178</v>
      </c>
      <c r="F2" s="17">
        <v>186</v>
      </c>
      <c r="G2" s="17">
        <v>179</v>
      </c>
      <c r="H2" s="17">
        <v>189</v>
      </c>
      <c r="I2" s="17">
        <v>193</v>
      </c>
      <c r="J2" s="17">
        <v>194</v>
      </c>
      <c r="K2" s="18">
        <v>6</v>
      </c>
      <c r="L2" s="18">
        <v>1119</v>
      </c>
      <c r="M2" s="19">
        <v>186.5</v>
      </c>
      <c r="N2" s="20">
        <v>20</v>
      </c>
      <c r="O2" s="21">
        <v>206.5</v>
      </c>
    </row>
    <row r="4" spans="1:17" x14ac:dyDescent="0.3">
      <c r="K4" s="8">
        <f>SUM(K2:K3)</f>
        <v>6</v>
      </c>
      <c r="L4" s="8">
        <f>SUM(L2:L3)</f>
        <v>1119</v>
      </c>
      <c r="M4" s="7">
        <f>SUM(L4/K4)</f>
        <v>186.5</v>
      </c>
      <c r="N4" s="8">
        <f>SUM(N2:N3)</f>
        <v>20</v>
      </c>
      <c r="O4" s="12">
        <f>SUM(M4+N4)</f>
        <v>206.5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22_1"/>
    <protectedRange algorithmName="SHA-512" hashValue="ON39YdpmFHfN9f47KpiRvqrKx0V9+erV1CNkpWzYhW/Qyc6aT8rEyCrvauWSYGZK2ia3o7vd3akF07acHAFpOA==" saltValue="yVW9XmDwTqEnmpSGai0KYg==" spinCount="100000" sqref="D2" name="Range1_1_16_1"/>
    <protectedRange algorithmName="SHA-512" hashValue="ON39YdpmFHfN9f47KpiRvqrKx0V9+erV1CNkpWzYhW/Qyc6aT8rEyCrvauWSYGZK2ia3o7vd3akF07acHAFpOA==" saltValue="yVW9XmDwTqEnmpSGai0KYg==" spinCount="100000" sqref="E2:H2" name="Range1_3_4_2"/>
  </protectedRanges>
  <conditionalFormatting sqref="E2:J2">
    <cfRule type="cellIs" dxfId="2289" priority="1" operator="greaterThanOrEqual">
      <formula>200</formula>
    </cfRule>
  </conditionalFormatting>
  <conditionalFormatting sqref="F2">
    <cfRule type="top10" dxfId="2288" priority="2" rank="1"/>
  </conditionalFormatting>
  <conditionalFormatting sqref="I2">
    <cfRule type="top10" dxfId="2287" priority="3" rank="1"/>
    <cfRule type="top10" dxfId="2286" priority="4" rank="1"/>
  </conditionalFormatting>
  <conditionalFormatting sqref="E2">
    <cfRule type="top10" dxfId="2285" priority="5" rank="1"/>
  </conditionalFormatting>
  <conditionalFormatting sqref="G2">
    <cfRule type="top10" dxfId="2284" priority="6" rank="1"/>
  </conditionalFormatting>
  <conditionalFormatting sqref="H2">
    <cfRule type="top10" dxfId="2283" priority="7" rank="1"/>
  </conditionalFormatting>
  <conditionalFormatting sqref="J2">
    <cfRule type="top10" dxfId="2282" priority="8" rank="1"/>
  </conditionalFormatting>
  <hyperlinks>
    <hyperlink ref="Q1" location="'National Rankings'!A1" display="Back to Ranking" xr:uid="{C01AC165-CA7D-4418-B184-77520C191C0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04DA375-924A-4B15-A71A-C02540BB6B8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7F5DB-1EE2-40B2-9C25-151512581CED}">
  <sheetPr codeName="Sheet30"/>
  <dimension ref="A1:Q12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68</v>
      </c>
      <c r="C2" s="15">
        <v>44661</v>
      </c>
      <c r="D2" s="16" t="s">
        <v>59</v>
      </c>
      <c r="E2" s="34">
        <v>192</v>
      </c>
      <c r="F2" s="34">
        <v>192</v>
      </c>
      <c r="G2" s="34">
        <v>190</v>
      </c>
      <c r="H2" s="34">
        <v>189</v>
      </c>
      <c r="I2" s="34"/>
      <c r="J2" s="34"/>
      <c r="K2" s="18">
        <v>4</v>
      </c>
      <c r="L2" s="18">
        <v>763</v>
      </c>
      <c r="M2" s="19">
        <v>190.75</v>
      </c>
      <c r="N2" s="20">
        <v>11</v>
      </c>
      <c r="O2" s="21">
        <v>201.75</v>
      </c>
    </row>
    <row r="3" spans="1:17" x14ac:dyDescent="0.3">
      <c r="A3" s="13" t="s">
        <v>30</v>
      </c>
      <c r="B3" s="14" t="s">
        <v>68</v>
      </c>
      <c r="C3" s="15">
        <v>44689</v>
      </c>
      <c r="D3" s="16" t="s">
        <v>59</v>
      </c>
      <c r="E3" s="17">
        <v>199</v>
      </c>
      <c r="F3" s="17">
        <v>189</v>
      </c>
      <c r="G3" s="17">
        <v>189</v>
      </c>
      <c r="H3" s="17">
        <v>191</v>
      </c>
      <c r="I3" s="17"/>
      <c r="J3" s="17"/>
      <c r="K3" s="18">
        <v>4</v>
      </c>
      <c r="L3" s="18">
        <v>768</v>
      </c>
      <c r="M3" s="19">
        <v>192</v>
      </c>
      <c r="N3" s="20">
        <v>6</v>
      </c>
      <c r="O3" s="21">
        <v>198</v>
      </c>
    </row>
    <row r="4" spans="1:17" x14ac:dyDescent="0.3">
      <c r="A4" s="35" t="s">
        <v>29</v>
      </c>
      <c r="B4" s="14" t="s">
        <v>68</v>
      </c>
      <c r="C4" s="15">
        <v>44717</v>
      </c>
      <c r="D4" s="16" t="s">
        <v>83</v>
      </c>
      <c r="E4" s="17">
        <v>195.001</v>
      </c>
      <c r="F4" s="17">
        <v>195</v>
      </c>
      <c r="G4" s="17">
        <v>195.00200000000001</v>
      </c>
      <c r="H4" s="17">
        <v>197</v>
      </c>
      <c r="I4" s="17">
        <v>199</v>
      </c>
      <c r="J4" s="17">
        <v>196</v>
      </c>
      <c r="K4" s="18">
        <v>6</v>
      </c>
      <c r="L4" s="18">
        <v>1177.0029999999999</v>
      </c>
      <c r="M4" s="19">
        <v>196.16716666666665</v>
      </c>
      <c r="N4" s="20">
        <v>22</v>
      </c>
      <c r="O4" s="21">
        <v>218.16716666666665</v>
      </c>
    </row>
    <row r="5" spans="1:17" x14ac:dyDescent="0.3">
      <c r="A5" s="35" t="s">
        <v>29</v>
      </c>
      <c r="B5" s="14" t="s">
        <v>68</v>
      </c>
      <c r="C5" s="15">
        <v>44724</v>
      </c>
      <c r="D5" s="16" t="s">
        <v>59</v>
      </c>
      <c r="E5" s="17">
        <v>192.1</v>
      </c>
      <c r="F5" s="17">
        <v>197</v>
      </c>
      <c r="G5" s="17">
        <v>196</v>
      </c>
      <c r="H5" s="17">
        <v>191</v>
      </c>
      <c r="I5" s="17"/>
      <c r="J5" s="17"/>
      <c r="K5" s="18">
        <v>4</v>
      </c>
      <c r="L5" s="18">
        <v>776.1</v>
      </c>
      <c r="M5" s="19">
        <v>194.02500000000001</v>
      </c>
      <c r="N5" s="20">
        <v>11</v>
      </c>
      <c r="O5" s="21">
        <v>205.02500000000001</v>
      </c>
    </row>
    <row r="6" spans="1:17" x14ac:dyDescent="0.3">
      <c r="A6" s="13" t="s">
        <v>30</v>
      </c>
      <c r="B6" s="14" t="s">
        <v>68</v>
      </c>
      <c r="C6" s="15">
        <v>44752</v>
      </c>
      <c r="D6" s="16" t="s">
        <v>59</v>
      </c>
      <c r="E6" s="17">
        <v>187</v>
      </c>
      <c r="F6" s="17">
        <v>187</v>
      </c>
      <c r="G6" s="17">
        <v>190</v>
      </c>
      <c r="H6" s="17">
        <v>194.001</v>
      </c>
      <c r="I6" s="17"/>
      <c r="J6" s="17"/>
      <c r="K6" s="18">
        <v>4</v>
      </c>
      <c r="L6" s="18">
        <v>758.00099999999998</v>
      </c>
      <c r="M6" s="19">
        <v>189.50024999999999</v>
      </c>
      <c r="N6" s="20">
        <v>7</v>
      </c>
      <c r="O6" s="21">
        <v>196.50024999999999</v>
      </c>
    </row>
    <row r="7" spans="1:17" x14ac:dyDescent="0.3">
      <c r="A7" s="13" t="s">
        <v>30</v>
      </c>
      <c r="B7" s="14" t="s">
        <v>68</v>
      </c>
      <c r="C7" s="15">
        <v>44787</v>
      </c>
      <c r="D7" s="16" t="s">
        <v>59</v>
      </c>
      <c r="E7" s="34">
        <v>188</v>
      </c>
      <c r="F7" s="34">
        <v>187</v>
      </c>
      <c r="G7" s="34">
        <v>187</v>
      </c>
      <c r="H7" s="34">
        <v>187</v>
      </c>
      <c r="I7" s="34"/>
      <c r="J7" s="34"/>
      <c r="K7" s="18">
        <v>4</v>
      </c>
      <c r="L7" s="18">
        <v>749</v>
      </c>
      <c r="M7" s="19">
        <v>187.25</v>
      </c>
      <c r="N7" s="20">
        <v>2</v>
      </c>
      <c r="O7" s="21">
        <v>189.25</v>
      </c>
    </row>
    <row r="8" spans="1:17" x14ac:dyDescent="0.3">
      <c r="A8" s="13" t="s">
        <v>30</v>
      </c>
      <c r="B8" s="14" t="s">
        <v>68</v>
      </c>
      <c r="C8" s="15">
        <v>44801</v>
      </c>
      <c r="D8" s="16" t="s">
        <v>93</v>
      </c>
      <c r="E8" s="17">
        <v>192</v>
      </c>
      <c r="F8" s="17">
        <v>194</v>
      </c>
      <c r="G8" s="17">
        <v>197</v>
      </c>
      <c r="H8" s="17">
        <v>189</v>
      </c>
      <c r="I8" s="17">
        <v>191</v>
      </c>
      <c r="J8" s="17">
        <v>188</v>
      </c>
      <c r="K8" s="18">
        <v>6</v>
      </c>
      <c r="L8" s="18">
        <v>1151</v>
      </c>
      <c r="M8" s="19">
        <v>191.83333333333334</v>
      </c>
      <c r="N8" s="20">
        <v>12</v>
      </c>
      <c r="O8" s="21">
        <f>SUM(M8+N8)</f>
        <v>203.83333333333334</v>
      </c>
    </row>
    <row r="9" spans="1:17" x14ac:dyDescent="0.3">
      <c r="A9" s="13" t="s">
        <v>30</v>
      </c>
      <c r="B9" s="14" t="s">
        <v>68</v>
      </c>
      <c r="C9" s="15">
        <v>44815</v>
      </c>
      <c r="D9" s="16" t="s">
        <v>59</v>
      </c>
      <c r="E9" s="17">
        <v>191</v>
      </c>
      <c r="F9" s="17">
        <v>191</v>
      </c>
      <c r="G9" s="17">
        <v>194</v>
      </c>
      <c r="H9" s="17">
        <v>195</v>
      </c>
      <c r="I9" s="17">
        <v>191</v>
      </c>
      <c r="J9" s="17">
        <v>191</v>
      </c>
      <c r="K9" s="18">
        <v>6</v>
      </c>
      <c r="L9" s="18">
        <v>1153</v>
      </c>
      <c r="M9" s="19">
        <v>192.16666666666666</v>
      </c>
      <c r="N9" s="20">
        <v>4</v>
      </c>
      <c r="O9" s="21">
        <v>196.16666666666666</v>
      </c>
    </row>
    <row r="10" spans="1:17" x14ac:dyDescent="0.3">
      <c r="A10" s="13" t="s">
        <v>30</v>
      </c>
      <c r="B10" s="14" t="s">
        <v>68</v>
      </c>
      <c r="C10" s="15">
        <v>44813</v>
      </c>
      <c r="D10" s="16" t="s">
        <v>59</v>
      </c>
      <c r="E10" s="17">
        <v>183</v>
      </c>
      <c r="F10" s="17">
        <v>188</v>
      </c>
      <c r="G10" s="17">
        <v>181</v>
      </c>
      <c r="H10" s="17">
        <v>189</v>
      </c>
      <c r="I10" s="17"/>
      <c r="J10" s="17"/>
      <c r="K10" s="18">
        <v>4</v>
      </c>
      <c r="L10" s="18">
        <v>741</v>
      </c>
      <c r="M10" s="19">
        <v>185.25</v>
      </c>
      <c r="N10" s="20">
        <v>2</v>
      </c>
      <c r="O10" s="21">
        <v>187.25</v>
      </c>
    </row>
    <row r="12" spans="1:17" x14ac:dyDescent="0.3">
      <c r="K12" s="8">
        <f>SUM(K2:K11)</f>
        <v>42</v>
      </c>
      <c r="L12" s="8">
        <f>SUM(L2:L11)</f>
        <v>8036.1039999999994</v>
      </c>
      <c r="M12" s="7">
        <f>SUM(L12/K12)</f>
        <v>191.3358095238095</v>
      </c>
      <c r="N12" s="8">
        <f>SUM(N2:N11)</f>
        <v>77</v>
      </c>
      <c r="O12" s="12">
        <f>SUM(M12+N12)</f>
        <v>268.33580952380953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5_1_1"/>
    <protectedRange algorithmName="SHA-512" hashValue="ON39YdpmFHfN9f47KpiRvqrKx0V9+erV1CNkpWzYhW/Qyc6aT8rEyCrvauWSYGZK2ia3o7vd3akF07acHAFpOA==" saltValue="yVW9XmDwTqEnmpSGai0KYg==" spinCount="100000" sqref="D2" name="Range1_1_3_1_2"/>
    <protectedRange algorithmName="SHA-512" hashValue="ON39YdpmFHfN9f47KpiRvqrKx0V9+erV1CNkpWzYhW/Qyc6aT8rEyCrvauWSYGZK2ia3o7vd3akF07acHAFpOA==" saltValue="yVW9XmDwTqEnmpSGai0KYg==" spinCount="100000" sqref="B3:C3 E3:J3" name="Range1_10_1"/>
    <protectedRange algorithmName="SHA-512" hashValue="ON39YdpmFHfN9f47KpiRvqrKx0V9+erV1CNkpWzYhW/Qyc6aT8rEyCrvauWSYGZK2ia3o7vd3akF07acHAFpOA==" saltValue="yVW9XmDwTqEnmpSGai0KYg==" spinCount="100000" sqref="D3" name="Range1_1_7_1"/>
    <protectedRange algorithmName="SHA-512" hashValue="ON39YdpmFHfN9f47KpiRvqrKx0V9+erV1CNkpWzYhW/Qyc6aT8rEyCrvauWSYGZK2ia3o7vd3akF07acHAFpOA==" saltValue="yVW9XmDwTqEnmpSGai0KYg==" spinCount="100000" sqref="E4:J5 B4:C5" name="Range1_21_2"/>
    <protectedRange algorithmName="SHA-512" hashValue="ON39YdpmFHfN9f47KpiRvqrKx0V9+erV1CNkpWzYhW/Qyc6aT8rEyCrvauWSYGZK2ia3o7vd3akF07acHAFpOA==" saltValue="yVW9XmDwTqEnmpSGai0KYg==" spinCount="100000" sqref="D4:D5" name="Range1_1_20_1"/>
    <protectedRange algorithmName="SHA-512" hashValue="ON39YdpmFHfN9f47KpiRvqrKx0V9+erV1CNkpWzYhW/Qyc6aT8rEyCrvauWSYGZK2ia3o7vd3akF07acHAFpOA==" saltValue="yVW9XmDwTqEnmpSGai0KYg==" spinCount="100000" sqref="E6:J6 B6:C6" name="Range1_13"/>
    <protectedRange algorithmName="SHA-512" hashValue="ON39YdpmFHfN9f47KpiRvqrKx0V9+erV1CNkpWzYhW/Qyc6aT8rEyCrvauWSYGZK2ia3o7vd3akF07acHAFpOA==" saltValue="yVW9XmDwTqEnmpSGai0KYg==" spinCount="100000" sqref="D6" name="Range1_1_9"/>
    <protectedRange algorithmName="SHA-512" hashValue="ON39YdpmFHfN9f47KpiRvqrKx0V9+erV1CNkpWzYhW/Qyc6aT8rEyCrvauWSYGZK2ia3o7vd3akF07acHAFpOA==" saltValue="yVW9XmDwTqEnmpSGai0KYg==" spinCount="100000" sqref="E7:J7 B7:C7" name="Range1_4_1"/>
    <protectedRange algorithmName="SHA-512" hashValue="ON39YdpmFHfN9f47KpiRvqrKx0V9+erV1CNkpWzYhW/Qyc6aT8rEyCrvauWSYGZK2ia3o7vd3akF07acHAFpOA==" saltValue="yVW9XmDwTqEnmpSGai0KYg==" spinCount="100000" sqref="D7" name="Range1_1_2_1"/>
    <protectedRange algorithmName="SHA-512" hashValue="ON39YdpmFHfN9f47KpiRvqrKx0V9+erV1CNkpWzYhW/Qyc6aT8rEyCrvauWSYGZK2ia3o7vd3akF07acHAFpOA==" saltValue="yVW9XmDwTqEnmpSGai0KYg==" spinCount="100000" sqref="B8:C8" name="Range1"/>
    <protectedRange algorithmName="SHA-512" hashValue="ON39YdpmFHfN9f47KpiRvqrKx0V9+erV1CNkpWzYhW/Qyc6aT8rEyCrvauWSYGZK2ia3o7vd3akF07acHAFpOA==" saltValue="yVW9XmDwTqEnmpSGai0KYg==" spinCount="100000" sqref="D8" name="Range1_1_15"/>
    <protectedRange algorithmName="SHA-512" hashValue="ON39YdpmFHfN9f47KpiRvqrKx0V9+erV1CNkpWzYhW/Qyc6aT8rEyCrvauWSYGZK2ia3o7vd3akF07acHAFpOA==" saltValue="yVW9XmDwTqEnmpSGai0KYg==" spinCount="100000" sqref="E8:J8" name="Range1_3_5"/>
    <protectedRange algorithmName="SHA-512" hashValue="ON39YdpmFHfN9f47KpiRvqrKx0V9+erV1CNkpWzYhW/Qyc6aT8rEyCrvauWSYGZK2ia3o7vd3akF07acHAFpOA==" saltValue="yVW9XmDwTqEnmpSGai0KYg==" spinCount="100000" sqref="B9:C9 I9:J9" name="Range1_22_1"/>
    <protectedRange algorithmName="SHA-512" hashValue="ON39YdpmFHfN9f47KpiRvqrKx0V9+erV1CNkpWzYhW/Qyc6aT8rEyCrvauWSYGZK2ia3o7vd3akF07acHAFpOA==" saltValue="yVW9XmDwTqEnmpSGai0KYg==" spinCount="100000" sqref="D9" name="Range1_1_16_1"/>
    <protectedRange algorithmName="SHA-512" hashValue="ON39YdpmFHfN9f47KpiRvqrKx0V9+erV1CNkpWzYhW/Qyc6aT8rEyCrvauWSYGZK2ia3o7vd3akF07acHAFpOA==" saltValue="yVW9XmDwTqEnmpSGai0KYg==" spinCount="100000" sqref="E9:H9" name="Range1_3_4_2"/>
  </protectedRanges>
  <conditionalFormatting sqref="I2">
    <cfRule type="top10" dxfId="2281" priority="53" rank="1"/>
  </conditionalFormatting>
  <conditionalFormatting sqref="H2">
    <cfRule type="top10" dxfId="2280" priority="49" rank="1"/>
  </conditionalFormatting>
  <conditionalFormatting sqref="J2">
    <cfRule type="top10" dxfId="2279" priority="50" rank="1"/>
  </conditionalFormatting>
  <conditionalFormatting sqref="G2">
    <cfRule type="top10" dxfId="2278" priority="52" rank="1"/>
  </conditionalFormatting>
  <conditionalFormatting sqref="F2">
    <cfRule type="top10" dxfId="2277" priority="51" rank="1"/>
  </conditionalFormatting>
  <conditionalFormatting sqref="E2">
    <cfRule type="top10" dxfId="2276" priority="48" rank="1"/>
  </conditionalFormatting>
  <conditionalFormatting sqref="I3">
    <cfRule type="top10" dxfId="2275" priority="47" rank="1"/>
  </conditionalFormatting>
  <conditionalFormatting sqref="H3">
    <cfRule type="top10" dxfId="2274" priority="43" rank="1"/>
  </conditionalFormatting>
  <conditionalFormatting sqref="J3">
    <cfRule type="top10" dxfId="2273" priority="44" rank="1"/>
  </conditionalFormatting>
  <conditionalFormatting sqref="G3">
    <cfRule type="top10" dxfId="2272" priority="46" rank="1"/>
  </conditionalFormatting>
  <conditionalFormatting sqref="F3">
    <cfRule type="top10" dxfId="2271" priority="45" rank="1"/>
  </conditionalFormatting>
  <conditionalFormatting sqref="E3">
    <cfRule type="top10" dxfId="2270" priority="42" rank="1"/>
  </conditionalFormatting>
  <conditionalFormatting sqref="J4:J5">
    <cfRule type="top10" dxfId="2269" priority="36" rank="1"/>
  </conditionalFormatting>
  <conditionalFormatting sqref="I4:I5">
    <cfRule type="top10" dxfId="2268" priority="37" rank="1"/>
  </conditionalFormatting>
  <conditionalFormatting sqref="H4:H5">
    <cfRule type="top10" dxfId="2267" priority="38" rank="1"/>
  </conditionalFormatting>
  <conditionalFormatting sqref="G4:G5">
    <cfRule type="top10" dxfId="2266" priority="39" rank="1"/>
  </conditionalFormatting>
  <conditionalFormatting sqref="F4:F5">
    <cfRule type="top10" dxfId="2265" priority="40" rank="1"/>
  </conditionalFormatting>
  <conditionalFormatting sqref="E4:E5">
    <cfRule type="top10" dxfId="2264" priority="41" rank="1"/>
  </conditionalFormatting>
  <conditionalFormatting sqref="J6">
    <cfRule type="top10" dxfId="2263" priority="30" rank="1"/>
  </conditionalFormatting>
  <conditionalFormatting sqref="I6">
    <cfRule type="top10" dxfId="2262" priority="31" rank="1"/>
  </conditionalFormatting>
  <conditionalFormatting sqref="H6">
    <cfRule type="top10" dxfId="2261" priority="32" rank="1"/>
  </conditionalFormatting>
  <conditionalFormatting sqref="G6">
    <cfRule type="top10" dxfId="2260" priority="33" rank="1"/>
  </conditionalFormatting>
  <conditionalFormatting sqref="F6">
    <cfRule type="top10" dxfId="2259" priority="34" rank="1"/>
  </conditionalFormatting>
  <conditionalFormatting sqref="E6">
    <cfRule type="top10" dxfId="2258" priority="35" rank="1"/>
  </conditionalFormatting>
  <conditionalFormatting sqref="E7">
    <cfRule type="top10" dxfId="2257" priority="29" rank="1"/>
  </conditionalFormatting>
  <conditionalFormatting sqref="F7">
    <cfRule type="top10" dxfId="2256" priority="28" rank="1"/>
  </conditionalFormatting>
  <conditionalFormatting sqref="G7">
    <cfRule type="top10" dxfId="2255" priority="27" rank="1"/>
  </conditionalFormatting>
  <conditionalFormatting sqref="H7">
    <cfRule type="top10" dxfId="2254" priority="26" rank="1"/>
  </conditionalFormatting>
  <conditionalFormatting sqref="I7">
    <cfRule type="top10" dxfId="2253" priority="25" rank="1"/>
  </conditionalFormatting>
  <conditionalFormatting sqref="J7">
    <cfRule type="top10" dxfId="2252" priority="24" rank="1"/>
  </conditionalFormatting>
  <conditionalFormatting sqref="F8">
    <cfRule type="top10" dxfId="2251" priority="23" rank="1"/>
  </conditionalFormatting>
  <conditionalFormatting sqref="E8">
    <cfRule type="top10" dxfId="2250" priority="22" rank="1"/>
  </conditionalFormatting>
  <conditionalFormatting sqref="J8">
    <cfRule type="top10" dxfId="2249" priority="21" rank="1"/>
  </conditionalFormatting>
  <conditionalFormatting sqref="E8:J8">
    <cfRule type="cellIs" dxfId="2248" priority="20" operator="greaterThanOrEqual">
      <formula>200</formula>
    </cfRule>
  </conditionalFormatting>
  <conditionalFormatting sqref="G8">
    <cfRule type="top10" dxfId="2247" priority="19" rank="1"/>
  </conditionalFormatting>
  <conditionalFormatting sqref="H8">
    <cfRule type="top10" dxfId="2246" priority="18" rank="1"/>
  </conditionalFormatting>
  <conditionalFormatting sqref="I8">
    <cfRule type="top10" dxfId="2245" priority="17" rank="1"/>
  </conditionalFormatting>
  <conditionalFormatting sqref="E9:J9">
    <cfRule type="cellIs" dxfId="2244" priority="9" operator="greaterThanOrEqual">
      <formula>200</formula>
    </cfRule>
  </conditionalFormatting>
  <conditionalFormatting sqref="F9">
    <cfRule type="top10" dxfId="2243" priority="10" rank="1"/>
  </conditionalFormatting>
  <conditionalFormatting sqref="I9">
    <cfRule type="top10" dxfId="2242" priority="11" rank="1"/>
    <cfRule type="top10" dxfId="2241" priority="12" rank="1"/>
  </conditionalFormatting>
  <conditionalFormatting sqref="E9">
    <cfRule type="top10" dxfId="2240" priority="13" rank="1"/>
  </conditionalFormatting>
  <conditionalFormatting sqref="G9">
    <cfRule type="top10" dxfId="2239" priority="14" rank="1"/>
  </conditionalFormatting>
  <conditionalFormatting sqref="H9">
    <cfRule type="top10" dxfId="2238" priority="15" rank="1"/>
  </conditionalFormatting>
  <conditionalFormatting sqref="J9">
    <cfRule type="top10" dxfId="2237" priority="16" rank="1"/>
  </conditionalFormatting>
  <conditionalFormatting sqref="F10">
    <cfRule type="top10" dxfId="2236" priority="4" rank="1"/>
  </conditionalFormatting>
  <conditionalFormatting sqref="G10">
    <cfRule type="top10" dxfId="2235" priority="5" rank="1"/>
  </conditionalFormatting>
  <conditionalFormatting sqref="H10">
    <cfRule type="top10" dxfId="2234" priority="6" rank="1"/>
  </conditionalFormatting>
  <conditionalFormatting sqref="I10">
    <cfRule type="top10" dxfId="2233" priority="7" rank="1"/>
  </conditionalFormatting>
  <conditionalFormatting sqref="J10">
    <cfRule type="top10" dxfId="2232" priority="8" rank="1"/>
  </conditionalFormatting>
  <conditionalFormatting sqref="F10:J10">
    <cfRule type="cellIs" dxfId="2231" priority="3" operator="equal">
      <formula>200</formula>
    </cfRule>
  </conditionalFormatting>
  <conditionalFormatting sqref="E10">
    <cfRule type="top10" dxfId="2230" priority="2" rank="1"/>
  </conditionalFormatting>
  <conditionalFormatting sqref="E10">
    <cfRule type="cellIs" dxfId="2229" priority="1" operator="greaterThanOrEqual">
      <formula>200</formula>
    </cfRule>
  </conditionalFormatting>
  <hyperlinks>
    <hyperlink ref="Q1" location="'National Rankings'!A1" display="Back to Ranking" xr:uid="{64308490-BFDB-4D49-BB5E-FFFB660234B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3D28A59-DFDF-4E6B-8673-D60372D3739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43A67-4FD6-4FBE-BE2D-C269CEEE954A}">
  <sheetPr codeName="Sheet4"/>
  <dimension ref="A1:Q7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128</v>
      </c>
      <c r="C2" s="15">
        <v>44755</v>
      </c>
      <c r="D2" s="16" t="s">
        <v>60</v>
      </c>
      <c r="E2" s="17">
        <v>167</v>
      </c>
      <c r="F2" s="17">
        <v>173</v>
      </c>
      <c r="G2" s="17">
        <v>170</v>
      </c>
      <c r="H2" s="17">
        <v>168</v>
      </c>
      <c r="I2" s="17"/>
      <c r="J2" s="17"/>
      <c r="K2" s="18">
        <v>4</v>
      </c>
      <c r="L2" s="18">
        <v>678</v>
      </c>
      <c r="M2" s="19">
        <v>169.5</v>
      </c>
      <c r="N2" s="20">
        <v>2</v>
      </c>
      <c r="O2" s="21">
        <v>171.5</v>
      </c>
    </row>
    <row r="3" spans="1:17" x14ac:dyDescent="0.3">
      <c r="A3" s="13" t="s">
        <v>30</v>
      </c>
      <c r="B3" s="14" t="s">
        <v>128</v>
      </c>
      <c r="C3" s="15">
        <v>44776</v>
      </c>
      <c r="D3" s="16" t="s">
        <v>60</v>
      </c>
      <c r="E3" s="17">
        <v>182</v>
      </c>
      <c r="F3" s="17">
        <v>185</v>
      </c>
      <c r="G3" s="17">
        <v>177</v>
      </c>
      <c r="H3" s="17">
        <v>182</v>
      </c>
      <c r="I3" s="17"/>
      <c r="J3" s="17"/>
      <c r="K3" s="18">
        <v>4</v>
      </c>
      <c r="L3" s="18">
        <v>726</v>
      </c>
      <c r="M3" s="19">
        <v>181.5</v>
      </c>
      <c r="N3" s="20">
        <v>2</v>
      </c>
      <c r="O3" s="21">
        <v>183.5</v>
      </c>
    </row>
    <row r="4" spans="1:17" x14ac:dyDescent="0.3">
      <c r="A4" s="13" t="s">
        <v>30</v>
      </c>
      <c r="B4" s="14" t="s">
        <v>128</v>
      </c>
      <c r="C4" s="15">
        <v>44783</v>
      </c>
      <c r="D4" s="16" t="s">
        <v>60</v>
      </c>
      <c r="E4" s="17">
        <v>192</v>
      </c>
      <c r="F4" s="17">
        <v>183</v>
      </c>
      <c r="G4" s="17">
        <v>187</v>
      </c>
      <c r="H4" s="17">
        <v>189</v>
      </c>
      <c r="I4" s="17"/>
      <c r="J4" s="17"/>
      <c r="K4" s="18">
        <v>4</v>
      </c>
      <c r="L4" s="72">
        <f>SUM(E4:H4)</f>
        <v>751</v>
      </c>
      <c r="M4" s="73">
        <f>SUM(L4/K4)</f>
        <v>187.75</v>
      </c>
      <c r="N4" s="73">
        <v>2</v>
      </c>
      <c r="O4" s="21">
        <f>SUM(M4+N4)</f>
        <v>189.75</v>
      </c>
    </row>
    <row r="5" spans="1:17" x14ac:dyDescent="0.3">
      <c r="A5" s="13" t="s">
        <v>30</v>
      </c>
      <c r="B5" s="14" t="s">
        <v>128</v>
      </c>
      <c r="C5" s="15">
        <v>44825</v>
      </c>
      <c r="D5" s="16" t="s">
        <v>60</v>
      </c>
      <c r="E5" s="17">
        <v>187</v>
      </c>
      <c r="F5" s="17">
        <v>191</v>
      </c>
      <c r="G5" s="17">
        <v>183</v>
      </c>
      <c r="H5" s="17">
        <v>188</v>
      </c>
      <c r="I5" s="17"/>
      <c r="J5" s="17"/>
      <c r="K5" s="18">
        <v>4</v>
      </c>
      <c r="L5" s="18">
        <v>749</v>
      </c>
      <c r="M5" s="19">
        <v>187.25</v>
      </c>
      <c r="N5" s="20">
        <v>4</v>
      </c>
      <c r="O5" s="21">
        <v>191.25</v>
      </c>
    </row>
    <row r="6" spans="1:17" x14ac:dyDescent="0.3">
      <c r="A6" s="24"/>
      <c r="B6" s="25"/>
      <c r="C6" s="26"/>
      <c r="D6" s="27"/>
      <c r="E6" s="28"/>
      <c r="F6" s="28"/>
      <c r="G6" s="28"/>
      <c r="H6" s="28"/>
      <c r="I6" s="28"/>
      <c r="J6" s="28"/>
    </row>
    <row r="7" spans="1:17" x14ac:dyDescent="0.3">
      <c r="K7" s="51">
        <f>SUM(K2:K6)</f>
        <v>16</v>
      </c>
      <c r="L7" s="51">
        <f>SUM(L2:L6)</f>
        <v>2904</v>
      </c>
      <c r="M7" s="49">
        <f>SUM(L7/K7)</f>
        <v>181.5</v>
      </c>
      <c r="N7" s="51">
        <f>SUM(N2:N6)</f>
        <v>10</v>
      </c>
      <c r="O7" s="54">
        <f>SUM(M7+N7)</f>
        <v>191.5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E3:J3 B3:C3" name="Range1_2_2_1"/>
    <protectedRange algorithmName="SHA-512" hashValue="ON39YdpmFHfN9f47KpiRvqrKx0V9+erV1CNkpWzYhW/Qyc6aT8rEyCrvauWSYGZK2ia3o7vd3akF07acHAFpOA==" saltValue="yVW9XmDwTqEnmpSGai0KYg==" spinCount="100000" sqref="D3" name="Range1_1_1_3_1"/>
    <protectedRange algorithmName="SHA-512" hashValue="ON39YdpmFHfN9f47KpiRvqrKx0V9+erV1CNkpWzYhW/Qyc6aT8rEyCrvauWSYGZK2ia3o7vd3akF07acHAFpOA==" saltValue="yVW9XmDwTqEnmpSGai0KYg==" spinCount="100000" sqref="E4:J4 B4:C4 E6:J6 B6:C6" name="Range1_61_1"/>
    <protectedRange algorithmName="SHA-512" hashValue="ON39YdpmFHfN9f47KpiRvqrKx0V9+erV1CNkpWzYhW/Qyc6aT8rEyCrvauWSYGZK2ia3o7vd3akF07acHAFpOA==" saltValue="yVW9XmDwTqEnmpSGai0KYg==" spinCount="100000" sqref="D4 D6" name="Range1_1_62_1"/>
    <protectedRange algorithmName="SHA-512" hashValue="ON39YdpmFHfN9f47KpiRvqrKx0V9+erV1CNkpWzYhW/Qyc6aT8rEyCrvauWSYGZK2ia3o7vd3akF07acHAFpOA==" saltValue="yVW9XmDwTqEnmpSGai0KYg==" spinCount="100000" sqref="B5:C5 E5:J5" name="Range1_14_2_1"/>
    <protectedRange algorithmName="SHA-512" hashValue="ON39YdpmFHfN9f47KpiRvqrKx0V9+erV1CNkpWzYhW/Qyc6aT8rEyCrvauWSYGZK2ia3o7vd3akF07acHAFpOA==" saltValue="yVW9XmDwTqEnmpSGai0KYg==" spinCount="100000" sqref="D5" name="Range1_1_10_2_1"/>
  </protectedRanges>
  <conditionalFormatting sqref="F2">
    <cfRule type="top10" dxfId="3410" priority="21" rank="1"/>
  </conditionalFormatting>
  <conditionalFormatting sqref="G2">
    <cfRule type="top10" dxfId="3409" priority="22" rank="1"/>
  </conditionalFormatting>
  <conditionalFormatting sqref="H2">
    <cfRule type="top10" dxfId="3408" priority="23" rank="1"/>
  </conditionalFormatting>
  <conditionalFormatting sqref="I2">
    <cfRule type="top10" dxfId="3407" priority="24" rank="1"/>
  </conditionalFormatting>
  <conditionalFormatting sqref="J2">
    <cfRule type="top10" dxfId="3406" priority="25" rank="1"/>
  </conditionalFormatting>
  <conditionalFormatting sqref="E2">
    <cfRule type="top10" dxfId="3405" priority="26" rank="1"/>
  </conditionalFormatting>
  <conditionalFormatting sqref="J3">
    <cfRule type="top10" dxfId="3404" priority="15" rank="1"/>
  </conditionalFormatting>
  <conditionalFormatting sqref="I3">
    <cfRule type="top10" dxfId="3403" priority="16" rank="1"/>
  </conditionalFormatting>
  <conditionalFormatting sqref="H3">
    <cfRule type="top10" dxfId="3402" priority="17" rank="1"/>
  </conditionalFormatting>
  <conditionalFormatting sqref="G3">
    <cfRule type="top10" dxfId="3401" priority="18" rank="1"/>
  </conditionalFormatting>
  <conditionalFormatting sqref="F3">
    <cfRule type="top10" dxfId="3400" priority="19" rank="1"/>
  </conditionalFormatting>
  <conditionalFormatting sqref="E3">
    <cfRule type="top10" dxfId="3399" priority="20" rank="1"/>
  </conditionalFormatting>
  <conditionalFormatting sqref="E4:J4 E6:J6">
    <cfRule type="cellIs" dxfId="3398" priority="8" operator="equal">
      <formula>200</formula>
    </cfRule>
  </conditionalFormatting>
  <conditionalFormatting sqref="I4 I6">
    <cfRule type="top10" dxfId="3397" priority="127" rank="1"/>
  </conditionalFormatting>
  <conditionalFormatting sqref="H4 H6">
    <cfRule type="top10" dxfId="3396" priority="129" rank="1"/>
  </conditionalFormatting>
  <conditionalFormatting sqref="G4 G6">
    <cfRule type="top10" dxfId="3395" priority="131" rank="1"/>
  </conditionalFormatting>
  <conditionalFormatting sqref="F4 F6">
    <cfRule type="top10" dxfId="3394" priority="133" rank="1"/>
  </conditionalFormatting>
  <conditionalFormatting sqref="E4 E6">
    <cfRule type="top10" dxfId="3393" priority="135" rank="1"/>
  </conditionalFormatting>
  <conditionalFormatting sqref="J4 J6">
    <cfRule type="top10" dxfId="3392" priority="137" rank="1"/>
  </conditionalFormatting>
  <conditionalFormatting sqref="E5:J5">
    <cfRule type="cellIs" dxfId="3391" priority="7" operator="equal">
      <formula>200</formula>
    </cfRule>
  </conditionalFormatting>
  <conditionalFormatting sqref="I5">
    <cfRule type="top10" dxfId="3390" priority="1" rank="1"/>
  </conditionalFormatting>
  <conditionalFormatting sqref="H5">
    <cfRule type="top10" dxfId="3389" priority="2" rank="1"/>
  </conditionalFormatting>
  <conditionalFormatting sqref="G5">
    <cfRule type="top10" dxfId="3388" priority="3" rank="1"/>
  </conditionalFormatting>
  <conditionalFormatting sqref="F5">
    <cfRule type="top10" dxfId="3387" priority="4" rank="1"/>
  </conditionalFormatting>
  <conditionalFormatting sqref="E5">
    <cfRule type="top10" dxfId="3386" priority="5" rank="1"/>
  </conditionalFormatting>
  <conditionalFormatting sqref="J5">
    <cfRule type="top10" dxfId="3385" priority="6" rank="1"/>
  </conditionalFormatting>
  <hyperlinks>
    <hyperlink ref="Q1" location="'National Rankings'!A1" display="Back to Ranking" xr:uid="{353080D3-F58D-4090-88DE-CDB92D9F367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0CCCB50-6014-43F4-84DC-7CAAC60AE6E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1F4D3-64DF-445C-BD0A-C1D78B8F1231}">
  <dimension ref="A1:Q4"/>
  <sheetViews>
    <sheetView workbookViewId="0">
      <selection activeCell="B28" sqref="B28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198</v>
      </c>
      <c r="C2" s="15">
        <v>44835</v>
      </c>
      <c r="D2" s="16" t="s">
        <v>166</v>
      </c>
      <c r="E2" s="17">
        <v>188</v>
      </c>
      <c r="F2" s="17">
        <v>192</v>
      </c>
      <c r="G2" s="17">
        <v>188</v>
      </c>
      <c r="H2" s="17">
        <v>191</v>
      </c>
      <c r="I2" s="17">
        <v>192</v>
      </c>
      <c r="J2" s="17">
        <v>182</v>
      </c>
      <c r="K2" s="18">
        <v>6</v>
      </c>
      <c r="L2" s="18">
        <v>1133</v>
      </c>
      <c r="M2" s="19">
        <v>188.83333333333334</v>
      </c>
      <c r="N2" s="20">
        <v>8</v>
      </c>
      <c r="O2" s="21">
        <v>196.83333333333334</v>
      </c>
    </row>
    <row r="4" spans="1:17" x14ac:dyDescent="0.3">
      <c r="K4" s="8">
        <f>SUM(K2:K3)</f>
        <v>6</v>
      </c>
      <c r="L4" s="8">
        <f>SUM(L2:L3)</f>
        <v>1133</v>
      </c>
      <c r="M4" s="7">
        <f>SUM(L4/K4)</f>
        <v>188.83333333333334</v>
      </c>
      <c r="N4" s="8">
        <f>SUM(N2:N3)</f>
        <v>8</v>
      </c>
      <c r="O4" s="12">
        <f>SUM(M4+N4)</f>
        <v>196.83333333333334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9_2"/>
    <protectedRange sqref="D2" name="Range1_1_7_2"/>
    <protectedRange sqref="E2:H2" name="Range1_3_5_1"/>
  </protectedRanges>
  <conditionalFormatting sqref="F2">
    <cfRule type="top10" dxfId="2228" priority="1" rank="1"/>
  </conditionalFormatting>
  <conditionalFormatting sqref="G2">
    <cfRule type="top10" dxfId="2227" priority="2" rank="1"/>
  </conditionalFormatting>
  <conditionalFormatting sqref="H2">
    <cfRule type="top10" dxfId="2226" priority="3" rank="1"/>
  </conditionalFormatting>
  <conditionalFormatting sqref="I2">
    <cfRule type="top10" dxfId="2225" priority="4" rank="1"/>
  </conditionalFormatting>
  <conditionalFormatting sqref="J2">
    <cfRule type="top10" dxfId="2224" priority="5" rank="1"/>
  </conditionalFormatting>
  <conditionalFormatting sqref="E2">
    <cfRule type="top10" dxfId="2223" priority="6" rank="1"/>
  </conditionalFormatting>
  <hyperlinks>
    <hyperlink ref="Q1" location="'National Rankings'!A1" display="Back to Ranking" xr:uid="{37815A80-5509-47ED-8CA0-73815E499AA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0ADDEE7-8DAC-436F-AE81-D4C181E185F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48D8C-6836-4741-80B3-5157AB7732D4}">
  <sheetPr codeName="Sheet31"/>
  <dimension ref="A1:Q7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69</v>
      </c>
      <c r="C2" s="15">
        <v>44661</v>
      </c>
      <c r="D2" s="16" t="s">
        <v>59</v>
      </c>
      <c r="E2" s="17">
        <v>169</v>
      </c>
      <c r="F2" s="17">
        <v>182</v>
      </c>
      <c r="G2" s="17">
        <v>150</v>
      </c>
      <c r="H2" s="17">
        <v>184</v>
      </c>
      <c r="I2" s="17"/>
      <c r="J2" s="17"/>
      <c r="K2" s="18">
        <v>4</v>
      </c>
      <c r="L2" s="18">
        <v>685</v>
      </c>
      <c r="M2" s="19">
        <v>171.25</v>
      </c>
      <c r="N2" s="20">
        <v>2</v>
      </c>
      <c r="O2" s="21">
        <v>173.25</v>
      </c>
    </row>
    <row r="3" spans="1:17" x14ac:dyDescent="0.3">
      <c r="A3" s="13" t="s">
        <v>30</v>
      </c>
      <c r="B3" s="14" t="s">
        <v>69</v>
      </c>
      <c r="C3" s="15">
        <v>44689</v>
      </c>
      <c r="D3" s="16" t="s">
        <v>59</v>
      </c>
      <c r="E3" s="17">
        <v>188</v>
      </c>
      <c r="F3" s="17">
        <v>189</v>
      </c>
      <c r="G3" s="17">
        <v>179.1</v>
      </c>
      <c r="H3" s="17">
        <v>186</v>
      </c>
      <c r="I3" s="17"/>
      <c r="J3" s="17"/>
      <c r="K3" s="18">
        <v>4</v>
      </c>
      <c r="L3" s="18">
        <v>742.1</v>
      </c>
      <c r="M3" s="19">
        <v>185.52500000000001</v>
      </c>
      <c r="N3" s="20">
        <v>2</v>
      </c>
      <c r="O3" s="21">
        <v>187.52500000000001</v>
      </c>
    </row>
    <row r="4" spans="1:17" x14ac:dyDescent="0.3">
      <c r="A4" s="35" t="s">
        <v>29</v>
      </c>
      <c r="B4" s="14" t="s">
        <v>69</v>
      </c>
      <c r="C4" s="15">
        <v>44724</v>
      </c>
      <c r="D4" s="16" t="s">
        <v>59</v>
      </c>
      <c r="E4" s="17">
        <v>192</v>
      </c>
      <c r="F4" s="17">
        <v>176</v>
      </c>
      <c r="G4" s="17">
        <v>173</v>
      </c>
      <c r="H4" s="17">
        <v>177</v>
      </c>
      <c r="I4" s="17"/>
      <c r="J4" s="17"/>
      <c r="K4" s="18">
        <v>4</v>
      </c>
      <c r="L4" s="18">
        <v>718</v>
      </c>
      <c r="M4" s="19">
        <v>179.5</v>
      </c>
      <c r="N4" s="20">
        <v>2</v>
      </c>
      <c r="O4" s="21">
        <v>181.5</v>
      </c>
    </row>
    <row r="5" spans="1:17" x14ac:dyDescent="0.3">
      <c r="A5" s="13" t="s">
        <v>30</v>
      </c>
      <c r="B5" s="14" t="s">
        <v>69</v>
      </c>
      <c r="C5" s="15">
        <v>44752</v>
      </c>
      <c r="D5" s="16" t="s">
        <v>59</v>
      </c>
      <c r="E5" s="17">
        <v>189</v>
      </c>
      <c r="F5" s="17">
        <v>183</v>
      </c>
      <c r="G5" s="17">
        <v>178</v>
      </c>
      <c r="H5" s="17">
        <v>186</v>
      </c>
      <c r="I5" s="17"/>
      <c r="J5" s="17"/>
      <c r="K5" s="18">
        <v>4</v>
      </c>
      <c r="L5" s="18">
        <v>736</v>
      </c>
      <c r="M5" s="19">
        <v>184</v>
      </c>
      <c r="N5" s="20">
        <v>2</v>
      </c>
      <c r="O5" s="21">
        <v>186</v>
      </c>
    </row>
    <row r="7" spans="1:17" x14ac:dyDescent="0.3">
      <c r="K7" s="8">
        <f>SUM(K2:K6)</f>
        <v>16</v>
      </c>
      <c r="L7" s="8">
        <f>SUM(L2:L6)</f>
        <v>2881.1</v>
      </c>
      <c r="M7" s="7">
        <f>SUM(L7/K7)</f>
        <v>180.06874999999999</v>
      </c>
      <c r="N7" s="8">
        <f>SUM(N2:N6)</f>
        <v>8</v>
      </c>
      <c r="O7" s="12">
        <f>SUM(M7+N7)</f>
        <v>188.06874999999999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5_1_1_1"/>
    <protectedRange algorithmName="SHA-512" hashValue="ON39YdpmFHfN9f47KpiRvqrKx0V9+erV1CNkpWzYhW/Qyc6aT8rEyCrvauWSYGZK2ia3o7vd3akF07acHAFpOA==" saltValue="yVW9XmDwTqEnmpSGai0KYg==" spinCount="100000" sqref="D2" name="Range1_1_3_1_2_1"/>
    <protectedRange algorithmName="SHA-512" hashValue="ON39YdpmFHfN9f47KpiRvqrKx0V9+erV1CNkpWzYhW/Qyc6aT8rEyCrvauWSYGZK2ia3o7vd3akF07acHAFpOA==" saltValue="yVW9XmDwTqEnmpSGai0KYg==" spinCount="100000" sqref="E3:J3 B3:C3" name="Range1_10_1"/>
    <protectedRange algorithmName="SHA-512" hashValue="ON39YdpmFHfN9f47KpiRvqrKx0V9+erV1CNkpWzYhW/Qyc6aT8rEyCrvauWSYGZK2ia3o7vd3akF07acHAFpOA==" saltValue="yVW9XmDwTqEnmpSGai0KYg==" spinCount="100000" sqref="D3" name="Range1_1_7_1"/>
    <protectedRange algorithmName="SHA-512" hashValue="ON39YdpmFHfN9f47KpiRvqrKx0V9+erV1CNkpWzYhW/Qyc6aT8rEyCrvauWSYGZK2ia3o7vd3akF07acHAFpOA==" saltValue="yVW9XmDwTqEnmpSGai0KYg==" spinCount="100000" sqref="B4:C4 E4:J4" name="Range1_21_2"/>
    <protectedRange algorithmName="SHA-512" hashValue="ON39YdpmFHfN9f47KpiRvqrKx0V9+erV1CNkpWzYhW/Qyc6aT8rEyCrvauWSYGZK2ia3o7vd3akF07acHAFpOA==" saltValue="yVW9XmDwTqEnmpSGai0KYg==" spinCount="100000" sqref="D4" name="Range1_1_20_1"/>
    <protectedRange algorithmName="SHA-512" hashValue="ON39YdpmFHfN9f47KpiRvqrKx0V9+erV1CNkpWzYhW/Qyc6aT8rEyCrvauWSYGZK2ia3o7vd3akF07acHAFpOA==" saltValue="yVW9XmDwTqEnmpSGai0KYg==" spinCount="100000" sqref="B5:C5 E5:J5" name="Range1_13"/>
    <protectedRange algorithmName="SHA-512" hashValue="ON39YdpmFHfN9f47KpiRvqrKx0V9+erV1CNkpWzYhW/Qyc6aT8rEyCrvauWSYGZK2ia3o7vd3akF07acHAFpOA==" saltValue="yVW9XmDwTqEnmpSGai0KYg==" spinCount="100000" sqref="D5" name="Range1_1_9"/>
  </protectedRanges>
  <conditionalFormatting sqref="I2">
    <cfRule type="top10" dxfId="2222" priority="24" rank="1"/>
  </conditionalFormatting>
  <conditionalFormatting sqref="H2">
    <cfRule type="top10" dxfId="2221" priority="20" rank="1"/>
  </conditionalFormatting>
  <conditionalFormatting sqref="J2">
    <cfRule type="top10" dxfId="2220" priority="21" rank="1"/>
  </conditionalFormatting>
  <conditionalFormatting sqref="G2">
    <cfRule type="top10" dxfId="2219" priority="23" rank="1"/>
  </conditionalFormatting>
  <conditionalFormatting sqref="F2">
    <cfRule type="top10" dxfId="2218" priority="22" rank="1"/>
  </conditionalFormatting>
  <conditionalFormatting sqref="E2">
    <cfRule type="top10" dxfId="2217" priority="19" rank="1"/>
  </conditionalFormatting>
  <conditionalFormatting sqref="I3">
    <cfRule type="top10" dxfId="2216" priority="18" rank="1"/>
  </conditionalFormatting>
  <conditionalFormatting sqref="H3">
    <cfRule type="top10" dxfId="2215" priority="14" rank="1"/>
  </conditionalFormatting>
  <conditionalFormatting sqref="J3">
    <cfRule type="top10" dxfId="2214" priority="15" rank="1"/>
  </conditionalFormatting>
  <conditionalFormatting sqref="G3">
    <cfRule type="top10" dxfId="2213" priority="17" rank="1"/>
  </conditionalFormatting>
  <conditionalFormatting sqref="F3">
    <cfRule type="top10" dxfId="2212" priority="16" rank="1"/>
  </conditionalFormatting>
  <conditionalFormatting sqref="E3">
    <cfRule type="top10" dxfId="2211" priority="13" rank="1"/>
  </conditionalFormatting>
  <conditionalFormatting sqref="J4">
    <cfRule type="top10" dxfId="2210" priority="7" rank="1"/>
  </conditionalFormatting>
  <conditionalFormatting sqref="I4">
    <cfRule type="top10" dxfId="2209" priority="8" rank="1"/>
  </conditionalFormatting>
  <conditionalFormatting sqref="H4">
    <cfRule type="top10" dxfId="2208" priority="9" rank="1"/>
  </conditionalFormatting>
  <conditionalFormatting sqref="G4">
    <cfRule type="top10" dxfId="2207" priority="10" rank="1"/>
  </conditionalFormatting>
  <conditionalFormatting sqref="F4">
    <cfRule type="top10" dxfId="2206" priority="11" rank="1"/>
  </conditionalFormatting>
  <conditionalFormatting sqref="E4">
    <cfRule type="top10" dxfId="2205" priority="12" rank="1"/>
  </conditionalFormatting>
  <conditionalFormatting sqref="J5">
    <cfRule type="top10" dxfId="2204" priority="1" rank="1"/>
  </conditionalFormatting>
  <conditionalFormatting sqref="I5">
    <cfRule type="top10" dxfId="2203" priority="2" rank="1"/>
  </conditionalFormatting>
  <conditionalFormatting sqref="H5">
    <cfRule type="top10" dxfId="2202" priority="3" rank="1"/>
  </conditionalFormatting>
  <conditionalFormatting sqref="G5">
    <cfRule type="top10" dxfId="2201" priority="4" rank="1"/>
  </conditionalFormatting>
  <conditionalFormatting sqref="F5">
    <cfRule type="top10" dxfId="2200" priority="5" rank="1"/>
  </conditionalFormatting>
  <conditionalFormatting sqref="E5">
    <cfRule type="top10" dxfId="2199" priority="6" rank="1"/>
  </conditionalFormatting>
  <hyperlinks>
    <hyperlink ref="Q1" location="'National Rankings'!A1" display="Back to Ranking" xr:uid="{71EB7AE4-FBE5-4152-83BD-CFE5D923601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15B98AB-8EF7-4DE1-9078-74D4AEC2141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E3D96-AA4B-4026-88CF-6291BD927449}">
  <sheetPr codeName="Sheet33"/>
  <dimension ref="A1:Q9"/>
  <sheetViews>
    <sheetView topLeftCell="A6" workbookViewId="0">
      <selection activeCell="A7" sqref="A7:O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70</v>
      </c>
      <c r="C2" s="15">
        <v>44660</v>
      </c>
      <c r="D2" s="16" t="s">
        <v>62</v>
      </c>
      <c r="E2" s="17">
        <v>192</v>
      </c>
      <c r="F2" s="17">
        <v>174</v>
      </c>
      <c r="G2" s="17">
        <v>186</v>
      </c>
      <c r="H2" s="17">
        <v>184</v>
      </c>
      <c r="I2" s="17"/>
      <c r="J2" s="17"/>
      <c r="K2" s="18">
        <v>4</v>
      </c>
      <c r="L2" s="18">
        <v>736</v>
      </c>
      <c r="M2" s="19">
        <v>184</v>
      </c>
      <c r="N2" s="20">
        <v>13</v>
      </c>
      <c r="O2" s="21">
        <v>197</v>
      </c>
    </row>
    <row r="3" spans="1:17" x14ac:dyDescent="0.3">
      <c r="A3" s="13" t="s">
        <v>30</v>
      </c>
      <c r="B3" s="14" t="s">
        <v>70</v>
      </c>
      <c r="C3" s="15">
        <v>44695</v>
      </c>
      <c r="D3" s="16" t="s">
        <v>62</v>
      </c>
      <c r="E3" s="17">
        <v>185</v>
      </c>
      <c r="F3" s="17">
        <v>186</v>
      </c>
      <c r="G3" s="17">
        <v>186</v>
      </c>
      <c r="H3" s="17">
        <v>192</v>
      </c>
      <c r="I3" s="17"/>
      <c r="J3" s="17"/>
      <c r="K3" s="18">
        <v>4</v>
      </c>
      <c r="L3" s="18">
        <v>749</v>
      </c>
      <c r="M3" s="19">
        <v>187.25</v>
      </c>
      <c r="N3" s="20">
        <v>3</v>
      </c>
      <c r="O3" s="21">
        <v>190.25</v>
      </c>
    </row>
    <row r="4" spans="1:17" x14ac:dyDescent="0.3">
      <c r="A4" s="35" t="s">
        <v>29</v>
      </c>
      <c r="B4" s="14" t="s">
        <v>70</v>
      </c>
      <c r="C4" s="15">
        <v>44716</v>
      </c>
      <c r="D4" s="16" t="s">
        <v>100</v>
      </c>
      <c r="E4" s="17">
        <v>187</v>
      </c>
      <c r="F4" s="17">
        <v>190</v>
      </c>
      <c r="G4" s="17">
        <v>188</v>
      </c>
      <c r="H4" s="17">
        <v>187</v>
      </c>
      <c r="I4" s="17"/>
      <c r="J4" s="17"/>
      <c r="K4" s="18">
        <f>COUNT(E4:J4)</f>
        <v>4</v>
      </c>
      <c r="L4" s="18">
        <f>SUM(E4:J4)</f>
        <v>752</v>
      </c>
      <c r="M4" s="19">
        <f>IFERROR(L4/K4,0)</f>
        <v>188</v>
      </c>
      <c r="N4" s="20">
        <v>4</v>
      </c>
      <c r="O4" s="21">
        <f>SUM(M4+N4)</f>
        <v>192</v>
      </c>
    </row>
    <row r="5" spans="1:17" x14ac:dyDescent="0.3">
      <c r="A5" s="13" t="s">
        <v>30</v>
      </c>
      <c r="B5" s="14" t="s">
        <v>70</v>
      </c>
      <c r="C5" s="15">
        <v>44762</v>
      </c>
      <c r="D5" s="16" t="s">
        <v>60</v>
      </c>
      <c r="E5" s="17">
        <v>192</v>
      </c>
      <c r="F5" s="17">
        <v>190</v>
      </c>
      <c r="G5" s="17">
        <v>184</v>
      </c>
      <c r="H5" s="17">
        <v>193</v>
      </c>
      <c r="I5" s="17"/>
      <c r="J5" s="17"/>
      <c r="K5" s="18">
        <v>4</v>
      </c>
      <c r="L5" s="18">
        <v>759</v>
      </c>
      <c r="M5" s="19">
        <v>189.75</v>
      </c>
      <c r="N5" s="20">
        <v>3</v>
      </c>
      <c r="O5" s="21">
        <v>192.75</v>
      </c>
    </row>
    <row r="6" spans="1:17" x14ac:dyDescent="0.3">
      <c r="A6" s="13" t="s">
        <v>30</v>
      </c>
      <c r="B6" s="70" t="s">
        <v>70</v>
      </c>
      <c r="C6" s="15">
        <v>44793</v>
      </c>
      <c r="D6" s="16" t="s">
        <v>60</v>
      </c>
      <c r="E6" s="17">
        <v>186</v>
      </c>
      <c r="F6" s="17">
        <v>191</v>
      </c>
      <c r="G6" s="17">
        <v>186</v>
      </c>
      <c r="H6" s="17">
        <v>194</v>
      </c>
      <c r="I6" s="17">
        <v>194</v>
      </c>
      <c r="J6" s="17">
        <v>188</v>
      </c>
      <c r="K6" s="18">
        <v>6</v>
      </c>
      <c r="L6" s="18">
        <v>1139</v>
      </c>
      <c r="M6" s="19">
        <v>189.83333333333334</v>
      </c>
      <c r="N6" s="20">
        <v>4</v>
      </c>
      <c r="O6" s="21">
        <v>193.83333333333334</v>
      </c>
    </row>
    <row r="7" spans="1:17" x14ac:dyDescent="0.3">
      <c r="A7" s="13" t="s">
        <v>30</v>
      </c>
      <c r="B7" s="14" t="s">
        <v>70</v>
      </c>
      <c r="C7" s="15">
        <v>44856</v>
      </c>
      <c r="D7" s="16" t="s">
        <v>62</v>
      </c>
      <c r="E7" s="17">
        <v>185</v>
      </c>
      <c r="F7" s="17">
        <v>196</v>
      </c>
      <c r="G7" s="17">
        <v>193</v>
      </c>
      <c r="H7" s="17">
        <v>195</v>
      </c>
      <c r="I7" s="17"/>
      <c r="J7" s="17"/>
      <c r="K7" s="18">
        <v>4</v>
      </c>
      <c r="L7" s="18">
        <v>769</v>
      </c>
      <c r="M7" s="19">
        <v>192.25</v>
      </c>
      <c r="N7" s="20">
        <v>6</v>
      </c>
      <c r="O7" s="21">
        <v>198.25</v>
      </c>
    </row>
    <row r="9" spans="1:17" x14ac:dyDescent="0.3">
      <c r="K9" s="8">
        <f>SUM(K2:K8)</f>
        <v>26</v>
      </c>
      <c r="L9" s="8">
        <f>SUM(L2:L8)</f>
        <v>4904</v>
      </c>
      <c r="M9" s="7">
        <f>SUM(L9/K9)</f>
        <v>188.61538461538461</v>
      </c>
      <c r="N9" s="8">
        <f>SUM(N2:N8)</f>
        <v>33</v>
      </c>
      <c r="O9" s="12">
        <f>SUM(M9+N9)</f>
        <v>221.61538461538461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5_1_1_2"/>
    <protectedRange algorithmName="SHA-512" hashValue="ON39YdpmFHfN9f47KpiRvqrKx0V9+erV1CNkpWzYhW/Qyc6aT8rEyCrvauWSYGZK2ia3o7vd3akF07acHAFpOA==" saltValue="yVW9XmDwTqEnmpSGai0KYg==" spinCount="100000" sqref="D2" name="Range1_1_3_1_2_2"/>
    <protectedRange algorithmName="SHA-512" hashValue="ON39YdpmFHfN9f47KpiRvqrKx0V9+erV1CNkpWzYhW/Qyc6aT8rEyCrvauWSYGZK2ia3o7vd3akF07acHAFpOA==" saltValue="yVW9XmDwTqEnmpSGai0KYg==" spinCount="100000" sqref="B3:C3 E3:J3" name="Range1_10_1"/>
    <protectedRange algorithmName="SHA-512" hashValue="ON39YdpmFHfN9f47KpiRvqrKx0V9+erV1CNkpWzYhW/Qyc6aT8rEyCrvauWSYGZK2ia3o7vd3akF07acHAFpOA==" saltValue="yVW9XmDwTqEnmpSGai0KYg==" spinCount="100000" sqref="D3" name="Range1_1_7_1"/>
    <protectedRange algorithmName="SHA-512" hashValue="ON39YdpmFHfN9f47KpiRvqrKx0V9+erV1CNkpWzYhW/Qyc6aT8rEyCrvauWSYGZK2ia3o7vd3akF07acHAFpOA==" saltValue="yVW9XmDwTqEnmpSGai0KYg==" spinCount="100000" sqref="E4:J4 B4:C4" name="Range1_22_2"/>
    <protectedRange algorithmName="SHA-512" hashValue="ON39YdpmFHfN9f47KpiRvqrKx0V9+erV1CNkpWzYhW/Qyc6aT8rEyCrvauWSYGZK2ia3o7vd3akF07acHAFpOA==" saltValue="yVW9XmDwTqEnmpSGai0KYg==" spinCount="100000" sqref="D4" name="Range1_1_21_1"/>
    <protectedRange algorithmName="SHA-512" hashValue="ON39YdpmFHfN9f47KpiRvqrKx0V9+erV1CNkpWzYhW/Qyc6aT8rEyCrvauWSYGZK2ia3o7vd3akF07acHAFpOA==" saltValue="yVW9XmDwTqEnmpSGai0KYg==" spinCount="100000" sqref="E5:J5 B5:C5" name="Range1_13"/>
    <protectedRange algorithmName="SHA-512" hashValue="ON39YdpmFHfN9f47KpiRvqrKx0V9+erV1CNkpWzYhW/Qyc6aT8rEyCrvauWSYGZK2ia3o7vd3akF07acHAFpOA==" saltValue="yVW9XmDwTqEnmpSGai0KYg==" spinCount="100000" sqref="D5" name="Range1_1_9"/>
    <protectedRange algorithmName="SHA-512" hashValue="ON39YdpmFHfN9f47KpiRvqrKx0V9+erV1CNkpWzYhW/Qyc6aT8rEyCrvauWSYGZK2ia3o7vd3akF07acHAFpOA==" saltValue="yVW9XmDwTqEnmpSGai0KYg==" spinCount="100000" sqref="E6:J6 B6:C6" name="Range1_12"/>
    <protectedRange algorithmName="SHA-512" hashValue="ON39YdpmFHfN9f47KpiRvqrKx0V9+erV1CNkpWzYhW/Qyc6aT8rEyCrvauWSYGZK2ia3o7vd3akF07acHAFpOA==" saltValue="yVW9XmDwTqEnmpSGai0KYg==" spinCount="100000" sqref="D6" name="Range1_1_9_1"/>
    <protectedRange algorithmName="SHA-512" hashValue="ON39YdpmFHfN9f47KpiRvqrKx0V9+erV1CNkpWzYhW/Qyc6aT8rEyCrvauWSYGZK2ia3o7vd3akF07acHAFpOA==" saltValue="yVW9XmDwTqEnmpSGai0KYg==" spinCount="100000" sqref="B7:C7 I7:J7" name="Range1_80"/>
    <protectedRange algorithmName="SHA-512" hashValue="ON39YdpmFHfN9f47KpiRvqrKx0V9+erV1CNkpWzYhW/Qyc6aT8rEyCrvauWSYGZK2ia3o7vd3akF07acHAFpOA==" saltValue="yVW9XmDwTqEnmpSGai0KYg==" spinCount="100000" sqref="D7" name="Range1_1_78"/>
    <protectedRange algorithmName="SHA-512" hashValue="ON39YdpmFHfN9f47KpiRvqrKx0V9+erV1CNkpWzYhW/Qyc6aT8rEyCrvauWSYGZK2ia3o7vd3akF07acHAFpOA==" saltValue="yVW9XmDwTqEnmpSGai0KYg==" spinCount="100000" sqref="E7:H7" name="Range1_3_23"/>
  </protectedRanges>
  <conditionalFormatting sqref="I2">
    <cfRule type="top10" dxfId="2198" priority="38" rank="1"/>
  </conditionalFormatting>
  <conditionalFormatting sqref="H2">
    <cfRule type="top10" dxfId="2197" priority="34" rank="1"/>
  </conditionalFormatting>
  <conditionalFormatting sqref="J2">
    <cfRule type="top10" dxfId="2196" priority="35" rank="1"/>
  </conditionalFormatting>
  <conditionalFormatting sqref="G2">
    <cfRule type="top10" dxfId="2195" priority="37" rank="1"/>
  </conditionalFormatting>
  <conditionalFormatting sqref="F2">
    <cfRule type="top10" dxfId="2194" priority="36" rank="1"/>
  </conditionalFormatting>
  <conditionalFormatting sqref="E2">
    <cfRule type="top10" dxfId="2193" priority="33" rank="1"/>
  </conditionalFormatting>
  <conditionalFormatting sqref="I3">
    <cfRule type="top10" dxfId="2192" priority="32" rank="1"/>
  </conditionalFormatting>
  <conditionalFormatting sqref="H3">
    <cfRule type="top10" dxfId="2191" priority="28" rank="1"/>
  </conditionalFormatting>
  <conditionalFormatting sqref="J3">
    <cfRule type="top10" dxfId="2190" priority="29" rank="1"/>
  </conditionalFormatting>
  <conditionalFormatting sqref="G3">
    <cfRule type="top10" dxfId="2189" priority="31" rank="1"/>
  </conditionalFormatting>
  <conditionalFormatting sqref="F3">
    <cfRule type="top10" dxfId="2188" priority="30" rank="1"/>
  </conditionalFormatting>
  <conditionalFormatting sqref="E3">
    <cfRule type="top10" dxfId="2187" priority="27" rank="1"/>
  </conditionalFormatting>
  <conditionalFormatting sqref="E4">
    <cfRule type="top10" dxfId="2186" priority="26" rank="1"/>
  </conditionalFormatting>
  <conditionalFormatting sqref="F4">
    <cfRule type="top10" dxfId="2185" priority="25" rank="1"/>
  </conditionalFormatting>
  <conditionalFormatting sqref="G4">
    <cfRule type="top10" dxfId="2184" priority="24" rank="1"/>
  </conditionalFormatting>
  <conditionalFormatting sqref="H4">
    <cfRule type="top10" dxfId="2183" priority="23" rank="1"/>
  </conditionalFormatting>
  <conditionalFormatting sqref="I4">
    <cfRule type="top10" dxfId="2182" priority="22" rank="1"/>
  </conditionalFormatting>
  <conditionalFormatting sqref="J4">
    <cfRule type="top10" dxfId="2181" priority="21" rank="1"/>
  </conditionalFormatting>
  <conditionalFormatting sqref="J5">
    <cfRule type="top10" dxfId="2180" priority="15" rank="1"/>
  </conditionalFormatting>
  <conditionalFormatting sqref="I5">
    <cfRule type="top10" dxfId="2179" priority="16" rank="1"/>
  </conditionalFormatting>
  <conditionalFormatting sqref="H5">
    <cfRule type="top10" dxfId="2178" priority="17" rank="1"/>
  </conditionalFormatting>
  <conditionalFormatting sqref="G5">
    <cfRule type="top10" dxfId="2177" priority="18" rank="1"/>
  </conditionalFormatting>
  <conditionalFormatting sqref="F5">
    <cfRule type="top10" dxfId="2176" priority="19" rank="1"/>
  </conditionalFormatting>
  <conditionalFormatting sqref="E5">
    <cfRule type="top10" dxfId="2175" priority="20" rank="1"/>
  </conditionalFormatting>
  <conditionalFormatting sqref="J6">
    <cfRule type="top10" dxfId="2174" priority="9" rank="1"/>
  </conditionalFormatting>
  <conditionalFormatting sqref="I6">
    <cfRule type="top10" dxfId="2173" priority="10" rank="1"/>
  </conditionalFormatting>
  <conditionalFormatting sqref="H6">
    <cfRule type="top10" dxfId="2172" priority="11" rank="1"/>
  </conditionalFormatting>
  <conditionalFormatting sqref="G6">
    <cfRule type="top10" dxfId="2171" priority="12" rank="1"/>
  </conditionalFormatting>
  <conditionalFormatting sqref="F6">
    <cfRule type="top10" dxfId="2170" priority="13" rank="1"/>
  </conditionalFormatting>
  <conditionalFormatting sqref="E6">
    <cfRule type="top10" dxfId="2169" priority="14" rank="1"/>
  </conditionalFormatting>
  <conditionalFormatting sqref="F7">
    <cfRule type="top10" dxfId="2168" priority="6" rank="1"/>
  </conditionalFormatting>
  <conditionalFormatting sqref="I7">
    <cfRule type="top10" dxfId="2167" priority="3" rank="1"/>
    <cfRule type="top10" dxfId="2166" priority="8" rank="1"/>
  </conditionalFormatting>
  <conditionalFormatting sqref="E7">
    <cfRule type="top10" dxfId="2165" priority="7" rank="1"/>
  </conditionalFormatting>
  <conditionalFormatting sqref="G7">
    <cfRule type="top10" dxfId="2164" priority="5" rank="1"/>
  </conditionalFormatting>
  <conditionalFormatting sqref="H7">
    <cfRule type="top10" dxfId="2163" priority="4" rank="1"/>
  </conditionalFormatting>
  <conditionalFormatting sqref="J7">
    <cfRule type="top10" dxfId="2162" priority="2" rank="1"/>
  </conditionalFormatting>
  <conditionalFormatting sqref="E7:J7">
    <cfRule type="cellIs" dxfId="2161" priority="1" operator="greaterThanOrEqual">
      <formula>200</formula>
    </cfRule>
  </conditionalFormatting>
  <hyperlinks>
    <hyperlink ref="Q1" location="'National Rankings'!A1" display="Back to Ranking" xr:uid="{9C9E40CE-0BA8-4ACB-808C-D8A00E53BD0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44DE1D0-38F5-4D59-827C-EC833285EC9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55107-2349-496C-927C-02E53B223E40}">
  <sheetPr codeName="Sheet62"/>
  <dimension ref="A1:Q4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48</v>
      </c>
      <c r="B2" s="14" t="s">
        <v>56</v>
      </c>
      <c r="C2" s="15">
        <v>44639</v>
      </c>
      <c r="D2" s="16" t="s">
        <v>51</v>
      </c>
      <c r="E2" s="17">
        <v>188</v>
      </c>
      <c r="F2" s="17">
        <v>189</v>
      </c>
      <c r="G2" s="17"/>
      <c r="H2" s="17"/>
      <c r="I2" s="17"/>
      <c r="J2" s="17"/>
      <c r="K2" s="18">
        <v>2</v>
      </c>
      <c r="L2" s="18">
        <v>377</v>
      </c>
      <c r="M2" s="19">
        <v>188.5</v>
      </c>
      <c r="N2" s="20">
        <v>9</v>
      </c>
      <c r="O2" s="21">
        <v>197.5</v>
      </c>
    </row>
    <row r="4" spans="1:17" x14ac:dyDescent="0.3">
      <c r="K4" s="8">
        <f>SUM(K2:K3)</f>
        <v>2</v>
      </c>
      <c r="L4" s="8">
        <f>SUM(L2:L3)</f>
        <v>377</v>
      </c>
      <c r="M4" s="7">
        <f>SUM(L4/K4)</f>
        <v>188.5</v>
      </c>
      <c r="N4" s="8">
        <f>SUM(N2:N3)</f>
        <v>9</v>
      </c>
      <c r="O4" s="12">
        <f>SUM(M4+N4)</f>
        <v>197.5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_1"/>
    <protectedRange algorithmName="SHA-512" hashValue="ON39YdpmFHfN9f47KpiRvqrKx0V9+erV1CNkpWzYhW/Qyc6aT8rEyCrvauWSYGZK2ia3o7vd3akF07acHAFpOA==" saltValue="yVW9XmDwTqEnmpSGai0KYg==" spinCount="100000" sqref="D2" name="Range1_1_3_1_1"/>
  </protectedRanges>
  <conditionalFormatting sqref="E2">
    <cfRule type="top10" dxfId="2160" priority="18" rank="1"/>
  </conditionalFormatting>
  <conditionalFormatting sqref="F2">
    <cfRule type="top10" dxfId="2159" priority="17" rank="1"/>
  </conditionalFormatting>
  <conditionalFormatting sqref="G2">
    <cfRule type="top10" dxfId="2158" priority="16" rank="1"/>
  </conditionalFormatting>
  <conditionalFormatting sqref="H2">
    <cfRule type="top10" dxfId="2157" priority="15" rank="1"/>
  </conditionalFormatting>
  <conditionalFormatting sqref="I2">
    <cfRule type="top10" dxfId="2156" priority="14" rank="1"/>
  </conditionalFormatting>
  <conditionalFormatting sqref="J2">
    <cfRule type="top10" dxfId="2155" priority="13" rank="1"/>
  </conditionalFormatting>
  <hyperlinks>
    <hyperlink ref="Q1" location="'National Rankings'!A1" display="Back to Ranking" xr:uid="{DE903F4F-1515-44AD-9A0C-7C325BFDAB5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2975B2E-B6CD-4C09-90F1-73921B355E7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B845F-B88C-45CD-AA97-E5A4BECAD9A8}">
  <dimension ref="A1:Q5"/>
  <sheetViews>
    <sheetView workbookViewId="0">
      <selection activeCell="C11" sqref="C1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176</v>
      </c>
      <c r="C2" s="15">
        <v>44811</v>
      </c>
      <c r="D2" s="16" t="s">
        <v>60</v>
      </c>
      <c r="E2" s="17">
        <v>199</v>
      </c>
      <c r="F2" s="17">
        <v>196</v>
      </c>
      <c r="G2" s="17">
        <v>190</v>
      </c>
      <c r="H2" s="17">
        <v>194</v>
      </c>
      <c r="I2" s="17"/>
      <c r="J2" s="17"/>
      <c r="K2" s="18">
        <v>4</v>
      </c>
      <c r="L2" s="18">
        <v>779</v>
      </c>
      <c r="M2" s="19">
        <v>194.75</v>
      </c>
      <c r="N2" s="20">
        <v>13</v>
      </c>
      <c r="O2" s="21">
        <v>207.75</v>
      </c>
    </row>
    <row r="3" spans="1:17" x14ac:dyDescent="0.3">
      <c r="A3" s="13" t="s">
        <v>30</v>
      </c>
      <c r="B3" s="14" t="s">
        <v>176</v>
      </c>
      <c r="C3" s="15">
        <v>44860</v>
      </c>
      <c r="D3" s="16" t="s">
        <v>83</v>
      </c>
      <c r="E3" s="17">
        <v>194</v>
      </c>
      <c r="F3" s="17">
        <v>196</v>
      </c>
      <c r="G3" s="17">
        <v>197</v>
      </c>
      <c r="H3" s="17">
        <v>195</v>
      </c>
      <c r="I3" s="17"/>
      <c r="J3" s="17"/>
      <c r="K3" s="18">
        <v>4</v>
      </c>
      <c r="L3" s="18">
        <v>782</v>
      </c>
      <c r="M3" s="19">
        <v>195.5</v>
      </c>
      <c r="N3" s="20">
        <v>6</v>
      </c>
      <c r="O3" s="21">
        <v>201.5</v>
      </c>
    </row>
    <row r="5" spans="1:17" x14ac:dyDescent="0.3">
      <c r="K5" s="8">
        <f>SUM(K2:K4)</f>
        <v>8</v>
      </c>
      <c r="L5" s="8">
        <f>SUM(L2:L4)</f>
        <v>1561</v>
      </c>
      <c r="M5" s="7">
        <f>SUM(L5/K5)</f>
        <v>195.125</v>
      </c>
      <c r="N5" s="8">
        <f>SUM(N2:N4)</f>
        <v>19</v>
      </c>
      <c r="O5" s="12">
        <f>SUM(M5+N5)</f>
        <v>214.125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3"/>
    <protectedRange algorithmName="SHA-512" hashValue="ON39YdpmFHfN9f47KpiRvqrKx0V9+erV1CNkpWzYhW/Qyc6aT8rEyCrvauWSYGZK2ia3o7vd3akF07acHAFpOA==" saltValue="yVW9XmDwTqEnmpSGai0KYg==" spinCount="100000" sqref="D2" name="Range1_1_15_2"/>
    <protectedRange algorithmName="SHA-512" hashValue="ON39YdpmFHfN9f47KpiRvqrKx0V9+erV1CNkpWzYhW/Qyc6aT8rEyCrvauWSYGZK2ia3o7vd3akF07acHAFpOA==" saltValue="yVW9XmDwTqEnmpSGai0KYg==" spinCount="100000" sqref="E2:J2" name="Range1_3_5_2"/>
    <protectedRange algorithmName="SHA-512" hashValue="ON39YdpmFHfN9f47KpiRvqrKx0V9+erV1CNkpWzYhW/Qyc6aT8rEyCrvauWSYGZK2ia3o7vd3akF07acHAFpOA==" saltValue="yVW9XmDwTqEnmpSGai0KYg==" spinCount="100000" sqref="I3:J3 B3:C3" name="Range1_80_2"/>
    <protectedRange algorithmName="SHA-512" hashValue="ON39YdpmFHfN9f47KpiRvqrKx0V9+erV1CNkpWzYhW/Qyc6aT8rEyCrvauWSYGZK2ia3o7vd3akF07acHAFpOA==" saltValue="yVW9XmDwTqEnmpSGai0KYg==" spinCount="100000" sqref="D3" name="Range1_1_78_2"/>
    <protectedRange algorithmName="SHA-512" hashValue="ON39YdpmFHfN9f47KpiRvqrKx0V9+erV1CNkpWzYhW/Qyc6aT8rEyCrvauWSYGZK2ia3o7vd3akF07acHAFpOA==" saltValue="yVW9XmDwTqEnmpSGai0KYg==" spinCount="100000" sqref="E3:H3" name="Range1_3_23_2"/>
  </protectedRanges>
  <conditionalFormatting sqref="F2">
    <cfRule type="top10" dxfId="2154" priority="23" rank="1"/>
  </conditionalFormatting>
  <conditionalFormatting sqref="E2">
    <cfRule type="top10" dxfId="2153" priority="22" rank="1"/>
  </conditionalFormatting>
  <conditionalFormatting sqref="J2">
    <cfRule type="top10" dxfId="2152" priority="21" rank="1"/>
  </conditionalFormatting>
  <conditionalFormatting sqref="E2:J2">
    <cfRule type="cellIs" dxfId="2151" priority="20" operator="greaterThanOrEqual">
      <formula>200</formula>
    </cfRule>
  </conditionalFormatting>
  <conditionalFormatting sqref="G2">
    <cfRule type="top10" dxfId="2150" priority="19" rank="1"/>
  </conditionalFormatting>
  <conditionalFormatting sqref="H2">
    <cfRule type="top10" dxfId="2149" priority="18" rank="1"/>
  </conditionalFormatting>
  <conditionalFormatting sqref="I2">
    <cfRule type="top10" dxfId="2148" priority="17" rank="1"/>
  </conditionalFormatting>
  <conditionalFormatting sqref="F3">
    <cfRule type="top10" dxfId="2147" priority="6" rank="1"/>
  </conditionalFormatting>
  <conditionalFormatting sqref="I3">
    <cfRule type="top10" dxfId="2146" priority="3" rank="1"/>
    <cfRule type="top10" dxfId="2145" priority="8" rank="1"/>
  </conditionalFormatting>
  <conditionalFormatting sqref="E3">
    <cfRule type="top10" dxfId="2144" priority="7" rank="1"/>
  </conditionalFormatting>
  <conditionalFormatting sqref="G3">
    <cfRule type="top10" dxfId="2143" priority="5" rank="1"/>
  </conditionalFormatting>
  <conditionalFormatting sqref="H3">
    <cfRule type="top10" dxfId="2142" priority="4" rank="1"/>
  </conditionalFormatting>
  <conditionalFormatting sqref="J3">
    <cfRule type="top10" dxfId="2141" priority="2" rank="1"/>
  </conditionalFormatting>
  <conditionalFormatting sqref="E3:J3">
    <cfRule type="cellIs" dxfId="2140" priority="1" operator="greaterThanOrEqual">
      <formula>200</formula>
    </cfRule>
  </conditionalFormatting>
  <hyperlinks>
    <hyperlink ref="Q1" location="'National Rankings'!A1" display="Back to Ranking" xr:uid="{1CA90312-AB88-43BE-95B7-DBD2AE03423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C8BD21D-779B-4E5E-857F-C0F8D354A90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3AF44-9225-47DB-8C05-64906C420B1F}">
  <sheetPr codeName="Sheet90"/>
  <dimension ref="A1:Q19"/>
  <sheetViews>
    <sheetView workbookViewId="0">
      <selection activeCell="D20" sqref="D20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63</v>
      </c>
      <c r="C2" s="15">
        <v>44661</v>
      </c>
      <c r="D2" s="16" t="s">
        <v>59</v>
      </c>
      <c r="E2" s="17">
        <v>187</v>
      </c>
      <c r="F2" s="17">
        <v>190</v>
      </c>
      <c r="G2" s="17">
        <v>187</v>
      </c>
      <c r="H2" s="17">
        <v>171</v>
      </c>
      <c r="I2" s="17"/>
      <c r="J2" s="17"/>
      <c r="K2" s="18">
        <v>4</v>
      </c>
      <c r="L2" s="18">
        <v>735</v>
      </c>
      <c r="M2" s="19">
        <v>183.75</v>
      </c>
      <c r="N2" s="20">
        <v>3</v>
      </c>
      <c r="O2" s="21">
        <v>186.75</v>
      </c>
    </row>
    <row r="3" spans="1:17" x14ac:dyDescent="0.3">
      <c r="A3" s="13" t="s">
        <v>30</v>
      </c>
      <c r="B3" s="14" t="s">
        <v>63</v>
      </c>
      <c r="C3" s="15">
        <v>44689</v>
      </c>
      <c r="D3" s="16" t="s">
        <v>59</v>
      </c>
      <c r="E3" s="17">
        <v>191</v>
      </c>
      <c r="F3" s="17">
        <v>185</v>
      </c>
      <c r="G3" s="17">
        <v>187</v>
      </c>
      <c r="H3" s="17">
        <v>192</v>
      </c>
      <c r="I3" s="17"/>
      <c r="J3" s="17"/>
      <c r="K3" s="18">
        <v>4</v>
      </c>
      <c r="L3" s="18">
        <v>755</v>
      </c>
      <c r="M3" s="19">
        <v>188.75</v>
      </c>
      <c r="N3" s="20">
        <v>5</v>
      </c>
      <c r="O3" s="21">
        <v>193.75</v>
      </c>
    </row>
    <row r="4" spans="1:17" x14ac:dyDescent="0.3">
      <c r="A4" s="35" t="s">
        <v>29</v>
      </c>
      <c r="B4" s="36" t="s">
        <v>63</v>
      </c>
      <c r="C4" s="37">
        <v>44703</v>
      </c>
      <c r="D4" s="38" t="s">
        <v>93</v>
      </c>
      <c r="E4" s="39">
        <v>189</v>
      </c>
      <c r="F4" s="39">
        <v>192</v>
      </c>
      <c r="G4" s="39">
        <v>189</v>
      </c>
      <c r="H4" s="39">
        <v>195</v>
      </c>
      <c r="I4" s="39"/>
      <c r="J4" s="39"/>
      <c r="K4" s="40">
        <v>4</v>
      </c>
      <c r="L4" s="40">
        <v>765</v>
      </c>
      <c r="M4" s="41">
        <v>191.25</v>
      </c>
      <c r="N4" s="42">
        <v>13</v>
      </c>
      <c r="O4" s="43">
        <v>204.25</v>
      </c>
    </row>
    <row r="5" spans="1:17" x14ac:dyDescent="0.3">
      <c r="A5" s="35" t="s">
        <v>29</v>
      </c>
      <c r="B5" s="14" t="s">
        <v>63</v>
      </c>
      <c r="C5" s="15">
        <v>44724</v>
      </c>
      <c r="D5" s="16" t="s">
        <v>59</v>
      </c>
      <c r="E5" s="17">
        <v>190</v>
      </c>
      <c r="F5" s="17">
        <v>188</v>
      </c>
      <c r="G5" s="17">
        <v>190</v>
      </c>
      <c r="H5" s="17">
        <v>190</v>
      </c>
      <c r="I5" s="17"/>
      <c r="J5" s="17"/>
      <c r="K5" s="18">
        <v>4</v>
      </c>
      <c r="L5" s="18">
        <v>758</v>
      </c>
      <c r="M5" s="19">
        <v>189.5</v>
      </c>
      <c r="N5" s="20">
        <v>3</v>
      </c>
      <c r="O5" s="21">
        <v>192.5</v>
      </c>
    </row>
    <row r="6" spans="1:17" x14ac:dyDescent="0.3">
      <c r="A6" s="13" t="s">
        <v>30</v>
      </c>
      <c r="B6" s="14" t="s">
        <v>63</v>
      </c>
      <c r="C6" s="15">
        <v>44738</v>
      </c>
      <c r="D6" s="16" t="s">
        <v>93</v>
      </c>
      <c r="E6" s="17">
        <v>179</v>
      </c>
      <c r="F6" s="17">
        <v>191</v>
      </c>
      <c r="G6" s="17">
        <v>195</v>
      </c>
      <c r="H6" s="17">
        <v>193</v>
      </c>
      <c r="I6" s="17"/>
      <c r="J6" s="17"/>
      <c r="K6" s="18">
        <v>4</v>
      </c>
      <c r="L6" s="18">
        <v>758</v>
      </c>
      <c r="M6" s="19">
        <v>189.5</v>
      </c>
      <c r="N6" s="20">
        <v>8</v>
      </c>
      <c r="O6" s="21">
        <v>197.5</v>
      </c>
    </row>
    <row r="7" spans="1:17" x14ac:dyDescent="0.3">
      <c r="A7" s="13" t="s">
        <v>30</v>
      </c>
      <c r="B7" s="14" t="s">
        <v>63</v>
      </c>
      <c r="C7" s="15">
        <v>44744</v>
      </c>
      <c r="D7" s="16" t="s">
        <v>122</v>
      </c>
      <c r="E7" s="17">
        <v>182.0001</v>
      </c>
      <c r="F7" s="17">
        <v>194</v>
      </c>
      <c r="G7" s="17">
        <v>190.0001</v>
      </c>
      <c r="H7" s="17"/>
      <c r="I7" s="17"/>
      <c r="J7" s="17"/>
      <c r="K7" s="18">
        <v>3</v>
      </c>
      <c r="L7" s="18">
        <v>566.00019999999995</v>
      </c>
      <c r="M7" s="19">
        <v>188.66673333333333</v>
      </c>
      <c r="N7" s="20">
        <v>5</v>
      </c>
      <c r="O7" s="21">
        <v>193.66673333333333</v>
      </c>
    </row>
    <row r="8" spans="1:17" x14ac:dyDescent="0.3">
      <c r="A8" s="13" t="s">
        <v>30</v>
      </c>
      <c r="B8" s="14" t="s">
        <v>63</v>
      </c>
      <c r="C8" s="15">
        <v>44752</v>
      </c>
      <c r="D8" s="16" t="s">
        <v>59</v>
      </c>
      <c r="E8" s="17">
        <v>184</v>
      </c>
      <c r="F8" s="17">
        <v>190</v>
      </c>
      <c r="G8" s="17">
        <v>188</v>
      </c>
      <c r="H8" s="17">
        <v>186</v>
      </c>
      <c r="I8" s="17"/>
      <c r="J8" s="17"/>
      <c r="K8" s="18">
        <v>4</v>
      </c>
      <c r="L8" s="18">
        <v>748</v>
      </c>
      <c r="M8" s="19">
        <v>187</v>
      </c>
      <c r="N8" s="20">
        <v>2</v>
      </c>
      <c r="O8" s="21">
        <v>189</v>
      </c>
    </row>
    <row r="9" spans="1:17" x14ac:dyDescent="0.3">
      <c r="A9" s="13" t="s">
        <v>30</v>
      </c>
      <c r="B9" s="14" t="s">
        <v>63</v>
      </c>
      <c r="C9" s="15">
        <v>44766</v>
      </c>
      <c r="D9" s="16" t="s">
        <v>93</v>
      </c>
      <c r="E9" s="17">
        <v>188</v>
      </c>
      <c r="F9" s="17">
        <v>183</v>
      </c>
      <c r="G9" s="17">
        <v>190</v>
      </c>
      <c r="H9" s="17">
        <v>189</v>
      </c>
      <c r="I9" s="17"/>
      <c r="J9" s="17"/>
      <c r="K9" s="18">
        <v>4</v>
      </c>
      <c r="L9" s="18">
        <v>750</v>
      </c>
      <c r="M9" s="19">
        <v>187.5</v>
      </c>
      <c r="N9" s="20">
        <v>2</v>
      </c>
      <c r="O9" s="21">
        <v>189.5</v>
      </c>
    </row>
    <row r="10" spans="1:17" x14ac:dyDescent="0.3">
      <c r="A10" s="13" t="s">
        <v>30</v>
      </c>
      <c r="B10" s="14" t="s">
        <v>63</v>
      </c>
      <c r="C10" s="15">
        <v>44787</v>
      </c>
      <c r="D10" s="16" t="s">
        <v>59</v>
      </c>
      <c r="E10" s="17">
        <v>187</v>
      </c>
      <c r="F10" s="17">
        <v>190</v>
      </c>
      <c r="G10" s="17">
        <v>191</v>
      </c>
      <c r="H10" s="17">
        <v>191</v>
      </c>
      <c r="I10" s="17"/>
      <c r="J10" s="17"/>
      <c r="K10" s="18">
        <v>4</v>
      </c>
      <c r="L10" s="18">
        <v>759</v>
      </c>
      <c r="M10" s="19">
        <v>189.75</v>
      </c>
      <c r="N10" s="20">
        <v>2</v>
      </c>
      <c r="O10" s="21">
        <v>191.75</v>
      </c>
    </row>
    <row r="11" spans="1:17" x14ac:dyDescent="0.3">
      <c r="A11" s="13" t="s">
        <v>30</v>
      </c>
      <c r="B11" s="14" t="s">
        <v>63</v>
      </c>
      <c r="C11" s="15">
        <v>44786</v>
      </c>
      <c r="D11" s="16" t="s">
        <v>122</v>
      </c>
      <c r="E11" s="17">
        <v>190.00049999999999</v>
      </c>
      <c r="F11" s="17">
        <v>193.00040000000001</v>
      </c>
      <c r="G11" s="17">
        <v>191.0001</v>
      </c>
      <c r="H11" s="17"/>
      <c r="I11" s="17"/>
      <c r="J11" s="17"/>
      <c r="K11" s="18">
        <v>3</v>
      </c>
      <c r="L11" s="18">
        <v>574.00099999999998</v>
      </c>
      <c r="M11" s="19">
        <v>191.33366666666666</v>
      </c>
      <c r="N11" s="20">
        <v>3</v>
      </c>
      <c r="O11" s="21">
        <v>194.33366666666666</v>
      </c>
    </row>
    <row r="12" spans="1:17" x14ac:dyDescent="0.3">
      <c r="A12" s="13" t="s">
        <v>30</v>
      </c>
      <c r="B12" s="14" t="s">
        <v>63</v>
      </c>
      <c r="C12" s="15">
        <v>44801</v>
      </c>
      <c r="D12" s="16" t="s">
        <v>93</v>
      </c>
      <c r="E12" s="17">
        <v>189</v>
      </c>
      <c r="F12" s="17">
        <v>190</v>
      </c>
      <c r="G12" s="17">
        <v>192</v>
      </c>
      <c r="H12" s="17">
        <v>188</v>
      </c>
      <c r="I12" s="17">
        <v>190</v>
      </c>
      <c r="J12" s="17">
        <v>185</v>
      </c>
      <c r="K12" s="18">
        <v>6</v>
      </c>
      <c r="L12" s="18">
        <v>1134</v>
      </c>
      <c r="M12" s="19">
        <v>189</v>
      </c>
      <c r="N12" s="20">
        <v>4</v>
      </c>
      <c r="O12" s="21">
        <f>SUM(M12+N12)</f>
        <v>193</v>
      </c>
    </row>
    <row r="13" spans="1:17" x14ac:dyDescent="0.3">
      <c r="A13" s="13" t="s">
        <v>30</v>
      </c>
      <c r="B13" s="14" t="s">
        <v>63</v>
      </c>
      <c r="C13" s="15">
        <v>44815</v>
      </c>
      <c r="D13" s="16" t="s">
        <v>59</v>
      </c>
      <c r="E13" s="17">
        <v>184</v>
      </c>
      <c r="F13" s="17">
        <v>189</v>
      </c>
      <c r="G13" s="17">
        <v>191</v>
      </c>
      <c r="H13" s="17">
        <v>188</v>
      </c>
      <c r="I13" s="17">
        <v>191</v>
      </c>
      <c r="J13" s="17">
        <v>185</v>
      </c>
      <c r="K13" s="18">
        <v>6</v>
      </c>
      <c r="L13" s="18">
        <v>1128</v>
      </c>
      <c r="M13" s="19">
        <v>188</v>
      </c>
      <c r="N13" s="20">
        <v>4</v>
      </c>
      <c r="O13" s="21">
        <v>192</v>
      </c>
    </row>
    <row r="14" spans="1:17" x14ac:dyDescent="0.3">
      <c r="A14" s="13" t="s">
        <v>30</v>
      </c>
      <c r="B14" s="14" t="s">
        <v>63</v>
      </c>
      <c r="C14" s="15">
        <v>44829</v>
      </c>
      <c r="D14" s="16" t="s">
        <v>93</v>
      </c>
      <c r="E14" s="17">
        <v>188</v>
      </c>
      <c r="F14" s="17">
        <v>182</v>
      </c>
      <c r="G14" s="17">
        <v>186</v>
      </c>
      <c r="H14" s="17">
        <v>183</v>
      </c>
      <c r="I14" s="17"/>
      <c r="J14" s="17"/>
      <c r="K14" s="18">
        <v>4</v>
      </c>
      <c r="L14" s="18">
        <v>739</v>
      </c>
      <c r="M14" s="19">
        <v>184.75</v>
      </c>
      <c r="N14" s="20">
        <v>4</v>
      </c>
      <c r="O14" s="21">
        <v>188.75</v>
      </c>
    </row>
    <row r="15" spans="1:17" x14ac:dyDescent="0.3">
      <c r="A15" s="13" t="s">
        <v>30</v>
      </c>
      <c r="B15" s="14" t="s">
        <v>63</v>
      </c>
      <c r="C15" s="15">
        <f>'[2]Rylee Dockery'!$C$26</f>
        <v>44849</v>
      </c>
      <c r="D15" s="16" t="str">
        <f>'[2]Rylee Dockery'!$D$26</f>
        <v>Bristol VA-Outdoor</v>
      </c>
      <c r="E15" s="17">
        <v>191.00020000000001</v>
      </c>
      <c r="F15" s="17">
        <v>181.0001</v>
      </c>
      <c r="G15" s="17">
        <v>189.00030000000001</v>
      </c>
      <c r="H15" s="17"/>
      <c r="I15" s="17"/>
      <c r="J15" s="17"/>
      <c r="K15" s="18">
        <v>3</v>
      </c>
      <c r="L15" s="18">
        <v>561.00060000000008</v>
      </c>
      <c r="M15" s="19">
        <v>187.00020000000004</v>
      </c>
      <c r="N15" s="20">
        <v>4</v>
      </c>
      <c r="O15" s="21">
        <v>191.00020000000004</v>
      </c>
    </row>
    <row r="16" spans="1:17" x14ac:dyDescent="0.3">
      <c r="A16" s="13" t="s">
        <v>30</v>
      </c>
      <c r="B16" s="14" t="s">
        <v>63</v>
      </c>
      <c r="C16" s="15">
        <v>44813</v>
      </c>
      <c r="D16" s="16" t="s">
        <v>59</v>
      </c>
      <c r="E16" s="17">
        <v>182</v>
      </c>
      <c r="F16" s="17">
        <v>193</v>
      </c>
      <c r="G16" s="17">
        <v>188</v>
      </c>
      <c r="H16" s="17">
        <v>181</v>
      </c>
      <c r="I16" s="17"/>
      <c r="J16" s="17"/>
      <c r="K16" s="18">
        <v>4</v>
      </c>
      <c r="L16" s="18">
        <v>744</v>
      </c>
      <c r="M16" s="19">
        <v>186</v>
      </c>
      <c r="N16" s="20">
        <v>4</v>
      </c>
      <c r="O16" s="21">
        <v>190</v>
      </c>
    </row>
    <row r="17" spans="1:15" x14ac:dyDescent="0.3">
      <c r="A17" s="13" t="s">
        <v>30</v>
      </c>
      <c r="B17" s="14" t="s">
        <v>63</v>
      </c>
      <c r="C17" s="15">
        <v>44864</v>
      </c>
      <c r="D17" s="16" t="s">
        <v>93</v>
      </c>
      <c r="E17" s="17">
        <v>190</v>
      </c>
      <c r="F17" s="17">
        <v>183</v>
      </c>
      <c r="G17" s="17">
        <v>188</v>
      </c>
      <c r="H17" s="17">
        <v>180</v>
      </c>
      <c r="I17" s="17">
        <v>180</v>
      </c>
      <c r="J17" s="17">
        <v>183</v>
      </c>
      <c r="K17" s="18">
        <v>6</v>
      </c>
      <c r="L17" s="18">
        <v>1104</v>
      </c>
      <c r="M17" s="19">
        <v>184</v>
      </c>
      <c r="N17" s="20">
        <v>4</v>
      </c>
      <c r="O17" s="21">
        <f>SUM(N17+M17)</f>
        <v>188</v>
      </c>
    </row>
    <row r="19" spans="1:15" x14ac:dyDescent="0.3">
      <c r="K19" s="8">
        <f>SUM(K2:K18)</f>
        <v>67</v>
      </c>
      <c r="L19" s="8">
        <f>SUM(L2:L18)</f>
        <v>12578.0018</v>
      </c>
      <c r="M19" s="7">
        <f>SUM(L19/K19)</f>
        <v>187.73137014925373</v>
      </c>
      <c r="N19" s="8">
        <f>SUM(N2:N18)</f>
        <v>70</v>
      </c>
      <c r="O19" s="12">
        <f>SUM(M19+N19)</f>
        <v>257.73137014925373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5_1_1"/>
    <protectedRange algorithmName="SHA-512" hashValue="ON39YdpmFHfN9f47KpiRvqrKx0V9+erV1CNkpWzYhW/Qyc6aT8rEyCrvauWSYGZK2ia3o7vd3akF07acHAFpOA==" saltValue="yVW9XmDwTqEnmpSGai0KYg==" spinCount="100000" sqref="D2" name="Range1_1_3_1_2"/>
    <protectedRange algorithmName="SHA-512" hashValue="ON39YdpmFHfN9f47KpiRvqrKx0V9+erV1CNkpWzYhW/Qyc6aT8rEyCrvauWSYGZK2ia3o7vd3akF07acHAFpOA==" saltValue="yVW9XmDwTqEnmpSGai0KYg==" spinCount="100000" sqref="E3:J3 B3:C3" name="Range1_10_1"/>
    <protectedRange algorithmName="SHA-512" hashValue="ON39YdpmFHfN9f47KpiRvqrKx0V9+erV1CNkpWzYhW/Qyc6aT8rEyCrvauWSYGZK2ia3o7vd3akF07acHAFpOA==" saltValue="yVW9XmDwTqEnmpSGai0KYg==" spinCount="100000" sqref="D3" name="Range1_1_7_1"/>
    <protectedRange algorithmName="SHA-512" hashValue="ON39YdpmFHfN9f47KpiRvqrKx0V9+erV1CNkpWzYhW/Qyc6aT8rEyCrvauWSYGZK2ia3o7vd3akF07acHAFpOA==" saltValue="yVW9XmDwTqEnmpSGai0KYg==" spinCount="100000" sqref="B4:C5 E4:J5" name="Range1_18_3"/>
    <protectedRange algorithmName="SHA-512" hashValue="ON39YdpmFHfN9f47KpiRvqrKx0V9+erV1CNkpWzYhW/Qyc6aT8rEyCrvauWSYGZK2ia3o7vd3akF07acHAFpOA==" saltValue="yVW9XmDwTqEnmpSGai0KYg==" spinCount="100000" sqref="D4:D5" name="Range1_1_13_2"/>
    <protectedRange algorithmName="SHA-512" hashValue="ON39YdpmFHfN9f47KpiRvqrKx0V9+erV1CNkpWzYhW/Qyc6aT8rEyCrvauWSYGZK2ia3o7vd3akF07acHAFpOA==" saltValue="yVW9XmDwTqEnmpSGai0KYg==" spinCount="100000" sqref="E6:J6 B6:C6" name="Range1_33"/>
    <protectedRange algorithmName="SHA-512" hashValue="ON39YdpmFHfN9f47KpiRvqrKx0V9+erV1CNkpWzYhW/Qyc6aT8rEyCrvauWSYGZK2ia3o7vd3akF07acHAFpOA==" saltValue="yVW9XmDwTqEnmpSGai0KYg==" spinCount="100000" sqref="D6" name="Range1_1_29"/>
    <protectedRange algorithmName="SHA-512" hashValue="ON39YdpmFHfN9f47KpiRvqrKx0V9+erV1CNkpWzYhW/Qyc6aT8rEyCrvauWSYGZK2ia3o7vd3akF07acHAFpOA==" saltValue="yVW9XmDwTqEnmpSGai0KYg==" spinCount="100000" sqref="E7:J7 B7:C7" name="Range1_32"/>
    <protectedRange algorithmName="SHA-512" hashValue="ON39YdpmFHfN9f47KpiRvqrKx0V9+erV1CNkpWzYhW/Qyc6aT8rEyCrvauWSYGZK2ia3o7vd3akF07acHAFpOA==" saltValue="yVW9XmDwTqEnmpSGai0KYg==" spinCount="100000" sqref="D7" name="Range1_1_28"/>
    <protectedRange algorithmName="SHA-512" hashValue="ON39YdpmFHfN9f47KpiRvqrKx0V9+erV1CNkpWzYhW/Qyc6aT8rEyCrvauWSYGZK2ia3o7vd3akF07acHAFpOA==" saltValue="yVW9XmDwTqEnmpSGai0KYg==" spinCount="100000" sqref="B8:C8 E8:J8" name="Range1_13"/>
    <protectedRange algorithmName="SHA-512" hashValue="ON39YdpmFHfN9f47KpiRvqrKx0V9+erV1CNkpWzYhW/Qyc6aT8rEyCrvauWSYGZK2ia3o7vd3akF07acHAFpOA==" saltValue="yVW9XmDwTqEnmpSGai0KYg==" spinCount="100000" sqref="D8" name="Range1_1_9"/>
    <protectedRange algorithmName="SHA-512" hashValue="ON39YdpmFHfN9f47KpiRvqrKx0V9+erV1CNkpWzYhW/Qyc6aT8rEyCrvauWSYGZK2ia3o7vd3akF07acHAFpOA==" saltValue="yVW9XmDwTqEnmpSGai0KYg==" spinCount="100000" sqref="C9" name="Range1_11"/>
    <protectedRange algorithmName="SHA-512" hashValue="ON39YdpmFHfN9f47KpiRvqrKx0V9+erV1CNkpWzYhW/Qyc6aT8rEyCrvauWSYGZK2ia3o7vd3akF07acHAFpOA==" saltValue="yVW9XmDwTqEnmpSGai0KYg==" spinCount="100000" sqref="D9" name="Range1_1_5"/>
    <protectedRange algorithmName="SHA-512" hashValue="ON39YdpmFHfN9f47KpiRvqrKx0V9+erV1CNkpWzYhW/Qyc6aT8rEyCrvauWSYGZK2ia3o7vd3akF07acHAFpOA==" saltValue="yVW9XmDwTqEnmpSGai0KYg==" spinCount="100000" sqref="I9:J9" name="Range1_12"/>
    <protectedRange algorithmName="SHA-512" hashValue="ON39YdpmFHfN9f47KpiRvqrKx0V9+erV1CNkpWzYhW/Qyc6aT8rEyCrvauWSYGZK2ia3o7vd3akF07acHAFpOA==" saltValue="yVW9XmDwTqEnmpSGai0KYg==" spinCount="100000" sqref="B9" name="Range1_12_1"/>
    <protectedRange algorithmName="SHA-512" hashValue="ON39YdpmFHfN9f47KpiRvqrKx0V9+erV1CNkpWzYhW/Qyc6aT8rEyCrvauWSYGZK2ia3o7vd3akF07acHAFpOA==" saltValue="yVW9XmDwTqEnmpSGai0KYg==" spinCount="100000" sqref="E9:H9" name="Range1_14"/>
    <protectedRange algorithmName="SHA-512" hashValue="ON39YdpmFHfN9f47KpiRvqrKx0V9+erV1CNkpWzYhW/Qyc6aT8rEyCrvauWSYGZK2ia3o7vd3akF07acHAFpOA==" saltValue="yVW9XmDwTqEnmpSGai0KYg==" spinCount="100000" sqref="E10:J11 B10:C11" name="Range1_5_1"/>
    <protectedRange algorithmName="SHA-512" hashValue="ON39YdpmFHfN9f47KpiRvqrKx0V9+erV1CNkpWzYhW/Qyc6aT8rEyCrvauWSYGZK2ia3o7vd3akF07acHAFpOA==" saltValue="yVW9XmDwTqEnmpSGai0KYg==" spinCount="100000" sqref="D10:D11" name="Range1_1_3_1"/>
    <protectedRange algorithmName="SHA-512" hashValue="ON39YdpmFHfN9f47KpiRvqrKx0V9+erV1CNkpWzYhW/Qyc6aT8rEyCrvauWSYGZK2ia3o7vd3akF07acHAFpOA==" saltValue="yVW9XmDwTqEnmpSGai0KYg==" spinCount="100000" sqref="B12:C12" name="Range1"/>
    <protectedRange algorithmName="SHA-512" hashValue="ON39YdpmFHfN9f47KpiRvqrKx0V9+erV1CNkpWzYhW/Qyc6aT8rEyCrvauWSYGZK2ia3o7vd3akF07acHAFpOA==" saltValue="yVW9XmDwTqEnmpSGai0KYg==" spinCount="100000" sqref="D12" name="Range1_1_15"/>
    <protectedRange algorithmName="SHA-512" hashValue="ON39YdpmFHfN9f47KpiRvqrKx0V9+erV1CNkpWzYhW/Qyc6aT8rEyCrvauWSYGZK2ia3o7vd3akF07acHAFpOA==" saltValue="yVW9XmDwTqEnmpSGai0KYg==" spinCount="100000" sqref="E12:J12" name="Range1_3_5"/>
    <protectedRange algorithmName="SHA-512" hashValue="ON39YdpmFHfN9f47KpiRvqrKx0V9+erV1CNkpWzYhW/Qyc6aT8rEyCrvauWSYGZK2ia3o7vd3akF07acHAFpOA==" saltValue="yVW9XmDwTqEnmpSGai0KYg==" spinCount="100000" sqref="I13:J14 B13:C14" name="Range1_22_1"/>
    <protectedRange algorithmName="SHA-512" hashValue="ON39YdpmFHfN9f47KpiRvqrKx0V9+erV1CNkpWzYhW/Qyc6aT8rEyCrvauWSYGZK2ia3o7vd3akF07acHAFpOA==" saltValue="yVW9XmDwTqEnmpSGai0KYg==" spinCount="100000" sqref="D13:D14" name="Range1_1_16_1"/>
    <protectedRange algorithmName="SHA-512" hashValue="ON39YdpmFHfN9f47KpiRvqrKx0V9+erV1CNkpWzYhW/Qyc6aT8rEyCrvauWSYGZK2ia3o7vd3akF07acHAFpOA==" saltValue="yVW9XmDwTqEnmpSGai0KYg==" spinCount="100000" sqref="E13:H14" name="Range1_3_4_2"/>
    <protectedRange sqref="I15:J16 B15:C16" name="Range1_9_2"/>
    <protectedRange sqref="D15:D16" name="Range1_1_7_2"/>
    <protectedRange sqref="E15:H16" name="Range1_3_5_1"/>
    <protectedRange algorithmName="SHA-512" hashValue="ON39YdpmFHfN9f47KpiRvqrKx0V9+erV1CNkpWzYhW/Qyc6aT8rEyCrvauWSYGZK2ia3o7vd3akF07acHAFpOA==" saltValue="yVW9XmDwTqEnmpSGai0KYg==" spinCount="100000" sqref="I17:J17 B17:C17" name="Range1_80_1"/>
    <protectedRange algorithmName="SHA-512" hashValue="ON39YdpmFHfN9f47KpiRvqrKx0V9+erV1CNkpWzYhW/Qyc6aT8rEyCrvauWSYGZK2ia3o7vd3akF07acHAFpOA==" saltValue="yVW9XmDwTqEnmpSGai0KYg==" spinCount="100000" sqref="D17" name="Range1_1_78_1"/>
    <protectedRange algorithmName="SHA-512" hashValue="ON39YdpmFHfN9f47KpiRvqrKx0V9+erV1CNkpWzYhW/Qyc6aT8rEyCrvauWSYGZK2ia3o7vd3akF07acHAFpOA==" saltValue="yVW9XmDwTqEnmpSGai0KYg==" spinCount="100000" sqref="E17:H17" name="Range1_3_23_1"/>
  </protectedRanges>
  <conditionalFormatting sqref="I2">
    <cfRule type="top10" dxfId="2139" priority="77" rank="1"/>
  </conditionalFormatting>
  <conditionalFormatting sqref="H2">
    <cfRule type="top10" dxfId="2138" priority="73" rank="1"/>
  </conditionalFormatting>
  <conditionalFormatting sqref="J2">
    <cfRule type="top10" dxfId="2137" priority="74" rank="1"/>
  </conditionalFormatting>
  <conditionalFormatting sqref="G2">
    <cfRule type="top10" dxfId="2136" priority="76" rank="1"/>
  </conditionalFormatting>
  <conditionalFormatting sqref="F2">
    <cfRule type="top10" dxfId="2135" priority="75" rank="1"/>
  </conditionalFormatting>
  <conditionalFormatting sqref="E2">
    <cfRule type="top10" dxfId="2134" priority="72" rank="1"/>
  </conditionalFormatting>
  <conditionalFormatting sqref="I3">
    <cfRule type="top10" dxfId="2133" priority="71" rank="1"/>
  </conditionalFormatting>
  <conditionalFormatting sqref="H3">
    <cfRule type="top10" dxfId="2132" priority="67" rank="1"/>
  </conditionalFormatting>
  <conditionalFormatting sqref="J3">
    <cfRule type="top10" dxfId="2131" priority="68" rank="1"/>
  </conditionalFormatting>
  <conditionalFormatting sqref="G3">
    <cfRule type="top10" dxfId="2130" priority="70" rank="1"/>
  </conditionalFormatting>
  <conditionalFormatting sqref="F3">
    <cfRule type="top10" dxfId="2129" priority="69" rank="1"/>
  </conditionalFormatting>
  <conditionalFormatting sqref="E3">
    <cfRule type="top10" dxfId="2128" priority="66" rank="1"/>
  </conditionalFormatting>
  <conditionalFormatting sqref="J4:J5">
    <cfRule type="top10" dxfId="2127" priority="60" rank="1"/>
  </conditionalFormatting>
  <conditionalFormatting sqref="I4:I5">
    <cfRule type="top10" dxfId="2126" priority="61" rank="1"/>
  </conditionalFormatting>
  <conditionalFormatting sqref="H4:H5">
    <cfRule type="top10" dxfId="2125" priority="62" rank="1"/>
  </conditionalFormatting>
  <conditionalFormatting sqref="G4:G5">
    <cfRule type="top10" dxfId="2124" priority="63" rank="1"/>
  </conditionalFormatting>
  <conditionalFormatting sqref="F4:F5">
    <cfRule type="top10" dxfId="2123" priority="64" rank="1"/>
  </conditionalFormatting>
  <conditionalFormatting sqref="E4:E5">
    <cfRule type="top10" dxfId="2122" priority="65" rank="1"/>
  </conditionalFormatting>
  <conditionalFormatting sqref="E6">
    <cfRule type="top10" dxfId="2121" priority="59" rank="1"/>
  </conditionalFormatting>
  <conditionalFormatting sqref="F6">
    <cfRule type="top10" dxfId="2120" priority="58" rank="1"/>
  </conditionalFormatting>
  <conditionalFormatting sqref="G6">
    <cfRule type="top10" dxfId="2119" priority="57" rank="1"/>
  </conditionalFormatting>
  <conditionalFormatting sqref="H6">
    <cfRule type="top10" dxfId="2118" priority="56" rank="1"/>
  </conditionalFormatting>
  <conditionalFormatting sqref="I6">
    <cfRule type="top10" dxfId="2117" priority="55" rank="1"/>
  </conditionalFormatting>
  <conditionalFormatting sqref="J6">
    <cfRule type="top10" dxfId="2116" priority="54" rank="1"/>
  </conditionalFormatting>
  <conditionalFormatting sqref="E7">
    <cfRule type="top10" dxfId="2115" priority="53" rank="1"/>
  </conditionalFormatting>
  <conditionalFormatting sqref="F7">
    <cfRule type="top10" dxfId="2114" priority="52" rank="1"/>
  </conditionalFormatting>
  <conditionalFormatting sqref="G7">
    <cfRule type="top10" dxfId="2113" priority="51" rank="1"/>
  </conditionalFormatting>
  <conditionalFormatting sqref="H7">
    <cfRule type="top10" dxfId="2112" priority="50" rank="1"/>
  </conditionalFormatting>
  <conditionalFormatting sqref="I7">
    <cfRule type="top10" dxfId="2111" priority="49" rank="1"/>
  </conditionalFormatting>
  <conditionalFormatting sqref="J7">
    <cfRule type="top10" dxfId="2110" priority="48" rank="1"/>
  </conditionalFormatting>
  <conditionalFormatting sqref="J8">
    <cfRule type="top10" dxfId="2109" priority="42" rank="1"/>
  </conditionalFormatting>
  <conditionalFormatting sqref="I8">
    <cfRule type="top10" dxfId="2108" priority="43" rank="1"/>
  </conditionalFormatting>
  <conditionalFormatting sqref="H8">
    <cfRule type="top10" dxfId="2107" priority="44" rank="1"/>
  </conditionalFormatting>
  <conditionalFormatting sqref="G8">
    <cfRule type="top10" dxfId="2106" priority="45" rank="1"/>
  </conditionalFormatting>
  <conditionalFormatting sqref="F8">
    <cfRule type="top10" dxfId="2105" priority="46" rank="1"/>
  </conditionalFormatting>
  <conditionalFormatting sqref="E8">
    <cfRule type="top10" dxfId="2104" priority="47" rank="1"/>
  </conditionalFormatting>
  <conditionalFormatting sqref="I9">
    <cfRule type="top10" dxfId="2103" priority="41" rank="1"/>
  </conditionalFormatting>
  <conditionalFormatting sqref="J9">
    <cfRule type="top10" dxfId="2102" priority="40" rank="1"/>
  </conditionalFormatting>
  <conditionalFormatting sqref="H9">
    <cfRule type="top10" dxfId="2101" priority="37" rank="1"/>
  </conditionalFormatting>
  <conditionalFormatting sqref="G9">
    <cfRule type="top10" dxfId="2100" priority="39" rank="1"/>
  </conditionalFormatting>
  <conditionalFormatting sqref="F9">
    <cfRule type="top10" dxfId="2099" priority="38" rank="1"/>
  </conditionalFormatting>
  <conditionalFormatting sqref="E9">
    <cfRule type="top10" dxfId="2098" priority="36" rank="1"/>
  </conditionalFormatting>
  <conditionalFormatting sqref="I10:I11">
    <cfRule type="top10" dxfId="2097" priority="35" rank="1"/>
  </conditionalFormatting>
  <conditionalFormatting sqref="H10:H11">
    <cfRule type="top10" dxfId="2096" priority="31" rank="1"/>
  </conditionalFormatting>
  <conditionalFormatting sqref="J10:J11">
    <cfRule type="top10" dxfId="2095" priority="32" rank="1"/>
  </conditionalFormatting>
  <conditionalFormatting sqref="G10:G11">
    <cfRule type="top10" dxfId="2094" priority="34" rank="1"/>
  </conditionalFormatting>
  <conditionalFormatting sqref="F10:F11">
    <cfRule type="top10" dxfId="2093" priority="33" rank="1"/>
  </conditionalFormatting>
  <conditionalFormatting sqref="E10:E11">
    <cfRule type="top10" dxfId="2092" priority="30" rank="1"/>
  </conditionalFormatting>
  <conditionalFormatting sqref="F12">
    <cfRule type="top10" dxfId="2091" priority="29" rank="1"/>
  </conditionalFormatting>
  <conditionalFormatting sqref="E12">
    <cfRule type="top10" dxfId="2090" priority="28" rank="1"/>
  </conditionalFormatting>
  <conditionalFormatting sqref="J12">
    <cfRule type="top10" dxfId="2089" priority="27" rank="1"/>
  </conditionalFormatting>
  <conditionalFormatting sqref="E12:J12">
    <cfRule type="cellIs" dxfId="2088" priority="26" operator="greaterThanOrEqual">
      <formula>200</formula>
    </cfRule>
  </conditionalFormatting>
  <conditionalFormatting sqref="G12">
    <cfRule type="top10" dxfId="2087" priority="25" rank="1"/>
  </conditionalFormatting>
  <conditionalFormatting sqref="H12">
    <cfRule type="top10" dxfId="2086" priority="24" rank="1"/>
  </conditionalFormatting>
  <conditionalFormatting sqref="I12">
    <cfRule type="top10" dxfId="2085" priority="23" rank="1"/>
  </conditionalFormatting>
  <conditionalFormatting sqref="E13:J14">
    <cfRule type="cellIs" dxfId="2084" priority="15" operator="greaterThanOrEqual">
      <formula>200</formula>
    </cfRule>
  </conditionalFormatting>
  <conditionalFormatting sqref="F13:F14">
    <cfRule type="top10" dxfId="2083" priority="16" rank="1"/>
  </conditionalFormatting>
  <conditionalFormatting sqref="I13:I14">
    <cfRule type="top10" dxfId="2082" priority="17" rank="1"/>
    <cfRule type="top10" dxfId="2081" priority="18" rank="1"/>
  </conditionalFormatting>
  <conditionalFormatting sqref="E13:E14">
    <cfRule type="top10" dxfId="2080" priority="19" rank="1"/>
  </conditionalFormatting>
  <conditionalFormatting sqref="G13:G14">
    <cfRule type="top10" dxfId="2079" priority="20" rank="1"/>
  </conditionalFormatting>
  <conditionalFormatting sqref="H13:H14">
    <cfRule type="top10" dxfId="2078" priority="21" rank="1"/>
  </conditionalFormatting>
  <conditionalFormatting sqref="J13:J14">
    <cfRule type="top10" dxfId="2077" priority="22" rank="1"/>
  </conditionalFormatting>
  <conditionalFormatting sqref="F15:F16">
    <cfRule type="top10" dxfId="2076" priority="9" rank="1"/>
  </conditionalFormatting>
  <conditionalFormatting sqref="G15:G16">
    <cfRule type="top10" dxfId="2075" priority="10" rank="1"/>
  </conditionalFormatting>
  <conditionalFormatting sqref="H15:H16">
    <cfRule type="top10" dxfId="2074" priority="11" rank="1"/>
  </conditionalFormatting>
  <conditionalFormatting sqref="I15:I16">
    <cfRule type="top10" dxfId="2073" priority="12" rank="1"/>
  </conditionalFormatting>
  <conditionalFormatting sqref="J15:J16">
    <cfRule type="top10" dxfId="2072" priority="13" rank="1"/>
  </conditionalFormatting>
  <conditionalFormatting sqref="E15:E16">
    <cfRule type="top10" dxfId="2071" priority="14" rank="1"/>
  </conditionalFormatting>
  <conditionalFormatting sqref="F17">
    <cfRule type="top10" dxfId="2070" priority="6" rank="1"/>
  </conditionalFormatting>
  <conditionalFormatting sqref="I17">
    <cfRule type="top10" dxfId="2069" priority="3" rank="1"/>
    <cfRule type="top10" dxfId="2068" priority="8" rank="1"/>
  </conditionalFormatting>
  <conditionalFormatting sqref="E17">
    <cfRule type="top10" dxfId="2067" priority="7" rank="1"/>
  </conditionalFormatting>
  <conditionalFormatting sqref="G17">
    <cfRule type="top10" dxfId="2066" priority="5" rank="1"/>
  </conditionalFormatting>
  <conditionalFormatting sqref="H17">
    <cfRule type="top10" dxfId="2065" priority="4" rank="1"/>
  </conditionalFormatting>
  <conditionalFormatting sqref="J17">
    <cfRule type="top10" dxfId="2064" priority="2" rank="1"/>
  </conditionalFormatting>
  <conditionalFormatting sqref="E17:J17">
    <cfRule type="cellIs" dxfId="2063" priority="1" operator="greaterThanOrEqual">
      <formula>200</formula>
    </cfRule>
  </conditionalFormatting>
  <hyperlinks>
    <hyperlink ref="Q1" location="'National Rankings'!A1" display="Back to Ranking" xr:uid="{77BD6804-B3C7-467C-9848-9A219F085BF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5732050-96F9-4DA5-B467-5B93DCD8E8F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79D7E-2028-462E-BC89-14D67D38E12C}">
  <sheetPr codeName="Sheet34"/>
  <dimension ref="A1:Q4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24" t="s">
        <v>30</v>
      </c>
      <c r="B2" s="25" t="s">
        <v>85</v>
      </c>
      <c r="C2" s="26">
        <v>44689</v>
      </c>
      <c r="D2" s="27" t="s">
        <v>59</v>
      </c>
      <c r="E2" s="28">
        <v>180</v>
      </c>
      <c r="F2" s="28">
        <v>174</v>
      </c>
      <c r="G2" s="28">
        <v>184</v>
      </c>
      <c r="H2" s="28">
        <v>186</v>
      </c>
      <c r="I2" s="28"/>
      <c r="J2" s="28"/>
      <c r="K2" s="29">
        <v>4</v>
      </c>
      <c r="L2" s="29">
        <v>724</v>
      </c>
      <c r="M2" s="30">
        <v>181</v>
      </c>
      <c r="N2" s="31">
        <v>2</v>
      </c>
      <c r="O2" s="32">
        <v>183</v>
      </c>
    </row>
    <row r="4" spans="1:17" x14ac:dyDescent="0.3">
      <c r="K4" s="8">
        <f>SUM(K2:K3)</f>
        <v>4</v>
      </c>
      <c r="L4" s="8">
        <f>SUM(L2:L3)</f>
        <v>724</v>
      </c>
      <c r="M4" s="7">
        <f>SUM(L4/K4)</f>
        <v>181</v>
      </c>
      <c r="N4" s="8">
        <f>SUM(N2:N3)</f>
        <v>2</v>
      </c>
      <c r="O4" s="12">
        <f>SUM(M4+N4)</f>
        <v>183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2"/>
    <protectedRange algorithmName="SHA-512" hashValue="ON39YdpmFHfN9f47KpiRvqrKx0V9+erV1CNkpWzYhW/Qyc6aT8rEyCrvauWSYGZK2ia3o7vd3akF07acHAFpOA==" saltValue="yVW9XmDwTqEnmpSGai0KYg==" spinCount="100000" sqref="D2" name="Range1_1_1_2_1"/>
    <protectedRange algorithmName="SHA-512" hashValue="ON39YdpmFHfN9f47KpiRvqrKx0V9+erV1CNkpWzYhW/Qyc6aT8rEyCrvauWSYGZK2ia3o7vd3akF07acHAFpOA==" saltValue="yVW9XmDwTqEnmpSGai0KYg==" spinCount="100000" sqref="E2:J2" name="Range1_4_2_1"/>
  </protectedRanges>
  <conditionalFormatting sqref="E2">
    <cfRule type="top10" dxfId="2062" priority="1" rank="1"/>
  </conditionalFormatting>
  <conditionalFormatting sqref="F2">
    <cfRule type="top10" dxfId="2061" priority="2" rank="1"/>
  </conditionalFormatting>
  <conditionalFormatting sqref="G2">
    <cfRule type="top10" dxfId="2060" priority="3" rank="1"/>
  </conditionalFormatting>
  <conditionalFormatting sqref="H2">
    <cfRule type="top10" dxfId="2059" priority="4" rank="1"/>
  </conditionalFormatting>
  <conditionalFormatting sqref="I2">
    <cfRule type="top10" dxfId="2058" priority="5" rank="1"/>
  </conditionalFormatting>
  <conditionalFormatting sqref="J2">
    <cfRule type="top10" dxfId="2057" priority="6" rank="1"/>
  </conditionalFormatting>
  <hyperlinks>
    <hyperlink ref="Q1" location="'National Rankings'!A1" display="Back to Ranking" xr:uid="{E8D59874-73DB-4879-A5EE-911C5CB0917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027DD3A-5325-4139-AAC4-83E6FAC0944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FB86B-B46A-4288-A3C8-38585F4309A5}">
  <dimension ref="A1:Q4"/>
  <sheetViews>
    <sheetView workbookViewId="0">
      <selection activeCell="A2" sqref="A2:O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210</v>
      </c>
      <c r="C2" s="15">
        <v>44877</v>
      </c>
      <c r="D2" s="16" t="s">
        <v>183</v>
      </c>
      <c r="E2" s="17">
        <v>191</v>
      </c>
      <c r="F2" s="17">
        <v>191</v>
      </c>
      <c r="G2" s="17">
        <v>159</v>
      </c>
      <c r="H2" s="17">
        <v>186</v>
      </c>
      <c r="I2" s="17"/>
      <c r="J2" s="17"/>
      <c r="K2" s="18">
        <v>4</v>
      </c>
      <c r="L2" s="18">
        <v>727</v>
      </c>
      <c r="M2" s="19">
        <v>181.75</v>
      </c>
      <c r="N2" s="20">
        <v>2</v>
      </c>
      <c r="O2" s="21">
        <v>183.75</v>
      </c>
    </row>
    <row r="4" spans="1:17" x14ac:dyDescent="0.3">
      <c r="K4" s="8">
        <f>SUM(K2:K3)</f>
        <v>4</v>
      </c>
      <c r="L4" s="8">
        <f>SUM(L2:L3)</f>
        <v>727</v>
      </c>
      <c r="M4" s="7">
        <f>SUM(L4/K4)</f>
        <v>181.75</v>
      </c>
      <c r="N4" s="8">
        <f>SUM(N2:N3)</f>
        <v>2</v>
      </c>
      <c r="O4" s="12">
        <f>SUM(M4+N4)</f>
        <v>183.75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2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J2">
    <cfRule type="top10" dxfId="2056" priority="1" rank="1"/>
  </conditionalFormatting>
  <conditionalFormatting sqref="I2">
    <cfRule type="top10" dxfId="2055" priority="2" rank="1"/>
  </conditionalFormatting>
  <conditionalFormatting sqref="H2">
    <cfRule type="top10" dxfId="2054" priority="3" rank="1"/>
  </conditionalFormatting>
  <conditionalFormatting sqref="G2">
    <cfRule type="top10" dxfId="2053" priority="4" rank="1"/>
  </conditionalFormatting>
  <conditionalFormatting sqref="F2">
    <cfRule type="top10" dxfId="2052" priority="5" rank="1"/>
  </conditionalFormatting>
  <conditionalFormatting sqref="E2">
    <cfRule type="top10" dxfId="2051" priority="6" rank="1"/>
  </conditionalFormatting>
  <hyperlinks>
    <hyperlink ref="Q1" location="'National Rankings'!A1" display="Back to Ranking" xr:uid="{281C62AF-BD64-4B55-8922-CCB2B332FFB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D452E04-1CF8-4BC2-95BD-38DD5123539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D73F4-C443-4555-9CC2-C820A64A9D5E}">
  <sheetPr codeName="Sheet15"/>
  <dimension ref="A1:Q26"/>
  <sheetViews>
    <sheetView topLeftCell="A15" workbookViewId="0">
      <selection activeCell="A23" sqref="A23:O24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37</v>
      </c>
      <c r="C2" s="15">
        <v>44618</v>
      </c>
      <c r="D2" s="16" t="s">
        <v>35</v>
      </c>
      <c r="E2" s="17">
        <v>167</v>
      </c>
      <c r="F2" s="17">
        <v>163</v>
      </c>
      <c r="G2" s="17">
        <v>165</v>
      </c>
      <c r="H2" s="17">
        <v>175</v>
      </c>
      <c r="I2" s="17"/>
      <c r="J2" s="17"/>
      <c r="K2" s="18">
        <v>4</v>
      </c>
      <c r="L2" s="18">
        <v>670</v>
      </c>
      <c r="M2" s="19">
        <v>167.5</v>
      </c>
      <c r="N2" s="20">
        <v>4</v>
      </c>
      <c r="O2" s="21">
        <v>171.5</v>
      </c>
    </row>
    <row r="3" spans="1:17" x14ac:dyDescent="0.3">
      <c r="A3" s="13" t="s">
        <v>30</v>
      </c>
      <c r="B3" s="14" t="s">
        <v>37</v>
      </c>
      <c r="C3" s="15">
        <v>44632</v>
      </c>
      <c r="D3" s="16" t="s">
        <v>35</v>
      </c>
      <c r="E3" s="17">
        <v>152</v>
      </c>
      <c r="F3" s="17">
        <v>168</v>
      </c>
      <c r="G3" s="17">
        <v>168</v>
      </c>
      <c r="H3" s="17">
        <v>176</v>
      </c>
      <c r="I3" s="17"/>
      <c r="J3" s="17"/>
      <c r="K3" s="18">
        <v>4</v>
      </c>
      <c r="L3" s="18">
        <v>664</v>
      </c>
      <c r="M3" s="19">
        <v>166</v>
      </c>
      <c r="N3" s="20">
        <v>6</v>
      </c>
      <c r="O3" s="21">
        <v>172</v>
      </c>
    </row>
    <row r="4" spans="1:17" x14ac:dyDescent="0.3">
      <c r="A4" s="13" t="s">
        <v>30</v>
      </c>
      <c r="B4" s="14" t="s">
        <v>37</v>
      </c>
      <c r="C4" s="15">
        <v>44646</v>
      </c>
      <c r="D4" s="16" t="s">
        <v>35</v>
      </c>
      <c r="E4" s="17">
        <v>172</v>
      </c>
      <c r="F4" s="17">
        <v>172</v>
      </c>
      <c r="G4" s="17">
        <v>172</v>
      </c>
      <c r="H4" s="17">
        <v>172</v>
      </c>
      <c r="I4" s="17"/>
      <c r="J4" s="17"/>
      <c r="K4" s="18">
        <v>4</v>
      </c>
      <c r="L4" s="18">
        <v>688</v>
      </c>
      <c r="M4" s="19">
        <v>172</v>
      </c>
      <c r="N4" s="20">
        <v>3</v>
      </c>
      <c r="O4" s="21">
        <v>175</v>
      </c>
    </row>
    <row r="5" spans="1:17" x14ac:dyDescent="0.3">
      <c r="A5" s="13" t="s">
        <v>30</v>
      </c>
      <c r="B5" s="14" t="s">
        <v>37</v>
      </c>
      <c r="C5" s="15">
        <v>44660</v>
      </c>
      <c r="D5" s="16" t="s">
        <v>35</v>
      </c>
      <c r="E5" s="17">
        <v>172</v>
      </c>
      <c r="F5" s="17">
        <v>167</v>
      </c>
      <c r="G5" s="17">
        <v>179</v>
      </c>
      <c r="H5" s="17">
        <v>172</v>
      </c>
      <c r="I5" s="17"/>
      <c r="J5" s="17"/>
      <c r="K5" s="18">
        <v>4</v>
      </c>
      <c r="L5" s="18">
        <v>690</v>
      </c>
      <c r="M5" s="19">
        <v>172.5</v>
      </c>
      <c r="N5" s="20">
        <v>11</v>
      </c>
      <c r="O5" s="21">
        <v>183.5</v>
      </c>
    </row>
    <row r="6" spans="1:17" x14ac:dyDescent="0.3">
      <c r="A6" s="13" t="s">
        <v>30</v>
      </c>
      <c r="B6" s="14" t="s">
        <v>37</v>
      </c>
      <c r="C6" s="15">
        <v>44684</v>
      </c>
      <c r="D6" s="16" t="s">
        <v>35</v>
      </c>
      <c r="E6" s="17">
        <v>173</v>
      </c>
      <c r="F6" s="17">
        <v>178</v>
      </c>
      <c r="G6" s="17">
        <v>177</v>
      </c>
      <c r="H6" s="17">
        <v>183</v>
      </c>
      <c r="I6" s="17"/>
      <c r="J6" s="17"/>
      <c r="K6" s="18">
        <v>4</v>
      </c>
      <c r="L6" s="18">
        <v>711</v>
      </c>
      <c r="M6" s="19">
        <v>177.75</v>
      </c>
      <c r="N6" s="20">
        <v>3</v>
      </c>
      <c r="O6" s="21">
        <v>180.75</v>
      </c>
    </row>
    <row r="7" spans="1:17" x14ac:dyDescent="0.3">
      <c r="A7" s="13" t="s">
        <v>30</v>
      </c>
      <c r="B7" s="14" t="s">
        <v>37</v>
      </c>
      <c r="C7" s="15">
        <v>44695</v>
      </c>
      <c r="D7" s="16" t="s">
        <v>35</v>
      </c>
      <c r="E7" s="17">
        <v>186</v>
      </c>
      <c r="F7" s="17">
        <v>179</v>
      </c>
      <c r="G7" s="17">
        <v>171</v>
      </c>
      <c r="H7" s="17">
        <v>170.001</v>
      </c>
      <c r="I7" s="17"/>
      <c r="J7" s="17"/>
      <c r="K7" s="18">
        <v>4</v>
      </c>
      <c r="L7" s="18">
        <v>706.00099999999998</v>
      </c>
      <c r="M7" s="19">
        <v>176.50024999999999</v>
      </c>
      <c r="N7" s="20">
        <v>3</v>
      </c>
      <c r="O7" s="21">
        <v>179.50024999999999</v>
      </c>
    </row>
    <row r="8" spans="1:17" x14ac:dyDescent="0.3">
      <c r="A8" s="35" t="s">
        <v>29</v>
      </c>
      <c r="B8" s="14" t="s">
        <v>37</v>
      </c>
      <c r="C8" s="15">
        <v>44719</v>
      </c>
      <c r="D8" s="16" t="s">
        <v>35</v>
      </c>
      <c r="E8" s="17">
        <v>168.001</v>
      </c>
      <c r="F8" s="17">
        <v>178</v>
      </c>
      <c r="G8" s="17">
        <v>185</v>
      </c>
      <c r="H8" s="17">
        <v>187</v>
      </c>
      <c r="I8" s="17"/>
      <c r="J8" s="17"/>
      <c r="K8" s="18">
        <v>4</v>
      </c>
      <c r="L8" s="18">
        <v>718.00099999999998</v>
      </c>
      <c r="M8" s="19">
        <v>179.50024999999999</v>
      </c>
      <c r="N8" s="20">
        <v>6</v>
      </c>
      <c r="O8" s="21">
        <v>185.50024999999999</v>
      </c>
    </row>
    <row r="9" spans="1:17" x14ac:dyDescent="0.3">
      <c r="A9" s="13" t="s">
        <v>30</v>
      </c>
      <c r="B9" s="14" t="s">
        <v>37</v>
      </c>
      <c r="C9" s="15">
        <v>44723</v>
      </c>
      <c r="D9" s="16" t="s">
        <v>35</v>
      </c>
      <c r="E9" s="17">
        <v>182</v>
      </c>
      <c r="F9" s="17">
        <v>176</v>
      </c>
      <c r="G9" s="17">
        <v>175</v>
      </c>
      <c r="H9" s="17">
        <v>175</v>
      </c>
      <c r="I9" s="17"/>
      <c r="J9" s="17"/>
      <c r="K9" s="18">
        <v>4</v>
      </c>
      <c r="L9" s="18">
        <v>708</v>
      </c>
      <c r="M9" s="19">
        <v>177</v>
      </c>
      <c r="N9" s="20">
        <v>6</v>
      </c>
      <c r="O9" s="21">
        <v>183</v>
      </c>
    </row>
    <row r="10" spans="1:17" x14ac:dyDescent="0.3">
      <c r="A10" s="13" t="s">
        <v>30</v>
      </c>
      <c r="B10" s="14" t="s">
        <v>37</v>
      </c>
      <c r="C10" s="15">
        <v>44737</v>
      </c>
      <c r="D10" s="16" t="s">
        <v>35</v>
      </c>
      <c r="E10" s="17">
        <v>174</v>
      </c>
      <c r="F10" s="17">
        <v>178</v>
      </c>
      <c r="G10" s="17">
        <v>176</v>
      </c>
      <c r="H10" s="17">
        <v>168.001</v>
      </c>
      <c r="I10" s="17"/>
      <c r="J10" s="17"/>
      <c r="K10" s="18">
        <v>4</v>
      </c>
      <c r="L10" s="18">
        <v>696.00099999999998</v>
      </c>
      <c r="M10" s="19">
        <v>174.00024999999999</v>
      </c>
      <c r="N10" s="20">
        <v>3</v>
      </c>
      <c r="O10" s="21">
        <v>177.00024999999999</v>
      </c>
    </row>
    <row r="11" spans="1:17" x14ac:dyDescent="0.3">
      <c r="A11" s="13" t="s">
        <v>30</v>
      </c>
      <c r="B11" s="14" t="s">
        <v>37</v>
      </c>
      <c r="C11" s="15">
        <v>44731</v>
      </c>
      <c r="D11" s="16" t="s">
        <v>35</v>
      </c>
      <c r="E11" s="17">
        <v>178</v>
      </c>
      <c r="F11" s="17">
        <v>174</v>
      </c>
      <c r="G11" s="17">
        <v>176</v>
      </c>
      <c r="H11" s="17">
        <v>179</v>
      </c>
      <c r="I11" s="17">
        <v>173</v>
      </c>
      <c r="J11" s="17">
        <v>179</v>
      </c>
      <c r="K11" s="18">
        <v>6</v>
      </c>
      <c r="L11" s="18">
        <v>1059</v>
      </c>
      <c r="M11" s="19">
        <v>176.5</v>
      </c>
      <c r="N11" s="20">
        <v>6</v>
      </c>
      <c r="O11" s="21">
        <v>182.5</v>
      </c>
    </row>
    <row r="12" spans="1:17" x14ac:dyDescent="0.3">
      <c r="A12" s="13" t="s">
        <v>30</v>
      </c>
      <c r="B12" s="14" t="s">
        <v>37</v>
      </c>
      <c r="C12" s="15">
        <v>44747</v>
      </c>
      <c r="D12" s="16" t="s">
        <v>35</v>
      </c>
      <c r="E12" s="17">
        <v>171</v>
      </c>
      <c r="F12" s="17">
        <v>172</v>
      </c>
      <c r="G12" s="17">
        <v>177</v>
      </c>
      <c r="H12" s="17">
        <v>170</v>
      </c>
      <c r="I12" s="17"/>
      <c r="J12" s="17"/>
      <c r="K12" s="18">
        <v>4</v>
      </c>
      <c r="L12" s="18">
        <v>690</v>
      </c>
      <c r="M12" s="19">
        <v>172.5</v>
      </c>
      <c r="N12" s="20">
        <v>3</v>
      </c>
      <c r="O12" s="21">
        <v>175.5</v>
      </c>
    </row>
    <row r="13" spans="1:17" x14ac:dyDescent="0.3">
      <c r="A13" s="13" t="s">
        <v>30</v>
      </c>
      <c r="B13" s="14" t="s">
        <v>37</v>
      </c>
      <c r="C13" s="15">
        <v>44751</v>
      </c>
      <c r="D13" s="16" t="s">
        <v>35</v>
      </c>
      <c r="E13" s="17">
        <v>176</v>
      </c>
      <c r="F13" s="17">
        <v>184</v>
      </c>
      <c r="G13" s="17">
        <v>175</v>
      </c>
      <c r="H13" s="17">
        <v>180</v>
      </c>
      <c r="I13" s="17"/>
      <c r="J13" s="17"/>
      <c r="K13" s="18">
        <v>4</v>
      </c>
      <c r="L13" s="18">
        <v>715</v>
      </c>
      <c r="M13" s="19">
        <v>178.75</v>
      </c>
      <c r="N13" s="20">
        <v>3</v>
      </c>
      <c r="O13" s="21">
        <v>181.75</v>
      </c>
    </row>
    <row r="14" spans="1:17" x14ac:dyDescent="0.3">
      <c r="A14" s="13" t="s">
        <v>30</v>
      </c>
      <c r="B14" s="14" t="s">
        <v>37</v>
      </c>
      <c r="C14" s="15">
        <v>44765</v>
      </c>
      <c r="D14" s="16" t="s">
        <v>35</v>
      </c>
      <c r="E14" s="17">
        <v>172</v>
      </c>
      <c r="F14" s="17">
        <v>170</v>
      </c>
      <c r="G14" s="17">
        <v>180</v>
      </c>
      <c r="H14" s="17">
        <v>162</v>
      </c>
      <c r="I14" s="17"/>
      <c r="J14" s="17"/>
      <c r="K14" s="18">
        <v>4</v>
      </c>
      <c r="L14" s="18">
        <v>684</v>
      </c>
      <c r="M14" s="19">
        <v>171</v>
      </c>
      <c r="N14" s="20">
        <v>2</v>
      </c>
      <c r="O14" s="21">
        <v>173</v>
      </c>
    </row>
    <row r="15" spans="1:17" x14ac:dyDescent="0.3">
      <c r="A15" s="13" t="s">
        <v>30</v>
      </c>
      <c r="B15" s="14" t="s">
        <v>37</v>
      </c>
      <c r="C15" s="15">
        <v>44772</v>
      </c>
      <c r="D15" s="16" t="s">
        <v>35</v>
      </c>
      <c r="E15" s="17">
        <v>181</v>
      </c>
      <c r="F15" s="17">
        <v>174</v>
      </c>
      <c r="G15" s="17">
        <v>168</v>
      </c>
      <c r="H15" s="17">
        <v>176</v>
      </c>
      <c r="I15" s="17">
        <v>162</v>
      </c>
      <c r="J15" s="17">
        <v>175</v>
      </c>
      <c r="K15" s="18">
        <v>6</v>
      </c>
      <c r="L15" s="18">
        <v>1036</v>
      </c>
      <c r="M15" s="19">
        <v>172.66666666666666</v>
      </c>
      <c r="N15" s="20">
        <v>4</v>
      </c>
      <c r="O15" s="21">
        <v>176.66666666666666</v>
      </c>
    </row>
    <row r="16" spans="1:17" x14ac:dyDescent="0.3">
      <c r="A16" s="13" t="s">
        <v>30</v>
      </c>
      <c r="B16" s="14" t="s">
        <v>37</v>
      </c>
      <c r="C16" s="15">
        <v>44775</v>
      </c>
      <c r="D16" s="16" t="s">
        <v>35</v>
      </c>
      <c r="E16" s="17">
        <v>180.001</v>
      </c>
      <c r="F16" s="17">
        <v>178</v>
      </c>
      <c r="G16" s="17">
        <v>179</v>
      </c>
      <c r="H16" s="17">
        <v>178</v>
      </c>
      <c r="I16" s="17"/>
      <c r="J16" s="17"/>
      <c r="K16" s="18">
        <v>4</v>
      </c>
      <c r="L16" s="18">
        <v>715.00099999999998</v>
      </c>
      <c r="M16" s="19">
        <v>178.75024999999999</v>
      </c>
      <c r="N16" s="20">
        <v>6</v>
      </c>
      <c r="O16" s="21">
        <v>184.75024999999999</v>
      </c>
    </row>
    <row r="17" spans="1:15" x14ac:dyDescent="0.3">
      <c r="A17" s="13" t="s">
        <v>30</v>
      </c>
      <c r="B17" s="14" t="s">
        <v>37</v>
      </c>
      <c r="C17" s="15">
        <v>44786</v>
      </c>
      <c r="D17" s="16" t="s">
        <v>35</v>
      </c>
      <c r="E17" s="17">
        <v>172</v>
      </c>
      <c r="F17" s="17">
        <v>173</v>
      </c>
      <c r="G17" s="17">
        <v>177</v>
      </c>
      <c r="H17" s="17">
        <v>176</v>
      </c>
      <c r="I17" s="17"/>
      <c r="J17" s="17"/>
      <c r="K17" s="18">
        <v>4</v>
      </c>
      <c r="L17" s="18">
        <v>698</v>
      </c>
      <c r="M17" s="19">
        <v>174.5</v>
      </c>
      <c r="N17" s="20">
        <v>2</v>
      </c>
      <c r="O17" s="21">
        <v>176.5</v>
      </c>
    </row>
    <row r="18" spans="1:15" x14ac:dyDescent="0.3">
      <c r="A18" s="13" t="s">
        <v>30</v>
      </c>
      <c r="B18" s="14" t="s">
        <v>37</v>
      </c>
      <c r="C18" s="15">
        <v>44810</v>
      </c>
      <c r="D18" s="16" t="s">
        <v>35</v>
      </c>
      <c r="E18" s="17">
        <v>174</v>
      </c>
      <c r="F18" s="17">
        <v>179</v>
      </c>
      <c r="G18" s="17">
        <v>179</v>
      </c>
      <c r="H18" s="17">
        <v>176</v>
      </c>
      <c r="I18" s="17"/>
      <c r="J18" s="17"/>
      <c r="K18" s="18">
        <v>4</v>
      </c>
      <c r="L18" s="18">
        <v>708</v>
      </c>
      <c r="M18" s="19">
        <v>177</v>
      </c>
      <c r="N18" s="20">
        <v>2</v>
      </c>
      <c r="O18" s="21">
        <v>179</v>
      </c>
    </row>
    <row r="19" spans="1:15" x14ac:dyDescent="0.3">
      <c r="A19" s="13" t="s">
        <v>30</v>
      </c>
      <c r="B19" s="14" t="s">
        <v>37</v>
      </c>
      <c r="C19" s="15">
        <v>44800</v>
      </c>
      <c r="D19" s="16" t="s">
        <v>35</v>
      </c>
      <c r="E19" s="17">
        <v>158</v>
      </c>
      <c r="F19" s="17">
        <v>166</v>
      </c>
      <c r="G19" s="17">
        <v>169</v>
      </c>
      <c r="H19" s="17">
        <v>152</v>
      </c>
      <c r="I19" s="17"/>
      <c r="J19" s="17"/>
      <c r="K19" s="18">
        <v>4</v>
      </c>
      <c r="L19" s="18">
        <v>645</v>
      </c>
      <c r="M19" s="19">
        <v>161.25</v>
      </c>
      <c r="N19" s="20">
        <v>2</v>
      </c>
      <c r="O19" s="21">
        <v>163.25</v>
      </c>
    </row>
    <row r="20" spans="1:15" x14ac:dyDescent="0.3">
      <c r="A20" s="13" t="s">
        <v>30</v>
      </c>
      <c r="B20" s="14" t="s">
        <v>37</v>
      </c>
      <c r="C20" s="15">
        <v>44824</v>
      </c>
      <c r="D20" s="16" t="s">
        <v>41</v>
      </c>
      <c r="E20" s="17">
        <v>181</v>
      </c>
      <c r="F20" s="17">
        <v>183</v>
      </c>
      <c r="G20" s="17">
        <v>180</v>
      </c>
      <c r="H20" s="17">
        <v>177</v>
      </c>
      <c r="I20" s="17"/>
      <c r="J20" s="17"/>
      <c r="K20" s="18">
        <v>4</v>
      </c>
      <c r="L20" s="18">
        <v>721</v>
      </c>
      <c r="M20" s="19">
        <v>180.25</v>
      </c>
      <c r="N20" s="20">
        <v>3</v>
      </c>
      <c r="O20" s="21">
        <v>183.25</v>
      </c>
    </row>
    <row r="21" spans="1:15" x14ac:dyDescent="0.3">
      <c r="A21" s="13" t="s">
        <v>30</v>
      </c>
      <c r="B21" s="14" t="s">
        <v>37</v>
      </c>
      <c r="C21" s="15">
        <v>44828</v>
      </c>
      <c r="D21" s="16" t="s">
        <v>35</v>
      </c>
      <c r="E21" s="17">
        <v>167</v>
      </c>
      <c r="F21" s="17">
        <v>169</v>
      </c>
      <c r="G21" s="17">
        <v>172</v>
      </c>
      <c r="H21" s="17">
        <v>178</v>
      </c>
      <c r="I21" s="17"/>
      <c r="J21" s="17"/>
      <c r="K21" s="18">
        <v>4</v>
      </c>
      <c r="L21" s="18">
        <v>686</v>
      </c>
      <c r="M21" s="19">
        <v>171.5</v>
      </c>
      <c r="N21" s="20">
        <v>3</v>
      </c>
      <c r="O21" s="21">
        <v>174.5</v>
      </c>
    </row>
    <row r="22" spans="1:15" x14ac:dyDescent="0.3">
      <c r="A22" s="13" t="s">
        <v>30</v>
      </c>
      <c r="B22" s="14" t="s">
        <v>37</v>
      </c>
      <c r="C22" s="15">
        <v>44838</v>
      </c>
      <c r="D22" s="16" t="s">
        <v>35</v>
      </c>
      <c r="E22" s="17">
        <v>176</v>
      </c>
      <c r="F22" s="17">
        <v>185</v>
      </c>
      <c r="G22" s="17">
        <v>183</v>
      </c>
      <c r="H22" s="17">
        <v>186</v>
      </c>
      <c r="I22" s="17"/>
      <c r="J22" s="17"/>
      <c r="K22" s="18">
        <v>4</v>
      </c>
      <c r="L22" s="18">
        <v>730</v>
      </c>
      <c r="M22" s="19">
        <v>182.5</v>
      </c>
      <c r="N22" s="20">
        <v>3</v>
      </c>
      <c r="O22" s="21">
        <v>185.5</v>
      </c>
    </row>
    <row r="23" spans="1:15" x14ac:dyDescent="0.3">
      <c r="A23" s="13" t="s">
        <v>30</v>
      </c>
      <c r="B23" s="14" t="s">
        <v>37</v>
      </c>
      <c r="C23" s="15">
        <v>44870</v>
      </c>
      <c r="D23" s="16" t="s">
        <v>35</v>
      </c>
      <c r="E23" s="17">
        <v>174</v>
      </c>
      <c r="F23" s="17">
        <v>178</v>
      </c>
      <c r="G23" s="17">
        <v>188</v>
      </c>
      <c r="H23" s="17">
        <v>179</v>
      </c>
      <c r="I23" s="17"/>
      <c r="J23" s="17"/>
      <c r="K23" s="18">
        <v>4</v>
      </c>
      <c r="L23" s="18">
        <v>719</v>
      </c>
      <c r="M23" s="19">
        <v>179.75</v>
      </c>
      <c r="N23" s="20">
        <v>2</v>
      </c>
      <c r="O23" s="21">
        <v>181.75</v>
      </c>
    </row>
    <row r="24" spans="1:15" x14ac:dyDescent="0.3">
      <c r="A24" s="13" t="s">
        <v>30</v>
      </c>
      <c r="B24" s="14" t="s">
        <v>37</v>
      </c>
      <c r="C24" s="15">
        <v>44863</v>
      </c>
      <c r="D24" s="16" t="s">
        <v>35</v>
      </c>
      <c r="E24" s="17">
        <v>184</v>
      </c>
      <c r="F24" s="17">
        <v>180</v>
      </c>
      <c r="G24" s="17">
        <v>172</v>
      </c>
      <c r="H24" s="17">
        <v>184</v>
      </c>
      <c r="I24" s="17"/>
      <c r="J24" s="17"/>
      <c r="K24" s="18">
        <v>4</v>
      </c>
      <c r="L24" s="18">
        <v>720</v>
      </c>
      <c r="M24" s="19">
        <v>180</v>
      </c>
      <c r="N24" s="20">
        <v>2</v>
      </c>
      <c r="O24" s="21">
        <v>182</v>
      </c>
    </row>
    <row r="26" spans="1:15" x14ac:dyDescent="0.3">
      <c r="K26" s="8">
        <f>SUM(K2:K25)</f>
        <v>96</v>
      </c>
      <c r="L26" s="8">
        <f>SUM(L2:L25)</f>
        <v>16777.004000000001</v>
      </c>
      <c r="M26" s="7">
        <f>SUM(L26/K26)</f>
        <v>174.76045833333333</v>
      </c>
      <c r="N26" s="8">
        <f>SUM(N2:N25)</f>
        <v>88</v>
      </c>
      <c r="O26" s="12">
        <f>SUM(M26+N26)</f>
        <v>262.7604583333333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E4:J4 B4:C4" name="Range1_2_2_1"/>
    <protectedRange algorithmName="SHA-512" hashValue="ON39YdpmFHfN9f47KpiRvqrKx0V9+erV1CNkpWzYhW/Qyc6aT8rEyCrvauWSYGZK2ia3o7vd3akF07acHAFpOA==" saltValue="yVW9XmDwTqEnmpSGai0KYg==" spinCount="100000" sqref="D4" name="Range1_1_1_3"/>
    <protectedRange algorithmName="SHA-512" hashValue="ON39YdpmFHfN9f47KpiRvqrKx0V9+erV1CNkpWzYhW/Qyc6aT8rEyCrvauWSYGZK2ia3o7vd3akF07acHAFpOA==" saltValue="yVW9XmDwTqEnmpSGai0KYg==" spinCount="100000" sqref="E5:J5 B5:C5" name="Range1_5_1_1"/>
    <protectedRange algorithmName="SHA-512" hashValue="ON39YdpmFHfN9f47KpiRvqrKx0V9+erV1CNkpWzYhW/Qyc6aT8rEyCrvauWSYGZK2ia3o7vd3akF07acHAFpOA==" saltValue="yVW9XmDwTqEnmpSGai0KYg==" spinCount="100000" sqref="D5" name="Range1_1_3_1_2"/>
    <protectedRange algorithmName="SHA-512" hashValue="ON39YdpmFHfN9f47KpiRvqrKx0V9+erV1CNkpWzYhW/Qyc6aT8rEyCrvauWSYGZK2ia3o7vd3akF07acHAFpOA==" saltValue="yVW9XmDwTqEnmpSGai0KYg==" spinCount="100000" sqref="E6:J7 B6:C7" name="Range1_8_1"/>
    <protectedRange algorithmName="SHA-512" hashValue="ON39YdpmFHfN9f47KpiRvqrKx0V9+erV1CNkpWzYhW/Qyc6aT8rEyCrvauWSYGZK2ia3o7vd3akF07acHAFpOA==" saltValue="yVW9XmDwTqEnmpSGai0KYg==" spinCount="100000" sqref="D6:D7" name="Range1_1_5_1"/>
    <protectedRange algorithmName="SHA-512" hashValue="ON39YdpmFHfN9f47KpiRvqrKx0V9+erV1CNkpWzYhW/Qyc6aT8rEyCrvauWSYGZK2ia3o7vd3akF07acHAFpOA==" saltValue="yVW9XmDwTqEnmpSGai0KYg==" spinCount="100000" sqref="E8:J8 B8:C8" name="Range1_2_3_1"/>
    <protectedRange algorithmName="SHA-512" hashValue="ON39YdpmFHfN9f47KpiRvqrKx0V9+erV1CNkpWzYhW/Qyc6aT8rEyCrvauWSYGZK2ia3o7vd3akF07acHAFpOA==" saltValue="yVW9XmDwTqEnmpSGai0KYg==" spinCount="100000" sqref="D8" name="Range1_1_1_6_1"/>
    <protectedRange algorithmName="SHA-512" hashValue="ON39YdpmFHfN9f47KpiRvqrKx0V9+erV1CNkpWzYhW/Qyc6aT8rEyCrvauWSYGZK2ia3o7vd3akF07acHAFpOA==" saltValue="yVW9XmDwTqEnmpSGai0KYg==" spinCount="100000" sqref="E9:J9 B9:C9" name="Range1_4_1"/>
    <protectedRange algorithmName="SHA-512" hashValue="ON39YdpmFHfN9f47KpiRvqrKx0V9+erV1CNkpWzYhW/Qyc6aT8rEyCrvauWSYGZK2ia3o7vd3akF07acHAFpOA==" saltValue="yVW9XmDwTqEnmpSGai0KYg==" spinCount="100000" sqref="D9" name="Range1_1_2_1"/>
    <protectedRange algorithmName="SHA-512" hashValue="ON39YdpmFHfN9f47KpiRvqrKx0V9+erV1CNkpWzYhW/Qyc6aT8rEyCrvauWSYGZK2ia3o7vd3akF07acHAFpOA==" saltValue="yVW9XmDwTqEnmpSGai0KYg==" spinCount="100000" sqref="B10:C11 E10:J11" name="Range1_33"/>
    <protectedRange algorithmName="SHA-512" hashValue="ON39YdpmFHfN9f47KpiRvqrKx0V9+erV1CNkpWzYhW/Qyc6aT8rEyCrvauWSYGZK2ia3o7vd3akF07acHAFpOA==" saltValue="yVW9XmDwTqEnmpSGai0KYg==" spinCount="100000" sqref="D10:D11" name="Range1_1_29"/>
    <protectedRange algorithmName="SHA-512" hashValue="ON39YdpmFHfN9f47KpiRvqrKx0V9+erV1CNkpWzYhW/Qyc6aT8rEyCrvauWSYGZK2ia3o7vd3akF07acHAFpOA==" saltValue="yVW9XmDwTqEnmpSGai0KYg==" spinCount="100000" sqref="B12:C12 E12:J12" name="Range1_32"/>
    <protectedRange algorithmName="SHA-512" hashValue="ON39YdpmFHfN9f47KpiRvqrKx0V9+erV1CNkpWzYhW/Qyc6aT8rEyCrvauWSYGZK2ia3o7vd3akF07acHAFpOA==" saltValue="yVW9XmDwTqEnmpSGai0KYg==" spinCount="100000" sqref="D12" name="Range1_1_28"/>
    <protectedRange algorithmName="SHA-512" hashValue="ON39YdpmFHfN9f47KpiRvqrKx0V9+erV1CNkpWzYhW/Qyc6aT8rEyCrvauWSYGZK2ia3o7vd3akF07acHAFpOA==" saltValue="yVW9XmDwTqEnmpSGai0KYg==" spinCount="100000" sqref="B13:C13 I13:J13" name="Range1_6"/>
    <protectedRange algorithmName="SHA-512" hashValue="ON39YdpmFHfN9f47KpiRvqrKx0V9+erV1CNkpWzYhW/Qyc6aT8rEyCrvauWSYGZK2ia3o7vd3akF07acHAFpOA==" saltValue="yVW9XmDwTqEnmpSGai0KYg==" spinCount="100000" sqref="D13" name="Range1_1_5"/>
    <protectedRange algorithmName="SHA-512" hashValue="ON39YdpmFHfN9f47KpiRvqrKx0V9+erV1CNkpWzYhW/Qyc6aT8rEyCrvauWSYGZK2ia3o7vd3akF07acHAFpOA==" saltValue="yVW9XmDwTqEnmpSGai0KYg==" spinCount="100000" sqref="E13:H13" name="Range1_3_1"/>
    <protectedRange algorithmName="SHA-512" hashValue="ON39YdpmFHfN9f47KpiRvqrKx0V9+erV1CNkpWzYhW/Qyc6aT8rEyCrvauWSYGZK2ia3o7vd3akF07acHAFpOA==" saltValue="yVW9XmDwTqEnmpSGai0KYg==" spinCount="100000" sqref="C14" name="Range1_11"/>
    <protectedRange algorithmName="SHA-512" hashValue="ON39YdpmFHfN9f47KpiRvqrKx0V9+erV1CNkpWzYhW/Qyc6aT8rEyCrvauWSYGZK2ia3o7vd3akF07acHAFpOA==" saltValue="yVW9XmDwTqEnmpSGai0KYg==" spinCount="100000" sqref="D14" name="Range1_1_5_2"/>
    <protectedRange algorithmName="SHA-512" hashValue="ON39YdpmFHfN9f47KpiRvqrKx0V9+erV1CNkpWzYhW/Qyc6aT8rEyCrvauWSYGZK2ia3o7vd3akF07acHAFpOA==" saltValue="yVW9XmDwTqEnmpSGai0KYg==" spinCount="100000" sqref="I14:J14" name="Range1_12"/>
    <protectedRange algorithmName="SHA-512" hashValue="ON39YdpmFHfN9f47KpiRvqrKx0V9+erV1CNkpWzYhW/Qyc6aT8rEyCrvauWSYGZK2ia3o7vd3akF07acHAFpOA==" saltValue="yVW9XmDwTqEnmpSGai0KYg==" spinCount="100000" sqref="B14" name="Range1_12_1"/>
    <protectedRange algorithmName="SHA-512" hashValue="ON39YdpmFHfN9f47KpiRvqrKx0V9+erV1CNkpWzYhW/Qyc6aT8rEyCrvauWSYGZK2ia3o7vd3akF07acHAFpOA==" saltValue="yVW9XmDwTqEnmpSGai0KYg==" spinCount="100000" sqref="E14:H14" name="Range1_14"/>
    <protectedRange algorithmName="SHA-512" hashValue="ON39YdpmFHfN9f47KpiRvqrKx0V9+erV1CNkpWzYhW/Qyc6aT8rEyCrvauWSYGZK2ia3o7vd3akF07acHAFpOA==" saltValue="yVW9XmDwTqEnmpSGai0KYg==" spinCount="100000" sqref="B15:C16 E15:J16" name="Range1_5_2_1"/>
    <protectedRange algorithmName="SHA-512" hashValue="ON39YdpmFHfN9f47KpiRvqrKx0V9+erV1CNkpWzYhW/Qyc6aT8rEyCrvauWSYGZK2ia3o7vd3akF07acHAFpOA==" saltValue="yVW9XmDwTqEnmpSGai0KYg==" spinCount="100000" sqref="D15:D16" name="Range1_1_3_2_1"/>
    <protectedRange algorithmName="SHA-512" hashValue="ON39YdpmFHfN9f47KpiRvqrKx0V9+erV1CNkpWzYhW/Qyc6aT8rEyCrvauWSYGZK2ia3o7vd3akF07acHAFpOA==" saltValue="yVW9XmDwTqEnmpSGai0KYg==" spinCount="100000" sqref="B17:C17 E17:J17" name="Range1_5_1"/>
    <protectedRange algorithmName="SHA-512" hashValue="ON39YdpmFHfN9f47KpiRvqrKx0V9+erV1CNkpWzYhW/Qyc6aT8rEyCrvauWSYGZK2ia3o7vd3akF07acHAFpOA==" saltValue="yVW9XmDwTqEnmpSGai0KYg==" spinCount="100000" sqref="D17" name="Range1_1_3_1"/>
    <protectedRange algorithmName="SHA-512" hashValue="ON39YdpmFHfN9f47KpiRvqrKx0V9+erV1CNkpWzYhW/Qyc6aT8rEyCrvauWSYGZK2ia3o7vd3akF07acHAFpOA==" saltValue="yVW9XmDwTqEnmpSGai0KYg==" spinCount="100000" sqref="B18:C19" name="Range1"/>
    <protectedRange algorithmName="SHA-512" hashValue="ON39YdpmFHfN9f47KpiRvqrKx0V9+erV1CNkpWzYhW/Qyc6aT8rEyCrvauWSYGZK2ia3o7vd3akF07acHAFpOA==" saltValue="yVW9XmDwTqEnmpSGai0KYg==" spinCount="100000" sqref="D18:D19" name="Range1_1_15"/>
    <protectedRange algorithmName="SHA-512" hashValue="ON39YdpmFHfN9f47KpiRvqrKx0V9+erV1CNkpWzYhW/Qyc6aT8rEyCrvauWSYGZK2ia3o7vd3akF07acHAFpOA==" saltValue="yVW9XmDwTqEnmpSGai0KYg==" spinCount="100000" sqref="E18:J19" name="Range1_3_5"/>
    <protectedRange algorithmName="SHA-512" hashValue="ON39YdpmFHfN9f47KpiRvqrKx0V9+erV1CNkpWzYhW/Qyc6aT8rEyCrvauWSYGZK2ia3o7vd3akF07acHAFpOA==" saltValue="yVW9XmDwTqEnmpSGai0KYg==" spinCount="100000" sqref="B20:C21 I20:J21" name="Range1_22_1"/>
    <protectedRange algorithmName="SHA-512" hashValue="ON39YdpmFHfN9f47KpiRvqrKx0V9+erV1CNkpWzYhW/Qyc6aT8rEyCrvauWSYGZK2ia3o7vd3akF07acHAFpOA==" saltValue="yVW9XmDwTqEnmpSGai0KYg==" spinCount="100000" sqref="D20:D21" name="Range1_1_16_1"/>
    <protectedRange algorithmName="SHA-512" hashValue="ON39YdpmFHfN9f47KpiRvqrKx0V9+erV1CNkpWzYhW/Qyc6aT8rEyCrvauWSYGZK2ia3o7vd3akF07acHAFpOA==" saltValue="yVW9XmDwTqEnmpSGai0KYg==" spinCount="100000" sqref="E20:H21" name="Range1_3_4_2"/>
    <protectedRange sqref="B22:C22 I22:J22" name="Range1_9_2"/>
    <protectedRange sqref="D22" name="Range1_1_7_2"/>
    <protectedRange sqref="E22:H22" name="Range1_3_5_1"/>
    <protectedRange algorithmName="SHA-512" hashValue="ON39YdpmFHfN9f47KpiRvqrKx0V9+erV1CNkpWzYhW/Qyc6aT8rEyCrvauWSYGZK2ia3o7vd3akF07acHAFpOA==" saltValue="yVW9XmDwTqEnmpSGai0KYg==" spinCount="100000" sqref="B23:C23 I23:J23" name="Range1_80"/>
    <protectedRange algorithmName="SHA-512" hashValue="ON39YdpmFHfN9f47KpiRvqrKx0V9+erV1CNkpWzYhW/Qyc6aT8rEyCrvauWSYGZK2ia3o7vd3akF07acHAFpOA==" saltValue="yVW9XmDwTqEnmpSGai0KYg==" spinCount="100000" sqref="D23" name="Range1_1_78"/>
    <protectedRange algorithmName="SHA-512" hashValue="ON39YdpmFHfN9f47KpiRvqrKx0V9+erV1CNkpWzYhW/Qyc6aT8rEyCrvauWSYGZK2ia3o7vd3akF07acHAFpOA==" saltValue="yVW9XmDwTqEnmpSGai0KYg==" spinCount="100000" sqref="E23:H23" name="Range1_3_23"/>
    <protectedRange algorithmName="SHA-512" hashValue="ON39YdpmFHfN9f47KpiRvqrKx0V9+erV1CNkpWzYhW/Qyc6aT8rEyCrvauWSYGZK2ia3o7vd3akF07acHAFpOA==" saltValue="yVW9XmDwTqEnmpSGai0KYg==" spinCount="100000" sqref="E24:J24 B24:C24" name="Range1_81"/>
    <protectedRange algorithmName="SHA-512" hashValue="ON39YdpmFHfN9f47KpiRvqrKx0V9+erV1CNkpWzYhW/Qyc6aT8rEyCrvauWSYGZK2ia3o7vd3akF07acHAFpOA==" saltValue="yVW9XmDwTqEnmpSGai0KYg==" spinCount="100000" sqref="D24" name="Range1_1_79"/>
  </protectedRanges>
  <conditionalFormatting sqref="J2">
    <cfRule type="top10" dxfId="2050" priority="111" rank="1"/>
  </conditionalFormatting>
  <conditionalFormatting sqref="I2">
    <cfRule type="top10" dxfId="2049" priority="112" rank="1"/>
  </conditionalFormatting>
  <conditionalFormatting sqref="H2">
    <cfRule type="top10" dxfId="2048" priority="113" rank="1"/>
  </conditionalFormatting>
  <conditionalFormatting sqref="G2">
    <cfRule type="top10" dxfId="2047" priority="114" rank="1"/>
  </conditionalFormatting>
  <conditionalFormatting sqref="F2">
    <cfRule type="top10" dxfId="2046" priority="115" rank="1"/>
  </conditionalFormatting>
  <conditionalFormatting sqref="E2">
    <cfRule type="top10" dxfId="2045" priority="116" rank="1"/>
  </conditionalFormatting>
  <conditionalFormatting sqref="J3">
    <cfRule type="top10" dxfId="2044" priority="105" rank="1"/>
  </conditionalFormatting>
  <conditionalFormatting sqref="I3">
    <cfRule type="top10" dxfId="2043" priority="106" rank="1"/>
  </conditionalFormatting>
  <conditionalFormatting sqref="H3">
    <cfRule type="top10" dxfId="2042" priority="107" rank="1"/>
  </conditionalFormatting>
  <conditionalFormatting sqref="G3">
    <cfRule type="top10" dxfId="2041" priority="108" rank="1"/>
  </conditionalFormatting>
  <conditionalFormatting sqref="F3">
    <cfRule type="top10" dxfId="2040" priority="109" rank="1"/>
  </conditionalFormatting>
  <conditionalFormatting sqref="E3">
    <cfRule type="top10" dxfId="2039" priority="110" rank="1"/>
  </conditionalFormatting>
  <conditionalFormatting sqref="J4">
    <cfRule type="top10" dxfId="2038" priority="99" rank="1"/>
  </conditionalFormatting>
  <conditionalFormatting sqref="I4">
    <cfRule type="top10" dxfId="2037" priority="100" rank="1"/>
  </conditionalFormatting>
  <conditionalFormatting sqref="H4">
    <cfRule type="top10" dxfId="2036" priority="101" rank="1"/>
  </conditionalFormatting>
  <conditionalFormatting sqref="G4">
    <cfRule type="top10" dxfId="2035" priority="102" rank="1"/>
  </conditionalFormatting>
  <conditionalFormatting sqref="F4">
    <cfRule type="top10" dxfId="2034" priority="103" rank="1"/>
  </conditionalFormatting>
  <conditionalFormatting sqref="E4">
    <cfRule type="top10" dxfId="2033" priority="104" rank="1"/>
  </conditionalFormatting>
  <conditionalFormatting sqref="I5">
    <cfRule type="top10" dxfId="2032" priority="98" rank="1"/>
  </conditionalFormatting>
  <conditionalFormatting sqref="H5">
    <cfRule type="top10" dxfId="2031" priority="94" rank="1"/>
  </conditionalFormatting>
  <conditionalFormatting sqref="J5">
    <cfRule type="top10" dxfId="2030" priority="95" rank="1"/>
  </conditionalFormatting>
  <conditionalFormatting sqref="G5">
    <cfRule type="top10" dxfId="2029" priority="97" rank="1"/>
  </conditionalFormatting>
  <conditionalFormatting sqref="F5">
    <cfRule type="top10" dxfId="2028" priority="96" rank="1"/>
  </conditionalFormatting>
  <conditionalFormatting sqref="E5">
    <cfRule type="top10" dxfId="2027" priority="93" rank="1"/>
  </conditionalFormatting>
  <conditionalFormatting sqref="J6:J7">
    <cfRule type="top10" dxfId="2026" priority="87" rank="1"/>
  </conditionalFormatting>
  <conditionalFormatting sqref="I6:I7">
    <cfRule type="top10" dxfId="2025" priority="88" rank="1"/>
  </conditionalFormatting>
  <conditionalFormatting sqref="H6:H7">
    <cfRule type="top10" dxfId="2024" priority="89" rank="1"/>
  </conditionalFormatting>
  <conditionalFormatting sqref="G6:G7">
    <cfRule type="top10" dxfId="2023" priority="90" rank="1"/>
  </conditionalFormatting>
  <conditionalFormatting sqref="F6:F7">
    <cfRule type="top10" dxfId="2022" priority="91" rank="1"/>
  </conditionalFormatting>
  <conditionalFormatting sqref="E6:E7">
    <cfRule type="top10" dxfId="2021" priority="92" rank="1"/>
  </conditionalFormatting>
  <conditionalFormatting sqref="J8">
    <cfRule type="top10" dxfId="2020" priority="81" rank="1"/>
  </conditionalFormatting>
  <conditionalFormatting sqref="I8">
    <cfRule type="top10" dxfId="2019" priority="82" rank="1"/>
  </conditionalFormatting>
  <conditionalFormatting sqref="H8">
    <cfRule type="top10" dxfId="2018" priority="83" rank="1"/>
  </conditionalFormatting>
  <conditionalFormatting sqref="G8">
    <cfRule type="top10" dxfId="2017" priority="84" rank="1"/>
  </conditionalFormatting>
  <conditionalFormatting sqref="F8">
    <cfRule type="top10" dxfId="2016" priority="85" rank="1"/>
  </conditionalFormatting>
  <conditionalFormatting sqref="E8">
    <cfRule type="top10" dxfId="2015" priority="86" rank="1"/>
  </conditionalFormatting>
  <conditionalFormatting sqref="E9">
    <cfRule type="top10" dxfId="2014" priority="80" rank="1"/>
  </conditionalFormatting>
  <conditionalFormatting sqref="F9">
    <cfRule type="top10" dxfId="2013" priority="79" rank="1"/>
  </conditionalFormatting>
  <conditionalFormatting sqref="G9">
    <cfRule type="top10" dxfId="2012" priority="78" rank="1"/>
  </conditionalFormatting>
  <conditionalFormatting sqref="H9">
    <cfRule type="top10" dxfId="2011" priority="77" rank="1"/>
  </conditionalFormatting>
  <conditionalFormatting sqref="I9">
    <cfRule type="top10" dxfId="2010" priority="76" rank="1"/>
  </conditionalFormatting>
  <conditionalFormatting sqref="J9">
    <cfRule type="top10" dxfId="2009" priority="75" rank="1"/>
  </conditionalFormatting>
  <conditionalFormatting sqref="E10:E11">
    <cfRule type="top10" dxfId="2008" priority="74" rank="1"/>
  </conditionalFormatting>
  <conditionalFormatting sqref="F10:F11">
    <cfRule type="top10" dxfId="2007" priority="73" rank="1"/>
  </conditionalFormatting>
  <conditionalFormatting sqref="G10:G11">
    <cfRule type="top10" dxfId="2006" priority="72" rank="1"/>
  </conditionalFormatting>
  <conditionalFormatting sqref="H10:H11">
    <cfRule type="top10" dxfId="2005" priority="71" rank="1"/>
  </conditionalFormatting>
  <conditionalFormatting sqref="I10:I11">
    <cfRule type="top10" dxfId="2004" priority="70" rank="1"/>
  </conditionalFormatting>
  <conditionalFormatting sqref="J10:J11">
    <cfRule type="top10" dxfId="2003" priority="69" rank="1"/>
  </conditionalFormatting>
  <conditionalFormatting sqref="E12">
    <cfRule type="top10" dxfId="2002" priority="68" rank="1"/>
  </conditionalFormatting>
  <conditionalFormatting sqref="F12">
    <cfRule type="top10" dxfId="2001" priority="67" rank="1"/>
  </conditionalFormatting>
  <conditionalFormatting sqref="G12">
    <cfRule type="top10" dxfId="2000" priority="66" rank="1"/>
  </conditionalFormatting>
  <conditionalFormatting sqref="H12">
    <cfRule type="top10" dxfId="1999" priority="65" rank="1"/>
  </conditionalFormatting>
  <conditionalFormatting sqref="I12">
    <cfRule type="top10" dxfId="1998" priority="64" rank="1"/>
  </conditionalFormatting>
  <conditionalFormatting sqref="J12">
    <cfRule type="top10" dxfId="1997" priority="63" rank="1"/>
  </conditionalFormatting>
  <conditionalFormatting sqref="F13">
    <cfRule type="top10" dxfId="1996" priority="60" rank="1"/>
  </conditionalFormatting>
  <conditionalFormatting sqref="I13">
    <cfRule type="top10" dxfId="1995" priority="57" rank="1"/>
    <cfRule type="top10" dxfId="1994" priority="62" rank="1"/>
  </conditionalFormatting>
  <conditionalFormatting sqref="E13">
    <cfRule type="top10" dxfId="1993" priority="61" rank="1"/>
  </conditionalFormatting>
  <conditionalFormatting sqref="G13">
    <cfRule type="top10" dxfId="1992" priority="59" rank="1"/>
  </conditionalFormatting>
  <conditionalFormatting sqref="H13">
    <cfRule type="top10" dxfId="1991" priority="58" rank="1"/>
  </conditionalFormatting>
  <conditionalFormatting sqref="J13">
    <cfRule type="top10" dxfId="1990" priority="56" rank="1"/>
  </conditionalFormatting>
  <conditionalFormatting sqref="E13:J13">
    <cfRule type="cellIs" dxfId="1989" priority="55" operator="greaterThanOrEqual">
      <formula>200</formula>
    </cfRule>
  </conditionalFormatting>
  <conditionalFormatting sqref="I14">
    <cfRule type="top10" dxfId="1988" priority="54" rank="1"/>
  </conditionalFormatting>
  <conditionalFormatting sqref="J14">
    <cfRule type="top10" dxfId="1987" priority="53" rank="1"/>
  </conditionalFormatting>
  <conditionalFormatting sqref="H14">
    <cfRule type="top10" dxfId="1986" priority="50" rank="1"/>
  </conditionalFormatting>
  <conditionalFormatting sqref="G14">
    <cfRule type="top10" dxfId="1985" priority="52" rank="1"/>
  </conditionalFormatting>
  <conditionalFormatting sqref="F14">
    <cfRule type="top10" dxfId="1984" priority="51" rank="1"/>
  </conditionalFormatting>
  <conditionalFormatting sqref="E14">
    <cfRule type="top10" dxfId="1983" priority="49" rank="1"/>
  </conditionalFormatting>
  <conditionalFormatting sqref="I15:I16">
    <cfRule type="top10" dxfId="1982" priority="43" rank="1"/>
  </conditionalFormatting>
  <conditionalFormatting sqref="H15:H16">
    <cfRule type="top10" dxfId="1981" priority="44" rank="1"/>
  </conditionalFormatting>
  <conditionalFormatting sqref="J15:J16">
    <cfRule type="top10" dxfId="1980" priority="45" rank="1"/>
  </conditionalFormatting>
  <conditionalFormatting sqref="G15:G16">
    <cfRule type="top10" dxfId="1979" priority="46" rank="1"/>
  </conditionalFormatting>
  <conditionalFormatting sqref="F15:F16">
    <cfRule type="top10" dxfId="1978" priority="47" rank="1"/>
  </conditionalFormatting>
  <conditionalFormatting sqref="E15:E16">
    <cfRule type="top10" dxfId="1977" priority="48" rank="1"/>
  </conditionalFormatting>
  <conditionalFormatting sqref="I17">
    <cfRule type="top10" dxfId="1976" priority="42" rank="1"/>
  </conditionalFormatting>
  <conditionalFormatting sqref="H17">
    <cfRule type="top10" dxfId="1975" priority="38" rank="1"/>
  </conditionalFormatting>
  <conditionalFormatting sqref="J17">
    <cfRule type="top10" dxfId="1974" priority="39" rank="1"/>
  </conditionalFormatting>
  <conditionalFormatting sqref="G17">
    <cfRule type="top10" dxfId="1973" priority="41" rank="1"/>
  </conditionalFormatting>
  <conditionalFormatting sqref="F17">
    <cfRule type="top10" dxfId="1972" priority="40" rank="1"/>
  </conditionalFormatting>
  <conditionalFormatting sqref="E17">
    <cfRule type="top10" dxfId="1971" priority="37" rank="1"/>
  </conditionalFormatting>
  <conditionalFormatting sqref="F18:F19">
    <cfRule type="top10" dxfId="1970" priority="36" rank="1"/>
  </conditionalFormatting>
  <conditionalFormatting sqref="E18:E19">
    <cfRule type="top10" dxfId="1969" priority="35" rank="1"/>
  </conditionalFormatting>
  <conditionalFormatting sqref="J18:J19">
    <cfRule type="top10" dxfId="1968" priority="34" rank="1"/>
  </conditionalFormatting>
  <conditionalFormatting sqref="E18:J19">
    <cfRule type="cellIs" dxfId="1967" priority="33" operator="greaterThanOrEqual">
      <formula>200</formula>
    </cfRule>
  </conditionalFormatting>
  <conditionalFormatting sqref="G18:G19">
    <cfRule type="top10" dxfId="1966" priority="32" rank="1"/>
  </conditionalFormatting>
  <conditionalFormatting sqref="H18:H19">
    <cfRule type="top10" dxfId="1965" priority="31" rank="1"/>
  </conditionalFormatting>
  <conditionalFormatting sqref="I18:I19">
    <cfRule type="top10" dxfId="1964" priority="30" rank="1"/>
  </conditionalFormatting>
  <conditionalFormatting sqref="E20:J21">
    <cfRule type="cellIs" dxfId="1963" priority="22" operator="greaterThanOrEqual">
      <formula>200</formula>
    </cfRule>
  </conditionalFormatting>
  <conditionalFormatting sqref="F20:F21">
    <cfRule type="top10" dxfId="1962" priority="23" rank="1"/>
  </conditionalFormatting>
  <conditionalFormatting sqref="I20:I21">
    <cfRule type="top10" dxfId="1961" priority="24" rank="1"/>
    <cfRule type="top10" dxfId="1960" priority="25" rank="1"/>
  </conditionalFormatting>
  <conditionalFormatting sqref="E20:E21">
    <cfRule type="top10" dxfId="1959" priority="26" rank="1"/>
  </conditionalFormatting>
  <conditionalFormatting sqref="G20:G21">
    <cfRule type="top10" dxfId="1958" priority="27" rank="1"/>
  </conditionalFormatting>
  <conditionalFormatting sqref="H20:H21">
    <cfRule type="top10" dxfId="1957" priority="28" rank="1"/>
  </conditionalFormatting>
  <conditionalFormatting sqref="J20:J21">
    <cfRule type="top10" dxfId="1956" priority="29" rank="1"/>
  </conditionalFormatting>
  <conditionalFormatting sqref="F22">
    <cfRule type="top10" dxfId="1955" priority="16" rank="1"/>
  </conditionalFormatting>
  <conditionalFormatting sqref="G22">
    <cfRule type="top10" dxfId="1954" priority="17" rank="1"/>
  </conditionalFormatting>
  <conditionalFormatting sqref="H22">
    <cfRule type="top10" dxfId="1953" priority="18" rank="1"/>
  </conditionalFormatting>
  <conditionalFormatting sqref="I22">
    <cfRule type="top10" dxfId="1952" priority="19" rank="1"/>
  </conditionalFormatting>
  <conditionalFormatting sqref="J22">
    <cfRule type="top10" dxfId="1951" priority="20" rank="1"/>
  </conditionalFormatting>
  <conditionalFormatting sqref="E22">
    <cfRule type="top10" dxfId="1950" priority="21" rank="1"/>
  </conditionalFormatting>
  <conditionalFormatting sqref="F23">
    <cfRule type="top10" dxfId="1949" priority="13" rank="1"/>
  </conditionalFormatting>
  <conditionalFormatting sqref="I23">
    <cfRule type="top10" dxfId="1948" priority="10" rank="1"/>
    <cfRule type="top10" dxfId="1947" priority="15" rank="1"/>
  </conditionalFormatting>
  <conditionalFormatting sqref="E23">
    <cfRule type="top10" dxfId="1946" priority="14" rank="1"/>
  </conditionalFormatting>
  <conditionalFormatting sqref="G23">
    <cfRule type="top10" dxfId="1945" priority="12" rank="1"/>
  </conditionalFormatting>
  <conditionalFormatting sqref="H23">
    <cfRule type="top10" dxfId="1944" priority="11" rank="1"/>
  </conditionalFormatting>
  <conditionalFormatting sqref="J23">
    <cfRule type="top10" dxfId="1943" priority="9" rank="1"/>
  </conditionalFormatting>
  <conditionalFormatting sqref="E23:J23">
    <cfRule type="cellIs" dxfId="1942" priority="8" operator="greaterThanOrEqual">
      <formula>200</formula>
    </cfRule>
  </conditionalFormatting>
  <conditionalFormatting sqref="I24">
    <cfRule type="top10" dxfId="1941" priority="2" rank="1"/>
  </conditionalFormatting>
  <conditionalFormatting sqref="H24">
    <cfRule type="top10" dxfId="1940" priority="3" rank="1"/>
  </conditionalFormatting>
  <conditionalFormatting sqref="G24">
    <cfRule type="top10" dxfId="1939" priority="4" rank="1"/>
  </conditionalFormatting>
  <conditionalFormatting sqref="F24">
    <cfRule type="top10" dxfId="1938" priority="5" rank="1"/>
  </conditionalFormatting>
  <conditionalFormatting sqref="E24">
    <cfRule type="top10" dxfId="1937" priority="6" rank="1"/>
  </conditionalFormatting>
  <conditionalFormatting sqref="J24">
    <cfRule type="top10" dxfId="1936" priority="7" rank="1"/>
  </conditionalFormatting>
  <conditionalFormatting sqref="E24:J24">
    <cfRule type="cellIs" dxfId="1935" priority="1" operator="equal">
      <formula>200</formula>
    </cfRule>
  </conditionalFormatting>
  <hyperlinks>
    <hyperlink ref="Q1" location="'National Rankings'!A1" display="Back to Ranking" xr:uid="{03E3E61E-2A25-4618-BAC4-4D17517C4C9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00C7528-2EA8-4C33-8C71-755201F75D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C14ED-B843-4B07-8D6D-3DF34BE80B47}">
  <dimension ref="A1:Q4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158</v>
      </c>
      <c r="C2" s="15">
        <v>44786</v>
      </c>
      <c r="D2" s="16" t="s">
        <v>122</v>
      </c>
      <c r="E2" s="17">
        <v>180.00030000000001</v>
      </c>
      <c r="F2" s="17">
        <v>179.00020000000001</v>
      </c>
      <c r="G2" s="17">
        <v>182.0001</v>
      </c>
      <c r="H2" s="17"/>
      <c r="I2" s="17"/>
      <c r="J2" s="17"/>
      <c r="K2" s="18">
        <v>3</v>
      </c>
      <c r="L2" s="18">
        <v>541.00059999999996</v>
      </c>
      <c r="M2" s="19">
        <v>180.33353333333332</v>
      </c>
      <c r="N2" s="20">
        <v>2</v>
      </c>
      <c r="O2" s="21">
        <v>182.33353333333332</v>
      </c>
    </row>
    <row r="4" spans="1:17" x14ac:dyDescent="0.3">
      <c r="K4" s="8">
        <f>SUM(K2:K3)</f>
        <v>3</v>
      </c>
      <c r="L4" s="8">
        <f>SUM(L2:L3)</f>
        <v>541.00059999999996</v>
      </c>
      <c r="M4" s="7">
        <f>SUM(L4/K4)</f>
        <v>180.33353333333332</v>
      </c>
      <c r="N4" s="8">
        <f>SUM(N2:N3)</f>
        <v>2</v>
      </c>
      <c r="O4" s="12">
        <f>SUM(M4+N4)</f>
        <v>182.33353333333332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1_1"/>
  </protectedRanges>
  <conditionalFormatting sqref="F2">
    <cfRule type="top10" dxfId="1934" priority="1" rank="1"/>
  </conditionalFormatting>
  <conditionalFormatting sqref="G2">
    <cfRule type="top10" dxfId="1933" priority="2" rank="1"/>
  </conditionalFormatting>
  <conditionalFormatting sqref="H2">
    <cfRule type="top10" dxfId="1932" priority="3" rank="1"/>
  </conditionalFormatting>
  <conditionalFormatting sqref="I2">
    <cfRule type="top10" dxfId="1931" priority="4" rank="1"/>
  </conditionalFormatting>
  <conditionalFormatting sqref="J2">
    <cfRule type="top10" dxfId="1930" priority="5" rank="1"/>
  </conditionalFormatting>
  <conditionalFormatting sqref="E2">
    <cfRule type="top10" dxfId="1929" priority="6" rank="1"/>
  </conditionalFormatting>
  <hyperlinks>
    <hyperlink ref="Q1" location="'National Rankings'!A1" display="Back to Ranking" xr:uid="{64365E7C-9373-46F1-BCDE-5F4FFD5E9E7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DEE0916-5D7A-487D-BE21-5EF886E8AF1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5B8FD-FECF-426A-9C1B-C31CB7581550}">
  <sheetPr codeName="Sheet3"/>
  <dimension ref="A1:Q10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33</v>
      </c>
      <c r="C2" s="15">
        <v>44604</v>
      </c>
      <c r="D2" s="16" t="s">
        <v>32</v>
      </c>
      <c r="E2" s="17">
        <v>159</v>
      </c>
      <c r="F2" s="17">
        <v>176</v>
      </c>
      <c r="G2" s="17">
        <v>185</v>
      </c>
      <c r="H2" s="17">
        <v>178</v>
      </c>
      <c r="I2" s="17"/>
      <c r="J2" s="17"/>
      <c r="K2" s="18">
        <v>4</v>
      </c>
      <c r="L2" s="18">
        <v>698</v>
      </c>
      <c r="M2" s="19">
        <v>174.5</v>
      </c>
      <c r="N2" s="20">
        <v>6</v>
      </c>
      <c r="O2" s="21">
        <v>180.5</v>
      </c>
    </row>
    <row r="3" spans="1:17" x14ac:dyDescent="0.3">
      <c r="A3" s="13" t="s">
        <v>30</v>
      </c>
      <c r="B3" s="14" t="s">
        <v>33</v>
      </c>
      <c r="C3" s="15">
        <v>44667</v>
      </c>
      <c r="D3" s="16" t="s">
        <v>42</v>
      </c>
      <c r="E3" s="17">
        <v>174</v>
      </c>
      <c r="F3" s="17">
        <v>172</v>
      </c>
      <c r="G3" s="17">
        <v>177</v>
      </c>
      <c r="H3" s="17">
        <v>179</v>
      </c>
      <c r="I3" s="17"/>
      <c r="J3" s="17"/>
      <c r="K3" s="18">
        <v>4</v>
      </c>
      <c r="L3" s="18">
        <v>702</v>
      </c>
      <c r="M3" s="19">
        <v>175.5</v>
      </c>
      <c r="N3" s="20">
        <v>2</v>
      </c>
      <c r="O3" s="21">
        <v>177.5</v>
      </c>
    </row>
    <row r="4" spans="1:17" x14ac:dyDescent="0.3">
      <c r="A4" s="35" t="s">
        <v>29</v>
      </c>
      <c r="B4" s="14" t="s">
        <v>33</v>
      </c>
      <c r="C4" s="15">
        <v>44723</v>
      </c>
      <c r="D4" s="16" t="s">
        <v>42</v>
      </c>
      <c r="E4" s="17">
        <v>186</v>
      </c>
      <c r="F4" s="17">
        <v>188</v>
      </c>
      <c r="G4" s="17">
        <v>187</v>
      </c>
      <c r="H4" s="17">
        <v>184</v>
      </c>
      <c r="I4" s="17"/>
      <c r="J4" s="17"/>
      <c r="K4" s="18">
        <v>4</v>
      </c>
      <c r="L4" s="18">
        <v>745</v>
      </c>
      <c r="M4" s="19">
        <v>186.25</v>
      </c>
      <c r="N4" s="20">
        <v>13</v>
      </c>
      <c r="O4" s="21">
        <v>199.25</v>
      </c>
    </row>
    <row r="5" spans="1:17" x14ac:dyDescent="0.3">
      <c r="A5" s="13" t="s">
        <v>30</v>
      </c>
      <c r="B5" s="14" t="s">
        <v>33</v>
      </c>
      <c r="C5" s="15">
        <v>44751</v>
      </c>
      <c r="D5" s="16" t="s">
        <v>42</v>
      </c>
      <c r="E5" s="17">
        <v>184</v>
      </c>
      <c r="F5" s="17">
        <v>185</v>
      </c>
      <c r="G5" s="17">
        <v>178</v>
      </c>
      <c r="H5" s="17">
        <v>177</v>
      </c>
      <c r="I5" s="17"/>
      <c r="J5" s="17"/>
      <c r="K5" s="18">
        <v>4</v>
      </c>
      <c r="L5" s="18">
        <v>724</v>
      </c>
      <c r="M5" s="19">
        <v>181</v>
      </c>
      <c r="N5" s="20">
        <v>9</v>
      </c>
      <c r="O5" s="21">
        <v>190</v>
      </c>
    </row>
    <row r="6" spans="1:17" x14ac:dyDescent="0.3">
      <c r="A6" s="13" t="s">
        <v>30</v>
      </c>
      <c r="B6" s="14" t="s">
        <v>33</v>
      </c>
      <c r="C6" s="15">
        <v>44800</v>
      </c>
      <c r="D6" s="16" t="s">
        <v>42</v>
      </c>
      <c r="E6" s="17">
        <v>190</v>
      </c>
      <c r="F6" s="17">
        <v>188</v>
      </c>
      <c r="G6" s="17">
        <v>181</v>
      </c>
      <c r="H6" s="17">
        <v>181</v>
      </c>
      <c r="I6" s="17"/>
      <c r="J6" s="17"/>
      <c r="K6" s="18">
        <v>4</v>
      </c>
      <c r="L6" s="18">
        <v>740</v>
      </c>
      <c r="M6" s="19">
        <v>185</v>
      </c>
      <c r="N6" s="20">
        <v>6</v>
      </c>
      <c r="O6" s="21">
        <v>191</v>
      </c>
    </row>
    <row r="7" spans="1:17" x14ac:dyDescent="0.3">
      <c r="A7" s="13" t="s">
        <v>30</v>
      </c>
      <c r="B7" s="14" t="s">
        <v>33</v>
      </c>
      <c r="C7" s="15">
        <v>44814</v>
      </c>
      <c r="D7" s="16" t="s">
        <v>42</v>
      </c>
      <c r="E7" s="17">
        <v>185</v>
      </c>
      <c r="F7" s="17">
        <v>180</v>
      </c>
      <c r="G7" s="17">
        <v>181</v>
      </c>
      <c r="H7" s="17">
        <v>190</v>
      </c>
      <c r="I7" s="17"/>
      <c r="J7" s="17"/>
      <c r="K7" s="18">
        <v>4</v>
      </c>
      <c r="L7" s="18">
        <v>736</v>
      </c>
      <c r="M7" s="19">
        <v>184</v>
      </c>
      <c r="N7" s="20">
        <v>6</v>
      </c>
      <c r="O7" s="21">
        <v>190</v>
      </c>
    </row>
    <row r="8" spans="1:17" x14ac:dyDescent="0.3">
      <c r="A8" s="13" t="s">
        <v>30</v>
      </c>
      <c r="B8" s="14" t="s">
        <v>33</v>
      </c>
      <c r="C8" s="15">
        <v>44842</v>
      </c>
      <c r="D8" s="16" t="s">
        <v>42</v>
      </c>
      <c r="E8" s="17">
        <v>175</v>
      </c>
      <c r="F8" s="17">
        <v>183</v>
      </c>
      <c r="G8" s="17">
        <v>183</v>
      </c>
      <c r="H8" s="17">
        <v>178</v>
      </c>
      <c r="I8" s="17">
        <v>185</v>
      </c>
      <c r="J8" s="17">
        <v>180</v>
      </c>
      <c r="K8" s="18">
        <f>COUNT(E8:J8)</f>
        <v>6</v>
      </c>
      <c r="L8" s="18">
        <f>SUM(E8:J8)</f>
        <v>1084</v>
      </c>
      <c r="M8" s="19">
        <f>IFERROR(L8/K8,0)</f>
        <v>180.66666666666666</v>
      </c>
      <c r="N8" s="20">
        <v>12</v>
      </c>
      <c r="O8" s="21">
        <f>SUM(M8+N8)</f>
        <v>192.66666666666666</v>
      </c>
    </row>
    <row r="10" spans="1:17" x14ac:dyDescent="0.3">
      <c r="K10" s="8">
        <f>SUM(K2:K9)</f>
        <v>30</v>
      </c>
      <c r="L10" s="8">
        <f>SUM(L2:L9)</f>
        <v>5429</v>
      </c>
      <c r="M10" s="7">
        <f>SUM(L10/K10)</f>
        <v>180.96666666666667</v>
      </c>
      <c r="N10" s="8">
        <f>SUM(N2:N9)</f>
        <v>54</v>
      </c>
      <c r="O10" s="12">
        <f>SUM(M10+N10)</f>
        <v>234.96666666666667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3:J3 B3:C3" name="Range1_2_1_2"/>
    <protectedRange algorithmName="SHA-512" hashValue="ON39YdpmFHfN9f47KpiRvqrKx0V9+erV1CNkpWzYhW/Qyc6aT8rEyCrvauWSYGZK2ia3o7vd3akF07acHAFpOA==" saltValue="yVW9XmDwTqEnmpSGai0KYg==" spinCount="100000" sqref="D3" name="Range1_1_1_4_1"/>
    <protectedRange algorithmName="SHA-512" hashValue="ON39YdpmFHfN9f47KpiRvqrKx0V9+erV1CNkpWzYhW/Qyc6aT8rEyCrvauWSYGZK2ia3o7vd3akF07acHAFpOA==" saltValue="yVW9XmDwTqEnmpSGai0KYg==" spinCount="100000" sqref="E4:J4 B4:C4" name="Range1_5_3_1"/>
    <protectedRange algorithmName="SHA-512" hashValue="ON39YdpmFHfN9f47KpiRvqrKx0V9+erV1CNkpWzYhW/Qyc6aT8rEyCrvauWSYGZK2ia3o7vd3akF07acHAFpOA==" saltValue="yVW9XmDwTqEnmpSGai0KYg==" spinCount="100000" sqref="D4" name="Range1_1_3_3_1"/>
    <protectedRange algorithmName="SHA-512" hashValue="ON39YdpmFHfN9f47KpiRvqrKx0V9+erV1CNkpWzYhW/Qyc6aT8rEyCrvauWSYGZK2ia3o7vd3akF07acHAFpOA==" saltValue="yVW9XmDwTqEnmpSGai0KYg==" spinCount="100000" sqref="E5:J5 B5:C5" name="Range1_31"/>
    <protectedRange algorithmName="SHA-512" hashValue="ON39YdpmFHfN9f47KpiRvqrKx0V9+erV1CNkpWzYhW/Qyc6aT8rEyCrvauWSYGZK2ia3o7vd3akF07acHAFpOA==" saltValue="yVW9XmDwTqEnmpSGai0KYg==" spinCount="100000" sqref="D5" name="Range1_1_27"/>
    <protectedRange algorithmName="SHA-512" hashValue="ON39YdpmFHfN9f47KpiRvqrKx0V9+erV1CNkpWzYhW/Qyc6aT8rEyCrvauWSYGZK2ia3o7vd3akF07acHAFpOA==" saltValue="yVW9XmDwTqEnmpSGai0KYg==" spinCount="100000" sqref="B6:C6 E6:J6" name="Range1_44"/>
    <protectedRange algorithmName="SHA-512" hashValue="ON39YdpmFHfN9f47KpiRvqrKx0V9+erV1CNkpWzYhW/Qyc6aT8rEyCrvauWSYGZK2ia3o7vd3akF07acHAFpOA==" saltValue="yVW9XmDwTqEnmpSGai0KYg==" spinCount="100000" sqref="D6" name="Range1_1_31"/>
    <protectedRange sqref="E8:J8 B8:C8" name="Range1_10"/>
    <protectedRange sqref="D8" name="Range1_1_10"/>
  </protectedRanges>
  <conditionalFormatting sqref="J2">
    <cfRule type="top10" dxfId="3384" priority="41" rank="1"/>
  </conditionalFormatting>
  <conditionalFormatting sqref="I2">
    <cfRule type="top10" dxfId="3383" priority="42" rank="1"/>
  </conditionalFormatting>
  <conditionalFormatting sqref="H2">
    <cfRule type="top10" dxfId="3382" priority="43" rank="1"/>
  </conditionalFormatting>
  <conditionalFormatting sqref="G2">
    <cfRule type="top10" dxfId="3381" priority="44" rank="1"/>
  </conditionalFormatting>
  <conditionalFormatting sqref="F2">
    <cfRule type="top10" dxfId="3380" priority="45" rank="1"/>
  </conditionalFormatting>
  <conditionalFormatting sqref="E2">
    <cfRule type="top10" dxfId="3379" priority="46" rank="1"/>
  </conditionalFormatting>
  <conditionalFormatting sqref="J3">
    <cfRule type="top10" dxfId="3378" priority="35" rank="1"/>
  </conditionalFormatting>
  <conditionalFormatting sqref="I3">
    <cfRule type="top10" dxfId="3377" priority="36" rank="1"/>
  </conditionalFormatting>
  <conditionalFormatting sqref="H3">
    <cfRule type="top10" dxfId="3376" priority="37" rank="1"/>
  </conditionalFormatting>
  <conditionalFormatting sqref="G3">
    <cfRule type="top10" dxfId="3375" priority="38" rank="1"/>
  </conditionalFormatting>
  <conditionalFormatting sqref="F3">
    <cfRule type="top10" dxfId="3374" priority="39" rank="1"/>
  </conditionalFormatting>
  <conditionalFormatting sqref="E3">
    <cfRule type="top10" dxfId="3373" priority="40" rank="1"/>
  </conditionalFormatting>
  <conditionalFormatting sqref="I4">
    <cfRule type="top10" dxfId="3372" priority="29" rank="1"/>
  </conditionalFormatting>
  <conditionalFormatting sqref="H4">
    <cfRule type="top10" dxfId="3371" priority="30" rank="1"/>
  </conditionalFormatting>
  <conditionalFormatting sqref="J4">
    <cfRule type="top10" dxfId="3370" priority="31" rank="1"/>
  </conditionalFormatting>
  <conditionalFormatting sqref="G4">
    <cfRule type="top10" dxfId="3369" priority="32" rank="1"/>
  </conditionalFormatting>
  <conditionalFormatting sqref="F4">
    <cfRule type="top10" dxfId="3368" priority="33" rank="1"/>
  </conditionalFormatting>
  <conditionalFormatting sqref="E4">
    <cfRule type="top10" dxfId="3367" priority="34" rank="1"/>
  </conditionalFormatting>
  <conditionalFormatting sqref="J5">
    <cfRule type="top10" dxfId="3366" priority="23" rank="1"/>
  </conditionalFormatting>
  <conditionalFormatting sqref="I5">
    <cfRule type="top10" dxfId="3365" priority="24" rank="1"/>
  </conditionalFormatting>
  <conditionalFormatting sqref="H5">
    <cfRule type="top10" dxfId="3364" priority="25" rank="1"/>
  </conditionalFormatting>
  <conditionalFormatting sqref="G5">
    <cfRule type="top10" dxfId="3363" priority="26" rank="1"/>
  </conditionalFormatting>
  <conditionalFormatting sqref="F5">
    <cfRule type="top10" dxfId="3362" priority="27" rank="1"/>
  </conditionalFormatting>
  <conditionalFormatting sqref="E5">
    <cfRule type="top10" dxfId="3361" priority="28" rank="1"/>
  </conditionalFormatting>
  <conditionalFormatting sqref="E6:J6">
    <cfRule type="cellIs" dxfId="3360" priority="16" operator="equal">
      <formula>200</formula>
    </cfRule>
  </conditionalFormatting>
  <conditionalFormatting sqref="F6">
    <cfRule type="top10" dxfId="3359" priority="17" rank="1"/>
  </conditionalFormatting>
  <conditionalFormatting sqref="G6">
    <cfRule type="top10" dxfId="3358" priority="18" rank="1"/>
  </conditionalFormatting>
  <conditionalFormatting sqref="H6">
    <cfRule type="top10" dxfId="3357" priority="19" rank="1"/>
  </conditionalFormatting>
  <conditionalFormatting sqref="I6">
    <cfRule type="top10" dxfId="3356" priority="20" rank="1"/>
  </conditionalFormatting>
  <conditionalFormatting sqref="J6">
    <cfRule type="top10" dxfId="3355" priority="21" rank="1"/>
  </conditionalFormatting>
  <conditionalFormatting sqref="E6">
    <cfRule type="top10" dxfId="3354" priority="22" rank="1"/>
  </conditionalFormatting>
  <conditionalFormatting sqref="E7:J7">
    <cfRule type="cellIs" dxfId="3353" priority="8" operator="greaterThanOrEqual">
      <formula>200</formula>
    </cfRule>
  </conditionalFormatting>
  <conditionalFormatting sqref="F7">
    <cfRule type="top10" dxfId="3352" priority="9" rank="1"/>
  </conditionalFormatting>
  <conditionalFormatting sqref="I7">
    <cfRule type="top10" dxfId="3351" priority="10" rank="1"/>
    <cfRule type="top10" dxfId="3350" priority="11" rank="1"/>
  </conditionalFormatting>
  <conditionalFormatting sqref="E7">
    <cfRule type="top10" dxfId="3349" priority="12" rank="1"/>
  </conditionalFormatting>
  <conditionalFormatting sqref="G7">
    <cfRule type="top10" dxfId="3348" priority="13" rank="1"/>
  </conditionalFormatting>
  <conditionalFormatting sqref="H7">
    <cfRule type="top10" dxfId="3347" priority="14" rank="1"/>
  </conditionalFormatting>
  <conditionalFormatting sqref="J7">
    <cfRule type="top10" dxfId="3346" priority="15" rank="1"/>
  </conditionalFormatting>
  <conditionalFormatting sqref="E8:J8">
    <cfRule type="cellIs" dxfId="3345" priority="7" operator="equal">
      <formula>200</formula>
    </cfRule>
  </conditionalFormatting>
  <conditionalFormatting sqref="F8">
    <cfRule type="top10" dxfId="3344" priority="1" rank="1"/>
  </conditionalFormatting>
  <conditionalFormatting sqref="G8">
    <cfRule type="top10" dxfId="3343" priority="2" rank="1"/>
  </conditionalFormatting>
  <conditionalFormatting sqref="H8">
    <cfRule type="top10" dxfId="3342" priority="3" rank="1"/>
  </conditionalFormatting>
  <conditionalFormatting sqref="I8">
    <cfRule type="top10" dxfId="3341" priority="4" rank="1"/>
  </conditionalFormatting>
  <conditionalFormatting sqref="J8">
    <cfRule type="top10" dxfId="3340" priority="5" rank="1"/>
  </conditionalFormatting>
  <conditionalFormatting sqref="E8">
    <cfRule type="top10" dxfId="3339" priority="6" rank="1"/>
  </conditionalFormatting>
  <hyperlinks>
    <hyperlink ref="Q1" location="'National Rankings'!A1" display="Back to Ranking" xr:uid="{8B44CB80-43E0-4EFB-82DB-C776656AD74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0341C26-CC3E-4F5B-B3C6-3AD13176569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7096D-D294-41EA-A747-3068B9CC8C33}">
  <dimension ref="A1:Q5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187</v>
      </c>
      <c r="C2" s="15">
        <v>44814</v>
      </c>
      <c r="D2" s="16" t="s">
        <v>122</v>
      </c>
      <c r="E2" s="17">
        <v>193.00030000000001</v>
      </c>
      <c r="F2" s="17">
        <v>189.00020000000001</v>
      </c>
      <c r="G2" s="17">
        <v>194.0001</v>
      </c>
      <c r="H2" s="17"/>
      <c r="I2" s="17"/>
      <c r="J2" s="17"/>
      <c r="K2" s="18">
        <v>3</v>
      </c>
      <c r="L2" s="18">
        <v>576.00059999999996</v>
      </c>
      <c r="M2" s="19">
        <v>192.00019999999998</v>
      </c>
      <c r="N2" s="20">
        <v>3</v>
      </c>
      <c r="O2" s="21">
        <v>195.00019999999998</v>
      </c>
    </row>
    <row r="3" spans="1:17" x14ac:dyDescent="0.3">
      <c r="A3" s="13" t="s">
        <v>30</v>
      </c>
      <c r="B3" s="14" t="s">
        <v>187</v>
      </c>
      <c r="C3" s="15">
        <f>'[2]Rylee Dockery'!$C$26</f>
        <v>44849</v>
      </c>
      <c r="D3" s="16" t="str">
        <f>'[2]Rylee Dockery'!$D$26</f>
        <v>Bristol VA-Outdoor</v>
      </c>
      <c r="E3" s="17">
        <v>190.00030000000001</v>
      </c>
      <c r="F3" s="17">
        <v>192.0001</v>
      </c>
      <c r="G3" s="17">
        <v>192.00030000000001</v>
      </c>
      <c r="H3" s="17"/>
      <c r="I3" s="17"/>
      <c r="J3" s="17"/>
      <c r="K3" s="18">
        <v>3</v>
      </c>
      <c r="L3" s="18">
        <v>574.00070000000005</v>
      </c>
      <c r="M3" s="19">
        <v>191.33356666666668</v>
      </c>
      <c r="N3" s="20">
        <v>7</v>
      </c>
      <c r="O3" s="21">
        <v>198.33356666666668</v>
      </c>
    </row>
    <row r="5" spans="1:17" x14ac:dyDescent="0.3">
      <c r="K5" s="8">
        <f>SUM(K2:K4)</f>
        <v>6</v>
      </c>
      <c r="L5" s="8">
        <f>SUM(L2:L4)</f>
        <v>1150.0012999999999</v>
      </c>
      <c r="M5" s="7">
        <f>SUM(L5/K5)</f>
        <v>191.66688333333332</v>
      </c>
      <c r="N5" s="8">
        <f>SUM(N2:N4)</f>
        <v>10</v>
      </c>
      <c r="O5" s="12">
        <f>SUM(M5+N5)</f>
        <v>201.66688333333332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3"/>
    <protectedRange algorithmName="SHA-512" hashValue="ON39YdpmFHfN9f47KpiRvqrKx0V9+erV1CNkpWzYhW/Qyc6aT8rEyCrvauWSYGZK2ia3o7vd3akF07acHAFpOA==" saltValue="yVW9XmDwTqEnmpSGai0KYg==" spinCount="100000" sqref="D2" name="Range1_1_17"/>
    <protectedRange sqref="I3:J3 B3:C3" name="Range1_9_2"/>
    <protectedRange sqref="D3" name="Range1_1_7_2"/>
    <protectedRange sqref="E3:H3" name="Range1_3_5_1"/>
  </protectedRanges>
  <conditionalFormatting sqref="I2">
    <cfRule type="top10" dxfId="1928" priority="8" rank="1"/>
  </conditionalFormatting>
  <conditionalFormatting sqref="H2">
    <cfRule type="top10" dxfId="1927" priority="9" rank="1"/>
  </conditionalFormatting>
  <conditionalFormatting sqref="G2">
    <cfRule type="top10" dxfId="1926" priority="10" rank="1"/>
  </conditionalFormatting>
  <conditionalFormatting sqref="F2">
    <cfRule type="top10" dxfId="1925" priority="11" rank="1"/>
  </conditionalFormatting>
  <conditionalFormatting sqref="E2">
    <cfRule type="top10" dxfId="1924" priority="12" rank="1"/>
  </conditionalFormatting>
  <conditionalFormatting sqref="J2">
    <cfRule type="top10" dxfId="1923" priority="13" rank="1"/>
  </conditionalFormatting>
  <conditionalFormatting sqref="E2:J2">
    <cfRule type="cellIs" dxfId="1922" priority="7" operator="equal">
      <formula>200</formula>
    </cfRule>
  </conditionalFormatting>
  <conditionalFormatting sqref="F3">
    <cfRule type="top10" dxfId="1921" priority="1" rank="1"/>
  </conditionalFormatting>
  <conditionalFormatting sqref="G3">
    <cfRule type="top10" dxfId="1920" priority="2" rank="1"/>
  </conditionalFormatting>
  <conditionalFormatting sqref="H3">
    <cfRule type="top10" dxfId="1919" priority="3" rank="1"/>
  </conditionalFormatting>
  <conditionalFormatting sqref="I3">
    <cfRule type="top10" dxfId="1918" priority="4" rank="1"/>
  </conditionalFormatting>
  <conditionalFormatting sqref="J3">
    <cfRule type="top10" dxfId="1917" priority="5" rank="1"/>
  </conditionalFormatting>
  <conditionalFormatting sqref="E3">
    <cfRule type="top10" dxfId="1916" priority="6" rank="1"/>
  </conditionalFormatting>
  <hyperlinks>
    <hyperlink ref="Q1" location="'National Rankings'!A1" display="Back to Ranking" xr:uid="{7F855961-EDDF-4E74-8009-6E09E6BE2B4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90A544-B1D5-46BF-9993-45CA671622F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BC001-BD1A-44A4-8FCE-4308A0B7DE2E}">
  <sheetPr codeName="Sheet17"/>
  <dimension ref="A1:Q7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23</v>
      </c>
      <c r="C2" s="15">
        <v>44660</v>
      </c>
      <c r="D2" s="16" t="s">
        <v>24</v>
      </c>
      <c r="E2" s="17">
        <v>189</v>
      </c>
      <c r="F2" s="17">
        <v>187</v>
      </c>
      <c r="G2" s="17">
        <v>188</v>
      </c>
      <c r="H2" s="17">
        <v>190</v>
      </c>
      <c r="I2" s="17"/>
      <c r="J2" s="17"/>
      <c r="K2" s="18">
        <v>4</v>
      </c>
      <c r="L2" s="18">
        <v>754</v>
      </c>
      <c r="M2" s="19">
        <v>188.5</v>
      </c>
      <c r="N2" s="20">
        <v>4</v>
      </c>
      <c r="O2" s="21">
        <v>192.5</v>
      </c>
    </row>
    <row r="3" spans="1:17" x14ac:dyDescent="0.3">
      <c r="A3" s="13" t="s">
        <v>30</v>
      </c>
      <c r="B3" s="14" t="s">
        <v>23</v>
      </c>
      <c r="C3" s="15">
        <v>44661</v>
      </c>
      <c r="D3" s="16" t="s">
        <v>25</v>
      </c>
      <c r="E3" s="17">
        <v>189.00200000000001</v>
      </c>
      <c r="F3" s="17">
        <v>190</v>
      </c>
      <c r="G3" s="17">
        <v>186</v>
      </c>
      <c r="H3" s="17">
        <v>187</v>
      </c>
      <c r="I3" s="17"/>
      <c r="J3" s="17"/>
      <c r="K3" s="18">
        <v>4</v>
      </c>
      <c r="L3" s="18">
        <v>752.00199999999995</v>
      </c>
      <c r="M3" s="19">
        <v>188.00049999999999</v>
      </c>
      <c r="N3" s="20">
        <v>4</v>
      </c>
      <c r="O3" s="21">
        <v>192.00049999999999</v>
      </c>
    </row>
    <row r="4" spans="1:17" x14ac:dyDescent="0.3">
      <c r="A4" s="13" t="s">
        <v>30</v>
      </c>
      <c r="B4" s="14" t="s">
        <v>23</v>
      </c>
      <c r="C4" s="15">
        <v>44740</v>
      </c>
      <c r="D4" s="16" t="s">
        <v>25</v>
      </c>
      <c r="E4" s="17">
        <v>188</v>
      </c>
      <c r="F4" s="17">
        <v>194</v>
      </c>
      <c r="G4" s="17">
        <v>185</v>
      </c>
      <c r="H4" s="17"/>
      <c r="I4" s="17"/>
      <c r="J4" s="17"/>
      <c r="K4" s="18">
        <v>3</v>
      </c>
      <c r="L4" s="18">
        <v>567</v>
      </c>
      <c r="M4" s="19">
        <v>189</v>
      </c>
      <c r="N4" s="20">
        <v>6</v>
      </c>
      <c r="O4" s="21">
        <v>195</v>
      </c>
    </row>
    <row r="5" spans="1:17" x14ac:dyDescent="0.3">
      <c r="A5" s="13" t="s">
        <v>30</v>
      </c>
      <c r="B5" s="14" t="s">
        <v>23</v>
      </c>
      <c r="C5" s="15">
        <v>44768</v>
      </c>
      <c r="D5" s="16" t="s">
        <v>25</v>
      </c>
      <c r="E5" s="17">
        <v>189</v>
      </c>
      <c r="F5" s="17">
        <v>190</v>
      </c>
      <c r="G5" s="17">
        <v>190</v>
      </c>
      <c r="H5" s="17"/>
      <c r="I5" s="17"/>
      <c r="J5" s="17"/>
      <c r="K5" s="18">
        <v>3</v>
      </c>
      <c r="L5" s="18">
        <v>569</v>
      </c>
      <c r="M5" s="19">
        <v>189.66666666666666</v>
      </c>
      <c r="N5" s="20">
        <v>3</v>
      </c>
      <c r="O5" s="21">
        <v>192.66666666666666</v>
      </c>
    </row>
    <row r="7" spans="1:17" x14ac:dyDescent="0.3">
      <c r="K7" s="8">
        <f>SUM(K2:K6)</f>
        <v>14</v>
      </c>
      <c r="L7" s="8">
        <f>SUM(L2:L6)</f>
        <v>2642.002</v>
      </c>
      <c r="M7" s="7">
        <f>SUM(L7/K7)</f>
        <v>188.71442857142856</v>
      </c>
      <c r="N7" s="8">
        <f>SUM(N2:N6)</f>
        <v>17</v>
      </c>
      <c r="O7" s="12">
        <f>SUM(M7+N7)</f>
        <v>205.71442857142856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1_1_1"/>
    <protectedRange algorithmName="SHA-512" hashValue="ON39YdpmFHfN9f47KpiRvqrKx0V9+erV1CNkpWzYhW/Qyc6aT8rEyCrvauWSYGZK2ia3o7vd3akF07acHAFpOA==" saltValue="yVW9XmDwTqEnmpSGai0KYg==" spinCount="100000" sqref="D2" name="Range1_1_3_1_2_1"/>
    <protectedRange algorithmName="SHA-512" hashValue="ON39YdpmFHfN9f47KpiRvqrKx0V9+erV1CNkpWzYhW/Qyc6aT8rEyCrvauWSYGZK2ia3o7vd3akF07acHAFpOA==" saltValue="yVW9XmDwTqEnmpSGai0KYg==" spinCount="100000" sqref="B3:C3 I3:J3" name="Range1_13_1_1"/>
    <protectedRange algorithmName="SHA-512" hashValue="ON39YdpmFHfN9f47KpiRvqrKx0V9+erV1CNkpWzYhW/Qyc6aT8rEyCrvauWSYGZK2ia3o7vd3akF07acHAFpOA==" saltValue="yVW9XmDwTqEnmpSGai0KYg==" spinCount="100000" sqref="D3" name="Range1_1_8_1_1"/>
    <protectedRange algorithmName="SHA-512" hashValue="ON39YdpmFHfN9f47KpiRvqrKx0V9+erV1CNkpWzYhW/Qyc6aT8rEyCrvauWSYGZK2ia3o7vd3akF07acHAFpOA==" saltValue="yVW9XmDwTqEnmpSGai0KYg==" spinCount="100000" sqref="E3:H3" name="Range1_3_2_1_1"/>
    <protectedRange algorithmName="SHA-512" hashValue="ON39YdpmFHfN9f47KpiRvqrKx0V9+erV1CNkpWzYhW/Qyc6aT8rEyCrvauWSYGZK2ia3o7vd3akF07acHAFpOA==" saltValue="yVW9XmDwTqEnmpSGai0KYg==" spinCount="100000" sqref="E4:J4 B4:C4" name="Range1_33"/>
    <protectedRange algorithmName="SHA-512" hashValue="ON39YdpmFHfN9f47KpiRvqrKx0V9+erV1CNkpWzYhW/Qyc6aT8rEyCrvauWSYGZK2ia3o7vd3akF07acHAFpOA==" saltValue="yVW9XmDwTqEnmpSGai0KYg==" spinCount="100000" sqref="D4" name="Range1_1_29"/>
    <protectedRange algorithmName="SHA-512" hashValue="ON39YdpmFHfN9f47KpiRvqrKx0V9+erV1CNkpWzYhW/Qyc6aT8rEyCrvauWSYGZK2ia3o7vd3akF07acHAFpOA==" saltValue="yVW9XmDwTqEnmpSGai0KYg==" spinCount="100000" sqref="I5:J5 B5:C5" name="Range1_22"/>
    <protectedRange algorithmName="SHA-512" hashValue="ON39YdpmFHfN9f47KpiRvqrKx0V9+erV1CNkpWzYhW/Qyc6aT8rEyCrvauWSYGZK2ia3o7vd3akF07acHAFpOA==" saltValue="yVW9XmDwTqEnmpSGai0KYg==" spinCount="100000" sqref="D5" name="Range1_1_17"/>
    <protectedRange algorithmName="SHA-512" hashValue="ON39YdpmFHfN9f47KpiRvqrKx0V9+erV1CNkpWzYhW/Qyc6aT8rEyCrvauWSYGZK2ia3o7vd3akF07acHAFpOA==" saltValue="yVW9XmDwTqEnmpSGai0KYg==" spinCount="100000" sqref="E5:H5" name="Range1_3_7"/>
  </protectedRanges>
  <conditionalFormatting sqref="I2">
    <cfRule type="top10" dxfId="1915" priority="28" rank="1"/>
  </conditionalFormatting>
  <conditionalFormatting sqref="H2">
    <cfRule type="top10" dxfId="1914" priority="24" rank="1"/>
  </conditionalFormatting>
  <conditionalFormatting sqref="J2">
    <cfRule type="top10" dxfId="1913" priority="25" rank="1"/>
  </conditionalFormatting>
  <conditionalFormatting sqref="G2">
    <cfRule type="top10" dxfId="1912" priority="27" rank="1"/>
  </conditionalFormatting>
  <conditionalFormatting sqref="F2">
    <cfRule type="top10" dxfId="1911" priority="26" rank="1"/>
  </conditionalFormatting>
  <conditionalFormatting sqref="E2">
    <cfRule type="top10" dxfId="1910" priority="23" rank="1"/>
  </conditionalFormatting>
  <conditionalFormatting sqref="F3">
    <cfRule type="top10" dxfId="1909" priority="20" rank="1"/>
  </conditionalFormatting>
  <conditionalFormatting sqref="I3">
    <cfRule type="top10" dxfId="1908" priority="17" rank="1"/>
    <cfRule type="top10" dxfId="1907" priority="22" rank="1"/>
  </conditionalFormatting>
  <conditionalFormatting sqref="E3">
    <cfRule type="top10" dxfId="1906" priority="21" rank="1"/>
  </conditionalFormatting>
  <conditionalFormatting sqref="G3">
    <cfRule type="top10" dxfId="1905" priority="19" rank="1"/>
  </conditionalFormatting>
  <conditionalFormatting sqref="H3">
    <cfRule type="top10" dxfId="1904" priority="18" rank="1"/>
  </conditionalFormatting>
  <conditionalFormatting sqref="J3">
    <cfRule type="top10" dxfId="1903" priority="16" rank="1"/>
  </conditionalFormatting>
  <conditionalFormatting sqref="E3:J3">
    <cfRule type="cellIs" dxfId="1902" priority="15" operator="greaterThanOrEqual">
      <formula>200</formula>
    </cfRule>
  </conditionalFormatting>
  <conditionalFormatting sqref="E4">
    <cfRule type="top10" dxfId="1901" priority="14" rank="1"/>
  </conditionalFormatting>
  <conditionalFormatting sqref="F4">
    <cfRule type="top10" dxfId="1900" priority="13" rank="1"/>
  </conditionalFormatting>
  <conditionalFormatting sqref="G4">
    <cfRule type="top10" dxfId="1899" priority="12" rank="1"/>
  </conditionalFormatting>
  <conditionalFormatting sqref="H4">
    <cfRule type="top10" dxfId="1898" priority="11" rank="1"/>
  </conditionalFormatting>
  <conditionalFormatting sqref="I4">
    <cfRule type="top10" dxfId="1897" priority="10" rank="1"/>
  </conditionalFormatting>
  <conditionalFormatting sqref="J4">
    <cfRule type="top10" dxfId="1896" priority="9" rank="1"/>
  </conditionalFormatting>
  <conditionalFormatting sqref="E5:J5">
    <cfRule type="cellIs" dxfId="1895" priority="1" operator="greaterThanOrEqual">
      <formula>200</formula>
    </cfRule>
  </conditionalFormatting>
  <conditionalFormatting sqref="F5">
    <cfRule type="top10" dxfId="1894" priority="2" rank="1"/>
  </conditionalFormatting>
  <conditionalFormatting sqref="I5">
    <cfRule type="top10" dxfId="1893" priority="3" rank="1"/>
    <cfRule type="top10" dxfId="1892" priority="4" rank="1"/>
  </conditionalFormatting>
  <conditionalFormatting sqref="E5">
    <cfRule type="top10" dxfId="1891" priority="5" rank="1"/>
  </conditionalFormatting>
  <conditionalFormatting sqref="G5">
    <cfRule type="top10" dxfId="1890" priority="6" rank="1"/>
  </conditionalFormatting>
  <conditionalFormatting sqref="H5">
    <cfRule type="top10" dxfId="1889" priority="7" rank="1"/>
  </conditionalFormatting>
  <conditionalFormatting sqref="J5">
    <cfRule type="top10" dxfId="1888" priority="8" rank="1"/>
  </conditionalFormatting>
  <hyperlinks>
    <hyperlink ref="Q1" location="'National Rankings'!A1" display="Back to Ranking" xr:uid="{174DEBF7-A377-436B-BEEE-8F0A42CB1A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6E6ABF-C0D1-4F01-96EC-35D80D5184C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20E91-8C1A-42BB-9B23-65762279C7FD}">
  <sheetPr codeName="Sheet35"/>
  <dimension ref="A1:Q5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86</v>
      </c>
      <c r="C2" s="15">
        <v>44685</v>
      </c>
      <c r="D2" s="16" t="s">
        <v>60</v>
      </c>
      <c r="E2" s="17">
        <v>187</v>
      </c>
      <c r="F2" s="17">
        <v>187</v>
      </c>
      <c r="G2" s="17">
        <v>187</v>
      </c>
      <c r="H2" s="17">
        <v>191</v>
      </c>
      <c r="I2" s="17"/>
      <c r="J2" s="17"/>
      <c r="K2" s="18">
        <v>4</v>
      </c>
      <c r="L2" s="18">
        <v>752</v>
      </c>
      <c r="M2" s="19">
        <v>188</v>
      </c>
      <c r="N2" s="20">
        <v>6</v>
      </c>
      <c r="O2" s="21">
        <v>194</v>
      </c>
    </row>
    <row r="3" spans="1:17" x14ac:dyDescent="0.3">
      <c r="A3" s="13" t="s">
        <v>30</v>
      </c>
      <c r="B3" s="70" t="s">
        <v>86</v>
      </c>
      <c r="C3" s="15">
        <v>44793</v>
      </c>
      <c r="D3" s="16" t="s">
        <v>60</v>
      </c>
      <c r="E3" s="17">
        <v>180</v>
      </c>
      <c r="F3" s="17">
        <v>183</v>
      </c>
      <c r="G3" s="17">
        <v>184</v>
      </c>
      <c r="H3" s="17">
        <v>0</v>
      </c>
      <c r="I3" s="17">
        <v>0</v>
      </c>
      <c r="J3" s="17">
        <v>0</v>
      </c>
      <c r="K3" s="18">
        <v>6</v>
      </c>
      <c r="L3" s="18">
        <v>547</v>
      </c>
      <c r="M3" s="19">
        <v>91.166666666666671</v>
      </c>
      <c r="N3" s="20">
        <v>4</v>
      </c>
    </row>
    <row r="4" spans="1:17" x14ac:dyDescent="0.3">
      <c r="O4" s="12">
        <f>SUM(M5+N5)</f>
        <v>139.9</v>
      </c>
    </row>
    <row r="5" spans="1:17" x14ac:dyDescent="0.3">
      <c r="K5" s="8">
        <f>SUM(K2:K4)</f>
        <v>10</v>
      </c>
      <c r="L5" s="8">
        <f>SUM(L2:L4)</f>
        <v>1299</v>
      </c>
      <c r="M5" s="7">
        <f>SUM(L5/K5)</f>
        <v>129.9</v>
      </c>
      <c r="N5" s="8">
        <f>SUM(N2:N4)</f>
        <v>10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_1_1"/>
    <protectedRange algorithmName="SHA-512" hashValue="ON39YdpmFHfN9f47KpiRvqrKx0V9+erV1CNkpWzYhW/Qyc6aT8rEyCrvauWSYGZK2ia3o7vd3akF07acHAFpOA==" saltValue="yVW9XmDwTqEnmpSGai0KYg==" spinCount="100000" sqref="D2" name="Range1_1_3_1_1_1"/>
    <protectedRange algorithmName="SHA-512" hashValue="ON39YdpmFHfN9f47KpiRvqrKx0V9+erV1CNkpWzYhW/Qyc6aT8rEyCrvauWSYGZK2ia3o7vd3akF07acHAFpOA==" saltValue="yVW9XmDwTqEnmpSGai0KYg==" spinCount="100000" sqref="E3:J3 B3:C3" name="Range1_12"/>
    <protectedRange algorithmName="SHA-512" hashValue="ON39YdpmFHfN9f47KpiRvqrKx0V9+erV1CNkpWzYhW/Qyc6aT8rEyCrvauWSYGZK2ia3o7vd3akF07acHAFpOA==" saltValue="yVW9XmDwTqEnmpSGai0KYg==" spinCount="100000" sqref="D3" name="Range1_1_9"/>
  </protectedRanges>
  <conditionalFormatting sqref="E2">
    <cfRule type="top10" dxfId="1887" priority="12" rank="1"/>
  </conditionalFormatting>
  <conditionalFormatting sqref="F2">
    <cfRule type="top10" dxfId="1886" priority="11" rank="1"/>
  </conditionalFormatting>
  <conditionalFormatting sqref="G2">
    <cfRule type="top10" dxfId="1885" priority="10" rank="1"/>
  </conditionalFormatting>
  <conditionalFormatting sqref="H2">
    <cfRule type="top10" dxfId="1884" priority="9" rank="1"/>
  </conditionalFormatting>
  <conditionalFormatting sqref="I2">
    <cfRule type="top10" dxfId="1883" priority="8" rank="1"/>
  </conditionalFormatting>
  <conditionalFormatting sqref="J2">
    <cfRule type="top10" dxfId="1882" priority="7" rank="1"/>
  </conditionalFormatting>
  <conditionalFormatting sqref="J3">
    <cfRule type="top10" dxfId="1881" priority="1" rank="1"/>
  </conditionalFormatting>
  <conditionalFormatting sqref="I3">
    <cfRule type="top10" dxfId="1880" priority="2" rank="1"/>
  </conditionalFormatting>
  <conditionalFormatting sqref="H3">
    <cfRule type="top10" dxfId="1879" priority="3" rank="1"/>
  </conditionalFormatting>
  <conditionalFormatting sqref="G3">
    <cfRule type="top10" dxfId="1878" priority="4" rank="1"/>
  </conditionalFormatting>
  <conditionalFormatting sqref="F3">
    <cfRule type="top10" dxfId="1877" priority="5" rank="1"/>
  </conditionalFormatting>
  <conditionalFormatting sqref="E3">
    <cfRule type="top10" dxfId="1876" priority="6" rank="1"/>
  </conditionalFormatting>
  <hyperlinks>
    <hyperlink ref="Q1" location="'National Rankings'!A1" display="Back to Ranking" xr:uid="{B3889E24-2BBC-4303-A762-9763D08F30C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1C7A52C-D77F-439D-8095-94CB41FA4AB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CDBB4-88BD-4286-87E9-A8C0D70CD233}">
  <sheetPr codeName="Sheet40"/>
  <dimension ref="A1:Q11"/>
  <sheetViews>
    <sheetView workbookViewId="0">
      <selection activeCell="A9" sqref="A9:O9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71</v>
      </c>
      <c r="C2" s="15">
        <v>44661</v>
      </c>
      <c r="D2" s="16" t="s">
        <v>59</v>
      </c>
      <c r="E2" s="17">
        <v>179</v>
      </c>
      <c r="F2" s="17">
        <v>180</v>
      </c>
      <c r="G2" s="17">
        <v>185</v>
      </c>
      <c r="H2" s="17">
        <v>187</v>
      </c>
      <c r="I2" s="17"/>
      <c r="J2" s="17"/>
      <c r="K2" s="18">
        <v>4</v>
      </c>
      <c r="L2" s="18">
        <v>731</v>
      </c>
      <c r="M2" s="19">
        <v>182.75</v>
      </c>
      <c r="N2" s="20">
        <v>2</v>
      </c>
      <c r="O2" s="21">
        <v>184.75</v>
      </c>
    </row>
    <row r="3" spans="1:17" x14ac:dyDescent="0.3">
      <c r="A3" s="13" t="s">
        <v>30</v>
      </c>
      <c r="B3" s="14" t="s">
        <v>71</v>
      </c>
      <c r="C3" s="15">
        <v>44689</v>
      </c>
      <c r="D3" s="16" t="s">
        <v>59</v>
      </c>
      <c r="E3" s="17">
        <v>177</v>
      </c>
      <c r="F3" s="17">
        <v>176</v>
      </c>
      <c r="G3" s="17">
        <v>179</v>
      </c>
      <c r="H3" s="17">
        <v>178</v>
      </c>
      <c r="I3" s="17"/>
      <c r="J3" s="17"/>
      <c r="K3" s="18">
        <v>4</v>
      </c>
      <c r="L3" s="18">
        <v>710</v>
      </c>
      <c r="M3" s="19">
        <v>177.5</v>
      </c>
      <c r="N3" s="20">
        <v>2</v>
      </c>
      <c r="O3" s="21">
        <v>179.5</v>
      </c>
    </row>
    <row r="4" spans="1:17" x14ac:dyDescent="0.3">
      <c r="A4" s="35" t="s">
        <v>29</v>
      </c>
      <c r="B4" s="14" t="s">
        <v>71</v>
      </c>
      <c r="C4" s="15">
        <v>44724</v>
      </c>
      <c r="D4" s="16" t="s">
        <v>59</v>
      </c>
      <c r="E4" s="17">
        <v>191</v>
      </c>
      <c r="F4" s="17">
        <v>185</v>
      </c>
      <c r="G4" s="17">
        <v>188</v>
      </c>
      <c r="H4" s="17">
        <v>188</v>
      </c>
      <c r="I4" s="17"/>
      <c r="J4" s="17"/>
      <c r="K4" s="18">
        <v>4</v>
      </c>
      <c r="L4" s="18">
        <v>752</v>
      </c>
      <c r="M4" s="19">
        <v>188</v>
      </c>
      <c r="N4" s="20">
        <v>2</v>
      </c>
      <c r="O4" s="21">
        <v>190</v>
      </c>
    </row>
    <row r="5" spans="1:17" x14ac:dyDescent="0.3">
      <c r="A5" s="13" t="s">
        <v>30</v>
      </c>
      <c r="B5" s="14" t="s">
        <v>71</v>
      </c>
      <c r="C5" s="15">
        <v>44752</v>
      </c>
      <c r="D5" s="16" t="s">
        <v>59</v>
      </c>
      <c r="E5" s="17">
        <v>182</v>
      </c>
      <c r="F5" s="17">
        <v>177</v>
      </c>
      <c r="G5" s="17">
        <v>182</v>
      </c>
      <c r="H5" s="17">
        <v>181</v>
      </c>
      <c r="I5" s="17"/>
      <c r="J5" s="17"/>
      <c r="K5" s="18">
        <v>4</v>
      </c>
      <c r="L5" s="18">
        <v>722</v>
      </c>
      <c r="M5" s="19">
        <v>180.5</v>
      </c>
      <c r="N5" s="20">
        <v>2</v>
      </c>
      <c r="O5" s="21">
        <v>182.5</v>
      </c>
    </row>
    <row r="6" spans="1:17" x14ac:dyDescent="0.3">
      <c r="A6" s="13" t="s">
        <v>30</v>
      </c>
      <c r="B6" s="14" t="s">
        <v>71</v>
      </c>
      <c r="C6" s="15">
        <v>44787</v>
      </c>
      <c r="D6" s="16" t="s">
        <v>59</v>
      </c>
      <c r="E6" s="17">
        <v>179</v>
      </c>
      <c r="F6" s="17">
        <v>185</v>
      </c>
      <c r="G6" s="17">
        <v>188</v>
      </c>
      <c r="H6" s="17">
        <v>179</v>
      </c>
      <c r="I6" s="17"/>
      <c r="J6" s="17"/>
      <c r="K6" s="18">
        <v>4</v>
      </c>
      <c r="L6" s="18">
        <v>731</v>
      </c>
      <c r="M6" s="19">
        <v>182.75</v>
      </c>
      <c r="N6" s="20">
        <v>2</v>
      </c>
      <c r="O6" s="21">
        <v>184.75</v>
      </c>
    </row>
    <row r="7" spans="1:17" x14ac:dyDescent="0.3">
      <c r="A7" s="13" t="s">
        <v>30</v>
      </c>
      <c r="B7" s="14" t="s">
        <v>71</v>
      </c>
      <c r="C7" s="15">
        <v>44815</v>
      </c>
      <c r="D7" s="16" t="s">
        <v>59</v>
      </c>
      <c r="E7" s="17">
        <v>182</v>
      </c>
      <c r="F7" s="17">
        <v>178</v>
      </c>
      <c r="G7" s="17">
        <v>181</v>
      </c>
      <c r="H7" s="17">
        <v>187</v>
      </c>
      <c r="I7" s="17">
        <v>183</v>
      </c>
      <c r="J7" s="17">
        <v>180</v>
      </c>
      <c r="K7" s="18">
        <v>6</v>
      </c>
      <c r="L7" s="18">
        <v>1091</v>
      </c>
      <c r="M7" s="19">
        <v>181.83333333333334</v>
      </c>
      <c r="N7" s="20">
        <v>4</v>
      </c>
      <c r="O7" s="21">
        <v>185.83333333333334</v>
      </c>
    </row>
    <row r="8" spans="1:17" x14ac:dyDescent="0.3">
      <c r="A8" s="13" t="s">
        <v>30</v>
      </c>
      <c r="B8" s="14" t="s">
        <v>71</v>
      </c>
      <c r="C8" s="15">
        <v>44813</v>
      </c>
      <c r="D8" s="16" t="s">
        <v>59</v>
      </c>
      <c r="E8" s="17">
        <v>176</v>
      </c>
      <c r="F8" s="17">
        <v>182</v>
      </c>
      <c r="G8" s="17">
        <v>184</v>
      </c>
      <c r="H8" s="17">
        <v>175</v>
      </c>
      <c r="I8" s="17"/>
      <c r="J8" s="17"/>
      <c r="K8" s="18">
        <v>4</v>
      </c>
      <c r="L8" s="18">
        <v>717</v>
      </c>
      <c r="M8" s="19">
        <v>179.25</v>
      </c>
      <c r="N8" s="20">
        <v>2</v>
      </c>
      <c r="O8" s="21">
        <v>181.25</v>
      </c>
    </row>
    <row r="9" spans="1:17" x14ac:dyDescent="0.3">
      <c r="A9" s="13" t="s">
        <v>30</v>
      </c>
      <c r="B9" s="14" t="s">
        <v>71</v>
      </c>
      <c r="C9" s="15">
        <v>44868</v>
      </c>
      <c r="D9" s="16" t="s">
        <v>59</v>
      </c>
      <c r="E9" s="17">
        <v>184</v>
      </c>
      <c r="F9" s="17">
        <v>187</v>
      </c>
      <c r="G9" s="17">
        <v>182</v>
      </c>
      <c r="H9" s="17">
        <v>183</v>
      </c>
      <c r="I9" s="17"/>
      <c r="J9" s="17"/>
      <c r="K9" s="18">
        <v>4</v>
      </c>
      <c r="L9" s="18">
        <v>736</v>
      </c>
      <c r="M9" s="19">
        <v>184</v>
      </c>
      <c r="N9" s="20">
        <v>3</v>
      </c>
      <c r="O9" s="21">
        <v>187</v>
      </c>
    </row>
    <row r="11" spans="1:17" x14ac:dyDescent="0.3">
      <c r="K11" s="8">
        <f>SUM(K2:K10)</f>
        <v>34</v>
      </c>
      <c r="L11" s="8">
        <f>SUM(L2:L10)</f>
        <v>6190</v>
      </c>
      <c r="M11" s="7">
        <f>SUM(L11/K11)</f>
        <v>182.05882352941177</v>
      </c>
      <c r="N11" s="8">
        <f>SUM(N2:N10)</f>
        <v>19</v>
      </c>
      <c r="O11" s="12">
        <f>SUM(M11+N11)</f>
        <v>201.05882352941177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3_1"/>
    <protectedRange algorithmName="SHA-512" hashValue="ON39YdpmFHfN9f47KpiRvqrKx0V9+erV1CNkpWzYhW/Qyc6aT8rEyCrvauWSYGZK2ia3o7vd3akF07acHAFpOA==" saltValue="yVW9XmDwTqEnmpSGai0KYg==" spinCount="100000" sqref="D2" name="Range1_1_8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E4:J4 B4:C4" name="Range1_4_4_1"/>
    <protectedRange algorithmName="SHA-512" hashValue="ON39YdpmFHfN9f47KpiRvqrKx0V9+erV1CNkpWzYhW/Qyc6aT8rEyCrvauWSYGZK2ia3o7vd3akF07acHAFpOA==" saltValue="yVW9XmDwTqEnmpSGai0KYg==" spinCount="100000" sqref="D4" name="Range1_1_2_4_1"/>
    <protectedRange algorithmName="SHA-512" hashValue="ON39YdpmFHfN9f47KpiRvqrKx0V9+erV1CNkpWzYhW/Qyc6aT8rEyCrvauWSYGZK2ia3o7vd3akF07acHAFpOA==" saltValue="yVW9XmDwTqEnmpSGai0KYg==" spinCount="100000" sqref="E5:J5 B5:C5" name="Range1_13"/>
    <protectedRange algorithmName="SHA-512" hashValue="ON39YdpmFHfN9f47KpiRvqrKx0V9+erV1CNkpWzYhW/Qyc6aT8rEyCrvauWSYGZK2ia3o7vd3akF07acHAFpOA==" saltValue="yVW9XmDwTqEnmpSGai0KYg==" spinCount="100000" sqref="D5" name="Range1_1_9"/>
    <protectedRange algorithmName="SHA-512" hashValue="ON39YdpmFHfN9f47KpiRvqrKx0V9+erV1CNkpWzYhW/Qyc6aT8rEyCrvauWSYGZK2ia3o7vd3akF07acHAFpOA==" saltValue="yVW9XmDwTqEnmpSGai0KYg==" spinCount="100000" sqref="B6:C6 I6:J6" name="Range1_6_1"/>
    <protectedRange algorithmName="SHA-512" hashValue="ON39YdpmFHfN9f47KpiRvqrKx0V9+erV1CNkpWzYhW/Qyc6aT8rEyCrvauWSYGZK2ia3o7vd3akF07acHAFpOA==" saltValue="yVW9XmDwTqEnmpSGai0KYg==" spinCount="100000" sqref="D6" name="Range1_1_4_1"/>
    <protectedRange algorithmName="SHA-512" hashValue="ON39YdpmFHfN9f47KpiRvqrKx0V9+erV1CNkpWzYhW/Qyc6aT8rEyCrvauWSYGZK2ia3o7vd3akF07acHAFpOA==" saltValue="yVW9XmDwTqEnmpSGai0KYg==" spinCount="100000" sqref="E6:H6" name="Range1_3_1_1"/>
    <protectedRange algorithmName="SHA-512" hashValue="ON39YdpmFHfN9f47KpiRvqrKx0V9+erV1CNkpWzYhW/Qyc6aT8rEyCrvauWSYGZK2ia3o7vd3akF07acHAFpOA==" saltValue="yVW9XmDwTqEnmpSGai0KYg==" spinCount="100000" sqref="E7:J7 B7:C7" name="Range1_23"/>
    <protectedRange algorithmName="SHA-512" hashValue="ON39YdpmFHfN9f47KpiRvqrKx0V9+erV1CNkpWzYhW/Qyc6aT8rEyCrvauWSYGZK2ia3o7vd3akF07acHAFpOA==" saltValue="yVW9XmDwTqEnmpSGai0KYg==" spinCount="100000" sqref="D7" name="Range1_1_17"/>
    <protectedRange sqref="B8:C8 I8:J8" name="Range1_9_2"/>
    <protectedRange sqref="D8" name="Range1_1_7_2"/>
    <protectedRange sqref="E8:H8" name="Range1_3_5_1"/>
    <protectedRange algorithmName="SHA-512" hashValue="ON39YdpmFHfN9f47KpiRvqrKx0V9+erV1CNkpWzYhW/Qyc6aT8rEyCrvauWSYGZK2ia3o7vd3akF07acHAFpOA==" saltValue="yVW9XmDwTqEnmpSGai0KYg==" spinCount="100000" sqref="E9:J9 B9:C9" name="Range1_11"/>
    <protectedRange algorithmName="SHA-512" hashValue="ON39YdpmFHfN9f47KpiRvqrKx0V9+erV1CNkpWzYhW/Qyc6aT8rEyCrvauWSYGZK2ia3o7vd3akF07acHAFpOA==" saltValue="yVW9XmDwTqEnmpSGai0KYg==" spinCount="100000" sqref="D9" name="Range1_1_24"/>
  </protectedRanges>
  <conditionalFormatting sqref="F2">
    <cfRule type="top10" dxfId="1875" priority="49" rank="1"/>
  </conditionalFormatting>
  <conditionalFormatting sqref="I2">
    <cfRule type="top10" dxfId="1874" priority="46" rank="1"/>
    <cfRule type="top10" dxfId="1873" priority="51" rank="1"/>
  </conditionalFormatting>
  <conditionalFormatting sqref="E2">
    <cfRule type="top10" dxfId="1872" priority="50" rank="1"/>
  </conditionalFormatting>
  <conditionalFormatting sqref="G2">
    <cfRule type="top10" dxfId="1871" priority="48" rank="1"/>
  </conditionalFormatting>
  <conditionalFormatting sqref="H2">
    <cfRule type="top10" dxfId="1870" priority="47" rank="1"/>
  </conditionalFormatting>
  <conditionalFormatting sqref="J2">
    <cfRule type="top10" dxfId="1869" priority="45" rank="1"/>
  </conditionalFormatting>
  <conditionalFormatting sqref="E2:J2">
    <cfRule type="cellIs" dxfId="1868" priority="44" operator="greaterThanOrEqual">
      <formula>200</formula>
    </cfRule>
  </conditionalFormatting>
  <conditionalFormatting sqref="E3">
    <cfRule type="top10" dxfId="1867" priority="43" rank="1"/>
  </conditionalFormatting>
  <conditionalFormatting sqref="F3">
    <cfRule type="top10" dxfId="1866" priority="42" rank="1"/>
  </conditionalFormatting>
  <conditionalFormatting sqref="G3">
    <cfRule type="top10" dxfId="1865" priority="41" rank="1"/>
  </conditionalFormatting>
  <conditionalFormatting sqref="H3">
    <cfRule type="top10" dxfId="1864" priority="40" rank="1"/>
  </conditionalFormatting>
  <conditionalFormatting sqref="I3">
    <cfRule type="top10" dxfId="1863" priority="39" rank="1"/>
  </conditionalFormatting>
  <conditionalFormatting sqref="J3">
    <cfRule type="top10" dxfId="1862" priority="38" rank="1"/>
  </conditionalFormatting>
  <conditionalFormatting sqref="E4">
    <cfRule type="top10" dxfId="1861" priority="37" rank="1"/>
  </conditionalFormatting>
  <conditionalFormatting sqref="F4">
    <cfRule type="top10" dxfId="1860" priority="36" rank="1"/>
  </conditionalFormatting>
  <conditionalFormatting sqref="G4">
    <cfRule type="top10" dxfId="1859" priority="35" rank="1"/>
  </conditionalFormatting>
  <conditionalFormatting sqref="H4">
    <cfRule type="top10" dxfId="1858" priority="34" rank="1"/>
  </conditionalFormatting>
  <conditionalFormatting sqref="I4">
    <cfRule type="top10" dxfId="1857" priority="33" rank="1"/>
  </conditionalFormatting>
  <conditionalFormatting sqref="J4">
    <cfRule type="top10" dxfId="1856" priority="32" rank="1"/>
  </conditionalFormatting>
  <conditionalFormatting sqref="J5">
    <cfRule type="top10" dxfId="1855" priority="26" rank="1"/>
  </conditionalFormatting>
  <conditionalFormatting sqref="I5">
    <cfRule type="top10" dxfId="1854" priority="27" rank="1"/>
  </conditionalFormatting>
  <conditionalFormatting sqref="H5">
    <cfRule type="top10" dxfId="1853" priority="28" rank="1"/>
  </conditionalFormatting>
  <conditionalFormatting sqref="G5">
    <cfRule type="top10" dxfId="1852" priority="29" rank="1"/>
  </conditionalFormatting>
  <conditionalFormatting sqref="F5">
    <cfRule type="top10" dxfId="1851" priority="30" rank="1"/>
  </conditionalFormatting>
  <conditionalFormatting sqref="E5">
    <cfRule type="top10" dxfId="1850" priority="31" rank="1"/>
  </conditionalFormatting>
  <conditionalFormatting sqref="F6">
    <cfRule type="top10" dxfId="1849" priority="20" rank="1"/>
  </conditionalFormatting>
  <conditionalFormatting sqref="G6">
    <cfRule type="top10" dxfId="1848" priority="21" rank="1"/>
  </conditionalFormatting>
  <conditionalFormatting sqref="H6">
    <cfRule type="top10" dxfId="1847" priority="22" rank="1"/>
  </conditionalFormatting>
  <conditionalFormatting sqref="I6">
    <cfRule type="top10" dxfId="1846" priority="23" rank="1"/>
  </conditionalFormatting>
  <conditionalFormatting sqref="J6">
    <cfRule type="top10" dxfId="1845" priority="24" rank="1"/>
  </conditionalFormatting>
  <conditionalFormatting sqref="E6">
    <cfRule type="top10" dxfId="1844" priority="25" rank="1"/>
  </conditionalFormatting>
  <conditionalFormatting sqref="I7">
    <cfRule type="top10" dxfId="1843" priority="14" rank="1"/>
  </conditionalFormatting>
  <conditionalFormatting sqref="H7">
    <cfRule type="top10" dxfId="1842" priority="15" rank="1"/>
  </conditionalFormatting>
  <conditionalFormatting sqref="G7">
    <cfRule type="top10" dxfId="1841" priority="16" rank="1"/>
  </conditionalFormatting>
  <conditionalFormatting sqref="F7">
    <cfRule type="top10" dxfId="1840" priority="17" rank="1"/>
  </conditionalFormatting>
  <conditionalFormatting sqref="E7">
    <cfRule type="top10" dxfId="1839" priority="18" rank="1"/>
  </conditionalFormatting>
  <conditionalFormatting sqref="J7">
    <cfRule type="top10" dxfId="1838" priority="19" rank="1"/>
  </conditionalFormatting>
  <conditionalFormatting sqref="E7:J7">
    <cfRule type="cellIs" dxfId="1837" priority="13" operator="equal">
      <formula>200</formula>
    </cfRule>
  </conditionalFormatting>
  <conditionalFormatting sqref="F8">
    <cfRule type="top10" dxfId="1836" priority="7" rank="1"/>
  </conditionalFormatting>
  <conditionalFormatting sqref="G8">
    <cfRule type="top10" dxfId="1835" priority="8" rank="1"/>
  </conditionalFormatting>
  <conditionalFormatting sqref="H8">
    <cfRule type="top10" dxfId="1834" priority="9" rank="1"/>
  </conditionalFormatting>
  <conditionalFormatting sqref="I8">
    <cfRule type="top10" dxfId="1833" priority="10" rank="1"/>
  </conditionalFormatting>
  <conditionalFormatting sqref="J8">
    <cfRule type="top10" dxfId="1832" priority="11" rank="1"/>
  </conditionalFormatting>
  <conditionalFormatting sqref="E8">
    <cfRule type="top10" dxfId="1831" priority="12" rank="1"/>
  </conditionalFormatting>
  <conditionalFormatting sqref="J9">
    <cfRule type="top10" dxfId="1830" priority="1" rank="1"/>
  </conditionalFormatting>
  <conditionalFormatting sqref="I9">
    <cfRule type="top10" dxfId="1829" priority="2" rank="1"/>
  </conditionalFormatting>
  <conditionalFormatting sqref="H9">
    <cfRule type="top10" dxfId="1828" priority="3" rank="1"/>
  </conditionalFormatting>
  <conditionalFormatting sqref="G9">
    <cfRule type="top10" dxfId="1827" priority="4" rank="1"/>
  </conditionalFormatting>
  <conditionalFormatting sqref="F9">
    <cfRule type="top10" dxfId="1826" priority="5" rank="1"/>
  </conditionalFormatting>
  <conditionalFormatting sqref="E9">
    <cfRule type="top10" dxfId="1825" priority="6" rank="1"/>
  </conditionalFormatting>
  <hyperlinks>
    <hyperlink ref="Q1" location="'National Rankings'!A1" display="Back to Ranking" xr:uid="{5C5D805C-596E-4B04-8FDE-5B58DF79CEA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7B46DF4-0A09-4BAA-9FBE-900FDA93760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E3A9B-7E1B-4CE0-89BA-EB6B939E1732}">
  <sheetPr codeName="Sheet41"/>
  <dimension ref="A1:Q6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79</v>
      </c>
      <c r="C2" s="15">
        <v>44675</v>
      </c>
      <c r="D2" s="16" t="s">
        <v>41</v>
      </c>
      <c r="E2" s="17">
        <v>177</v>
      </c>
      <c r="F2" s="17">
        <v>180</v>
      </c>
      <c r="G2" s="17">
        <v>181</v>
      </c>
      <c r="H2" s="17">
        <v>179</v>
      </c>
      <c r="I2" s="17"/>
      <c r="J2" s="17"/>
      <c r="K2" s="18">
        <v>4</v>
      </c>
      <c r="L2" s="18">
        <v>717</v>
      </c>
      <c r="M2" s="19">
        <v>179.25</v>
      </c>
      <c r="N2" s="20">
        <v>4</v>
      </c>
      <c r="O2" s="21">
        <v>183.25</v>
      </c>
    </row>
    <row r="3" spans="1:17" x14ac:dyDescent="0.3">
      <c r="A3" s="35" t="s">
        <v>29</v>
      </c>
      <c r="B3" s="36" t="s">
        <v>79</v>
      </c>
      <c r="C3" s="37">
        <v>44698</v>
      </c>
      <c r="D3" s="38" t="s">
        <v>41</v>
      </c>
      <c r="E3" s="39">
        <v>177</v>
      </c>
      <c r="F3" s="39">
        <v>174</v>
      </c>
      <c r="G3" s="39">
        <v>173</v>
      </c>
      <c r="H3" s="39">
        <v>179</v>
      </c>
      <c r="I3" s="39"/>
      <c r="J3" s="39"/>
      <c r="K3" s="40">
        <v>4</v>
      </c>
      <c r="L3" s="40">
        <v>703</v>
      </c>
      <c r="M3" s="41">
        <v>175.75</v>
      </c>
      <c r="N3" s="42">
        <v>4</v>
      </c>
      <c r="O3" s="43">
        <v>179.75</v>
      </c>
    </row>
    <row r="4" spans="1:17" x14ac:dyDescent="0.3">
      <c r="A4" s="35" t="s">
        <v>29</v>
      </c>
      <c r="B4" s="45" t="s">
        <v>79</v>
      </c>
      <c r="C4" s="48">
        <v>44710</v>
      </c>
      <c r="D4" s="45" t="s">
        <v>97</v>
      </c>
      <c r="E4" s="45">
        <v>189</v>
      </c>
      <c r="F4" s="45">
        <v>177</v>
      </c>
      <c r="G4" s="45">
        <v>182</v>
      </c>
      <c r="H4" s="45">
        <v>180</v>
      </c>
      <c r="I4" s="46"/>
      <c r="J4" s="46"/>
      <c r="K4" s="45">
        <v>4</v>
      </c>
      <c r="L4" s="45">
        <v>728</v>
      </c>
      <c r="M4" s="44">
        <v>182</v>
      </c>
      <c r="N4" s="45">
        <v>4</v>
      </c>
      <c r="O4" s="44">
        <v>186</v>
      </c>
    </row>
    <row r="6" spans="1:17" x14ac:dyDescent="0.3">
      <c r="K6" s="8">
        <f>SUM(K2:K5)</f>
        <v>12</v>
      </c>
      <c r="L6" s="8">
        <f>SUM(L2:L5)</f>
        <v>2148</v>
      </c>
      <c r="M6" s="7">
        <f>SUM(L6/K6)</f>
        <v>179</v>
      </c>
      <c r="N6" s="8">
        <f>SUM(N2:N5)</f>
        <v>12</v>
      </c>
      <c r="O6" s="12">
        <f>SUM(M6+N6)</f>
        <v>191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24"/>
    <protectedRange algorithmName="SHA-512" hashValue="ON39YdpmFHfN9f47KpiRvqrKx0V9+erV1CNkpWzYhW/Qyc6aT8rEyCrvauWSYGZK2ia3o7vd3akF07acHAFpOA==" saltValue="yVW9XmDwTqEnmpSGai0KYg==" spinCount="100000" sqref="D2" name="Range1_1_22"/>
    <protectedRange algorithmName="SHA-512" hashValue="ON39YdpmFHfN9f47KpiRvqrKx0V9+erV1CNkpWzYhW/Qyc6aT8rEyCrvauWSYGZK2ia3o7vd3akF07acHAFpOA==" saltValue="yVW9XmDwTqEnmpSGai0KYg==" spinCount="100000" sqref="E3:J4 B3:C4" name="Range1_5_4_1"/>
    <protectedRange algorithmName="SHA-512" hashValue="ON39YdpmFHfN9f47KpiRvqrKx0V9+erV1CNkpWzYhW/Qyc6aT8rEyCrvauWSYGZK2ia3o7vd3akF07acHAFpOA==" saltValue="yVW9XmDwTqEnmpSGai0KYg==" spinCount="100000" sqref="D3:D4" name="Range1_1_3_2_1"/>
  </protectedRanges>
  <conditionalFormatting sqref="J2">
    <cfRule type="top10" dxfId="1824" priority="7" rank="1"/>
  </conditionalFormatting>
  <conditionalFormatting sqref="I2">
    <cfRule type="top10" dxfId="1823" priority="8" rank="1"/>
  </conditionalFormatting>
  <conditionalFormatting sqref="H2">
    <cfRule type="top10" dxfId="1822" priority="9" rank="1"/>
  </conditionalFormatting>
  <conditionalFormatting sqref="G2">
    <cfRule type="top10" dxfId="1821" priority="10" rank="1"/>
  </conditionalFormatting>
  <conditionalFormatting sqref="F2">
    <cfRule type="top10" dxfId="1820" priority="11" rank="1"/>
  </conditionalFormatting>
  <conditionalFormatting sqref="E2">
    <cfRule type="top10" dxfId="1819" priority="12" rank="1"/>
  </conditionalFormatting>
  <conditionalFormatting sqref="I3:I4">
    <cfRule type="top10" dxfId="1818" priority="1" rank="1"/>
  </conditionalFormatting>
  <conditionalFormatting sqref="H3:H4">
    <cfRule type="top10" dxfId="1817" priority="2" rank="1"/>
  </conditionalFormatting>
  <conditionalFormatting sqref="J3:J4">
    <cfRule type="top10" dxfId="1816" priority="3" rank="1"/>
  </conditionalFormatting>
  <conditionalFormatting sqref="G3:G4">
    <cfRule type="top10" dxfId="1815" priority="4" rank="1"/>
  </conditionalFormatting>
  <conditionalFormatting sqref="F3:F4">
    <cfRule type="top10" dxfId="1814" priority="5" rank="1"/>
  </conditionalFormatting>
  <conditionalFormatting sqref="E3:E4">
    <cfRule type="top10" dxfId="1813" priority="6" rank="1"/>
  </conditionalFormatting>
  <hyperlinks>
    <hyperlink ref="Q1" location="'National Rankings'!A1" display="Back to Ranking" xr:uid="{4F8168A5-756C-419D-B252-63252FD10EB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3C89BB7-3AAC-4D10-A060-8430217FD16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706F3-92D3-489B-876A-9D838AEBF78D}">
  <dimension ref="A1:Q4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159</v>
      </c>
      <c r="C2" s="15">
        <v>44779</v>
      </c>
      <c r="D2" s="16" t="s">
        <v>166</v>
      </c>
      <c r="E2" s="17">
        <v>187</v>
      </c>
      <c r="F2" s="17">
        <v>186</v>
      </c>
      <c r="G2" s="17">
        <v>190</v>
      </c>
      <c r="H2" s="17">
        <v>188</v>
      </c>
      <c r="I2" s="17"/>
      <c r="J2" s="17"/>
      <c r="K2" s="18">
        <v>4</v>
      </c>
      <c r="L2" s="18">
        <v>751</v>
      </c>
      <c r="M2" s="19">
        <v>187.75</v>
      </c>
      <c r="N2" s="20">
        <v>5</v>
      </c>
      <c r="O2" s="21">
        <v>192.75</v>
      </c>
    </row>
    <row r="4" spans="1:17" x14ac:dyDescent="0.3">
      <c r="K4" s="8">
        <f>SUM(K2:K3)</f>
        <v>4</v>
      </c>
      <c r="L4" s="8">
        <f>SUM(L2:L3)</f>
        <v>751</v>
      </c>
      <c r="M4" s="7">
        <f>SUM(L4/K4)</f>
        <v>187.75</v>
      </c>
      <c r="N4" s="8">
        <f>SUM(N2:N3)</f>
        <v>5</v>
      </c>
      <c r="O4" s="12">
        <f>SUM(M4+N4)</f>
        <v>192.75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6_1_2"/>
    <protectedRange algorithmName="SHA-512" hashValue="ON39YdpmFHfN9f47KpiRvqrKx0V9+erV1CNkpWzYhW/Qyc6aT8rEyCrvauWSYGZK2ia3o7vd3akF07acHAFpOA==" saltValue="yVW9XmDwTqEnmpSGai0KYg==" spinCount="100000" sqref="D2" name="Range1_1_4_1_2"/>
    <protectedRange algorithmName="SHA-512" hashValue="ON39YdpmFHfN9f47KpiRvqrKx0V9+erV1CNkpWzYhW/Qyc6aT8rEyCrvauWSYGZK2ia3o7vd3akF07acHAFpOA==" saltValue="yVW9XmDwTqEnmpSGai0KYg==" spinCount="100000" sqref="E2:H2" name="Range1_3_1_1_2"/>
  </protectedRanges>
  <conditionalFormatting sqref="F2">
    <cfRule type="top10" dxfId="1812" priority="1" rank="1"/>
  </conditionalFormatting>
  <conditionalFormatting sqref="G2">
    <cfRule type="top10" dxfId="1811" priority="2" rank="1"/>
  </conditionalFormatting>
  <conditionalFormatting sqref="H2">
    <cfRule type="top10" dxfId="1810" priority="3" rank="1"/>
  </conditionalFormatting>
  <conditionalFormatting sqref="I2">
    <cfRule type="top10" dxfId="1809" priority="4" rank="1"/>
  </conditionalFormatting>
  <conditionalFormatting sqref="J2">
    <cfRule type="top10" dxfId="1808" priority="5" rank="1"/>
  </conditionalFormatting>
  <conditionalFormatting sqref="E2">
    <cfRule type="top10" dxfId="1807" priority="6" rank="1"/>
  </conditionalFormatting>
  <hyperlinks>
    <hyperlink ref="Q1" location="'National Rankings'!A1" display="Back to Ranking" xr:uid="{BCADE914-2A5D-491A-BFC7-2A6A74A18F7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438109-5B66-47C3-8EF3-12F63126FBD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407A9-8C85-44F8-A799-0652D5E5F12A}">
  <sheetPr codeName="Sheet42"/>
  <dimension ref="A1:Q9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35" t="s">
        <v>29</v>
      </c>
      <c r="B2" s="36" t="s">
        <v>101</v>
      </c>
      <c r="C2" s="37">
        <v>44702</v>
      </c>
      <c r="D2" s="38" t="s">
        <v>95</v>
      </c>
      <c r="E2" s="39">
        <v>185</v>
      </c>
      <c r="F2" s="39">
        <v>182</v>
      </c>
      <c r="G2" s="39">
        <v>188</v>
      </c>
      <c r="H2" s="39">
        <v>193</v>
      </c>
      <c r="I2" s="39"/>
      <c r="J2" s="39"/>
      <c r="K2" s="40">
        <v>4</v>
      </c>
      <c r="L2" s="40">
        <v>748</v>
      </c>
      <c r="M2" s="41">
        <v>187</v>
      </c>
      <c r="N2" s="42">
        <v>8</v>
      </c>
      <c r="O2" s="43">
        <v>195</v>
      </c>
    </row>
    <row r="3" spans="1:17" x14ac:dyDescent="0.3">
      <c r="A3" s="13" t="s">
        <v>30</v>
      </c>
      <c r="B3" s="14" t="s">
        <v>101</v>
      </c>
      <c r="C3" s="15">
        <v>44730</v>
      </c>
      <c r="D3" s="16" t="s">
        <v>95</v>
      </c>
      <c r="E3" s="17">
        <v>183</v>
      </c>
      <c r="F3" s="17">
        <v>186</v>
      </c>
      <c r="G3" s="17">
        <v>187</v>
      </c>
      <c r="H3" s="17">
        <v>177</v>
      </c>
      <c r="I3" s="17">
        <v>188</v>
      </c>
      <c r="J3" s="17">
        <v>186</v>
      </c>
      <c r="K3" s="18">
        <v>6</v>
      </c>
      <c r="L3" s="18">
        <v>1107</v>
      </c>
      <c r="M3" s="19">
        <v>184.5</v>
      </c>
      <c r="N3" s="20">
        <v>12</v>
      </c>
      <c r="O3" s="21">
        <v>196.5</v>
      </c>
    </row>
    <row r="4" spans="1:17" x14ac:dyDescent="0.3">
      <c r="A4" s="13" t="s">
        <v>30</v>
      </c>
      <c r="B4" s="14" t="s">
        <v>101</v>
      </c>
      <c r="C4" s="15">
        <v>44758</v>
      </c>
      <c r="D4" s="16" t="s">
        <v>95</v>
      </c>
      <c r="E4" s="17">
        <v>191</v>
      </c>
      <c r="F4" s="17">
        <v>192</v>
      </c>
      <c r="G4" s="17">
        <v>194.001</v>
      </c>
      <c r="H4" s="17">
        <v>188</v>
      </c>
      <c r="I4" s="17"/>
      <c r="J4" s="17"/>
      <c r="K4" s="18">
        <v>4</v>
      </c>
      <c r="L4" s="18">
        <v>765.00099999999998</v>
      </c>
      <c r="M4" s="19">
        <v>191.25024999999999</v>
      </c>
      <c r="N4" s="20">
        <v>7</v>
      </c>
      <c r="O4" s="21">
        <v>198.25024999999999</v>
      </c>
    </row>
    <row r="5" spans="1:17" x14ac:dyDescent="0.3">
      <c r="A5" s="13" t="s">
        <v>30</v>
      </c>
      <c r="B5" s="70" t="s">
        <v>101</v>
      </c>
      <c r="C5" s="15">
        <v>44793</v>
      </c>
      <c r="D5" s="16" t="s">
        <v>95</v>
      </c>
      <c r="E5" s="17">
        <v>188</v>
      </c>
      <c r="F5" s="17">
        <v>189</v>
      </c>
      <c r="G5" s="17">
        <v>195</v>
      </c>
      <c r="H5" s="17">
        <v>192</v>
      </c>
      <c r="I5" s="17">
        <v>193</v>
      </c>
      <c r="J5" s="17">
        <v>187</v>
      </c>
      <c r="K5" s="18">
        <v>6</v>
      </c>
      <c r="L5" s="18">
        <v>1144</v>
      </c>
      <c r="M5" s="19">
        <v>190.66666666666666</v>
      </c>
      <c r="N5" s="20">
        <v>12</v>
      </c>
      <c r="O5" s="21">
        <v>202.66666666666666</v>
      </c>
    </row>
    <row r="6" spans="1:17" x14ac:dyDescent="0.3">
      <c r="A6" s="13" t="s">
        <v>30</v>
      </c>
      <c r="B6" s="14" t="s">
        <v>101</v>
      </c>
      <c r="C6" s="15">
        <v>44807</v>
      </c>
      <c r="D6" s="16" t="s">
        <v>172</v>
      </c>
      <c r="E6" s="17">
        <v>193</v>
      </c>
      <c r="F6" s="17">
        <v>194</v>
      </c>
      <c r="G6" s="17">
        <v>192</v>
      </c>
      <c r="H6" s="17">
        <v>187</v>
      </c>
      <c r="I6" s="17">
        <v>196</v>
      </c>
      <c r="J6" s="17">
        <v>196</v>
      </c>
      <c r="K6" s="18">
        <v>6</v>
      </c>
      <c r="L6" s="18">
        <v>1158</v>
      </c>
      <c r="M6" s="19">
        <v>193</v>
      </c>
      <c r="N6" s="20">
        <v>4</v>
      </c>
      <c r="O6" s="21">
        <v>197</v>
      </c>
    </row>
    <row r="7" spans="1:17" x14ac:dyDescent="0.3">
      <c r="A7" s="13" t="s">
        <v>30</v>
      </c>
      <c r="B7" s="14" t="s">
        <v>101</v>
      </c>
      <c r="C7" s="15">
        <v>44821</v>
      </c>
      <c r="D7" s="16" t="s">
        <v>95</v>
      </c>
      <c r="E7" s="17">
        <v>194</v>
      </c>
      <c r="F7" s="17">
        <v>194</v>
      </c>
      <c r="G7" s="17">
        <v>190</v>
      </c>
      <c r="H7" s="17">
        <v>188</v>
      </c>
      <c r="I7" s="17"/>
      <c r="J7" s="17"/>
      <c r="K7" s="18">
        <v>4</v>
      </c>
      <c r="L7" s="18">
        <v>766</v>
      </c>
      <c r="M7" s="19">
        <v>191.5</v>
      </c>
      <c r="N7" s="20">
        <v>4</v>
      </c>
      <c r="O7" s="21">
        <v>195.5</v>
      </c>
    </row>
    <row r="9" spans="1:17" x14ac:dyDescent="0.3">
      <c r="K9" s="8">
        <f>SUM(K2:K8)</f>
        <v>30</v>
      </c>
      <c r="L9" s="8">
        <f>SUM(L2:L8)</f>
        <v>5688.0010000000002</v>
      </c>
      <c r="M9" s="7">
        <f>SUM(L9/K9)</f>
        <v>189.60003333333333</v>
      </c>
      <c r="N9" s="8">
        <f>SUM(N2:N8)</f>
        <v>47</v>
      </c>
      <c r="O9" s="12">
        <f>SUM(M9+N9)</f>
        <v>236.60003333333333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5_4_1"/>
    <protectedRange algorithmName="SHA-512" hashValue="ON39YdpmFHfN9f47KpiRvqrKx0V9+erV1CNkpWzYhW/Qyc6aT8rEyCrvauWSYGZK2ia3o7vd3akF07acHAFpOA==" saltValue="yVW9XmDwTqEnmpSGai0KYg==" spinCount="100000" sqref="D2" name="Range1_1_3_2_1"/>
    <protectedRange algorithmName="SHA-512" hashValue="ON39YdpmFHfN9f47KpiRvqrKx0V9+erV1CNkpWzYhW/Qyc6aT8rEyCrvauWSYGZK2ia3o7vd3akF07acHAFpOA==" saltValue="yVW9XmDwTqEnmpSGai0KYg==" spinCount="100000" sqref="E3:J3 B3:C3" name="Range1_34"/>
    <protectedRange algorithmName="SHA-512" hashValue="ON39YdpmFHfN9f47KpiRvqrKx0V9+erV1CNkpWzYhW/Qyc6aT8rEyCrvauWSYGZK2ia3o7vd3akF07acHAFpOA==" saltValue="yVW9XmDwTqEnmpSGai0KYg==" spinCount="100000" sqref="D3" name="Range1_1_30"/>
    <protectedRange algorithmName="SHA-512" hashValue="ON39YdpmFHfN9f47KpiRvqrKx0V9+erV1CNkpWzYhW/Qyc6aT8rEyCrvauWSYGZK2ia3o7vd3akF07acHAFpOA==" saltValue="yVW9XmDwTqEnmpSGai0KYg==" spinCount="100000" sqref="C4" name="Range1_11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I4:J4" name="Range1_12"/>
    <protectedRange algorithmName="SHA-512" hashValue="ON39YdpmFHfN9f47KpiRvqrKx0V9+erV1CNkpWzYhW/Qyc6aT8rEyCrvauWSYGZK2ia3o7vd3akF07acHAFpOA==" saltValue="yVW9XmDwTqEnmpSGai0KYg==" spinCount="100000" sqref="B4" name="Range1_12_1"/>
    <protectedRange algorithmName="SHA-512" hashValue="ON39YdpmFHfN9f47KpiRvqrKx0V9+erV1CNkpWzYhW/Qyc6aT8rEyCrvauWSYGZK2ia3o7vd3akF07acHAFpOA==" saltValue="yVW9XmDwTqEnmpSGai0KYg==" spinCount="100000" sqref="E4:H4" name="Range1_14"/>
    <protectedRange algorithmName="SHA-512" hashValue="ON39YdpmFHfN9f47KpiRvqrKx0V9+erV1CNkpWzYhW/Qyc6aT8rEyCrvauWSYGZK2ia3o7vd3akF07acHAFpOA==" saltValue="yVW9XmDwTqEnmpSGai0KYg==" spinCount="100000" sqref="B5:C5 E5:J5" name="Range1_12_2"/>
    <protectedRange algorithmName="SHA-512" hashValue="ON39YdpmFHfN9f47KpiRvqrKx0V9+erV1CNkpWzYhW/Qyc6aT8rEyCrvauWSYGZK2ia3o7vd3akF07acHAFpOA==" saltValue="yVW9XmDwTqEnmpSGai0KYg==" spinCount="100000" sqref="D5" name="Range1_1_9"/>
    <protectedRange algorithmName="SHA-512" hashValue="ON39YdpmFHfN9f47KpiRvqrKx0V9+erV1CNkpWzYhW/Qyc6aT8rEyCrvauWSYGZK2ia3o7vd3akF07acHAFpOA==" saltValue="yVW9XmDwTqEnmpSGai0KYg==" spinCount="100000" sqref="B6:C6" name="Range1"/>
    <protectedRange algorithmName="SHA-512" hashValue="ON39YdpmFHfN9f47KpiRvqrKx0V9+erV1CNkpWzYhW/Qyc6aT8rEyCrvauWSYGZK2ia3o7vd3akF07acHAFpOA==" saltValue="yVW9XmDwTqEnmpSGai0KYg==" spinCount="100000" sqref="D6" name="Range1_1_15"/>
    <protectedRange algorithmName="SHA-512" hashValue="ON39YdpmFHfN9f47KpiRvqrKx0V9+erV1CNkpWzYhW/Qyc6aT8rEyCrvauWSYGZK2ia3o7vd3akF07acHAFpOA==" saltValue="yVW9XmDwTqEnmpSGai0KYg==" spinCount="100000" sqref="E6:J6" name="Range1_3_5"/>
    <protectedRange sqref="B7:C7" name="Range1_9_2"/>
    <protectedRange sqref="D7" name="Range1_1_7_2"/>
    <protectedRange sqref="E7:J7" name="Range1_3_5_1"/>
  </protectedRanges>
  <conditionalFormatting sqref="I2">
    <cfRule type="top10" dxfId="1806" priority="32" rank="1"/>
  </conditionalFormatting>
  <conditionalFormatting sqref="H2">
    <cfRule type="top10" dxfId="1805" priority="33" rank="1"/>
  </conditionalFormatting>
  <conditionalFormatting sqref="J2">
    <cfRule type="top10" dxfId="1804" priority="34" rank="1"/>
  </conditionalFormatting>
  <conditionalFormatting sqref="G2">
    <cfRule type="top10" dxfId="1803" priority="35" rank="1"/>
  </conditionalFormatting>
  <conditionalFormatting sqref="F2">
    <cfRule type="top10" dxfId="1802" priority="36" rank="1"/>
  </conditionalFormatting>
  <conditionalFormatting sqref="E2">
    <cfRule type="top10" dxfId="1801" priority="37" rank="1"/>
  </conditionalFormatting>
  <conditionalFormatting sqref="I3">
    <cfRule type="top10" dxfId="1800" priority="31" rank="1"/>
  </conditionalFormatting>
  <conditionalFormatting sqref="H3">
    <cfRule type="top10" dxfId="1799" priority="27" rank="1"/>
  </conditionalFormatting>
  <conditionalFormatting sqref="J3">
    <cfRule type="top10" dxfId="1798" priority="28" rank="1"/>
  </conditionalFormatting>
  <conditionalFormatting sqref="G3">
    <cfRule type="top10" dxfId="1797" priority="30" rank="1"/>
  </conditionalFormatting>
  <conditionalFormatting sqref="F3">
    <cfRule type="top10" dxfId="1796" priority="29" rank="1"/>
  </conditionalFormatting>
  <conditionalFormatting sqref="E3">
    <cfRule type="top10" dxfId="1795" priority="26" rank="1"/>
  </conditionalFormatting>
  <conditionalFormatting sqref="I4">
    <cfRule type="top10" dxfId="1794" priority="25" rank="1"/>
  </conditionalFormatting>
  <conditionalFormatting sqref="J4">
    <cfRule type="top10" dxfId="1793" priority="24" rank="1"/>
  </conditionalFormatting>
  <conditionalFormatting sqref="H4">
    <cfRule type="top10" dxfId="1792" priority="21" rank="1"/>
  </conditionalFormatting>
  <conditionalFormatting sqref="G4">
    <cfRule type="top10" dxfId="1791" priority="23" rank="1"/>
  </conditionalFormatting>
  <conditionalFormatting sqref="F4">
    <cfRule type="top10" dxfId="1790" priority="22" rank="1"/>
  </conditionalFormatting>
  <conditionalFormatting sqref="E4">
    <cfRule type="top10" dxfId="1789" priority="20" rank="1"/>
  </conditionalFormatting>
  <conditionalFormatting sqref="J5">
    <cfRule type="top10" dxfId="1788" priority="14" rank="1"/>
  </conditionalFormatting>
  <conditionalFormatting sqref="I5">
    <cfRule type="top10" dxfId="1787" priority="15" rank="1"/>
  </conditionalFormatting>
  <conditionalFormatting sqref="H5">
    <cfRule type="top10" dxfId="1786" priority="16" rank="1"/>
  </conditionalFormatting>
  <conditionalFormatting sqref="G5">
    <cfRule type="top10" dxfId="1785" priority="17" rank="1"/>
  </conditionalFormatting>
  <conditionalFormatting sqref="F5">
    <cfRule type="top10" dxfId="1784" priority="18" rank="1"/>
  </conditionalFormatting>
  <conditionalFormatting sqref="E5">
    <cfRule type="top10" dxfId="1783" priority="19" rank="1"/>
  </conditionalFormatting>
  <conditionalFormatting sqref="F6">
    <cfRule type="top10" dxfId="1782" priority="13" rank="1"/>
  </conditionalFormatting>
  <conditionalFormatting sqref="E6">
    <cfRule type="top10" dxfId="1781" priority="12" rank="1"/>
  </conditionalFormatting>
  <conditionalFormatting sqref="J6">
    <cfRule type="top10" dxfId="1780" priority="11" rank="1"/>
  </conditionalFormatting>
  <conditionalFormatting sqref="E6:J6">
    <cfRule type="cellIs" dxfId="1779" priority="10" operator="greaterThanOrEqual">
      <formula>200</formula>
    </cfRule>
  </conditionalFormatting>
  <conditionalFormatting sqref="G6">
    <cfRule type="top10" dxfId="1778" priority="9" rank="1"/>
  </conditionalFormatting>
  <conditionalFormatting sqref="H6">
    <cfRule type="top10" dxfId="1777" priority="8" rank="1"/>
  </conditionalFormatting>
  <conditionalFormatting sqref="I6">
    <cfRule type="top10" dxfId="1776" priority="7" rank="1"/>
  </conditionalFormatting>
  <conditionalFormatting sqref="F7">
    <cfRule type="top10" dxfId="1775" priority="1" rank="1"/>
  </conditionalFormatting>
  <conditionalFormatting sqref="G7">
    <cfRule type="top10" dxfId="1774" priority="2" rank="1"/>
  </conditionalFormatting>
  <conditionalFormatting sqref="H7">
    <cfRule type="top10" dxfId="1773" priority="3" rank="1"/>
  </conditionalFormatting>
  <conditionalFormatting sqref="I7">
    <cfRule type="top10" dxfId="1772" priority="4" rank="1"/>
  </conditionalFormatting>
  <conditionalFormatting sqref="J7">
    <cfRule type="top10" dxfId="1771" priority="5" rank="1"/>
  </conditionalFormatting>
  <conditionalFormatting sqref="E7">
    <cfRule type="top10" dxfId="1770" priority="6" rank="1"/>
  </conditionalFormatting>
  <hyperlinks>
    <hyperlink ref="Q1" location="'National Rankings'!A1" display="Back to Ranking" xr:uid="{4766A503-BABA-483D-AFC2-599A0F26D7B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3589A4-F52F-486E-8350-69F0B27DA79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71295-D6E5-43B2-A65B-083D35A8E2D8}">
  <sheetPr codeName="Sheet43"/>
  <dimension ref="A1:Q5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133</v>
      </c>
      <c r="C2" s="15">
        <v>44761</v>
      </c>
      <c r="D2" s="16" t="s">
        <v>132</v>
      </c>
      <c r="E2" s="17">
        <v>191</v>
      </c>
      <c r="F2" s="17">
        <v>195</v>
      </c>
      <c r="G2" s="17">
        <v>193</v>
      </c>
      <c r="H2" s="17">
        <v>194</v>
      </c>
      <c r="I2" s="17"/>
      <c r="J2" s="17"/>
      <c r="K2" s="18">
        <v>4</v>
      </c>
      <c r="L2" s="18">
        <v>773</v>
      </c>
      <c r="M2" s="19">
        <v>193.25</v>
      </c>
      <c r="N2" s="20">
        <v>13</v>
      </c>
      <c r="O2" s="21">
        <v>206.25</v>
      </c>
    </row>
    <row r="3" spans="1:17" x14ac:dyDescent="0.3">
      <c r="A3" s="13" t="s">
        <v>30</v>
      </c>
      <c r="B3" s="14" t="s">
        <v>133</v>
      </c>
      <c r="C3" s="15">
        <v>44824</v>
      </c>
      <c r="D3" s="16" t="s">
        <v>41</v>
      </c>
      <c r="E3" s="34">
        <v>189</v>
      </c>
      <c r="F3" s="34">
        <v>190</v>
      </c>
      <c r="G3" s="34">
        <v>189</v>
      </c>
      <c r="H3" s="34">
        <v>190.001</v>
      </c>
      <c r="I3" s="34"/>
      <c r="J3" s="34"/>
      <c r="K3" s="18">
        <v>4</v>
      </c>
      <c r="L3" s="18">
        <v>758.00099999999998</v>
      </c>
      <c r="M3" s="19">
        <v>189.50024999999999</v>
      </c>
      <c r="N3" s="20">
        <v>8</v>
      </c>
      <c r="O3" s="21">
        <v>197.50024999999999</v>
      </c>
    </row>
    <row r="5" spans="1:17" x14ac:dyDescent="0.3">
      <c r="K5" s="8">
        <f>SUM(K2:K4)</f>
        <v>8</v>
      </c>
      <c r="L5" s="8">
        <f>SUM(L2:L4)</f>
        <v>1531.001</v>
      </c>
      <c r="M5" s="7">
        <f>SUM(L5/K5)</f>
        <v>191.375125</v>
      </c>
      <c r="N5" s="8">
        <f>SUM(N2:N4)</f>
        <v>21</v>
      </c>
      <c r="O5" s="12">
        <f>SUM(M5+N5)</f>
        <v>212.375125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3"/>
    <protectedRange algorithmName="SHA-512" hashValue="ON39YdpmFHfN9f47KpiRvqrKx0V9+erV1CNkpWzYhW/Qyc6aT8rEyCrvauWSYGZK2ia3o7vd3akF07acHAFpOA==" saltValue="yVW9XmDwTqEnmpSGai0KYg==" spinCount="100000" sqref="D2" name="Range1_1_9"/>
    <protectedRange algorithmName="SHA-512" hashValue="ON39YdpmFHfN9f47KpiRvqrKx0V9+erV1CNkpWzYhW/Qyc6aT8rEyCrvauWSYGZK2ia3o7vd3akF07acHAFpOA==" saltValue="yVW9XmDwTqEnmpSGai0KYg==" spinCount="100000" sqref="B3:C3 E3:J3" name="Range1_23"/>
    <protectedRange algorithmName="SHA-512" hashValue="ON39YdpmFHfN9f47KpiRvqrKx0V9+erV1CNkpWzYhW/Qyc6aT8rEyCrvauWSYGZK2ia3o7vd3akF07acHAFpOA==" saltValue="yVW9XmDwTqEnmpSGai0KYg==" spinCount="100000" sqref="D3" name="Range1_1_17"/>
  </protectedRanges>
  <conditionalFormatting sqref="J2">
    <cfRule type="top10" dxfId="1769" priority="8" rank="1"/>
  </conditionalFormatting>
  <conditionalFormatting sqref="I2">
    <cfRule type="top10" dxfId="1768" priority="9" rank="1"/>
  </conditionalFormatting>
  <conditionalFormatting sqref="H2">
    <cfRule type="top10" dxfId="1767" priority="10" rank="1"/>
  </conditionalFormatting>
  <conditionalFormatting sqref="G2">
    <cfRule type="top10" dxfId="1766" priority="11" rank="1"/>
  </conditionalFormatting>
  <conditionalFormatting sqref="F2">
    <cfRule type="top10" dxfId="1765" priority="12" rank="1"/>
  </conditionalFormatting>
  <conditionalFormatting sqref="E2">
    <cfRule type="top10" dxfId="1764" priority="13" rank="1"/>
  </conditionalFormatting>
  <conditionalFormatting sqref="I3">
    <cfRule type="top10" dxfId="1763" priority="2" rank="1"/>
  </conditionalFormatting>
  <conditionalFormatting sqref="H3">
    <cfRule type="top10" dxfId="1762" priority="3" rank="1"/>
  </conditionalFormatting>
  <conditionalFormatting sqref="G3">
    <cfRule type="top10" dxfId="1761" priority="4" rank="1"/>
  </conditionalFormatting>
  <conditionalFormatting sqref="F3">
    <cfRule type="top10" dxfId="1760" priority="5" rank="1"/>
  </conditionalFormatting>
  <conditionalFormatting sqref="E3">
    <cfRule type="top10" dxfId="1759" priority="6" rank="1"/>
  </conditionalFormatting>
  <conditionalFormatting sqref="J3">
    <cfRule type="top10" dxfId="1758" priority="7" rank="1"/>
  </conditionalFormatting>
  <conditionalFormatting sqref="E3:J3">
    <cfRule type="cellIs" dxfId="1757" priority="1" operator="equal">
      <formula>200</formula>
    </cfRule>
  </conditionalFormatting>
  <hyperlinks>
    <hyperlink ref="Q1" location="'National Rankings'!A1" display="Back to Ranking" xr:uid="{A05B71F9-5A60-4837-AEC8-79C0DAC20A9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8AEAB2E-4A8C-409A-9FA0-870CCDB3167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0971A-4BD0-4AF1-8016-2FBD8AD73A87}">
  <dimension ref="A1:Q4"/>
  <sheetViews>
    <sheetView workbookViewId="0">
      <selection activeCell="A2" sqref="A2:O2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209</v>
      </c>
      <c r="C2" s="15">
        <v>44877</v>
      </c>
      <c r="D2" s="16" t="s">
        <v>183</v>
      </c>
      <c r="E2" s="17">
        <v>188</v>
      </c>
      <c r="F2" s="17">
        <v>189</v>
      </c>
      <c r="G2" s="17">
        <v>182</v>
      </c>
      <c r="H2" s="17">
        <v>191</v>
      </c>
      <c r="I2" s="17"/>
      <c r="J2" s="17"/>
      <c r="K2" s="18">
        <v>4</v>
      </c>
      <c r="L2" s="18">
        <v>750</v>
      </c>
      <c r="M2" s="19">
        <v>187.5</v>
      </c>
      <c r="N2" s="20">
        <v>2</v>
      </c>
      <c r="O2" s="21">
        <v>189.5</v>
      </c>
    </row>
    <row r="4" spans="1:17" x14ac:dyDescent="0.3">
      <c r="K4" s="8">
        <f>SUM(K2:K3)</f>
        <v>4</v>
      </c>
      <c r="L4" s="8">
        <f>SUM(L2:L3)</f>
        <v>750</v>
      </c>
      <c r="M4" s="7">
        <f>SUM(L4/K4)</f>
        <v>187.5</v>
      </c>
      <c r="N4" s="8">
        <f>SUM(N2:N3)</f>
        <v>2</v>
      </c>
      <c r="O4" s="12">
        <f>SUM(M4+N4)</f>
        <v>189.5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2_1"/>
    <protectedRange algorithmName="SHA-512" hashValue="ON39YdpmFHfN9f47KpiRvqrKx0V9+erV1CNkpWzYhW/Qyc6aT8rEyCrvauWSYGZK2ia3o7vd3akF07acHAFpOA==" saltValue="yVW9XmDwTqEnmpSGai0KYg==" spinCount="100000" sqref="D2" name="Range1_1_1_1"/>
  </protectedRanges>
  <conditionalFormatting sqref="J2">
    <cfRule type="top10" dxfId="1756" priority="1" rank="1"/>
  </conditionalFormatting>
  <conditionalFormatting sqref="I2">
    <cfRule type="top10" dxfId="1755" priority="2" rank="1"/>
  </conditionalFormatting>
  <conditionalFormatting sqref="H2">
    <cfRule type="top10" dxfId="1754" priority="3" rank="1"/>
  </conditionalFormatting>
  <conditionalFormatting sqref="G2">
    <cfRule type="top10" dxfId="1753" priority="4" rank="1"/>
  </conditionalFormatting>
  <conditionalFormatting sqref="F2">
    <cfRule type="top10" dxfId="1752" priority="5" rank="1"/>
  </conditionalFormatting>
  <conditionalFormatting sqref="E2">
    <cfRule type="top10" dxfId="1751" priority="6" rank="1"/>
  </conditionalFormatting>
  <hyperlinks>
    <hyperlink ref="Q1" location="'National Rankings'!A1" display="Back to Ranking" xr:uid="{3952920A-F3E7-4A99-BC42-72FDF3FD8D8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E8FD21-DB63-4ED8-B1F9-3E3825C5848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68218-DE48-422D-B6D6-6CD869EF90A8}">
  <sheetPr codeName="Sheet44"/>
  <dimension ref="A1:Q17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72</v>
      </c>
      <c r="C2" s="15">
        <v>44657</v>
      </c>
      <c r="D2" s="16" t="s">
        <v>60</v>
      </c>
      <c r="E2" s="17">
        <v>189</v>
      </c>
      <c r="F2" s="17">
        <v>185</v>
      </c>
      <c r="G2" s="17">
        <v>190</v>
      </c>
      <c r="H2" s="17">
        <v>180</v>
      </c>
      <c r="I2" s="17"/>
      <c r="J2" s="17"/>
      <c r="K2" s="18">
        <v>4</v>
      </c>
      <c r="L2" s="18">
        <v>744</v>
      </c>
      <c r="M2" s="19">
        <v>186</v>
      </c>
      <c r="N2" s="20">
        <v>5</v>
      </c>
      <c r="O2" s="21">
        <v>191</v>
      </c>
    </row>
    <row r="3" spans="1:17" x14ac:dyDescent="0.3">
      <c r="A3" s="13" t="s">
        <v>30</v>
      </c>
      <c r="B3" s="14" t="s">
        <v>72</v>
      </c>
      <c r="C3" s="15">
        <v>44664</v>
      </c>
      <c r="D3" s="16" t="s">
        <v>60</v>
      </c>
      <c r="E3" s="17">
        <v>185</v>
      </c>
      <c r="F3" s="17">
        <v>187</v>
      </c>
      <c r="G3" s="17">
        <v>187</v>
      </c>
      <c r="H3" s="17">
        <v>189</v>
      </c>
      <c r="I3" s="17"/>
      <c r="J3" s="17"/>
      <c r="K3" s="18">
        <v>4</v>
      </c>
      <c r="L3" s="18">
        <v>748</v>
      </c>
      <c r="M3" s="19">
        <v>187</v>
      </c>
      <c r="N3" s="20">
        <v>5</v>
      </c>
      <c r="O3" s="21">
        <v>192</v>
      </c>
    </row>
    <row r="4" spans="1:17" x14ac:dyDescent="0.3">
      <c r="A4" s="13" t="s">
        <v>30</v>
      </c>
      <c r="B4" s="14" t="s">
        <v>72</v>
      </c>
      <c r="C4" s="15">
        <v>44692</v>
      </c>
      <c r="D4" s="16" t="s">
        <v>60</v>
      </c>
      <c r="E4" s="17">
        <v>185</v>
      </c>
      <c r="F4" s="17">
        <v>187</v>
      </c>
      <c r="G4" s="17">
        <v>193</v>
      </c>
      <c r="H4" s="17">
        <v>187</v>
      </c>
      <c r="I4" s="17"/>
      <c r="J4" s="17"/>
      <c r="K4" s="18">
        <v>4</v>
      </c>
      <c r="L4" s="18">
        <v>752</v>
      </c>
      <c r="M4" s="19">
        <v>188</v>
      </c>
      <c r="N4" s="20">
        <v>5</v>
      </c>
      <c r="O4" s="21">
        <v>193</v>
      </c>
    </row>
    <row r="5" spans="1:17" x14ac:dyDescent="0.3">
      <c r="A5" s="13" t="s">
        <v>30</v>
      </c>
      <c r="B5" s="14" t="s">
        <v>72</v>
      </c>
      <c r="C5" s="15">
        <v>44685</v>
      </c>
      <c r="D5" s="16" t="s">
        <v>60</v>
      </c>
      <c r="E5" s="17">
        <v>192</v>
      </c>
      <c r="F5" s="17">
        <v>191</v>
      </c>
      <c r="G5" s="17">
        <v>181</v>
      </c>
      <c r="H5" s="17">
        <v>192</v>
      </c>
      <c r="I5" s="17"/>
      <c r="J5" s="17"/>
      <c r="K5" s="18">
        <v>4</v>
      </c>
      <c r="L5" s="18">
        <v>756</v>
      </c>
      <c r="M5" s="19">
        <v>189</v>
      </c>
      <c r="N5" s="20">
        <v>11</v>
      </c>
      <c r="O5" s="21">
        <v>200</v>
      </c>
    </row>
    <row r="6" spans="1:17" x14ac:dyDescent="0.3">
      <c r="A6" s="35" t="s">
        <v>29</v>
      </c>
      <c r="B6" s="14" t="s">
        <v>72</v>
      </c>
      <c r="C6" s="15">
        <v>44713</v>
      </c>
      <c r="D6" s="16" t="s">
        <v>60</v>
      </c>
      <c r="E6" s="17">
        <v>186</v>
      </c>
      <c r="F6" s="17">
        <v>189</v>
      </c>
      <c r="G6" s="17">
        <v>193</v>
      </c>
      <c r="H6" s="17">
        <v>193</v>
      </c>
      <c r="I6" s="17"/>
      <c r="J6" s="17"/>
      <c r="K6" s="18">
        <v>4</v>
      </c>
      <c r="L6" s="18">
        <v>761</v>
      </c>
      <c r="M6" s="19">
        <v>190.25</v>
      </c>
      <c r="N6" s="20">
        <v>5</v>
      </c>
      <c r="O6" s="21">
        <v>195.25</v>
      </c>
    </row>
    <row r="7" spans="1:17" x14ac:dyDescent="0.3">
      <c r="A7" s="35" t="s">
        <v>29</v>
      </c>
      <c r="B7" s="14" t="s">
        <v>72</v>
      </c>
      <c r="C7" s="15">
        <v>44720</v>
      </c>
      <c r="D7" s="16" t="s">
        <v>60</v>
      </c>
      <c r="E7" s="17">
        <v>188</v>
      </c>
      <c r="F7" s="17">
        <v>192</v>
      </c>
      <c r="G7" s="17">
        <v>195</v>
      </c>
      <c r="H7" s="17">
        <v>187</v>
      </c>
      <c r="I7" s="17"/>
      <c r="J7" s="17"/>
      <c r="K7" s="18">
        <v>4</v>
      </c>
      <c r="L7" s="18">
        <v>762</v>
      </c>
      <c r="M7" s="19">
        <v>190.5</v>
      </c>
      <c r="N7" s="20">
        <v>13</v>
      </c>
      <c r="O7" s="21">
        <v>203.5</v>
      </c>
    </row>
    <row r="8" spans="1:17" x14ac:dyDescent="0.3">
      <c r="A8" s="13" t="s">
        <v>30</v>
      </c>
      <c r="B8" s="14" t="s">
        <v>72</v>
      </c>
      <c r="C8" s="15">
        <v>44741</v>
      </c>
      <c r="D8" s="16" t="s">
        <v>60</v>
      </c>
      <c r="E8" s="17">
        <v>192</v>
      </c>
      <c r="F8" s="17">
        <v>189</v>
      </c>
      <c r="G8" s="17">
        <v>188</v>
      </c>
      <c r="H8" s="17">
        <v>186</v>
      </c>
      <c r="I8" s="17"/>
      <c r="J8" s="17"/>
      <c r="K8" s="18">
        <v>4</v>
      </c>
      <c r="L8" s="18">
        <v>755</v>
      </c>
      <c r="M8" s="19">
        <v>188.75</v>
      </c>
      <c r="N8" s="20">
        <v>5</v>
      </c>
      <c r="O8" s="21">
        <v>193.75</v>
      </c>
    </row>
    <row r="9" spans="1:17" x14ac:dyDescent="0.3">
      <c r="A9" s="13" t="s">
        <v>30</v>
      </c>
      <c r="B9" s="14" t="s">
        <v>72</v>
      </c>
      <c r="C9" s="15">
        <v>44734</v>
      </c>
      <c r="D9" s="16" t="s">
        <v>83</v>
      </c>
      <c r="E9" s="17">
        <v>188</v>
      </c>
      <c r="F9" s="17">
        <v>185</v>
      </c>
      <c r="G9" s="17">
        <v>186</v>
      </c>
      <c r="H9" s="17">
        <v>181</v>
      </c>
      <c r="I9" s="17"/>
      <c r="J9" s="17"/>
      <c r="K9" s="18">
        <v>4</v>
      </c>
      <c r="L9" s="18">
        <v>740</v>
      </c>
      <c r="M9" s="19">
        <v>185</v>
      </c>
      <c r="N9" s="20">
        <v>4</v>
      </c>
      <c r="O9" s="21">
        <v>189</v>
      </c>
    </row>
    <row r="10" spans="1:17" x14ac:dyDescent="0.3">
      <c r="A10" s="13" t="s">
        <v>30</v>
      </c>
      <c r="B10" s="14" t="s">
        <v>72</v>
      </c>
      <c r="C10" s="15">
        <v>44727</v>
      </c>
      <c r="D10" s="16" t="s">
        <v>60</v>
      </c>
      <c r="E10" s="17">
        <v>175</v>
      </c>
      <c r="F10" s="17">
        <v>190</v>
      </c>
      <c r="G10" s="17">
        <v>193</v>
      </c>
      <c r="H10" s="17">
        <v>196</v>
      </c>
      <c r="I10" s="17"/>
      <c r="J10" s="17"/>
      <c r="K10" s="18">
        <v>4</v>
      </c>
      <c r="L10" s="18">
        <v>754</v>
      </c>
      <c r="M10" s="19">
        <v>188.5</v>
      </c>
      <c r="N10" s="20">
        <v>13</v>
      </c>
      <c r="O10" s="21">
        <v>201.5</v>
      </c>
    </row>
    <row r="11" spans="1:17" x14ac:dyDescent="0.3">
      <c r="A11" s="13" t="s">
        <v>30</v>
      </c>
      <c r="B11" s="14" t="s">
        <v>72</v>
      </c>
      <c r="C11" s="15">
        <v>44748</v>
      </c>
      <c r="D11" s="16" t="s">
        <v>60</v>
      </c>
      <c r="E11" s="17">
        <v>189</v>
      </c>
      <c r="F11" s="17">
        <v>186</v>
      </c>
      <c r="G11" s="17">
        <v>189</v>
      </c>
      <c r="H11" s="17">
        <v>185</v>
      </c>
      <c r="I11" s="17"/>
      <c r="J11" s="17"/>
      <c r="K11" s="18">
        <v>4</v>
      </c>
      <c r="L11" s="18">
        <v>749</v>
      </c>
      <c r="M11" s="19">
        <v>187.25</v>
      </c>
      <c r="N11" s="20">
        <v>4</v>
      </c>
      <c r="O11" s="21">
        <v>191.25</v>
      </c>
    </row>
    <row r="12" spans="1:17" x14ac:dyDescent="0.3">
      <c r="A12" s="13" t="s">
        <v>30</v>
      </c>
      <c r="B12" s="14" t="s">
        <v>72</v>
      </c>
      <c r="C12" s="15">
        <v>44755</v>
      </c>
      <c r="D12" s="16" t="s">
        <v>60</v>
      </c>
      <c r="E12" s="17">
        <v>193.001</v>
      </c>
      <c r="F12" s="17">
        <v>190</v>
      </c>
      <c r="G12" s="17">
        <v>185</v>
      </c>
      <c r="H12" s="17">
        <v>191</v>
      </c>
      <c r="I12" s="17"/>
      <c r="J12" s="17"/>
      <c r="K12" s="18">
        <v>4</v>
      </c>
      <c r="L12" s="18">
        <v>759.00099999999998</v>
      </c>
      <c r="M12" s="19">
        <v>189.75024999999999</v>
      </c>
      <c r="N12" s="20">
        <v>5</v>
      </c>
      <c r="O12" s="21">
        <v>194.75024999999999</v>
      </c>
    </row>
    <row r="13" spans="1:17" x14ac:dyDescent="0.3">
      <c r="A13" s="13" t="s">
        <v>30</v>
      </c>
      <c r="B13" s="14" t="s">
        <v>72</v>
      </c>
      <c r="C13" s="15">
        <v>44762</v>
      </c>
      <c r="D13" s="16" t="s">
        <v>60</v>
      </c>
      <c r="E13" s="17">
        <v>192</v>
      </c>
      <c r="F13" s="17">
        <v>193</v>
      </c>
      <c r="G13" s="17">
        <v>193</v>
      </c>
      <c r="H13" s="17">
        <v>194</v>
      </c>
      <c r="I13" s="17"/>
      <c r="J13" s="17"/>
      <c r="K13" s="18">
        <v>4</v>
      </c>
      <c r="L13" s="18">
        <v>772</v>
      </c>
      <c r="M13" s="19">
        <v>193</v>
      </c>
      <c r="N13" s="20">
        <v>4</v>
      </c>
      <c r="O13" s="21">
        <v>197</v>
      </c>
    </row>
    <row r="14" spans="1:17" x14ac:dyDescent="0.3">
      <c r="A14" s="13" t="s">
        <v>30</v>
      </c>
      <c r="B14" s="14" t="s">
        <v>72</v>
      </c>
      <c r="C14" s="15">
        <v>44776</v>
      </c>
      <c r="D14" s="16" t="s">
        <v>60</v>
      </c>
      <c r="E14" s="17">
        <v>188</v>
      </c>
      <c r="F14" s="17">
        <v>189</v>
      </c>
      <c r="G14" s="17">
        <v>196</v>
      </c>
      <c r="H14" s="17">
        <v>188</v>
      </c>
      <c r="I14" s="17"/>
      <c r="J14" s="17"/>
      <c r="K14" s="18">
        <v>4</v>
      </c>
      <c r="L14" s="18">
        <v>761</v>
      </c>
      <c r="M14" s="19">
        <v>190.25</v>
      </c>
      <c r="N14" s="20">
        <v>3</v>
      </c>
      <c r="O14" s="21">
        <v>193.25</v>
      </c>
    </row>
    <row r="15" spans="1:17" x14ac:dyDescent="0.3">
      <c r="A15" s="13" t="s">
        <v>30</v>
      </c>
      <c r="B15" s="14" t="s">
        <v>72</v>
      </c>
      <c r="C15" s="15">
        <v>44783</v>
      </c>
      <c r="D15" s="16" t="s">
        <v>60</v>
      </c>
      <c r="E15" s="17">
        <v>192</v>
      </c>
      <c r="F15" s="17">
        <v>191</v>
      </c>
      <c r="G15" s="17">
        <v>192</v>
      </c>
      <c r="H15" s="17">
        <v>193</v>
      </c>
      <c r="I15" s="17"/>
      <c r="J15" s="17"/>
      <c r="K15" s="18">
        <v>4</v>
      </c>
      <c r="L15" s="18">
        <v>768</v>
      </c>
      <c r="M15" s="19">
        <v>192</v>
      </c>
      <c r="N15" s="20">
        <v>8</v>
      </c>
      <c r="O15" s="21">
        <v>200</v>
      </c>
    </row>
    <row r="17" spans="11:15" x14ac:dyDescent="0.3">
      <c r="K17" s="8">
        <f>SUM(K2:K16)</f>
        <v>56</v>
      </c>
      <c r="L17" s="8">
        <f>SUM(L2:L16)</f>
        <v>10581.001</v>
      </c>
      <c r="M17" s="7">
        <f>SUM(L17/K17)</f>
        <v>188.94644642857142</v>
      </c>
      <c r="N17" s="8">
        <f>SUM(N2:N16)</f>
        <v>90</v>
      </c>
      <c r="O17" s="12">
        <f>SUM(M17+N17)</f>
        <v>278.94644642857145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_13_1_1"/>
    <protectedRange algorithmName="SHA-512" hashValue="ON39YdpmFHfN9f47KpiRvqrKx0V9+erV1CNkpWzYhW/Qyc6aT8rEyCrvauWSYGZK2ia3o7vd3akF07acHAFpOA==" saltValue="yVW9XmDwTqEnmpSGai0KYg==" spinCount="100000" sqref="D2" name="Range1_1_8_1_1"/>
    <protectedRange algorithmName="SHA-512" hashValue="ON39YdpmFHfN9f47KpiRvqrKx0V9+erV1CNkpWzYhW/Qyc6aT8rEyCrvauWSYGZK2ia3o7vd3akF07acHAFpOA==" saltValue="yVW9XmDwTqEnmpSGai0KYg==" spinCount="100000" sqref="E2:H2" name="Range1_3_2_1_1"/>
    <protectedRange algorithmName="SHA-512" hashValue="ON39YdpmFHfN9f47KpiRvqrKx0V9+erV1CNkpWzYhW/Qyc6aT8rEyCrvauWSYGZK2ia3o7vd3akF07acHAFpOA==" saltValue="yVW9XmDwTqEnmpSGai0KYg==" spinCount="100000" sqref="I3:J3 B3:C3" name="Range1_13_1_2"/>
    <protectedRange algorithmName="SHA-512" hashValue="ON39YdpmFHfN9f47KpiRvqrKx0V9+erV1CNkpWzYhW/Qyc6aT8rEyCrvauWSYGZK2ia3o7vd3akF07acHAFpOA==" saltValue="yVW9XmDwTqEnmpSGai0KYg==" spinCount="100000" sqref="D3" name="Range1_1_8_1_2"/>
    <protectedRange algorithmName="SHA-512" hashValue="ON39YdpmFHfN9f47KpiRvqrKx0V9+erV1CNkpWzYhW/Qyc6aT8rEyCrvauWSYGZK2ia3o7vd3akF07acHAFpOA==" saltValue="yVW9XmDwTqEnmpSGai0KYg==" spinCount="100000" sqref="E3:H3" name="Range1_3_2_1_2"/>
    <protectedRange algorithmName="SHA-512" hashValue="ON39YdpmFHfN9f47KpiRvqrKx0V9+erV1CNkpWzYhW/Qyc6aT8rEyCrvauWSYGZK2ia3o7vd3akF07acHAFpOA==" saltValue="yVW9XmDwTqEnmpSGai0KYg==" spinCount="100000" sqref="E4:J5 B4:C5" name="Range1_4_1_1_1"/>
    <protectedRange algorithmName="SHA-512" hashValue="ON39YdpmFHfN9f47KpiRvqrKx0V9+erV1CNkpWzYhW/Qyc6aT8rEyCrvauWSYGZK2ia3o7vd3akF07acHAFpOA==" saltValue="yVW9XmDwTqEnmpSGai0KYg==" spinCount="100000" sqref="D4:D5" name="Range1_1_4_1_1"/>
    <protectedRange algorithmName="SHA-512" hashValue="ON39YdpmFHfN9f47KpiRvqrKx0V9+erV1CNkpWzYhW/Qyc6aT8rEyCrvauWSYGZK2ia3o7vd3akF07acHAFpOA==" saltValue="yVW9XmDwTqEnmpSGai0KYg==" spinCount="100000" sqref="E6:J6 B6:C6" name="Range1_24_1"/>
    <protectedRange algorithmName="SHA-512" hashValue="ON39YdpmFHfN9f47KpiRvqrKx0V9+erV1CNkpWzYhW/Qyc6aT8rEyCrvauWSYGZK2ia3o7vd3akF07acHAFpOA==" saltValue="yVW9XmDwTqEnmpSGai0KYg==" spinCount="100000" sqref="D6" name="Range1_1_22_1"/>
    <protectedRange algorithmName="SHA-512" hashValue="ON39YdpmFHfN9f47KpiRvqrKx0V9+erV1CNkpWzYhW/Qyc6aT8rEyCrvauWSYGZK2ia3o7vd3akF07acHAFpOA==" saltValue="yVW9XmDwTqEnmpSGai0KYg==" spinCount="100000" sqref="E7:J7 B7:C7" name="Range1_26_1"/>
    <protectedRange algorithmName="SHA-512" hashValue="ON39YdpmFHfN9f47KpiRvqrKx0V9+erV1CNkpWzYhW/Qyc6aT8rEyCrvauWSYGZK2ia3o7vd3akF07acHAFpOA==" saltValue="yVW9XmDwTqEnmpSGai0KYg==" spinCount="100000" sqref="D7" name="Range1_1_23_1"/>
    <protectedRange algorithmName="SHA-512" hashValue="ON39YdpmFHfN9f47KpiRvqrKx0V9+erV1CNkpWzYhW/Qyc6aT8rEyCrvauWSYGZK2ia3o7vd3akF07acHAFpOA==" saltValue="yVW9XmDwTqEnmpSGai0KYg==" spinCount="100000" sqref="B8:C9 E8:J9" name="Range1_34"/>
    <protectedRange algorithmName="SHA-512" hashValue="ON39YdpmFHfN9f47KpiRvqrKx0V9+erV1CNkpWzYhW/Qyc6aT8rEyCrvauWSYGZK2ia3o7vd3akF07acHAFpOA==" saltValue="yVW9XmDwTqEnmpSGai0KYg==" spinCount="100000" sqref="D8:D9" name="Range1_1_30"/>
    <protectedRange algorithmName="SHA-512" hashValue="ON39YdpmFHfN9f47KpiRvqrKx0V9+erV1CNkpWzYhW/Qyc6aT8rEyCrvauWSYGZK2ia3o7vd3akF07acHAFpOA==" saltValue="yVW9XmDwTqEnmpSGai0KYg==" spinCount="100000" sqref="I11:J11 B11:C11" name="Range1_6"/>
    <protectedRange algorithmName="SHA-512" hashValue="ON39YdpmFHfN9f47KpiRvqrKx0V9+erV1CNkpWzYhW/Qyc6aT8rEyCrvauWSYGZK2ia3o7vd3akF07acHAFpOA==" saltValue="yVW9XmDwTqEnmpSGai0KYg==" spinCount="100000" sqref="D11" name="Range1_1_5"/>
    <protectedRange algorithmName="SHA-512" hashValue="ON39YdpmFHfN9f47KpiRvqrKx0V9+erV1CNkpWzYhW/Qyc6aT8rEyCrvauWSYGZK2ia3o7vd3akF07acHAFpOA==" saltValue="yVW9XmDwTqEnmpSGai0KYg==" spinCount="100000" sqref="E11:H11" name="Range1_3_1"/>
    <protectedRange algorithmName="SHA-512" hashValue="ON39YdpmFHfN9f47KpiRvqrKx0V9+erV1CNkpWzYhW/Qyc6aT8rEyCrvauWSYGZK2ia3o7vd3akF07acHAFpOA==" saltValue="yVW9XmDwTqEnmpSGai0KYg==" spinCount="100000" sqref="E12:J13 B12:C13" name="Range1_13"/>
    <protectedRange algorithmName="SHA-512" hashValue="ON39YdpmFHfN9f47KpiRvqrKx0V9+erV1CNkpWzYhW/Qyc6aT8rEyCrvauWSYGZK2ia3o7vd3akF07acHAFpOA==" saltValue="yVW9XmDwTqEnmpSGai0KYg==" spinCount="100000" sqref="D12:D13" name="Range1_1_9"/>
    <protectedRange algorithmName="SHA-512" hashValue="ON39YdpmFHfN9f47KpiRvqrKx0V9+erV1CNkpWzYhW/Qyc6aT8rEyCrvauWSYGZK2ia3o7vd3akF07acHAFpOA==" saltValue="yVW9XmDwTqEnmpSGai0KYg==" spinCount="100000" sqref="E14:J14 B14:C14" name="Range1_2_4"/>
    <protectedRange algorithmName="SHA-512" hashValue="ON39YdpmFHfN9f47KpiRvqrKx0V9+erV1CNkpWzYhW/Qyc6aT8rEyCrvauWSYGZK2ia3o7vd3akF07acHAFpOA==" saltValue="yVW9XmDwTqEnmpSGai0KYg==" spinCount="100000" sqref="D14" name="Range1_1_1_5"/>
    <protectedRange algorithmName="SHA-512" hashValue="ON39YdpmFHfN9f47KpiRvqrKx0V9+erV1CNkpWzYhW/Qyc6aT8rEyCrvauWSYGZK2ia3o7vd3akF07acHAFpOA==" saltValue="yVW9XmDwTqEnmpSGai0KYg==" spinCount="100000" sqref="I15:J15 B15:C15" name="Range1_6_1"/>
    <protectedRange algorithmName="SHA-512" hashValue="ON39YdpmFHfN9f47KpiRvqrKx0V9+erV1CNkpWzYhW/Qyc6aT8rEyCrvauWSYGZK2ia3o7vd3akF07acHAFpOA==" saltValue="yVW9XmDwTqEnmpSGai0KYg==" spinCount="100000" sqref="D15" name="Range1_1_4_1"/>
    <protectedRange algorithmName="SHA-512" hashValue="ON39YdpmFHfN9f47KpiRvqrKx0V9+erV1CNkpWzYhW/Qyc6aT8rEyCrvauWSYGZK2ia3o7vd3akF07acHAFpOA==" saltValue="yVW9XmDwTqEnmpSGai0KYg==" spinCount="100000" sqref="E15:H15" name="Range1_3_1_1"/>
  </protectedRanges>
  <conditionalFormatting sqref="F2">
    <cfRule type="top10" dxfId="1750" priority="77" rank="1"/>
  </conditionalFormatting>
  <conditionalFormatting sqref="I2">
    <cfRule type="top10" dxfId="1749" priority="74" rank="1"/>
    <cfRule type="top10" dxfId="1748" priority="79" rank="1"/>
  </conditionalFormatting>
  <conditionalFormatting sqref="E2">
    <cfRule type="top10" dxfId="1747" priority="78" rank="1"/>
  </conditionalFormatting>
  <conditionalFormatting sqref="G2">
    <cfRule type="top10" dxfId="1746" priority="76" rank="1"/>
  </conditionalFormatting>
  <conditionalFormatting sqref="H2">
    <cfRule type="top10" dxfId="1745" priority="75" rank="1"/>
  </conditionalFormatting>
  <conditionalFormatting sqref="J2">
    <cfRule type="top10" dxfId="1744" priority="73" rank="1"/>
  </conditionalFormatting>
  <conditionalFormatting sqref="E2:J2">
    <cfRule type="cellIs" dxfId="1743" priority="72" operator="greaterThanOrEqual">
      <formula>200</formula>
    </cfRule>
  </conditionalFormatting>
  <conditionalFormatting sqref="F3">
    <cfRule type="top10" dxfId="1742" priority="69" rank="1"/>
  </conditionalFormatting>
  <conditionalFormatting sqref="I3">
    <cfRule type="top10" dxfId="1741" priority="66" rank="1"/>
    <cfRule type="top10" dxfId="1740" priority="71" rank="1"/>
  </conditionalFormatting>
  <conditionalFormatting sqref="E3">
    <cfRule type="top10" dxfId="1739" priority="70" rank="1"/>
  </conditionalFormatting>
  <conditionalFormatting sqref="G3">
    <cfRule type="top10" dxfId="1738" priority="68" rank="1"/>
  </conditionalFormatting>
  <conditionalFormatting sqref="H3">
    <cfRule type="top10" dxfId="1737" priority="67" rank="1"/>
  </conditionalFormatting>
  <conditionalFormatting sqref="J3">
    <cfRule type="top10" dxfId="1736" priority="65" rank="1"/>
  </conditionalFormatting>
  <conditionalFormatting sqref="E3:J3">
    <cfRule type="cellIs" dxfId="1735" priority="64" operator="greaterThanOrEqual">
      <formula>200</formula>
    </cfRule>
  </conditionalFormatting>
  <conditionalFormatting sqref="E4:E5">
    <cfRule type="top10" dxfId="1734" priority="63" rank="1"/>
  </conditionalFormatting>
  <conditionalFormatting sqref="F4:F5">
    <cfRule type="top10" dxfId="1733" priority="62" rank="1"/>
  </conditionalFormatting>
  <conditionalFormatting sqref="G4:G5">
    <cfRule type="top10" dxfId="1732" priority="61" rank="1"/>
  </conditionalFormatting>
  <conditionalFormatting sqref="H4:H5">
    <cfRule type="top10" dxfId="1731" priority="60" rank="1"/>
  </conditionalFormatting>
  <conditionalFormatting sqref="I4:I5">
    <cfRule type="top10" dxfId="1730" priority="59" rank="1"/>
  </conditionalFormatting>
  <conditionalFormatting sqref="J4:J5">
    <cfRule type="top10" dxfId="1729" priority="58" rank="1"/>
  </conditionalFormatting>
  <conditionalFormatting sqref="J6">
    <cfRule type="top10" dxfId="1728" priority="52" rank="1"/>
  </conditionalFormatting>
  <conditionalFormatting sqref="I6">
    <cfRule type="top10" dxfId="1727" priority="53" rank="1"/>
  </conditionalFormatting>
  <conditionalFormatting sqref="H6">
    <cfRule type="top10" dxfId="1726" priority="54" rank="1"/>
  </conditionalFormatting>
  <conditionalFormatting sqref="G6">
    <cfRule type="top10" dxfId="1725" priority="55" rank="1"/>
  </conditionalFormatting>
  <conditionalFormatting sqref="F6">
    <cfRule type="top10" dxfId="1724" priority="56" rank="1"/>
  </conditionalFormatting>
  <conditionalFormatting sqref="E6">
    <cfRule type="top10" dxfId="1723" priority="57" rank="1"/>
  </conditionalFormatting>
  <conditionalFormatting sqref="E7">
    <cfRule type="top10" dxfId="1722" priority="51" rank="1"/>
  </conditionalFormatting>
  <conditionalFormatting sqref="F7">
    <cfRule type="top10" dxfId="1721" priority="50" rank="1"/>
  </conditionalFormatting>
  <conditionalFormatting sqref="G7">
    <cfRule type="top10" dxfId="1720" priority="49" rank="1"/>
  </conditionalFormatting>
  <conditionalFormatting sqref="H7">
    <cfRule type="top10" dxfId="1719" priority="48" rank="1"/>
  </conditionalFormatting>
  <conditionalFormatting sqref="I7">
    <cfRule type="top10" dxfId="1718" priority="47" rank="1"/>
  </conditionalFormatting>
  <conditionalFormatting sqref="J7">
    <cfRule type="top10" dxfId="1717" priority="46" rank="1"/>
  </conditionalFormatting>
  <conditionalFormatting sqref="I8:I9">
    <cfRule type="top10" dxfId="1716" priority="45" rank="1"/>
  </conditionalFormatting>
  <conditionalFormatting sqref="H8:H9">
    <cfRule type="top10" dxfId="1715" priority="41" rank="1"/>
  </conditionalFormatting>
  <conditionalFormatting sqref="J8:J9">
    <cfRule type="top10" dxfId="1714" priority="42" rank="1"/>
  </conditionalFormatting>
  <conditionalFormatting sqref="G8:G9">
    <cfRule type="top10" dxfId="1713" priority="44" rank="1"/>
  </conditionalFormatting>
  <conditionalFormatting sqref="F8:F9">
    <cfRule type="top10" dxfId="1712" priority="43" rank="1"/>
  </conditionalFormatting>
  <conditionalFormatting sqref="E8:E9">
    <cfRule type="top10" dxfId="1711" priority="40" rank="1"/>
  </conditionalFormatting>
  <conditionalFormatting sqref="E10">
    <cfRule type="top10" dxfId="1710" priority="39" rank="1"/>
  </conditionalFormatting>
  <conditionalFormatting sqref="F10">
    <cfRule type="top10" dxfId="1709" priority="38" rank="1"/>
  </conditionalFormatting>
  <conditionalFormatting sqref="G10">
    <cfRule type="top10" dxfId="1708" priority="37" rank="1"/>
  </conditionalFormatting>
  <conditionalFormatting sqref="H10">
    <cfRule type="top10" dxfId="1707" priority="36" rank="1"/>
  </conditionalFormatting>
  <conditionalFormatting sqref="I10">
    <cfRule type="top10" dxfId="1706" priority="35" rank="1"/>
  </conditionalFormatting>
  <conditionalFormatting sqref="J10">
    <cfRule type="top10" dxfId="1705" priority="34" rank="1"/>
  </conditionalFormatting>
  <conditionalFormatting sqref="F11">
    <cfRule type="top10" dxfId="1704" priority="31" rank="1"/>
  </conditionalFormatting>
  <conditionalFormatting sqref="I11">
    <cfRule type="top10" dxfId="1703" priority="28" rank="1"/>
    <cfRule type="top10" dxfId="1702" priority="33" rank="1"/>
  </conditionalFormatting>
  <conditionalFormatting sqref="E11">
    <cfRule type="top10" dxfId="1701" priority="32" rank="1"/>
  </conditionalFormatting>
  <conditionalFormatting sqref="G11">
    <cfRule type="top10" dxfId="1700" priority="30" rank="1"/>
  </conditionalFormatting>
  <conditionalFormatting sqref="H11">
    <cfRule type="top10" dxfId="1699" priority="29" rank="1"/>
  </conditionalFormatting>
  <conditionalFormatting sqref="J11">
    <cfRule type="top10" dxfId="1698" priority="27" rank="1"/>
  </conditionalFormatting>
  <conditionalFormatting sqref="E11:J11">
    <cfRule type="cellIs" dxfId="1697" priority="26" operator="greaterThanOrEqual">
      <formula>200</formula>
    </cfRule>
  </conditionalFormatting>
  <conditionalFormatting sqref="J12">
    <cfRule type="top10" dxfId="1696" priority="20" rank="1"/>
  </conditionalFormatting>
  <conditionalFormatting sqref="I12">
    <cfRule type="top10" dxfId="1695" priority="21" rank="1"/>
  </conditionalFormatting>
  <conditionalFormatting sqref="H12">
    <cfRule type="top10" dxfId="1694" priority="22" rank="1"/>
  </conditionalFormatting>
  <conditionalFormatting sqref="G12">
    <cfRule type="top10" dxfId="1693" priority="23" rank="1"/>
  </conditionalFormatting>
  <conditionalFormatting sqref="F12">
    <cfRule type="top10" dxfId="1692" priority="24" rank="1"/>
  </conditionalFormatting>
  <conditionalFormatting sqref="E12">
    <cfRule type="top10" dxfId="1691" priority="25" rank="1"/>
  </conditionalFormatting>
  <conditionalFormatting sqref="J13">
    <cfRule type="top10" dxfId="1690" priority="14" rank="1"/>
  </conditionalFormatting>
  <conditionalFormatting sqref="I13">
    <cfRule type="top10" dxfId="1689" priority="15" rank="1"/>
  </conditionalFormatting>
  <conditionalFormatting sqref="H13">
    <cfRule type="top10" dxfId="1688" priority="16" rank="1"/>
  </conditionalFormatting>
  <conditionalFormatting sqref="G13">
    <cfRule type="top10" dxfId="1687" priority="17" rank="1"/>
  </conditionalFormatting>
  <conditionalFormatting sqref="F13">
    <cfRule type="top10" dxfId="1686" priority="18" rank="1"/>
  </conditionalFormatting>
  <conditionalFormatting sqref="E13">
    <cfRule type="top10" dxfId="1685" priority="19" rank="1"/>
  </conditionalFormatting>
  <conditionalFormatting sqref="I14">
    <cfRule type="top10" dxfId="1684" priority="8" rank="1"/>
  </conditionalFormatting>
  <conditionalFormatting sqref="H14">
    <cfRule type="top10" dxfId="1683" priority="9" rank="1"/>
  </conditionalFormatting>
  <conditionalFormatting sqref="G14">
    <cfRule type="top10" dxfId="1682" priority="10" rank="1"/>
  </conditionalFormatting>
  <conditionalFormatting sqref="F14">
    <cfRule type="top10" dxfId="1681" priority="11" rank="1"/>
  </conditionalFormatting>
  <conditionalFormatting sqref="E14">
    <cfRule type="top10" dxfId="1680" priority="12" rank="1"/>
  </conditionalFormatting>
  <conditionalFormatting sqref="J14">
    <cfRule type="top10" dxfId="1679" priority="13" rank="1"/>
  </conditionalFormatting>
  <conditionalFormatting sqref="E14:J14">
    <cfRule type="cellIs" dxfId="1678" priority="7" operator="equal">
      <formula>200</formula>
    </cfRule>
  </conditionalFormatting>
  <conditionalFormatting sqref="F15">
    <cfRule type="top10" dxfId="1677" priority="1" rank="1"/>
  </conditionalFormatting>
  <conditionalFormatting sqref="G15">
    <cfRule type="top10" dxfId="1676" priority="2" rank="1"/>
  </conditionalFormatting>
  <conditionalFormatting sqref="H15">
    <cfRule type="top10" dxfId="1675" priority="3" rank="1"/>
  </conditionalFormatting>
  <conditionalFormatting sqref="I15">
    <cfRule type="top10" dxfId="1674" priority="4" rank="1"/>
  </conditionalFormatting>
  <conditionalFormatting sqref="J15">
    <cfRule type="top10" dxfId="1673" priority="5" rank="1"/>
  </conditionalFormatting>
  <conditionalFormatting sqref="E15">
    <cfRule type="top10" dxfId="1672" priority="6" rank="1"/>
  </conditionalFormatting>
  <hyperlinks>
    <hyperlink ref="Q1" location="'National Rankings'!A1" display="Back to Ranking" xr:uid="{C97ACD67-40AD-4365-BDC6-285AA62979E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F21458-51BD-4557-B807-46AEEC4E867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FED1D-6226-4498-9A3A-72EDEFC0E597}">
  <sheetPr codeName="Sheet5"/>
  <dimension ref="A1:Q5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116</v>
      </c>
      <c r="C2" s="15">
        <v>44733</v>
      </c>
      <c r="D2" s="16" t="s">
        <v>117</v>
      </c>
      <c r="E2" s="17">
        <v>186</v>
      </c>
      <c r="F2" s="17">
        <v>181</v>
      </c>
      <c r="G2" s="17">
        <v>190</v>
      </c>
      <c r="H2" s="17"/>
      <c r="I2" s="17"/>
      <c r="J2" s="17"/>
      <c r="K2" s="18">
        <v>3</v>
      </c>
      <c r="L2" s="18">
        <v>557</v>
      </c>
      <c r="M2" s="19">
        <v>185.66666666666666</v>
      </c>
      <c r="N2" s="20">
        <v>5</v>
      </c>
      <c r="O2" s="21">
        <v>190.66666666666666</v>
      </c>
    </row>
    <row r="3" spans="1:17" x14ac:dyDescent="0.3">
      <c r="A3" s="13" t="s">
        <v>30</v>
      </c>
      <c r="B3" s="14" t="s">
        <v>145</v>
      </c>
      <c r="C3" s="15">
        <v>44768</v>
      </c>
      <c r="D3" s="16" t="s">
        <v>117</v>
      </c>
      <c r="E3" s="17">
        <v>189</v>
      </c>
      <c r="F3" s="17">
        <v>186</v>
      </c>
      <c r="G3" s="17">
        <v>186</v>
      </c>
      <c r="H3" s="17"/>
      <c r="I3" s="17"/>
      <c r="J3" s="17"/>
      <c r="K3" s="18">
        <v>3</v>
      </c>
      <c r="L3" s="18">
        <v>561</v>
      </c>
      <c r="M3" s="19">
        <v>187</v>
      </c>
      <c r="N3" s="20">
        <v>4</v>
      </c>
      <c r="O3" s="21">
        <v>191</v>
      </c>
    </row>
    <row r="5" spans="1:17" x14ac:dyDescent="0.3">
      <c r="K5" s="8">
        <f>SUM(K2:K4)</f>
        <v>6</v>
      </c>
      <c r="L5" s="8">
        <f>SUM(L2:L4)</f>
        <v>1118</v>
      </c>
      <c r="M5" s="7">
        <f>SUM(L5/K5)</f>
        <v>186.33333333333334</v>
      </c>
      <c r="N5" s="8">
        <f>SUM(N2:N4)</f>
        <v>9</v>
      </c>
      <c r="O5" s="12">
        <f>SUM(M5+N5)</f>
        <v>195.33333333333334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3:J3 B3:C3" name="Range1_4_2_1"/>
    <protectedRange algorithmName="SHA-512" hashValue="ON39YdpmFHfN9f47KpiRvqrKx0V9+erV1CNkpWzYhW/Qyc6aT8rEyCrvauWSYGZK2ia3o7vd3akF07acHAFpOA==" saltValue="yVW9XmDwTqEnmpSGai0KYg==" spinCount="100000" sqref="D3" name="Range1_1_2_2_1"/>
  </protectedRanges>
  <conditionalFormatting sqref="I2">
    <cfRule type="top10" dxfId="3338" priority="8" rank="1"/>
  </conditionalFormatting>
  <conditionalFormatting sqref="H2">
    <cfRule type="top10" dxfId="3337" priority="9" rank="1"/>
  </conditionalFormatting>
  <conditionalFormatting sqref="G2">
    <cfRule type="top10" dxfId="3336" priority="10" rank="1"/>
  </conditionalFormatting>
  <conditionalFormatting sqref="F2">
    <cfRule type="top10" dxfId="3335" priority="11" rank="1"/>
  </conditionalFormatting>
  <conditionalFormatting sqref="E2">
    <cfRule type="top10" dxfId="3334" priority="12" rank="1"/>
  </conditionalFormatting>
  <conditionalFormatting sqref="J2">
    <cfRule type="top10" dxfId="3333" priority="13" rank="1"/>
  </conditionalFormatting>
  <conditionalFormatting sqref="E2:J2">
    <cfRule type="cellIs" dxfId="3332" priority="7" operator="equal">
      <formula>200</formula>
    </cfRule>
  </conditionalFormatting>
  <conditionalFormatting sqref="E3">
    <cfRule type="top10" dxfId="3331" priority="6" rank="1"/>
  </conditionalFormatting>
  <conditionalFormatting sqref="F3">
    <cfRule type="top10" dxfId="3330" priority="5" rank="1"/>
  </conditionalFormatting>
  <conditionalFormatting sqref="G3">
    <cfRule type="top10" dxfId="3329" priority="4" rank="1"/>
  </conditionalFormatting>
  <conditionalFormatting sqref="H3">
    <cfRule type="top10" dxfId="3328" priority="3" rank="1"/>
  </conditionalFormatting>
  <conditionalFormatting sqref="I3">
    <cfRule type="top10" dxfId="3327" priority="2" rank="1"/>
  </conditionalFormatting>
  <conditionalFormatting sqref="J3">
    <cfRule type="top10" dxfId="3326" priority="1" rank="1"/>
  </conditionalFormatting>
  <hyperlinks>
    <hyperlink ref="Q1" location="'National Rankings'!A1" display="Back to Ranking" xr:uid="{7553BED0-6C8F-403C-9F26-C764893ADA9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64F02CC-FBFC-465C-A016-5AA2FB4E840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A2E1C-C642-4687-9C33-9E5C3CE112E3}">
  <dimension ref="A1:Q4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177</v>
      </c>
      <c r="C2" s="15">
        <v>44803</v>
      </c>
      <c r="D2" s="16" t="s">
        <v>174</v>
      </c>
      <c r="E2" s="17">
        <v>190</v>
      </c>
      <c r="F2" s="17">
        <v>194</v>
      </c>
      <c r="G2" s="17">
        <v>194</v>
      </c>
      <c r="H2" s="17"/>
      <c r="I2" s="17"/>
      <c r="J2" s="17"/>
      <c r="K2" s="18">
        <v>3</v>
      </c>
      <c r="L2" s="18">
        <v>578</v>
      </c>
      <c r="M2" s="19">
        <v>192.66666666666666</v>
      </c>
      <c r="N2" s="20">
        <v>7</v>
      </c>
      <c r="O2" s="21">
        <v>199.66666666666666</v>
      </c>
    </row>
    <row r="4" spans="1:17" x14ac:dyDescent="0.3">
      <c r="K4" s="8">
        <f>SUM(K2:K3)</f>
        <v>3</v>
      </c>
      <c r="L4" s="8">
        <f>SUM(L2:L3)</f>
        <v>578</v>
      </c>
      <c r="M4" s="7">
        <f>SUM(L4/K4)</f>
        <v>192.66666666666666</v>
      </c>
      <c r="N4" s="8">
        <f>SUM(N2:N3)</f>
        <v>7</v>
      </c>
      <c r="O4" s="12">
        <f>SUM(M4+N4)</f>
        <v>199.66666666666666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"/>
    <protectedRange algorithmName="SHA-512" hashValue="ON39YdpmFHfN9f47KpiRvqrKx0V9+erV1CNkpWzYhW/Qyc6aT8rEyCrvauWSYGZK2ia3o7vd3akF07acHAFpOA==" saltValue="yVW9XmDwTqEnmpSGai0KYg==" spinCount="100000" sqref="D2" name="Range1_1_15"/>
    <protectedRange algorithmName="SHA-512" hashValue="ON39YdpmFHfN9f47KpiRvqrKx0V9+erV1CNkpWzYhW/Qyc6aT8rEyCrvauWSYGZK2ia3o7vd3akF07acHAFpOA==" saltValue="yVW9XmDwTqEnmpSGai0KYg==" spinCount="100000" sqref="E2:J2" name="Range1_3_5"/>
  </protectedRanges>
  <conditionalFormatting sqref="F2">
    <cfRule type="top10" dxfId="1671" priority="7" rank="1"/>
  </conditionalFormatting>
  <conditionalFormatting sqref="E2">
    <cfRule type="top10" dxfId="1670" priority="6" rank="1"/>
  </conditionalFormatting>
  <conditionalFormatting sqref="J2">
    <cfRule type="top10" dxfId="1669" priority="5" rank="1"/>
  </conditionalFormatting>
  <conditionalFormatting sqref="E2:J2">
    <cfRule type="cellIs" dxfId="1668" priority="4" operator="greaterThanOrEqual">
      <formula>200</formula>
    </cfRule>
  </conditionalFormatting>
  <conditionalFormatting sqref="G2">
    <cfRule type="top10" dxfId="1667" priority="3" rank="1"/>
  </conditionalFormatting>
  <conditionalFormatting sqref="H2">
    <cfRule type="top10" dxfId="1666" priority="2" rank="1"/>
  </conditionalFormatting>
  <conditionalFormatting sqref="I2">
    <cfRule type="top10" dxfId="1665" priority="1" rank="1"/>
  </conditionalFormatting>
  <hyperlinks>
    <hyperlink ref="Q1" location="'National Rankings'!A1" display="Back to Ranking" xr:uid="{9DC114FB-2A18-4933-96F9-0D77B3A1B7E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FF8F4E-5FDA-4C92-839F-B467CEB935B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98055-BA01-4630-AFB0-59F22A917452}">
  <sheetPr codeName="Sheet45"/>
  <dimension ref="A1:Q4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87</v>
      </c>
      <c r="C2" s="15">
        <v>44695</v>
      </c>
      <c r="D2" s="16" t="s">
        <v>35</v>
      </c>
      <c r="E2" s="17">
        <v>186.001</v>
      </c>
      <c r="F2" s="17">
        <v>169</v>
      </c>
      <c r="G2" s="17">
        <v>183</v>
      </c>
      <c r="H2" s="17">
        <v>178</v>
      </c>
      <c r="I2" s="17"/>
      <c r="J2" s="17"/>
      <c r="K2" s="18">
        <v>4</v>
      </c>
      <c r="L2" s="18">
        <v>716.00099999999998</v>
      </c>
      <c r="M2" s="19">
        <v>179.00024999999999</v>
      </c>
      <c r="N2" s="20">
        <v>4</v>
      </c>
      <c r="O2" s="21">
        <v>183.00024999999999</v>
      </c>
    </row>
    <row r="4" spans="1:17" x14ac:dyDescent="0.3">
      <c r="K4" s="8">
        <f>SUM(K2:K3)</f>
        <v>4</v>
      </c>
      <c r="L4" s="8">
        <f>SUM(L2:L3)</f>
        <v>716.00099999999998</v>
      </c>
      <c r="M4" s="7">
        <f>SUM(L4/K4)</f>
        <v>179.00024999999999</v>
      </c>
      <c r="N4" s="8">
        <f>SUM(N2:N3)</f>
        <v>4</v>
      </c>
      <c r="O4" s="12">
        <f>SUM(M4+N4)</f>
        <v>183.00024999999999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1_1"/>
    <protectedRange algorithmName="SHA-512" hashValue="ON39YdpmFHfN9f47KpiRvqrKx0V9+erV1CNkpWzYhW/Qyc6aT8rEyCrvauWSYGZK2ia3o7vd3akF07acHAFpOA==" saltValue="yVW9XmDwTqEnmpSGai0KYg==" spinCount="100000" sqref="D2" name="Range1_1_6_1_1"/>
  </protectedRanges>
  <conditionalFormatting sqref="E2">
    <cfRule type="top10" dxfId="1664" priority="6" rank="1"/>
  </conditionalFormatting>
  <conditionalFormatting sqref="F2">
    <cfRule type="top10" dxfId="1663" priority="5" rank="1"/>
  </conditionalFormatting>
  <conditionalFormatting sqref="G2">
    <cfRule type="top10" dxfId="1662" priority="4" rank="1"/>
  </conditionalFormatting>
  <conditionalFormatting sqref="H2">
    <cfRule type="top10" dxfId="1661" priority="3" rank="1"/>
  </conditionalFormatting>
  <conditionalFormatting sqref="I2">
    <cfRule type="top10" dxfId="1660" priority="2" rank="1"/>
  </conditionalFormatting>
  <conditionalFormatting sqref="J2">
    <cfRule type="top10" dxfId="1659" priority="1" rank="1"/>
  </conditionalFormatting>
  <hyperlinks>
    <hyperlink ref="Q1" location="'National Rankings'!A1" display="Back to Ranking" xr:uid="{14494774-3283-4D6C-AD0B-53A6804CFE4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EE8952-9DC7-482A-A40F-3F224CD62EB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00702-9F90-4781-9F62-AEEAAC530B62}">
  <sheetPr codeName="Sheet46"/>
  <dimension ref="A1:Q5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35" t="s">
        <v>29</v>
      </c>
      <c r="B2" s="36" t="s">
        <v>102</v>
      </c>
      <c r="C2" s="37">
        <v>44698</v>
      </c>
      <c r="D2" s="38" t="s">
        <v>99</v>
      </c>
      <c r="E2" s="39">
        <v>187</v>
      </c>
      <c r="F2" s="39">
        <v>188</v>
      </c>
      <c r="G2" s="39">
        <v>194</v>
      </c>
      <c r="H2" s="39"/>
      <c r="I2" s="39"/>
      <c r="J2" s="39"/>
      <c r="K2" s="40">
        <v>3</v>
      </c>
      <c r="L2" s="40">
        <v>569</v>
      </c>
      <c r="M2" s="41">
        <v>189.66666666666666</v>
      </c>
      <c r="N2" s="42">
        <v>5</v>
      </c>
      <c r="O2" s="43">
        <v>194.66666666666666</v>
      </c>
    </row>
    <row r="3" spans="1:17" x14ac:dyDescent="0.3">
      <c r="A3" s="13" t="s">
        <v>30</v>
      </c>
      <c r="B3" s="14" t="s">
        <v>102</v>
      </c>
      <c r="C3" s="15">
        <v>44763</v>
      </c>
      <c r="D3" s="16" t="s">
        <v>117</v>
      </c>
      <c r="E3" s="17">
        <v>196</v>
      </c>
      <c r="F3" s="17">
        <v>194</v>
      </c>
      <c r="G3" s="17">
        <v>194</v>
      </c>
      <c r="H3" s="17">
        <v>195.001</v>
      </c>
      <c r="I3" s="17">
        <v>192</v>
      </c>
      <c r="J3" s="17">
        <v>190</v>
      </c>
      <c r="K3" s="18">
        <v>6</v>
      </c>
      <c r="L3" s="18">
        <v>1161.001</v>
      </c>
      <c r="M3" s="19">
        <v>193.50016666666667</v>
      </c>
      <c r="N3" s="20">
        <v>12</v>
      </c>
      <c r="O3" s="21">
        <v>205.50016666666667</v>
      </c>
    </row>
    <row r="5" spans="1:17" x14ac:dyDescent="0.3">
      <c r="K5" s="8">
        <f>SUM(K2:K4)</f>
        <v>9</v>
      </c>
      <c r="L5" s="8">
        <f>SUM(L2:L4)</f>
        <v>1730.001</v>
      </c>
      <c r="M5" s="7">
        <f>SUM(L5/K5)</f>
        <v>192.22233333333332</v>
      </c>
      <c r="N5" s="8">
        <f>SUM(N2:N4)</f>
        <v>17</v>
      </c>
      <c r="O5" s="12">
        <f>SUM(M5+N5)</f>
        <v>209.22233333333332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26_1_1"/>
    <protectedRange algorithmName="SHA-512" hashValue="ON39YdpmFHfN9f47KpiRvqrKx0V9+erV1CNkpWzYhW/Qyc6aT8rEyCrvauWSYGZK2ia3o7vd3akF07acHAFpOA==" saltValue="yVW9XmDwTqEnmpSGai0KYg==" spinCount="100000" sqref="D2" name="Range1_1_23_1_1"/>
    <protectedRange algorithmName="SHA-512" hashValue="ON39YdpmFHfN9f47KpiRvqrKx0V9+erV1CNkpWzYhW/Qyc6aT8rEyCrvauWSYGZK2ia3o7vd3akF07acHAFpOA==" saltValue="yVW9XmDwTqEnmpSGai0KYg==" spinCount="100000" sqref="B3:C3 E3:J3" name="Range1_13"/>
    <protectedRange algorithmName="SHA-512" hashValue="ON39YdpmFHfN9f47KpiRvqrKx0V9+erV1CNkpWzYhW/Qyc6aT8rEyCrvauWSYGZK2ia3o7vd3akF07acHAFpOA==" saltValue="yVW9XmDwTqEnmpSGai0KYg==" spinCount="100000" sqref="D3" name="Range1_1_9"/>
  </protectedRanges>
  <conditionalFormatting sqref="E2">
    <cfRule type="top10" dxfId="1658" priority="7" rank="1"/>
  </conditionalFormatting>
  <conditionalFormatting sqref="F2">
    <cfRule type="top10" dxfId="1657" priority="8" rank="1"/>
  </conditionalFormatting>
  <conditionalFormatting sqref="G2">
    <cfRule type="top10" dxfId="1656" priority="9" rank="1"/>
  </conditionalFormatting>
  <conditionalFormatting sqref="H2">
    <cfRule type="top10" dxfId="1655" priority="10" rank="1"/>
  </conditionalFormatting>
  <conditionalFormatting sqref="I2">
    <cfRule type="top10" dxfId="1654" priority="11" rank="1"/>
  </conditionalFormatting>
  <conditionalFormatting sqref="J2">
    <cfRule type="top10" dxfId="1653" priority="12" rank="1"/>
  </conditionalFormatting>
  <conditionalFormatting sqref="J3">
    <cfRule type="top10" dxfId="1652" priority="1" rank="1"/>
  </conditionalFormatting>
  <conditionalFormatting sqref="I3">
    <cfRule type="top10" dxfId="1651" priority="2" rank="1"/>
  </conditionalFormatting>
  <conditionalFormatting sqref="H3">
    <cfRule type="top10" dxfId="1650" priority="3" rank="1"/>
  </conditionalFormatting>
  <conditionalFormatting sqref="G3">
    <cfRule type="top10" dxfId="1649" priority="4" rank="1"/>
  </conditionalFormatting>
  <conditionalFormatting sqref="F3">
    <cfRule type="top10" dxfId="1648" priority="5" rank="1"/>
  </conditionalFormatting>
  <conditionalFormatting sqref="E3">
    <cfRule type="top10" dxfId="1647" priority="6" rank="1"/>
  </conditionalFormatting>
  <hyperlinks>
    <hyperlink ref="Q1" location="'National Rankings'!A1" display="Back to Ranking" xr:uid="{4391F840-3D7E-4664-AD3D-AE4FE8DBC85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EDEB61C-BDE3-412F-9B56-5AA857AB557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A8247-5AC1-4C67-A415-D96D720E9E50}">
  <sheetPr codeName="Sheet47"/>
  <dimension ref="A1:Q6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73</v>
      </c>
      <c r="C2" s="15">
        <v>44667</v>
      </c>
      <c r="D2" s="16" t="s">
        <v>42</v>
      </c>
      <c r="E2" s="17">
        <v>188</v>
      </c>
      <c r="F2" s="17">
        <v>183</v>
      </c>
      <c r="G2" s="17">
        <v>183</v>
      </c>
      <c r="H2" s="17">
        <v>185</v>
      </c>
      <c r="I2" s="17"/>
      <c r="J2" s="17"/>
      <c r="K2" s="18">
        <v>4</v>
      </c>
      <c r="L2" s="18">
        <v>739</v>
      </c>
      <c r="M2" s="19">
        <v>184.75</v>
      </c>
      <c r="N2" s="20">
        <v>8</v>
      </c>
      <c r="O2" s="21">
        <v>192.75</v>
      </c>
    </row>
    <row r="3" spans="1:17" x14ac:dyDescent="0.3">
      <c r="A3" s="13" t="s">
        <v>30</v>
      </c>
      <c r="B3" s="14" t="s">
        <v>73</v>
      </c>
      <c r="C3" s="15">
        <v>44695</v>
      </c>
      <c r="D3" s="16" t="s">
        <v>42</v>
      </c>
      <c r="E3" s="17">
        <v>187</v>
      </c>
      <c r="F3" s="17">
        <v>176</v>
      </c>
      <c r="G3" s="17">
        <v>179</v>
      </c>
      <c r="H3" s="17">
        <v>184</v>
      </c>
      <c r="I3" s="17"/>
      <c r="J3" s="17"/>
      <c r="K3" s="18">
        <v>4</v>
      </c>
      <c r="L3" s="18">
        <v>726</v>
      </c>
      <c r="M3" s="19">
        <v>181.5</v>
      </c>
      <c r="N3" s="20">
        <v>6</v>
      </c>
      <c r="O3" s="21">
        <v>187.5</v>
      </c>
    </row>
    <row r="4" spans="1:17" x14ac:dyDescent="0.3">
      <c r="A4" s="13" t="s">
        <v>30</v>
      </c>
      <c r="B4" s="14" t="s">
        <v>73</v>
      </c>
      <c r="C4" s="15">
        <v>44842</v>
      </c>
      <c r="D4" s="16" t="s">
        <v>42</v>
      </c>
      <c r="E4" s="17">
        <v>183</v>
      </c>
      <c r="F4" s="17">
        <v>174</v>
      </c>
      <c r="G4" s="17">
        <v>169</v>
      </c>
      <c r="H4" s="17">
        <v>179</v>
      </c>
      <c r="I4" s="17">
        <v>188</v>
      </c>
      <c r="J4" s="17">
        <v>175</v>
      </c>
      <c r="K4" s="18">
        <f>COUNT(E4:J4)</f>
        <v>6</v>
      </c>
      <c r="L4" s="18">
        <f>SUM(E4:J4)</f>
        <v>1068</v>
      </c>
      <c r="M4" s="19">
        <f>IFERROR(L4/K4,0)</f>
        <v>178</v>
      </c>
      <c r="N4" s="20">
        <v>18</v>
      </c>
      <c r="O4" s="21">
        <f>SUM(M4+N4)</f>
        <v>196</v>
      </c>
    </row>
    <row r="6" spans="1:17" x14ac:dyDescent="0.3">
      <c r="K6" s="8">
        <f>SUM(K2:K5)</f>
        <v>14</v>
      </c>
      <c r="L6" s="8">
        <f>SUM(L2:L5)</f>
        <v>2533</v>
      </c>
      <c r="M6" s="7">
        <f>SUM(L6/K6)</f>
        <v>180.92857142857142</v>
      </c>
      <c r="N6" s="8">
        <f>SUM(N2:N5)</f>
        <v>32</v>
      </c>
      <c r="O6" s="12">
        <f>SUM(M6+N6)</f>
        <v>212.92857142857142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_13_1_3"/>
    <protectedRange algorithmName="SHA-512" hashValue="ON39YdpmFHfN9f47KpiRvqrKx0V9+erV1CNkpWzYhW/Qyc6aT8rEyCrvauWSYGZK2ia3o7vd3akF07acHAFpOA==" saltValue="yVW9XmDwTqEnmpSGai0KYg==" spinCount="100000" sqref="D2" name="Range1_1_8_1_3"/>
    <protectedRange algorithmName="SHA-512" hashValue="ON39YdpmFHfN9f47KpiRvqrKx0V9+erV1CNkpWzYhW/Qyc6aT8rEyCrvauWSYGZK2ia3o7vd3akF07acHAFpOA==" saltValue="yVW9XmDwTqEnmpSGai0KYg==" spinCount="100000" sqref="E2:H2" name="Range1_3_2_1_3"/>
    <protectedRange algorithmName="SHA-512" hashValue="ON39YdpmFHfN9f47KpiRvqrKx0V9+erV1CNkpWzYhW/Qyc6aT8rEyCrvauWSYGZK2ia3o7vd3akF07acHAFpOA==" saltValue="yVW9XmDwTqEnmpSGai0KYg==" spinCount="100000" sqref="I3:J3 B3:C3" name="Range1_9"/>
    <protectedRange algorithmName="SHA-512" hashValue="ON39YdpmFHfN9f47KpiRvqrKx0V9+erV1CNkpWzYhW/Qyc6aT8rEyCrvauWSYGZK2ia3o7vd3akF07acHAFpOA==" saltValue="yVW9XmDwTqEnmpSGai0KYg==" spinCount="100000" sqref="D3" name="Range1_1_19"/>
    <protectedRange algorithmName="SHA-512" hashValue="ON39YdpmFHfN9f47KpiRvqrKx0V9+erV1CNkpWzYhW/Qyc6aT8rEyCrvauWSYGZK2ia3o7vd3akF07acHAFpOA==" saltValue="yVW9XmDwTqEnmpSGai0KYg==" spinCount="100000" sqref="E3:H3" name="Range1_3_5"/>
    <protectedRange sqref="B4:C4" name="Range1_9_2"/>
    <protectedRange sqref="D4" name="Range1_1_7_2"/>
    <protectedRange sqref="E4:J4" name="Range1_3_5_1"/>
  </protectedRanges>
  <conditionalFormatting sqref="F2">
    <cfRule type="top10" dxfId="1646" priority="18" rank="1"/>
  </conditionalFormatting>
  <conditionalFormatting sqref="I2">
    <cfRule type="top10" dxfId="1645" priority="15" rank="1"/>
    <cfRule type="top10" dxfId="1644" priority="20" rank="1"/>
  </conditionalFormatting>
  <conditionalFormatting sqref="E2">
    <cfRule type="top10" dxfId="1643" priority="19" rank="1"/>
  </conditionalFormatting>
  <conditionalFormatting sqref="G2">
    <cfRule type="top10" dxfId="1642" priority="17" rank="1"/>
  </conditionalFormatting>
  <conditionalFormatting sqref="H2">
    <cfRule type="top10" dxfId="1641" priority="16" rank="1"/>
  </conditionalFormatting>
  <conditionalFormatting sqref="J2">
    <cfRule type="top10" dxfId="1640" priority="14" rank="1"/>
  </conditionalFormatting>
  <conditionalFormatting sqref="E2:J2">
    <cfRule type="cellIs" dxfId="1639" priority="13" operator="greaterThanOrEqual">
      <formula>200</formula>
    </cfRule>
  </conditionalFormatting>
  <conditionalFormatting sqref="F3">
    <cfRule type="top10" dxfId="1638" priority="11" rank="1"/>
  </conditionalFormatting>
  <conditionalFormatting sqref="G3">
    <cfRule type="top10" dxfId="1637" priority="10" rank="1"/>
  </conditionalFormatting>
  <conditionalFormatting sqref="H3">
    <cfRule type="top10" dxfId="1636" priority="9" rank="1"/>
  </conditionalFormatting>
  <conditionalFormatting sqref="I3">
    <cfRule type="top10" dxfId="1635" priority="7" rank="1"/>
  </conditionalFormatting>
  <conditionalFormatting sqref="J3">
    <cfRule type="top10" dxfId="1634" priority="8" rank="1"/>
  </conditionalFormatting>
  <conditionalFormatting sqref="E3">
    <cfRule type="top10" dxfId="1633" priority="12" rank="1"/>
  </conditionalFormatting>
  <conditionalFormatting sqref="F4">
    <cfRule type="top10" dxfId="1632" priority="1" rank="1"/>
  </conditionalFormatting>
  <conditionalFormatting sqref="G4">
    <cfRule type="top10" dxfId="1631" priority="2" rank="1"/>
  </conditionalFormatting>
  <conditionalFormatting sqref="H4">
    <cfRule type="top10" dxfId="1630" priority="3" rank="1"/>
  </conditionalFormatting>
  <conditionalFormatting sqref="I4">
    <cfRule type="top10" dxfId="1629" priority="4" rank="1"/>
  </conditionalFormatting>
  <conditionalFormatting sqref="J4">
    <cfRule type="top10" dxfId="1628" priority="5" rank="1"/>
  </conditionalFormatting>
  <conditionalFormatting sqref="E4">
    <cfRule type="top10" dxfId="1627" priority="6" rank="1"/>
  </conditionalFormatting>
  <hyperlinks>
    <hyperlink ref="Q1" location="'National Rankings'!A1" display="Back to Ranking" xr:uid="{AA344E98-47BB-463D-A9DE-6DA3F14706F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CAB6283-1E28-4230-86F4-9D20FB42AFE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D5FA5-52CE-48D4-A299-70FA39321255}">
  <sheetPr codeName="Sheet2"/>
  <dimension ref="A1:Q6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43</v>
      </c>
      <c r="C2" s="15">
        <v>44632</v>
      </c>
      <c r="D2" s="16" t="s">
        <v>42</v>
      </c>
      <c r="E2" s="17">
        <v>161</v>
      </c>
      <c r="F2" s="17">
        <v>179</v>
      </c>
      <c r="G2" s="17">
        <v>180</v>
      </c>
      <c r="H2" s="17">
        <v>184</v>
      </c>
      <c r="I2" s="17"/>
      <c r="J2" s="17"/>
      <c r="K2" s="18">
        <v>4</v>
      </c>
      <c r="L2" s="18">
        <v>704</v>
      </c>
      <c r="M2" s="19">
        <v>176</v>
      </c>
      <c r="N2" s="20">
        <v>6</v>
      </c>
      <c r="O2" s="21">
        <v>182</v>
      </c>
    </row>
    <row r="3" spans="1:17" x14ac:dyDescent="0.3">
      <c r="A3" s="13" t="s">
        <v>30</v>
      </c>
      <c r="B3" s="14" t="s">
        <v>43</v>
      </c>
      <c r="C3" s="15">
        <v>44667</v>
      </c>
      <c r="D3" s="16" t="s">
        <v>42</v>
      </c>
      <c r="E3" s="17">
        <v>171</v>
      </c>
      <c r="F3" s="17">
        <v>182</v>
      </c>
      <c r="G3" s="17">
        <v>180</v>
      </c>
      <c r="H3" s="17">
        <v>178</v>
      </c>
      <c r="I3" s="17"/>
      <c r="J3" s="17"/>
      <c r="K3" s="18">
        <v>4</v>
      </c>
      <c r="L3" s="18">
        <v>711</v>
      </c>
      <c r="M3" s="19">
        <v>177.75</v>
      </c>
      <c r="N3" s="20">
        <v>2</v>
      </c>
      <c r="O3" s="21">
        <v>179.75</v>
      </c>
    </row>
    <row r="4" spans="1:17" x14ac:dyDescent="0.3">
      <c r="A4" s="13" t="s">
        <v>30</v>
      </c>
      <c r="B4" s="14" t="s">
        <v>43</v>
      </c>
      <c r="C4" s="15">
        <v>44814</v>
      </c>
      <c r="D4" s="16" t="s">
        <v>42</v>
      </c>
      <c r="E4" s="17">
        <v>176</v>
      </c>
      <c r="F4" s="17">
        <v>191</v>
      </c>
      <c r="G4" s="17">
        <v>181</v>
      </c>
      <c r="H4" s="17">
        <v>182</v>
      </c>
      <c r="I4" s="17"/>
      <c r="J4" s="17"/>
      <c r="K4" s="18">
        <v>4</v>
      </c>
      <c r="L4" s="18">
        <v>730</v>
      </c>
      <c r="M4" s="19">
        <v>182.5</v>
      </c>
      <c r="N4" s="20">
        <v>5</v>
      </c>
      <c r="O4" s="21">
        <v>187.5</v>
      </c>
    </row>
    <row r="6" spans="1:17" x14ac:dyDescent="0.3">
      <c r="K6" s="8">
        <f>SUM(K2:K5)</f>
        <v>12</v>
      </c>
      <c r="L6" s="8">
        <f>SUM(L2:L5)</f>
        <v>2145</v>
      </c>
      <c r="M6" s="7">
        <f>SUM(L6/K6)</f>
        <v>178.75</v>
      </c>
      <c r="N6" s="8">
        <f>SUM(N2:N5)</f>
        <v>13</v>
      </c>
      <c r="O6" s="12">
        <f>SUM(M6+N6)</f>
        <v>191.75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8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I3:J3 B3:C3" name="Range1_13_1"/>
    <protectedRange algorithmName="SHA-512" hashValue="ON39YdpmFHfN9f47KpiRvqrKx0V9+erV1CNkpWzYhW/Qyc6aT8rEyCrvauWSYGZK2ia3o7vd3akF07acHAFpOA==" saltValue="yVW9XmDwTqEnmpSGai0KYg==" spinCount="100000" sqref="D3" name="Range1_1_8_1"/>
    <protectedRange algorithmName="SHA-512" hashValue="ON39YdpmFHfN9f47KpiRvqrKx0V9+erV1CNkpWzYhW/Qyc6aT8rEyCrvauWSYGZK2ia3o7vd3akF07acHAFpOA==" saltValue="yVW9XmDwTqEnmpSGai0KYg==" spinCount="100000" sqref="E3:H3" name="Range1_3_2_1"/>
    <protectedRange algorithmName="SHA-512" hashValue="ON39YdpmFHfN9f47KpiRvqrKx0V9+erV1CNkpWzYhW/Qyc6aT8rEyCrvauWSYGZK2ia3o7vd3akF07acHAFpOA==" saltValue="yVW9XmDwTqEnmpSGai0KYg==" spinCount="100000" sqref="E4:J4 B4:C4" name="Range1_24"/>
    <protectedRange algorithmName="SHA-512" hashValue="ON39YdpmFHfN9f47KpiRvqrKx0V9+erV1CNkpWzYhW/Qyc6aT8rEyCrvauWSYGZK2ia3o7vd3akF07acHAFpOA==" saltValue="yVW9XmDwTqEnmpSGai0KYg==" spinCount="100000" sqref="D4" name="Range1_1_18"/>
  </protectedRanges>
  <conditionalFormatting sqref="J2">
    <cfRule type="top10" dxfId="1626" priority="16" rank="1"/>
  </conditionalFormatting>
  <conditionalFormatting sqref="I2">
    <cfRule type="top10" dxfId="1625" priority="17" rank="1"/>
  </conditionalFormatting>
  <conditionalFormatting sqref="H2">
    <cfRule type="top10" dxfId="1624" priority="18" rank="1"/>
  </conditionalFormatting>
  <conditionalFormatting sqref="G2">
    <cfRule type="top10" dxfId="1623" priority="19" rank="1"/>
  </conditionalFormatting>
  <conditionalFormatting sqref="F2">
    <cfRule type="top10" dxfId="1622" priority="20" rank="1"/>
  </conditionalFormatting>
  <conditionalFormatting sqref="E2">
    <cfRule type="top10" dxfId="1621" priority="21" rank="1"/>
  </conditionalFormatting>
  <conditionalFormatting sqref="F3">
    <cfRule type="top10" dxfId="1620" priority="13" rank="1"/>
  </conditionalFormatting>
  <conditionalFormatting sqref="I3">
    <cfRule type="top10" dxfId="1619" priority="10" rank="1"/>
    <cfRule type="top10" dxfId="1618" priority="15" rank="1"/>
  </conditionalFormatting>
  <conditionalFormatting sqref="E3">
    <cfRule type="top10" dxfId="1617" priority="14" rank="1"/>
  </conditionalFormatting>
  <conditionalFormatting sqref="G3">
    <cfRule type="top10" dxfId="1616" priority="12" rank="1"/>
  </conditionalFormatting>
  <conditionalFormatting sqref="H3">
    <cfRule type="top10" dxfId="1615" priority="11" rank="1"/>
  </conditionalFormatting>
  <conditionalFormatting sqref="J3">
    <cfRule type="top10" dxfId="1614" priority="9" rank="1"/>
  </conditionalFormatting>
  <conditionalFormatting sqref="E3:J3">
    <cfRule type="cellIs" dxfId="1613" priority="8" operator="greaterThanOrEqual">
      <formula>200</formula>
    </cfRule>
  </conditionalFormatting>
  <conditionalFormatting sqref="E4:J4">
    <cfRule type="cellIs" dxfId="1612" priority="7" operator="equal">
      <formula>200</formula>
    </cfRule>
  </conditionalFormatting>
  <conditionalFormatting sqref="F4">
    <cfRule type="top10" dxfId="1611" priority="1" rank="1"/>
  </conditionalFormatting>
  <conditionalFormatting sqref="G4">
    <cfRule type="top10" dxfId="1610" priority="2" rank="1"/>
  </conditionalFormatting>
  <conditionalFormatting sqref="H4">
    <cfRule type="top10" dxfId="1609" priority="3" rank="1"/>
  </conditionalFormatting>
  <conditionalFormatting sqref="I4">
    <cfRule type="top10" dxfId="1608" priority="4" rank="1"/>
  </conditionalFormatting>
  <conditionalFormatting sqref="J4">
    <cfRule type="top10" dxfId="1607" priority="5" rank="1"/>
  </conditionalFormatting>
  <conditionalFormatting sqref="E4">
    <cfRule type="top10" dxfId="1606" priority="6" rank="1"/>
  </conditionalFormatting>
  <hyperlinks>
    <hyperlink ref="Q1" location="'National Rankings'!A1" display="Back to Ranking" xr:uid="{BC70C092-E153-4850-B33F-6F2ADC805B1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C9B349-EF35-4A3D-9451-95CEA1B7F57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CC5BB-2A21-4DB5-89F4-5BCD03B9CD0E}">
  <sheetPr codeName="Sheet20"/>
  <dimension ref="A1:Q23"/>
  <sheetViews>
    <sheetView workbookViewId="0">
      <selection activeCell="A21" sqref="A21:O2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29</v>
      </c>
      <c r="B2" s="14" t="s">
        <v>27</v>
      </c>
      <c r="C2" s="15">
        <v>44611</v>
      </c>
      <c r="D2" s="16" t="s">
        <v>24</v>
      </c>
      <c r="E2" s="17">
        <v>183</v>
      </c>
      <c r="F2" s="17">
        <v>184</v>
      </c>
      <c r="G2" s="17">
        <v>186</v>
      </c>
      <c r="H2" s="17">
        <v>185</v>
      </c>
      <c r="I2" s="17"/>
      <c r="J2" s="17"/>
      <c r="K2" s="18">
        <v>4</v>
      </c>
      <c r="L2" s="18">
        <v>738</v>
      </c>
      <c r="M2" s="19">
        <v>184.5</v>
      </c>
      <c r="N2" s="20">
        <v>4</v>
      </c>
      <c r="O2" s="21">
        <v>188.5</v>
      </c>
    </row>
    <row r="3" spans="1:17" x14ac:dyDescent="0.3">
      <c r="A3" s="13" t="s">
        <v>29</v>
      </c>
      <c r="B3" s="14" t="s">
        <v>27</v>
      </c>
      <c r="C3" s="15">
        <v>44612</v>
      </c>
      <c r="D3" s="16" t="s">
        <v>25</v>
      </c>
      <c r="E3" s="17">
        <v>186</v>
      </c>
      <c r="F3" s="17">
        <v>193</v>
      </c>
      <c r="G3" s="17">
        <v>189</v>
      </c>
      <c r="H3" s="17">
        <v>179</v>
      </c>
      <c r="I3" s="17"/>
      <c r="J3" s="17"/>
      <c r="K3" s="18">
        <v>4</v>
      </c>
      <c r="L3" s="18">
        <v>747</v>
      </c>
      <c r="M3" s="19">
        <v>186.75</v>
      </c>
      <c r="N3" s="20">
        <v>6</v>
      </c>
      <c r="O3" s="21">
        <v>192.75</v>
      </c>
    </row>
    <row r="4" spans="1:17" x14ac:dyDescent="0.3">
      <c r="A4" s="13" t="s">
        <v>48</v>
      </c>
      <c r="B4" s="14" t="s">
        <v>27</v>
      </c>
      <c r="C4" s="15">
        <v>44639</v>
      </c>
      <c r="D4" s="16" t="s">
        <v>24</v>
      </c>
      <c r="E4" s="17">
        <v>189</v>
      </c>
      <c r="F4" s="17">
        <v>180</v>
      </c>
      <c r="G4" s="17">
        <v>184</v>
      </c>
      <c r="H4" s="17">
        <v>185</v>
      </c>
      <c r="I4" s="17"/>
      <c r="J4" s="17"/>
      <c r="K4" s="18">
        <v>4</v>
      </c>
      <c r="L4" s="18">
        <v>738</v>
      </c>
      <c r="M4" s="19">
        <v>184.5</v>
      </c>
      <c r="N4" s="20">
        <v>6</v>
      </c>
      <c r="O4" s="21">
        <v>190.5</v>
      </c>
    </row>
    <row r="5" spans="1:17" x14ac:dyDescent="0.3">
      <c r="A5" s="13" t="s">
        <v>48</v>
      </c>
      <c r="B5" s="14" t="s">
        <v>27</v>
      </c>
      <c r="C5" s="15">
        <v>44640</v>
      </c>
      <c r="D5" s="16" t="s">
        <v>25</v>
      </c>
      <c r="E5" s="17">
        <v>182</v>
      </c>
      <c r="F5" s="17">
        <v>176</v>
      </c>
      <c r="G5" s="17">
        <v>184</v>
      </c>
      <c r="H5" s="17">
        <v>181</v>
      </c>
      <c r="I5" s="17"/>
      <c r="J5" s="17"/>
      <c r="K5" s="18">
        <v>4</v>
      </c>
      <c r="L5" s="18">
        <v>723</v>
      </c>
      <c r="M5" s="19">
        <v>180.75</v>
      </c>
      <c r="N5" s="20">
        <v>3</v>
      </c>
      <c r="O5" s="21">
        <v>183.75</v>
      </c>
    </row>
    <row r="6" spans="1:17" x14ac:dyDescent="0.3">
      <c r="A6" s="13" t="s">
        <v>30</v>
      </c>
      <c r="B6" s="14" t="s">
        <v>27</v>
      </c>
      <c r="C6" s="15">
        <v>44660</v>
      </c>
      <c r="D6" s="16" t="s">
        <v>24</v>
      </c>
      <c r="E6" s="17">
        <v>169</v>
      </c>
      <c r="F6" s="17">
        <v>172</v>
      </c>
      <c r="G6" s="17">
        <v>188</v>
      </c>
      <c r="H6" s="17">
        <v>181</v>
      </c>
      <c r="I6" s="17"/>
      <c r="J6" s="17"/>
      <c r="K6" s="18">
        <v>4</v>
      </c>
      <c r="L6" s="18">
        <v>710</v>
      </c>
      <c r="M6" s="19">
        <v>177.5</v>
      </c>
      <c r="N6" s="20">
        <v>3</v>
      </c>
      <c r="O6" s="21">
        <v>180.5</v>
      </c>
    </row>
    <row r="7" spans="1:17" x14ac:dyDescent="0.3">
      <c r="A7" s="13" t="s">
        <v>30</v>
      </c>
      <c r="B7" s="14" t="s">
        <v>27</v>
      </c>
      <c r="C7" s="15">
        <v>44661</v>
      </c>
      <c r="D7" s="16" t="s">
        <v>25</v>
      </c>
      <c r="E7" s="17">
        <v>180</v>
      </c>
      <c r="F7" s="17">
        <v>174</v>
      </c>
      <c r="G7" s="17">
        <v>174</v>
      </c>
      <c r="H7" s="17">
        <v>176</v>
      </c>
      <c r="I7" s="17"/>
      <c r="J7" s="17"/>
      <c r="K7" s="18">
        <v>4</v>
      </c>
      <c r="L7" s="18">
        <v>704</v>
      </c>
      <c r="M7" s="19">
        <v>176</v>
      </c>
      <c r="N7" s="20">
        <v>2</v>
      </c>
      <c r="O7" s="21">
        <v>178</v>
      </c>
    </row>
    <row r="8" spans="1:17" x14ac:dyDescent="0.3">
      <c r="A8" s="13" t="s">
        <v>48</v>
      </c>
      <c r="B8" s="14" t="s">
        <v>27</v>
      </c>
      <c r="C8" s="15">
        <v>44695</v>
      </c>
      <c r="D8" s="16" t="s">
        <v>24</v>
      </c>
      <c r="E8" s="17">
        <v>188</v>
      </c>
      <c r="F8" s="17">
        <v>185</v>
      </c>
      <c r="G8" s="17">
        <v>189</v>
      </c>
      <c r="H8" s="17">
        <v>191</v>
      </c>
      <c r="I8" s="17"/>
      <c r="J8" s="17"/>
      <c r="K8" s="18">
        <v>4</v>
      </c>
      <c r="L8" s="18">
        <v>753</v>
      </c>
      <c r="M8" s="19">
        <v>188.25</v>
      </c>
      <c r="N8" s="20">
        <v>5</v>
      </c>
      <c r="O8" s="21">
        <v>193.25</v>
      </c>
    </row>
    <row r="9" spans="1:17" x14ac:dyDescent="0.3">
      <c r="A9" s="13" t="s">
        <v>48</v>
      </c>
      <c r="B9" s="14" t="s">
        <v>27</v>
      </c>
      <c r="C9" s="15">
        <v>44696</v>
      </c>
      <c r="D9" s="16" t="s">
        <v>25</v>
      </c>
      <c r="E9" s="17">
        <v>186</v>
      </c>
      <c r="F9" s="17">
        <v>188</v>
      </c>
      <c r="G9" s="17">
        <v>189.001</v>
      </c>
      <c r="H9" s="17">
        <v>188</v>
      </c>
      <c r="I9" s="17">
        <v>184</v>
      </c>
      <c r="J9" s="17">
        <v>189</v>
      </c>
      <c r="K9" s="18">
        <v>6</v>
      </c>
      <c r="L9" s="18">
        <v>1124.001</v>
      </c>
      <c r="M9" s="19">
        <v>187.33349999999999</v>
      </c>
      <c r="N9" s="20">
        <v>10</v>
      </c>
      <c r="O9" s="21">
        <v>197.33349999999999</v>
      </c>
    </row>
    <row r="10" spans="1:17" x14ac:dyDescent="0.3">
      <c r="A10" s="13" t="s">
        <v>30</v>
      </c>
      <c r="B10" s="14" t="s">
        <v>27</v>
      </c>
      <c r="C10" s="15">
        <v>44759</v>
      </c>
      <c r="D10" s="16" t="s">
        <v>25</v>
      </c>
      <c r="E10" s="17">
        <v>191</v>
      </c>
      <c r="F10" s="17">
        <v>190</v>
      </c>
      <c r="G10" s="17">
        <v>193</v>
      </c>
      <c r="H10" s="17">
        <v>189</v>
      </c>
      <c r="I10" s="17"/>
      <c r="J10" s="17"/>
      <c r="K10" s="18">
        <v>4</v>
      </c>
      <c r="L10" s="18">
        <v>763</v>
      </c>
      <c r="M10" s="19">
        <v>190.75</v>
      </c>
      <c r="N10" s="20">
        <v>4</v>
      </c>
      <c r="O10" s="21">
        <v>194.75</v>
      </c>
    </row>
    <row r="11" spans="1:17" x14ac:dyDescent="0.3">
      <c r="A11" s="13" t="s">
        <v>30</v>
      </c>
      <c r="B11" s="14" t="s">
        <v>27</v>
      </c>
      <c r="C11" s="15">
        <v>44758</v>
      </c>
      <c r="D11" s="16" t="s">
        <v>24</v>
      </c>
      <c r="E11" s="17">
        <v>187</v>
      </c>
      <c r="F11" s="17">
        <v>186</v>
      </c>
      <c r="G11" s="17">
        <v>191</v>
      </c>
      <c r="H11" s="17">
        <v>189</v>
      </c>
      <c r="I11" s="17">
        <v>190</v>
      </c>
      <c r="J11" s="17">
        <v>186</v>
      </c>
      <c r="K11" s="18">
        <v>6</v>
      </c>
      <c r="L11" s="18">
        <v>1129</v>
      </c>
      <c r="M11" s="19">
        <v>188.16666666666666</v>
      </c>
      <c r="N11" s="20">
        <v>4</v>
      </c>
      <c r="O11" s="21">
        <v>192.16666666666666</v>
      </c>
    </row>
    <row r="12" spans="1:17" x14ac:dyDescent="0.3">
      <c r="A12" s="13" t="s">
        <v>30</v>
      </c>
      <c r="B12" s="14" t="s">
        <v>27</v>
      </c>
      <c r="C12" s="15">
        <v>44768</v>
      </c>
      <c r="D12" s="16" t="s">
        <v>25</v>
      </c>
      <c r="E12" s="17">
        <v>186</v>
      </c>
      <c r="F12" s="17">
        <v>194</v>
      </c>
      <c r="G12" s="17">
        <v>193</v>
      </c>
      <c r="H12" s="17"/>
      <c r="I12" s="17"/>
      <c r="J12" s="17"/>
      <c r="K12" s="18">
        <v>3</v>
      </c>
      <c r="L12" s="18">
        <v>573</v>
      </c>
      <c r="M12" s="19">
        <v>191</v>
      </c>
      <c r="N12" s="20">
        <v>6</v>
      </c>
      <c r="O12" s="21">
        <v>197</v>
      </c>
    </row>
    <row r="13" spans="1:17" x14ac:dyDescent="0.3">
      <c r="A13" s="13" t="s">
        <v>30</v>
      </c>
      <c r="B13" s="70" t="s">
        <v>27</v>
      </c>
      <c r="C13" s="15">
        <v>44793</v>
      </c>
      <c r="D13" s="16" t="s">
        <v>24</v>
      </c>
      <c r="E13" s="17">
        <v>188</v>
      </c>
      <c r="F13" s="17">
        <v>190</v>
      </c>
      <c r="G13" s="17">
        <v>193</v>
      </c>
      <c r="H13" s="17">
        <v>190</v>
      </c>
      <c r="I13" s="17"/>
      <c r="J13" s="17"/>
      <c r="K13" s="18">
        <v>4</v>
      </c>
      <c r="L13" s="18">
        <v>761</v>
      </c>
      <c r="M13" s="19">
        <v>190.25</v>
      </c>
      <c r="N13" s="20">
        <v>3</v>
      </c>
      <c r="O13" s="21">
        <v>193.25</v>
      </c>
    </row>
    <row r="14" spans="1:17" x14ac:dyDescent="0.3">
      <c r="A14" s="13" t="s">
        <v>30</v>
      </c>
      <c r="B14" s="70" t="s">
        <v>27</v>
      </c>
      <c r="C14" s="15">
        <v>44794</v>
      </c>
      <c r="D14" s="16" t="s">
        <v>25</v>
      </c>
      <c r="E14" s="17">
        <v>189</v>
      </c>
      <c r="F14" s="17">
        <v>180</v>
      </c>
      <c r="G14" s="17">
        <v>185</v>
      </c>
      <c r="H14" s="17">
        <v>191</v>
      </c>
      <c r="I14" s="17"/>
      <c r="J14" s="17"/>
      <c r="K14" s="18">
        <v>4</v>
      </c>
      <c r="L14" s="18">
        <v>745</v>
      </c>
      <c r="M14" s="19">
        <v>186.25</v>
      </c>
      <c r="N14" s="20">
        <v>4</v>
      </c>
      <c r="O14" s="21">
        <v>190.25</v>
      </c>
    </row>
    <row r="15" spans="1:17" x14ac:dyDescent="0.3">
      <c r="A15" s="13" t="s">
        <v>30</v>
      </c>
      <c r="B15" s="14" t="s">
        <v>27</v>
      </c>
      <c r="C15" s="15">
        <v>44803</v>
      </c>
      <c r="D15" s="16" t="s">
        <v>25</v>
      </c>
      <c r="E15" s="17">
        <v>191</v>
      </c>
      <c r="F15" s="17">
        <v>193</v>
      </c>
      <c r="G15" s="17">
        <v>193</v>
      </c>
      <c r="H15" s="17"/>
      <c r="I15" s="17"/>
      <c r="J15" s="17"/>
      <c r="K15" s="18">
        <v>3</v>
      </c>
      <c r="L15" s="18">
        <v>577</v>
      </c>
      <c r="M15" s="19">
        <v>192.33333333333334</v>
      </c>
      <c r="N15" s="20">
        <v>5</v>
      </c>
      <c r="O15" s="21">
        <v>197.33333333333334</v>
      </c>
    </row>
    <row r="16" spans="1:17" x14ac:dyDescent="0.3">
      <c r="A16" s="13" t="s">
        <v>30</v>
      </c>
      <c r="B16" s="14" t="s">
        <v>27</v>
      </c>
      <c r="C16" s="15">
        <v>44821</v>
      </c>
      <c r="D16" s="16" t="s">
        <v>24</v>
      </c>
      <c r="E16" s="17">
        <v>187</v>
      </c>
      <c r="F16" s="17">
        <v>189</v>
      </c>
      <c r="G16" s="17">
        <v>188</v>
      </c>
      <c r="H16" s="17">
        <v>189</v>
      </c>
      <c r="I16" s="17"/>
      <c r="J16" s="17"/>
      <c r="K16" s="18">
        <v>4</v>
      </c>
      <c r="L16" s="18">
        <v>753</v>
      </c>
      <c r="M16" s="19">
        <v>188.25</v>
      </c>
      <c r="N16" s="20">
        <v>3</v>
      </c>
      <c r="O16" s="21">
        <v>191.25</v>
      </c>
    </row>
    <row r="17" spans="1:15" x14ac:dyDescent="0.3">
      <c r="A17" s="13" t="s">
        <v>30</v>
      </c>
      <c r="B17" s="14" t="s">
        <v>27</v>
      </c>
      <c r="C17" s="15">
        <v>44822</v>
      </c>
      <c r="D17" s="16" t="s">
        <v>25</v>
      </c>
      <c r="E17" s="17">
        <v>187</v>
      </c>
      <c r="F17" s="17">
        <v>187</v>
      </c>
      <c r="G17" s="17">
        <v>187</v>
      </c>
      <c r="H17" s="17">
        <v>191</v>
      </c>
      <c r="I17" s="17"/>
      <c r="J17" s="17"/>
      <c r="K17" s="18">
        <v>4</v>
      </c>
      <c r="L17" s="18">
        <v>752</v>
      </c>
      <c r="M17" s="19">
        <v>188</v>
      </c>
      <c r="N17" s="20">
        <v>4</v>
      </c>
      <c r="O17" s="21">
        <v>192</v>
      </c>
    </row>
    <row r="18" spans="1:15" x14ac:dyDescent="0.3">
      <c r="A18" s="13" t="s">
        <v>30</v>
      </c>
      <c r="B18" s="14" t="s">
        <v>27</v>
      </c>
      <c r="C18" s="15">
        <v>44817</v>
      </c>
      <c r="D18" s="16" t="s">
        <v>24</v>
      </c>
      <c r="E18" s="17">
        <v>194</v>
      </c>
      <c r="F18" s="17">
        <v>186</v>
      </c>
      <c r="G18" s="17">
        <v>188</v>
      </c>
      <c r="H18" s="17"/>
      <c r="I18" s="17"/>
      <c r="J18" s="17"/>
      <c r="K18" s="18">
        <v>3</v>
      </c>
      <c r="L18" s="18">
        <v>568</v>
      </c>
      <c r="M18" s="19">
        <v>189.33333333333334</v>
      </c>
      <c r="N18" s="20">
        <v>4</v>
      </c>
      <c r="O18" s="21">
        <v>193.33333333333334</v>
      </c>
    </row>
    <row r="19" spans="1:15" x14ac:dyDescent="0.3">
      <c r="A19" s="13" t="s">
        <v>30</v>
      </c>
      <c r="B19" s="14" t="s">
        <v>27</v>
      </c>
      <c r="C19" s="15">
        <v>44849</v>
      </c>
      <c r="D19" s="16" t="s">
        <v>24</v>
      </c>
      <c r="E19" s="17">
        <v>185</v>
      </c>
      <c r="F19" s="17">
        <v>182</v>
      </c>
      <c r="G19" s="17">
        <v>184</v>
      </c>
      <c r="H19" s="17">
        <v>195</v>
      </c>
      <c r="I19" s="17"/>
      <c r="J19" s="17"/>
      <c r="K19" s="18">
        <v>4</v>
      </c>
      <c r="L19" s="18">
        <v>746</v>
      </c>
      <c r="M19" s="19">
        <v>186.5</v>
      </c>
      <c r="N19" s="20">
        <v>6</v>
      </c>
      <c r="O19" s="21">
        <v>192.5</v>
      </c>
    </row>
    <row r="20" spans="1:15" x14ac:dyDescent="0.3">
      <c r="A20" s="13" t="s">
        <v>30</v>
      </c>
      <c r="B20" s="14" t="s">
        <v>27</v>
      </c>
      <c r="C20" s="15">
        <v>44850</v>
      </c>
      <c r="D20" s="16" t="s">
        <v>25</v>
      </c>
      <c r="E20" s="17">
        <v>190.001</v>
      </c>
      <c r="F20" s="17">
        <v>184</v>
      </c>
      <c r="G20" s="17">
        <v>187</v>
      </c>
      <c r="H20" s="17">
        <v>191</v>
      </c>
      <c r="I20" s="17"/>
      <c r="J20" s="17"/>
      <c r="K20" s="18">
        <v>4</v>
      </c>
      <c r="L20" s="18">
        <v>752.00099999999998</v>
      </c>
      <c r="M20" s="19">
        <v>188.00024999999999</v>
      </c>
      <c r="N20" s="20">
        <v>6</v>
      </c>
      <c r="O20" s="21">
        <v>194.00024999999999</v>
      </c>
    </row>
    <row r="21" spans="1:15" x14ac:dyDescent="0.3">
      <c r="A21" s="13" t="s">
        <v>30</v>
      </c>
      <c r="B21" s="14" t="s">
        <v>27</v>
      </c>
      <c r="C21" s="15">
        <v>44884</v>
      </c>
      <c r="D21" s="16" t="s">
        <v>24</v>
      </c>
      <c r="E21" s="17">
        <v>183</v>
      </c>
      <c r="F21" s="17">
        <v>189</v>
      </c>
      <c r="G21" s="17">
        <v>187</v>
      </c>
      <c r="H21" s="17">
        <v>193</v>
      </c>
      <c r="I21" s="17"/>
      <c r="J21" s="17"/>
      <c r="K21" s="18">
        <v>4</v>
      </c>
      <c r="L21" s="18">
        <v>752</v>
      </c>
      <c r="M21" s="19">
        <v>188</v>
      </c>
      <c r="N21" s="20">
        <v>5</v>
      </c>
      <c r="O21" s="21">
        <v>193</v>
      </c>
    </row>
    <row r="23" spans="1:15" x14ac:dyDescent="0.3">
      <c r="K23" s="8">
        <f>SUM(K2:K22)</f>
        <v>81</v>
      </c>
      <c r="L23" s="8">
        <f>SUM(L2:L22)</f>
        <v>15108.002</v>
      </c>
      <c r="M23" s="7">
        <f>SUM(L23/K23)</f>
        <v>186.51854320987655</v>
      </c>
      <c r="N23" s="8">
        <f>SUM(N2:N22)</f>
        <v>93</v>
      </c>
      <c r="O23" s="12">
        <f>SUM(M23+N23)</f>
        <v>279.51854320987655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1_1"/>
    <protectedRange algorithmName="SHA-512" hashValue="ON39YdpmFHfN9f47KpiRvqrKx0V9+erV1CNkpWzYhW/Qyc6aT8rEyCrvauWSYGZK2ia3o7vd3akF07acHAFpOA==" saltValue="yVW9XmDwTqEnmpSGai0KYg==" spinCount="100000" sqref="D2" name="Range1_1_3_1_1"/>
    <protectedRange algorithmName="SHA-512" hashValue="ON39YdpmFHfN9f47KpiRvqrKx0V9+erV1CNkpWzYhW/Qyc6aT8rEyCrvauWSYGZK2ia3o7vd3akF07acHAFpOA==" saltValue="yVW9XmDwTqEnmpSGai0KYg==" spinCount="100000" sqref="B5:C5 E5:J5" name="Range1_2_1_1_2"/>
    <protectedRange algorithmName="SHA-512" hashValue="ON39YdpmFHfN9f47KpiRvqrKx0V9+erV1CNkpWzYhW/Qyc6aT8rEyCrvauWSYGZK2ia3o7vd3akF07acHAFpOA==" saltValue="yVW9XmDwTqEnmpSGai0KYg==" spinCount="100000" sqref="D5" name="Range1_1_3_1_1_2"/>
    <protectedRange algorithmName="SHA-512" hashValue="ON39YdpmFHfN9f47KpiRvqrKx0V9+erV1CNkpWzYhW/Qyc6aT8rEyCrvauWSYGZK2ia3o7vd3akF07acHAFpOA==" saltValue="yVW9XmDwTqEnmpSGai0KYg==" spinCount="100000" sqref="I6:J7 B6:C7" name="Range1_13_1"/>
    <protectedRange algorithmName="SHA-512" hashValue="ON39YdpmFHfN9f47KpiRvqrKx0V9+erV1CNkpWzYhW/Qyc6aT8rEyCrvauWSYGZK2ia3o7vd3akF07acHAFpOA==" saltValue="yVW9XmDwTqEnmpSGai0KYg==" spinCount="100000" sqref="D6:D7" name="Range1_1_8_1"/>
    <protectedRange algorithmName="SHA-512" hashValue="ON39YdpmFHfN9f47KpiRvqrKx0V9+erV1CNkpWzYhW/Qyc6aT8rEyCrvauWSYGZK2ia3o7vd3akF07acHAFpOA==" saltValue="yVW9XmDwTqEnmpSGai0KYg==" spinCount="100000" sqref="E6:H7" name="Range1_3_2_1"/>
    <protectedRange algorithmName="SHA-512" hashValue="ON39YdpmFHfN9f47KpiRvqrKx0V9+erV1CNkpWzYhW/Qyc6aT8rEyCrvauWSYGZK2ia3o7vd3akF07acHAFpOA==" saltValue="yVW9XmDwTqEnmpSGai0KYg==" spinCount="100000" sqref="B8:C8 E8:J8" name="Range1_2_1_1_6"/>
    <protectedRange algorithmName="SHA-512" hashValue="ON39YdpmFHfN9f47KpiRvqrKx0V9+erV1CNkpWzYhW/Qyc6aT8rEyCrvauWSYGZK2ia3o7vd3akF07acHAFpOA==" saltValue="yVW9XmDwTqEnmpSGai0KYg==" spinCount="100000" sqref="D8" name="Range1_1_3_1_1_6"/>
    <protectedRange algorithmName="SHA-512" hashValue="ON39YdpmFHfN9f47KpiRvqrKx0V9+erV1CNkpWzYhW/Qyc6aT8rEyCrvauWSYGZK2ia3o7vd3akF07acHAFpOA==" saltValue="yVW9XmDwTqEnmpSGai0KYg==" spinCount="100000" sqref="B9:C9 E9:J9" name="Range1_2_1_1_7"/>
    <protectedRange algorithmName="SHA-512" hashValue="ON39YdpmFHfN9f47KpiRvqrKx0V9+erV1CNkpWzYhW/Qyc6aT8rEyCrvauWSYGZK2ia3o7vd3akF07acHAFpOA==" saltValue="yVW9XmDwTqEnmpSGai0KYg==" spinCount="100000" sqref="D9" name="Range1_1_3_1_1_7"/>
    <protectedRange algorithmName="SHA-512" hashValue="ON39YdpmFHfN9f47KpiRvqrKx0V9+erV1CNkpWzYhW/Qyc6aT8rEyCrvauWSYGZK2ia3o7vd3akF07acHAFpOA==" saltValue="yVW9XmDwTqEnmpSGai0KYg==" spinCount="100000" sqref="B10:C11 E10:J11" name="Range1_14"/>
    <protectedRange algorithmName="SHA-512" hashValue="ON39YdpmFHfN9f47KpiRvqrKx0V9+erV1CNkpWzYhW/Qyc6aT8rEyCrvauWSYGZK2ia3o7vd3akF07acHAFpOA==" saltValue="yVW9XmDwTqEnmpSGai0KYg==" spinCount="100000" sqref="D10:D11" name="Range1_1_10"/>
    <protectedRange algorithmName="SHA-512" hashValue="ON39YdpmFHfN9f47KpiRvqrKx0V9+erV1CNkpWzYhW/Qyc6aT8rEyCrvauWSYGZK2ia3o7vd3akF07acHAFpOA==" saltValue="yVW9XmDwTqEnmpSGai0KYg==" spinCount="100000" sqref="B12:C12 E12:J12" name="Range1_2_4"/>
    <protectedRange algorithmName="SHA-512" hashValue="ON39YdpmFHfN9f47KpiRvqrKx0V9+erV1CNkpWzYhW/Qyc6aT8rEyCrvauWSYGZK2ia3o7vd3akF07acHAFpOA==" saltValue="yVW9XmDwTqEnmpSGai0KYg==" spinCount="100000" sqref="D12" name="Range1_1_1_5"/>
    <protectedRange algorithmName="SHA-512" hashValue="ON39YdpmFHfN9f47KpiRvqrKx0V9+erV1CNkpWzYhW/Qyc6aT8rEyCrvauWSYGZK2ia3o7vd3akF07acHAFpOA==" saltValue="yVW9XmDwTqEnmpSGai0KYg==" spinCount="100000" sqref="E13:J14 B13:C14" name="Range1_13"/>
    <protectedRange algorithmName="SHA-512" hashValue="ON39YdpmFHfN9f47KpiRvqrKx0V9+erV1CNkpWzYhW/Qyc6aT8rEyCrvauWSYGZK2ia3o7vd3akF07acHAFpOA==" saltValue="yVW9XmDwTqEnmpSGai0KYg==" spinCount="100000" sqref="D13:D14" name="Range1_1_10_1"/>
    <protectedRange algorithmName="SHA-512" hashValue="ON39YdpmFHfN9f47KpiRvqrKx0V9+erV1CNkpWzYhW/Qyc6aT8rEyCrvauWSYGZK2ia3o7vd3akF07acHAFpOA==" saltValue="yVW9XmDwTqEnmpSGai0KYg==" spinCount="100000" sqref="B15:C15" name="Range1"/>
    <protectedRange algorithmName="SHA-512" hashValue="ON39YdpmFHfN9f47KpiRvqrKx0V9+erV1CNkpWzYhW/Qyc6aT8rEyCrvauWSYGZK2ia3o7vd3akF07acHAFpOA==" saltValue="yVW9XmDwTqEnmpSGai0KYg==" spinCount="100000" sqref="D15" name="Range1_1_15"/>
    <protectedRange algorithmName="SHA-512" hashValue="ON39YdpmFHfN9f47KpiRvqrKx0V9+erV1CNkpWzYhW/Qyc6aT8rEyCrvauWSYGZK2ia3o7vd3akF07acHAFpOA==" saltValue="yVW9XmDwTqEnmpSGai0KYg==" spinCount="100000" sqref="E15:J15" name="Range1_3_5"/>
    <protectedRange algorithmName="SHA-512" hashValue="ON39YdpmFHfN9f47KpiRvqrKx0V9+erV1CNkpWzYhW/Qyc6aT8rEyCrvauWSYGZK2ia3o7vd3akF07acHAFpOA==" saltValue="yVW9XmDwTqEnmpSGai0KYg==" spinCount="100000" sqref="E16:J16 B16:C16" name="Range1_25"/>
    <protectedRange algorithmName="SHA-512" hashValue="ON39YdpmFHfN9f47KpiRvqrKx0V9+erV1CNkpWzYhW/Qyc6aT8rEyCrvauWSYGZK2ia3o7vd3akF07acHAFpOA==" saltValue="yVW9XmDwTqEnmpSGai0KYg==" spinCount="100000" sqref="D16" name="Range1_1_19"/>
    <protectedRange algorithmName="SHA-512" hashValue="ON39YdpmFHfN9f47KpiRvqrKx0V9+erV1CNkpWzYhW/Qyc6aT8rEyCrvauWSYGZK2ia3o7vd3akF07acHAFpOA==" saltValue="yVW9XmDwTqEnmpSGai0KYg==" spinCount="100000" sqref="I17:J18 B17:C18" name="Range1_20_1"/>
    <protectedRange algorithmName="SHA-512" hashValue="ON39YdpmFHfN9f47KpiRvqrKx0V9+erV1CNkpWzYhW/Qyc6aT8rEyCrvauWSYGZK2ia3o7vd3akF07acHAFpOA==" saltValue="yVW9XmDwTqEnmpSGai0KYg==" spinCount="100000" sqref="D17:D18" name="Range1_1_19_1"/>
    <protectedRange algorithmName="SHA-512" hashValue="ON39YdpmFHfN9f47KpiRvqrKx0V9+erV1CNkpWzYhW/Qyc6aT8rEyCrvauWSYGZK2ia3o7vd3akF07acHAFpOA==" saltValue="yVW9XmDwTqEnmpSGai0KYg==" spinCount="100000" sqref="E17:H18" name="Range1_3_7"/>
    <protectedRange sqref="B19:C20" name="Range1_9_2"/>
    <protectedRange sqref="D19:D20" name="Range1_1_7_2"/>
    <protectedRange sqref="E19:J20" name="Range1_3_5_1"/>
  </protectedRanges>
  <conditionalFormatting sqref="E2">
    <cfRule type="top10" dxfId="1605" priority="83" rank="1"/>
  </conditionalFormatting>
  <conditionalFormatting sqref="F2">
    <cfRule type="top10" dxfId="1604" priority="82" rank="1"/>
  </conditionalFormatting>
  <conditionalFormatting sqref="G2">
    <cfRule type="top10" dxfId="1603" priority="81" rank="1"/>
  </conditionalFormatting>
  <conditionalFormatting sqref="H2">
    <cfRule type="top10" dxfId="1602" priority="80" rank="1"/>
  </conditionalFormatting>
  <conditionalFormatting sqref="I2">
    <cfRule type="top10" dxfId="1601" priority="79" rank="1"/>
  </conditionalFormatting>
  <conditionalFormatting sqref="J2">
    <cfRule type="top10" dxfId="1600" priority="78" rank="1"/>
  </conditionalFormatting>
  <conditionalFormatting sqref="E4">
    <cfRule type="top10" dxfId="1599" priority="77" rank="1"/>
  </conditionalFormatting>
  <conditionalFormatting sqref="F4">
    <cfRule type="top10" dxfId="1598" priority="76" rank="1"/>
  </conditionalFormatting>
  <conditionalFormatting sqref="G4">
    <cfRule type="top10" dxfId="1597" priority="75" rank="1"/>
  </conditionalFormatting>
  <conditionalFormatting sqref="H4">
    <cfRule type="top10" dxfId="1596" priority="74" rank="1"/>
  </conditionalFormatting>
  <conditionalFormatting sqref="I4">
    <cfRule type="top10" dxfId="1595" priority="73" rank="1"/>
  </conditionalFormatting>
  <conditionalFormatting sqref="J4">
    <cfRule type="top10" dxfId="1594" priority="72" rank="1"/>
  </conditionalFormatting>
  <conditionalFormatting sqref="E5">
    <cfRule type="top10" dxfId="1593" priority="71" rank="1"/>
  </conditionalFormatting>
  <conditionalFormatting sqref="F5">
    <cfRule type="top10" dxfId="1592" priority="70" rank="1"/>
  </conditionalFormatting>
  <conditionalFormatting sqref="G5">
    <cfRule type="top10" dxfId="1591" priority="69" rank="1"/>
  </conditionalFormatting>
  <conditionalFormatting sqref="H5">
    <cfRule type="top10" dxfId="1590" priority="68" rank="1"/>
  </conditionalFormatting>
  <conditionalFormatting sqref="I5">
    <cfRule type="top10" dxfId="1589" priority="67" rank="1"/>
  </conditionalFormatting>
  <conditionalFormatting sqref="J5">
    <cfRule type="top10" dxfId="1588" priority="66" rank="1"/>
  </conditionalFormatting>
  <conditionalFormatting sqref="F6:F7">
    <cfRule type="top10" dxfId="1587" priority="63" rank="1"/>
  </conditionalFormatting>
  <conditionalFormatting sqref="I6:I7">
    <cfRule type="top10" dxfId="1586" priority="60" rank="1"/>
    <cfRule type="top10" dxfId="1585" priority="65" rank="1"/>
  </conditionalFormatting>
  <conditionalFormatting sqref="E6:E7">
    <cfRule type="top10" dxfId="1584" priority="64" rank="1"/>
  </conditionalFormatting>
  <conditionalFormatting sqref="G6:G7">
    <cfRule type="top10" dxfId="1583" priority="62" rank="1"/>
  </conditionalFormatting>
  <conditionalFormatting sqref="H6:H7">
    <cfRule type="top10" dxfId="1582" priority="61" rank="1"/>
  </conditionalFormatting>
  <conditionalFormatting sqref="J6:J7">
    <cfRule type="top10" dxfId="1581" priority="59" rank="1"/>
  </conditionalFormatting>
  <conditionalFormatting sqref="E6:J7">
    <cfRule type="cellIs" dxfId="1580" priority="58" operator="greaterThanOrEqual">
      <formula>200</formula>
    </cfRule>
  </conditionalFormatting>
  <conditionalFormatting sqref="E8">
    <cfRule type="top10" dxfId="1579" priority="57" rank="1"/>
  </conditionalFormatting>
  <conditionalFormatting sqref="F8">
    <cfRule type="top10" dxfId="1578" priority="56" rank="1"/>
  </conditionalFormatting>
  <conditionalFormatting sqref="G8">
    <cfRule type="top10" dxfId="1577" priority="55" rank="1"/>
  </conditionalFormatting>
  <conditionalFormatting sqref="H8">
    <cfRule type="top10" dxfId="1576" priority="54" rank="1"/>
  </conditionalFormatting>
  <conditionalFormatting sqref="I8">
    <cfRule type="top10" dxfId="1575" priority="53" rank="1"/>
  </conditionalFormatting>
  <conditionalFormatting sqref="J8">
    <cfRule type="top10" dxfId="1574" priority="52" rank="1"/>
  </conditionalFormatting>
  <conditionalFormatting sqref="E9">
    <cfRule type="top10" dxfId="1573" priority="51" rank="1"/>
  </conditionalFormatting>
  <conditionalFormatting sqref="F9">
    <cfRule type="top10" dxfId="1572" priority="50" rank="1"/>
  </conditionalFormatting>
  <conditionalFormatting sqref="G9">
    <cfRule type="top10" dxfId="1571" priority="49" rank="1"/>
  </conditionalFormatting>
  <conditionalFormatting sqref="H9">
    <cfRule type="top10" dxfId="1570" priority="48" rank="1"/>
  </conditionalFormatting>
  <conditionalFormatting sqref="I9">
    <cfRule type="top10" dxfId="1569" priority="47" rank="1"/>
  </conditionalFormatting>
  <conditionalFormatting sqref="J9">
    <cfRule type="top10" dxfId="1568" priority="46" rank="1"/>
  </conditionalFormatting>
  <conditionalFormatting sqref="E10:E11">
    <cfRule type="top10" dxfId="1567" priority="45" rank="1"/>
  </conditionalFormatting>
  <conditionalFormatting sqref="F10:F11">
    <cfRule type="top10" dxfId="1566" priority="44" rank="1"/>
  </conditionalFormatting>
  <conditionalFormatting sqref="G10:G11">
    <cfRule type="top10" dxfId="1565" priority="43" rank="1"/>
  </conditionalFormatting>
  <conditionalFormatting sqref="H10:H11">
    <cfRule type="top10" dxfId="1564" priority="42" rank="1"/>
  </conditionalFormatting>
  <conditionalFormatting sqref="I10:I11">
    <cfRule type="top10" dxfId="1563" priority="41" rank="1"/>
  </conditionalFormatting>
  <conditionalFormatting sqref="J10:J11">
    <cfRule type="top10" dxfId="1562" priority="40" rank="1"/>
  </conditionalFormatting>
  <conditionalFormatting sqref="I12">
    <cfRule type="top10" dxfId="1561" priority="34" rank="1"/>
  </conditionalFormatting>
  <conditionalFormatting sqref="H12">
    <cfRule type="top10" dxfId="1560" priority="35" rank="1"/>
  </conditionalFormatting>
  <conditionalFormatting sqref="G12">
    <cfRule type="top10" dxfId="1559" priority="36" rank="1"/>
  </conditionalFormatting>
  <conditionalFormatting sqref="F12">
    <cfRule type="top10" dxfId="1558" priority="37" rank="1"/>
  </conditionalFormatting>
  <conditionalFormatting sqref="E12">
    <cfRule type="top10" dxfId="1557" priority="38" rank="1"/>
  </conditionalFormatting>
  <conditionalFormatting sqref="J12">
    <cfRule type="top10" dxfId="1556" priority="39" rank="1"/>
  </conditionalFormatting>
  <conditionalFormatting sqref="E12:J12">
    <cfRule type="cellIs" dxfId="1555" priority="33" operator="equal">
      <formula>200</formula>
    </cfRule>
  </conditionalFormatting>
  <conditionalFormatting sqref="E13:E14">
    <cfRule type="top10" dxfId="1554" priority="32" rank="1"/>
  </conditionalFormatting>
  <conditionalFormatting sqref="F13:F14">
    <cfRule type="top10" dxfId="1553" priority="31" rank="1"/>
  </conditionalFormatting>
  <conditionalFormatting sqref="G13:G14">
    <cfRule type="top10" dxfId="1552" priority="30" rank="1"/>
  </conditionalFormatting>
  <conditionalFormatting sqref="H13:H14">
    <cfRule type="top10" dxfId="1551" priority="29" rank="1"/>
  </conditionalFormatting>
  <conditionalFormatting sqref="I13:I14">
    <cfRule type="top10" dxfId="1550" priority="28" rank="1"/>
  </conditionalFormatting>
  <conditionalFormatting sqref="J13:J14">
    <cfRule type="top10" dxfId="1549" priority="27" rank="1"/>
  </conditionalFormatting>
  <conditionalFormatting sqref="F15">
    <cfRule type="top10" dxfId="1548" priority="26" rank="1"/>
  </conditionalFormatting>
  <conditionalFormatting sqref="E15">
    <cfRule type="top10" dxfId="1547" priority="25" rank="1"/>
  </conditionalFormatting>
  <conditionalFormatting sqref="J15">
    <cfRule type="top10" dxfId="1546" priority="24" rank="1"/>
  </conditionalFormatting>
  <conditionalFormatting sqref="E15:J15">
    <cfRule type="cellIs" dxfId="1545" priority="23" operator="greaterThanOrEqual">
      <formula>200</formula>
    </cfRule>
  </conditionalFormatting>
  <conditionalFormatting sqref="G15">
    <cfRule type="top10" dxfId="1544" priority="22" rank="1"/>
  </conditionalFormatting>
  <conditionalFormatting sqref="H15">
    <cfRule type="top10" dxfId="1543" priority="21" rank="1"/>
  </conditionalFormatting>
  <conditionalFormatting sqref="I15">
    <cfRule type="top10" dxfId="1542" priority="20" rank="1"/>
  </conditionalFormatting>
  <conditionalFormatting sqref="F16">
    <cfRule type="top10" dxfId="1541" priority="14" rank="1"/>
  </conditionalFormatting>
  <conditionalFormatting sqref="G16">
    <cfRule type="top10" dxfId="1540" priority="15" rank="1"/>
  </conditionalFormatting>
  <conditionalFormatting sqref="H16">
    <cfRule type="top10" dxfId="1539" priority="16" rank="1"/>
  </conditionalFormatting>
  <conditionalFormatting sqref="I16">
    <cfRule type="top10" dxfId="1538" priority="17" rank="1"/>
  </conditionalFormatting>
  <conditionalFormatting sqref="J16">
    <cfRule type="top10" dxfId="1537" priority="18" rank="1"/>
  </conditionalFormatting>
  <conditionalFormatting sqref="E16">
    <cfRule type="top10" dxfId="1536" priority="19" rank="1"/>
  </conditionalFormatting>
  <conditionalFormatting sqref="E16:J16">
    <cfRule type="cellIs" dxfId="1535" priority="13" operator="equal">
      <formula>200</formula>
    </cfRule>
  </conditionalFormatting>
  <conditionalFormatting sqref="F17:F18">
    <cfRule type="top10" dxfId="1534" priority="7" rank="1"/>
  </conditionalFormatting>
  <conditionalFormatting sqref="G17:G18">
    <cfRule type="top10" dxfId="1533" priority="8" rank="1"/>
  </conditionalFormatting>
  <conditionalFormatting sqref="H17:H18">
    <cfRule type="top10" dxfId="1532" priority="9" rank="1"/>
  </conditionalFormatting>
  <conditionalFormatting sqref="I17:I18">
    <cfRule type="top10" dxfId="1531" priority="10" rank="1"/>
  </conditionalFormatting>
  <conditionalFormatting sqref="J17:J18">
    <cfRule type="top10" dxfId="1530" priority="11" rank="1"/>
  </conditionalFormatting>
  <conditionalFormatting sqref="E17:E18">
    <cfRule type="top10" dxfId="1529" priority="12" rank="1"/>
  </conditionalFormatting>
  <conditionalFormatting sqref="F19:F20">
    <cfRule type="top10" dxfId="1528" priority="1" rank="1"/>
  </conditionalFormatting>
  <conditionalFormatting sqref="G19:G20">
    <cfRule type="top10" dxfId="1527" priority="2" rank="1"/>
  </conditionalFormatting>
  <conditionalFormatting sqref="H19:H20">
    <cfRule type="top10" dxfId="1526" priority="3" rank="1"/>
  </conditionalFormatting>
  <conditionalFormatting sqref="I19:I20">
    <cfRule type="top10" dxfId="1525" priority="4" rank="1"/>
  </conditionalFormatting>
  <conditionalFormatting sqref="J19:J20">
    <cfRule type="top10" dxfId="1524" priority="5" rank="1"/>
  </conditionalFormatting>
  <conditionalFormatting sqref="E19:E20">
    <cfRule type="top10" dxfId="1523" priority="6" rank="1"/>
  </conditionalFormatting>
  <hyperlinks>
    <hyperlink ref="Q1" location="'National Rankings'!A1" display="Back to Ranking" xr:uid="{31AB2AF1-0EB8-4B2B-8D58-A465FAE30B0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7F3999-552B-41F6-8B36-03F7E0FE32A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39080-CEC7-4E65-BB10-6688FAFC706B}">
  <sheetPr codeName="Sheet48"/>
  <dimension ref="A1:Q8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134</v>
      </c>
      <c r="C2" s="15">
        <v>44758</v>
      </c>
      <c r="D2" s="16" t="s">
        <v>24</v>
      </c>
      <c r="E2" s="17">
        <v>193</v>
      </c>
      <c r="F2" s="17">
        <v>195</v>
      </c>
      <c r="G2" s="17">
        <v>191</v>
      </c>
      <c r="H2" s="17">
        <v>196.001</v>
      </c>
      <c r="I2" s="17">
        <v>192</v>
      </c>
      <c r="J2" s="17">
        <v>188</v>
      </c>
      <c r="K2" s="18">
        <v>6</v>
      </c>
      <c r="L2" s="18">
        <v>1155.001</v>
      </c>
      <c r="M2" s="19">
        <v>192.50016666666667</v>
      </c>
      <c r="N2" s="20">
        <v>6</v>
      </c>
      <c r="O2" s="21">
        <v>198.50016666666667</v>
      </c>
    </row>
    <row r="3" spans="1:17" x14ac:dyDescent="0.3">
      <c r="A3" s="13" t="s">
        <v>30</v>
      </c>
      <c r="B3" s="14" t="s">
        <v>134</v>
      </c>
      <c r="C3" s="15">
        <v>44765</v>
      </c>
      <c r="D3" s="16" t="s">
        <v>81</v>
      </c>
      <c r="E3" s="17">
        <v>193</v>
      </c>
      <c r="F3" s="17">
        <v>192</v>
      </c>
      <c r="G3" s="17">
        <v>188</v>
      </c>
      <c r="H3" s="17">
        <v>190</v>
      </c>
      <c r="I3" s="17">
        <v>189</v>
      </c>
      <c r="J3" s="17">
        <v>187</v>
      </c>
      <c r="K3" s="18">
        <v>6</v>
      </c>
      <c r="L3" s="18">
        <v>1139</v>
      </c>
      <c r="M3" s="19">
        <v>189.83333333333334</v>
      </c>
      <c r="N3" s="20">
        <v>34</v>
      </c>
      <c r="O3" s="21">
        <v>223.83333333333334</v>
      </c>
    </row>
    <row r="4" spans="1:17" x14ac:dyDescent="0.3">
      <c r="A4" s="13" t="s">
        <v>30</v>
      </c>
      <c r="B4" s="70" t="s">
        <v>134</v>
      </c>
      <c r="C4" s="15">
        <v>44793</v>
      </c>
      <c r="D4" s="16" t="s">
        <v>24</v>
      </c>
      <c r="E4" s="17">
        <v>191</v>
      </c>
      <c r="F4" s="17">
        <v>191</v>
      </c>
      <c r="G4" s="17">
        <v>193.001</v>
      </c>
      <c r="H4" s="17">
        <v>193</v>
      </c>
      <c r="I4" s="17"/>
      <c r="J4" s="17"/>
      <c r="K4" s="18">
        <v>4</v>
      </c>
      <c r="L4" s="18">
        <v>768.00099999999998</v>
      </c>
      <c r="M4" s="19">
        <v>192.00024999999999</v>
      </c>
      <c r="N4" s="20">
        <v>4</v>
      </c>
      <c r="O4" s="21">
        <v>196.00024999999999</v>
      </c>
    </row>
    <row r="5" spans="1:17" x14ac:dyDescent="0.3">
      <c r="A5" s="13" t="s">
        <v>30</v>
      </c>
      <c r="B5" s="14" t="s">
        <v>134</v>
      </c>
      <c r="C5" s="15">
        <v>44821</v>
      </c>
      <c r="D5" s="16" t="s">
        <v>24</v>
      </c>
      <c r="E5" s="17">
        <v>189</v>
      </c>
      <c r="F5" s="17">
        <v>192</v>
      </c>
      <c r="G5" s="17">
        <v>190</v>
      </c>
      <c r="H5" s="17">
        <v>194</v>
      </c>
      <c r="I5" s="17"/>
      <c r="J5" s="17"/>
      <c r="K5" s="18">
        <v>4</v>
      </c>
      <c r="L5" s="18">
        <v>765</v>
      </c>
      <c r="M5" s="19">
        <v>191.25</v>
      </c>
      <c r="N5" s="20">
        <v>6</v>
      </c>
      <c r="O5" s="21">
        <v>197.25</v>
      </c>
    </row>
    <row r="6" spans="1:17" x14ac:dyDescent="0.3">
      <c r="A6" s="13" t="s">
        <v>30</v>
      </c>
      <c r="B6" s="14" t="s">
        <v>134</v>
      </c>
      <c r="C6" s="15">
        <v>44828</v>
      </c>
      <c r="D6" s="16" t="s">
        <v>81</v>
      </c>
      <c r="E6" s="17">
        <v>187</v>
      </c>
      <c r="F6" s="17">
        <v>197</v>
      </c>
      <c r="G6" s="17">
        <v>194</v>
      </c>
      <c r="H6" s="17">
        <v>185</v>
      </c>
      <c r="I6" s="17">
        <v>191</v>
      </c>
      <c r="J6" s="17">
        <v>185</v>
      </c>
      <c r="K6" s="18">
        <v>6</v>
      </c>
      <c r="L6" s="18">
        <v>1139</v>
      </c>
      <c r="M6" s="19">
        <v>189.83333333333334</v>
      </c>
      <c r="N6" s="20">
        <v>22</v>
      </c>
      <c r="O6" s="21">
        <v>211.83333333333334</v>
      </c>
    </row>
    <row r="8" spans="1:17" x14ac:dyDescent="0.3">
      <c r="K8" s="8">
        <f>SUM(K2:K7)</f>
        <v>26</v>
      </c>
      <c r="L8" s="8">
        <f>SUM(L2:L7)</f>
        <v>4966.0020000000004</v>
      </c>
      <c r="M8" s="7">
        <f>SUM(L8/K8)</f>
        <v>191.00007692307693</v>
      </c>
      <c r="N8" s="8">
        <f>SUM(N2:N7)</f>
        <v>72</v>
      </c>
      <c r="O8" s="12">
        <f>SUM(M8+N8)</f>
        <v>263.0000769230769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4"/>
    <protectedRange algorithmName="SHA-512" hashValue="ON39YdpmFHfN9f47KpiRvqrKx0V9+erV1CNkpWzYhW/Qyc6aT8rEyCrvauWSYGZK2ia3o7vd3akF07acHAFpOA==" saltValue="yVW9XmDwTqEnmpSGai0KYg==" spinCount="100000" sqref="D2" name="Range1_1_10"/>
    <protectedRange algorithmName="SHA-512" hashValue="ON39YdpmFHfN9f47KpiRvqrKx0V9+erV1CNkpWzYhW/Qyc6aT8rEyCrvauWSYGZK2ia3o7vd3akF07acHAFpOA==" saltValue="yVW9XmDwTqEnmpSGai0KYg==" spinCount="100000" sqref="E3:J3 B3:C3" name="Range1_4_8"/>
    <protectedRange algorithmName="SHA-512" hashValue="ON39YdpmFHfN9f47KpiRvqrKx0V9+erV1CNkpWzYhW/Qyc6aT8rEyCrvauWSYGZK2ia3o7vd3akF07acHAFpOA==" saltValue="yVW9XmDwTqEnmpSGai0KYg==" spinCount="100000" sqref="D3" name="Range1_1_2_8"/>
    <protectedRange algorithmName="SHA-512" hashValue="ON39YdpmFHfN9f47KpiRvqrKx0V9+erV1CNkpWzYhW/Qyc6aT8rEyCrvauWSYGZK2ia3o7vd3akF07acHAFpOA==" saltValue="yVW9XmDwTqEnmpSGai0KYg==" spinCount="100000" sqref="B4:C4 E4:J4" name="Range1_13"/>
    <protectedRange algorithmName="SHA-512" hashValue="ON39YdpmFHfN9f47KpiRvqrKx0V9+erV1CNkpWzYhW/Qyc6aT8rEyCrvauWSYGZK2ia3o7vd3akF07acHAFpOA==" saltValue="yVW9XmDwTqEnmpSGai0KYg==" spinCount="100000" sqref="D4" name="Range1_1_10_1"/>
    <protectedRange algorithmName="SHA-512" hashValue="ON39YdpmFHfN9f47KpiRvqrKx0V9+erV1CNkpWzYhW/Qyc6aT8rEyCrvauWSYGZK2ia3o7vd3akF07acHAFpOA==" saltValue="yVW9XmDwTqEnmpSGai0KYg==" spinCount="100000" sqref="B5:C6 I5:J6" name="Range1_20_1"/>
    <protectedRange algorithmName="SHA-512" hashValue="ON39YdpmFHfN9f47KpiRvqrKx0V9+erV1CNkpWzYhW/Qyc6aT8rEyCrvauWSYGZK2ia3o7vd3akF07acHAFpOA==" saltValue="yVW9XmDwTqEnmpSGai0KYg==" spinCount="100000" sqref="D5:D6" name="Range1_1_19_1"/>
    <protectedRange algorithmName="SHA-512" hashValue="ON39YdpmFHfN9f47KpiRvqrKx0V9+erV1CNkpWzYhW/Qyc6aT8rEyCrvauWSYGZK2ia3o7vd3akF07acHAFpOA==" saltValue="yVW9XmDwTqEnmpSGai0KYg==" spinCount="100000" sqref="E5:H6" name="Range1_3_7"/>
  </protectedRanges>
  <conditionalFormatting sqref="E2">
    <cfRule type="top10" dxfId="1522" priority="25" rank="1"/>
  </conditionalFormatting>
  <conditionalFormatting sqref="F2">
    <cfRule type="top10" dxfId="1521" priority="24" rank="1"/>
  </conditionalFormatting>
  <conditionalFormatting sqref="G2">
    <cfRule type="top10" dxfId="1520" priority="23" rank="1"/>
  </conditionalFormatting>
  <conditionalFormatting sqref="H2">
    <cfRule type="top10" dxfId="1519" priority="22" rank="1"/>
  </conditionalFormatting>
  <conditionalFormatting sqref="I2">
    <cfRule type="top10" dxfId="1518" priority="21" rank="1"/>
  </conditionalFormatting>
  <conditionalFormatting sqref="J2">
    <cfRule type="top10" dxfId="1517" priority="20" rank="1"/>
  </conditionalFormatting>
  <conditionalFormatting sqref="E3:J3">
    <cfRule type="cellIs" dxfId="1516" priority="19" operator="equal">
      <formula>200</formula>
    </cfRule>
  </conditionalFormatting>
  <conditionalFormatting sqref="F3">
    <cfRule type="top10" dxfId="1515" priority="13" rank="1"/>
  </conditionalFormatting>
  <conditionalFormatting sqref="G3">
    <cfRule type="top10" dxfId="1514" priority="14" rank="1"/>
  </conditionalFormatting>
  <conditionalFormatting sqref="H3">
    <cfRule type="top10" dxfId="1513" priority="15" rank="1"/>
  </conditionalFormatting>
  <conditionalFormatting sqref="I3">
    <cfRule type="top10" dxfId="1512" priority="16" rank="1"/>
  </conditionalFormatting>
  <conditionalFormatting sqref="J3">
    <cfRule type="top10" dxfId="1511" priority="17" rank="1"/>
  </conditionalFormatting>
  <conditionalFormatting sqref="E3">
    <cfRule type="top10" dxfId="1510" priority="18" rank="1"/>
  </conditionalFormatting>
  <conditionalFormatting sqref="E4">
    <cfRule type="top10" dxfId="1509" priority="12" rank="1"/>
  </conditionalFormatting>
  <conditionalFormatting sqref="F4">
    <cfRule type="top10" dxfId="1508" priority="11" rank="1"/>
  </conditionalFormatting>
  <conditionalFormatting sqref="G4">
    <cfRule type="top10" dxfId="1507" priority="10" rank="1"/>
  </conditionalFormatting>
  <conditionalFormatting sqref="H4">
    <cfRule type="top10" dxfId="1506" priority="9" rank="1"/>
  </conditionalFormatting>
  <conditionalFormatting sqref="I4">
    <cfRule type="top10" dxfId="1505" priority="8" rank="1"/>
  </conditionalFormatting>
  <conditionalFormatting sqref="J4">
    <cfRule type="top10" dxfId="1504" priority="7" rank="1"/>
  </conditionalFormatting>
  <conditionalFormatting sqref="F5:F6">
    <cfRule type="top10" dxfId="1503" priority="1" rank="1"/>
  </conditionalFormatting>
  <conditionalFormatting sqref="G5:G6">
    <cfRule type="top10" dxfId="1502" priority="2" rank="1"/>
  </conditionalFormatting>
  <conditionalFormatting sqref="H5:H6">
    <cfRule type="top10" dxfId="1501" priority="3" rank="1"/>
  </conditionalFormatting>
  <conditionalFormatting sqref="I5:I6">
    <cfRule type="top10" dxfId="1500" priority="4" rank="1"/>
  </conditionalFormatting>
  <conditionalFormatting sqref="J5:J6">
    <cfRule type="top10" dxfId="1499" priority="5" rank="1"/>
  </conditionalFormatting>
  <conditionalFormatting sqref="E5:E6">
    <cfRule type="top10" dxfId="1498" priority="6" rank="1"/>
  </conditionalFormatting>
  <hyperlinks>
    <hyperlink ref="Q1" location="'National Rankings'!A1" display="Back to Ranking" xr:uid="{DD957FD8-14D1-4F81-A02D-20C745685D6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FAFB228-87F1-4385-96B6-AE548079572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9B956-7E14-428B-81CF-27DF17FE5275}">
  <sheetPr codeName="Sheet51"/>
  <dimension ref="A1:Q8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35" t="s">
        <v>29</v>
      </c>
      <c r="B2" s="36" t="s">
        <v>103</v>
      </c>
      <c r="C2" s="37">
        <v>44702</v>
      </c>
      <c r="D2" s="38" t="s">
        <v>95</v>
      </c>
      <c r="E2" s="39">
        <v>187</v>
      </c>
      <c r="F2" s="39">
        <v>188.01</v>
      </c>
      <c r="G2" s="39">
        <v>185</v>
      </c>
      <c r="H2" s="39">
        <v>192</v>
      </c>
      <c r="I2" s="39"/>
      <c r="J2" s="39"/>
      <c r="K2" s="40">
        <v>4</v>
      </c>
      <c r="L2" s="40">
        <v>752.01</v>
      </c>
      <c r="M2" s="41">
        <v>188.0025</v>
      </c>
      <c r="N2" s="42">
        <v>9</v>
      </c>
      <c r="O2" s="43">
        <v>197.0025</v>
      </c>
    </row>
    <row r="3" spans="1:17" x14ac:dyDescent="0.3">
      <c r="A3" s="13" t="s">
        <v>30</v>
      </c>
      <c r="B3" s="14" t="s">
        <v>103</v>
      </c>
      <c r="C3" s="15">
        <v>44730</v>
      </c>
      <c r="D3" s="16" t="s">
        <v>95</v>
      </c>
      <c r="E3" s="17">
        <v>186</v>
      </c>
      <c r="F3" s="17">
        <v>187</v>
      </c>
      <c r="G3" s="17">
        <v>189</v>
      </c>
      <c r="H3" s="17">
        <v>182</v>
      </c>
      <c r="I3" s="17">
        <v>188.01</v>
      </c>
      <c r="J3" s="17">
        <v>183</v>
      </c>
      <c r="K3" s="18">
        <v>6</v>
      </c>
      <c r="L3" s="18">
        <v>1115.01</v>
      </c>
      <c r="M3" s="19">
        <v>185.83500000000001</v>
      </c>
      <c r="N3" s="20">
        <v>30</v>
      </c>
      <c r="O3" s="21">
        <v>215.83500000000001</v>
      </c>
    </row>
    <row r="4" spans="1:17" x14ac:dyDescent="0.3">
      <c r="A4" s="13" t="s">
        <v>30</v>
      </c>
      <c r="B4" s="14" t="s">
        <v>103</v>
      </c>
      <c r="C4" s="15">
        <v>44758</v>
      </c>
      <c r="D4" s="16" t="s">
        <v>95</v>
      </c>
      <c r="E4" s="17">
        <v>192</v>
      </c>
      <c r="F4" s="17">
        <v>194</v>
      </c>
      <c r="G4" s="17">
        <v>189</v>
      </c>
      <c r="H4" s="17">
        <v>190</v>
      </c>
      <c r="I4" s="17"/>
      <c r="J4" s="17"/>
      <c r="K4" s="18">
        <v>4</v>
      </c>
      <c r="L4" s="18">
        <v>765</v>
      </c>
      <c r="M4" s="19">
        <v>191.25</v>
      </c>
      <c r="N4" s="20">
        <v>10</v>
      </c>
      <c r="O4" s="21">
        <v>201.25</v>
      </c>
    </row>
    <row r="5" spans="1:17" x14ac:dyDescent="0.3">
      <c r="A5" s="13" t="s">
        <v>30</v>
      </c>
      <c r="B5" s="70" t="s">
        <v>103</v>
      </c>
      <c r="C5" s="15">
        <v>44793</v>
      </c>
      <c r="D5" s="16" t="s">
        <v>95</v>
      </c>
      <c r="E5" s="17">
        <v>199</v>
      </c>
      <c r="F5" s="17">
        <v>195</v>
      </c>
      <c r="G5" s="17">
        <v>194</v>
      </c>
      <c r="H5" s="17">
        <v>195</v>
      </c>
      <c r="I5" s="17">
        <v>196</v>
      </c>
      <c r="J5" s="17">
        <v>198</v>
      </c>
      <c r="K5" s="18">
        <v>6</v>
      </c>
      <c r="L5" s="18">
        <v>1177</v>
      </c>
      <c r="M5" s="19">
        <v>196.16666666666666</v>
      </c>
      <c r="N5" s="20">
        <v>30</v>
      </c>
      <c r="O5" s="21">
        <v>226.16666666666666</v>
      </c>
    </row>
    <row r="6" spans="1:17" x14ac:dyDescent="0.3">
      <c r="A6" s="13" t="s">
        <v>30</v>
      </c>
      <c r="B6" s="14" t="s">
        <v>103</v>
      </c>
      <c r="C6" s="15">
        <v>44821</v>
      </c>
      <c r="D6" s="16" t="s">
        <v>95</v>
      </c>
      <c r="E6" s="17">
        <v>197</v>
      </c>
      <c r="F6" s="17">
        <v>195</v>
      </c>
      <c r="G6" s="17">
        <v>196</v>
      </c>
      <c r="H6" s="17">
        <v>192</v>
      </c>
      <c r="I6" s="17"/>
      <c r="J6" s="17"/>
      <c r="K6" s="18">
        <v>4</v>
      </c>
      <c r="L6" s="18">
        <v>780</v>
      </c>
      <c r="M6" s="19">
        <v>195</v>
      </c>
      <c r="N6" s="20">
        <v>13</v>
      </c>
      <c r="O6" s="21">
        <v>208</v>
      </c>
    </row>
    <row r="8" spans="1:17" x14ac:dyDescent="0.3">
      <c r="K8" s="8">
        <f>SUM(K2:K7)</f>
        <v>24</v>
      </c>
      <c r="L8" s="8">
        <f>SUM(L2:L7)</f>
        <v>4589.0200000000004</v>
      </c>
      <c r="M8" s="7">
        <f>SUM(L8/K8)</f>
        <v>191.20916666666668</v>
      </c>
      <c r="N8" s="8">
        <f>SUM(N2:N7)</f>
        <v>92</v>
      </c>
      <c r="O8" s="12">
        <f>SUM(M8+N8)</f>
        <v>283.20916666666665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9_1_1_1"/>
    <protectedRange algorithmName="SHA-512" hashValue="ON39YdpmFHfN9f47KpiRvqrKx0V9+erV1CNkpWzYhW/Qyc6aT8rEyCrvauWSYGZK2ia3o7vd3akF07acHAFpOA==" saltValue="yVW9XmDwTqEnmpSGai0KYg==" spinCount="100000" sqref="D2" name="Range1_1_6_1_2_1_1"/>
    <protectedRange algorithmName="SHA-512" hashValue="ON39YdpmFHfN9f47KpiRvqrKx0V9+erV1CNkpWzYhW/Qyc6aT8rEyCrvauWSYGZK2ia3o7vd3akF07acHAFpOA==" saltValue="yVW9XmDwTqEnmpSGai0KYg==" spinCount="100000" sqref="C4" name="Range1_11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I4:J4" name="Range1_12"/>
    <protectedRange algorithmName="SHA-512" hashValue="ON39YdpmFHfN9f47KpiRvqrKx0V9+erV1CNkpWzYhW/Qyc6aT8rEyCrvauWSYGZK2ia3o7vd3akF07acHAFpOA==" saltValue="yVW9XmDwTqEnmpSGai0KYg==" spinCount="100000" sqref="B4" name="Range1_12_1"/>
    <protectedRange algorithmName="SHA-512" hashValue="ON39YdpmFHfN9f47KpiRvqrKx0V9+erV1CNkpWzYhW/Qyc6aT8rEyCrvauWSYGZK2ia3o7vd3akF07acHAFpOA==" saltValue="yVW9XmDwTqEnmpSGai0KYg==" spinCount="100000" sqref="E4:H4" name="Range1_14"/>
    <protectedRange algorithmName="SHA-512" hashValue="ON39YdpmFHfN9f47KpiRvqrKx0V9+erV1CNkpWzYhW/Qyc6aT8rEyCrvauWSYGZK2ia3o7vd3akF07acHAFpOA==" saltValue="yVW9XmDwTqEnmpSGai0KYg==" spinCount="100000" sqref="E5:J5 B5:C5" name="Range1_13"/>
    <protectedRange algorithmName="SHA-512" hashValue="ON39YdpmFHfN9f47KpiRvqrKx0V9+erV1CNkpWzYhW/Qyc6aT8rEyCrvauWSYGZK2ia3o7vd3akF07acHAFpOA==" saltValue="yVW9XmDwTqEnmpSGai0KYg==" spinCount="100000" sqref="D5" name="Range1_1_10"/>
    <protectedRange sqref="B6:C6" name="Range1_9_2"/>
    <protectedRange sqref="D6" name="Range1_1_7_2"/>
    <protectedRange sqref="E6:J6" name="Range1_3_5_1"/>
  </protectedRanges>
  <conditionalFormatting sqref="F2">
    <cfRule type="top10" dxfId="1497" priority="29" rank="1"/>
  </conditionalFormatting>
  <conditionalFormatting sqref="G2">
    <cfRule type="top10" dxfId="1496" priority="28" rank="1"/>
  </conditionalFormatting>
  <conditionalFormatting sqref="H2">
    <cfRule type="top10" dxfId="1495" priority="27" rank="1"/>
  </conditionalFormatting>
  <conditionalFormatting sqref="I2">
    <cfRule type="top10" dxfId="1494" priority="25" rank="1"/>
  </conditionalFormatting>
  <conditionalFormatting sqref="J2">
    <cfRule type="top10" dxfId="1493" priority="26" rank="1"/>
  </conditionalFormatting>
  <conditionalFormatting sqref="E2">
    <cfRule type="top10" dxfId="1492" priority="30" rank="1"/>
  </conditionalFormatting>
  <conditionalFormatting sqref="E3">
    <cfRule type="top10" dxfId="1491" priority="24" rank="1"/>
  </conditionalFormatting>
  <conditionalFormatting sqref="F3">
    <cfRule type="top10" dxfId="1490" priority="23" rank="1"/>
  </conditionalFormatting>
  <conditionalFormatting sqref="G3">
    <cfRule type="top10" dxfId="1489" priority="22" rank="1"/>
  </conditionalFormatting>
  <conditionalFormatting sqref="H3">
    <cfRule type="top10" dxfId="1488" priority="21" rank="1"/>
  </conditionalFormatting>
  <conditionalFormatting sqref="I3">
    <cfRule type="top10" dxfId="1487" priority="20" rank="1"/>
  </conditionalFormatting>
  <conditionalFormatting sqref="J3">
    <cfRule type="top10" dxfId="1486" priority="19" rank="1"/>
  </conditionalFormatting>
  <conditionalFormatting sqref="I4">
    <cfRule type="top10" dxfId="1485" priority="18" rank="1"/>
  </conditionalFormatting>
  <conditionalFormatting sqref="J4">
    <cfRule type="top10" dxfId="1484" priority="17" rank="1"/>
  </conditionalFormatting>
  <conditionalFormatting sqref="H4">
    <cfRule type="top10" dxfId="1483" priority="14" rank="1"/>
  </conditionalFormatting>
  <conditionalFormatting sqref="G4">
    <cfRule type="top10" dxfId="1482" priority="16" rank="1"/>
  </conditionalFormatting>
  <conditionalFormatting sqref="F4">
    <cfRule type="top10" dxfId="1481" priority="15" rank="1"/>
  </conditionalFormatting>
  <conditionalFormatting sqref="E4">
    <cfRule type="top10" dxfId="1480" priority="13" rank="1"/>
  </conditionalFormatting>
  <conditionalFormatting sqref="E5">
    <cfRule type="top10" dxfId="1479" priority="12" rank="1"/>
  </conditionalFormatting>
  <conditionalFormatting sqref="F5">
    <cfRule type="top10" dxfId="1478" priority="11" rank="1"/>
  </conditionalFormatting>
  <conditionalFormatting sqref="G5">
    <cfRule type="top10" dxfId="1477" priority="10" rank="1"/>
  </conditionalFormatting>
  <conditionalFormatting sqref="H5">
    <cfRule type="top10" dxfId="1476" priority="9" rank="1"/>
  </conditionalFormatting>
  <conditionalFormatting sqref="I5">
    <cfRule type="top10" dxfId="1475" priority="8" rank="1"/>
  </conditionalFormatting>
  <conditionalFormatting sqref="J5">
    <cfRule type="top10" dxfId="1474" priority="7" rank="1"/>
  </conditionalFormatting>
  <conditionalFormatting sqref="F6">
    <cfRule type="top10" dxfId="1473" priority="1" rank="1"/>
  </conditionalFormatting>
  <conditionalFormatting sqref="G6">
    <cfRule type="top10" dxfId="1472" priority="2" rank="1"/>
  </conditionalFormatting>
  <conditionalFormatting sqref="H6">
    <cfRule type="top10" dxfId="1471" priority="3" rank="1"/>
  </conditionalFormatting>
  <conditionalFormatting sqref="I6">
    <cfRule type="top10" dxfId="1470" priority="4" rank="1"/>
  </conditionalFormatting>
  <conditionalFormatting sqref="J6">
    <cfRule type="top10" dxfId="1469" priority="5" rank="1"/>
  </conditionalFormatting>
  <conditionalFormatting sqref="E6">
    <cfRule type="top10" dxfId="1468" priority="6" rank="1"/>
  </conditionalFormatting>
  <hyperlinks>
    <hyperlink ref="Q1" location="'National Rankings'!A1" display="Back to Ranking" xr:uid="{B3D16603-EBAD-4F60-8CA3-55123332AC5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025434-37EF-4ABF-A5E4-5A82BB310C7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A56AE-9D63-4F07-A486-C22855F11F75}">
  <sheetPr codeName="Sheet49"/>
  <dimension ref="A1:Q4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49</v>
      </c>
      <c r="C2" s="15">
        <v>44670</v>
      </c>
      <c r="D2" s="16" t="s">
        <v>41</v>
      </c>
      <c r="E2" s="17">
        <v>180</v>
      </c>
      <c r="F2" s="17">
        <v>169</v>
      </c>
      <c r="G2" s="17">
        <v>177</v>
      </c>
      <c r="H2" s="17">
        <v>176</v>
      </c>
      <c r="I2" s="17"/>
      <c r="J2" s="17"/>
      <c r="K2" s="18">
        <v>4</v>
      </c>
      <c r="L2" s="18">
        <v>702</v>
      </c>
      <c r="M2" s="19">
        <v>175.5</v>
      </c>
      <c r="N2" s="20">
        <v>4</v>
      </c>
      <c r="O2" s="21">
        <v>179.5</v>
      </c>
    </row>
    <row r="4" spans="1:17" x14ac:dyDescent="0.3">
      <c r="K4" s="8">
        <f>SUM(K2:K3)</f>
        <v>4</v>
      </c>
      <c r="L4" s="8">
        <f>SUM(L2:L3)</f>
        <v>702</v>
      </c>
      <c r="M4" s="7">
        <f>SUM(L4/K4)</f>
        <v>175.5</v>
      </c>
      <c r="N4" s="8">
        <f>SUM(N2:N3)</f>
        <v>4</v>
      </c>
      <c r="O4" s="12">
        <f>SUM(M4+N4)</f>
        <v>179.5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3_1"/>
    <protectedRange algorithmName="SHA-512" hashValue="ON39YdpmFHfN9f47KpiRvqrKx0V9+erV1CNkpWzYhW/Qyc6aT8rEyCrvauWSYGZK2ia3o7vd3akF07acHAFpOA==" saltValue="yVW9XmDwTqEnmpSGai0KYg==" spinCount="100000" sqref="D2" name="Range1_1_8_1"/>
    <protectedRange algorithmName="SHA-512" hashValue="ON39YdpmFHfN9f47KpiRvqrKx0V9+erV1CNkpWzYhW/Qyc6aT8rEyCrvauWSYGZK2ia3o7vd3akF07acHAFpOA==" saltValue="yVW9XmDwTqEnmpSGai0KYg==" spinCount="100000" sqref="E2:H2" name="Range1_3_2_1"/>
  </protectedRanges>
  <conditionalFormatting sqref="F2">
    <cfRule type="top10" dxfId="1467" priority="6" rank="1"/>
  </conditionalFormatting>
  <conditionalFormatting sqref="I2">
    <cfRule type="top10" dxfId="1466" priority="3" rank="1"/>
    <cfRule type="top10" dxfId="1465" priority="8" rank="1"/>
  </conditionalFormatting>
  <conditionalFormatting sqref="E2">
    <cfRule type="top10" dxfId="1464" priority="7" rank="1"/>
  </conditionalFormatting>
  <conditionalFormatting sqref="G2">
    <cfRule type="top10" dxfId="1463" priority="5" rank="1"/>
  </conditionalFormatting>
  <conditionalFormatting sqref="H2">
    <cfRule type="top10" dxfId="1462" priority="4" rank="1"/>
  </conditionalFormatting>
  <conditionalFormatting sqref="J2">
    <cfRule type="top10" dxfId="1461" priority="2" rank="1"/>
  </conditionalFormatting>
  <conditionalFormatting sqref="E2:J2">
    <cfRule type="cellIs" dxfId="1460" priority="1" operator="greaterThanOrEqual">
      <formula>200</formula>
    </cfRule>
  </conditionalFormatting>
  <hyperlinks>
    <hyperlink ref="Q1" location="'National Rankings'!A1" display="Back to Ranking" xr:uid="{8AAC4346-737C-4D7D-89C7-CC160A6178E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6E05D12-0155-4F20-BBF7-D002A4519FC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74309-4166-4827-A5CA-21E105EF41C6}">
  <sheetPr codeName="Sheet52"/>
  <dimension ref="A1:Q4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91</v>
      </c>
      <c r="C2" s="15">
        <v>44696</v>
      </c>
      <c r="D2" s="16" t="s">
        <v>92</v>
      </c>
      <c r="E2" s="17">
        <v>190</v>
      </c>
      <c r="F2" s="17">
        <v>190</v>
      </c>
      <c r="G2" s="17">
        <v>196</v>
      </c>
      <c r="H2" s="17">
        <v>196</v>
      </c>
      <c r="I2" s="17"/>
      <c r="J2" s="17"/>
      <c r="K2" s="18">
        <v>4</v>
      </c>
      <c r="L2" s="18">
        <v>772</v>
      </c>
      <c r="M2" s="19">
        <v>193</v>
      </c>
      <c r="N2" s="20">
        <v>5</v>
      </c>
      <c r="O2" s="21">
        <v>198</v>
      </c>
    </row>
    <row r="4" spans="1:17" x14ac:dyDescent="0.3">
      <c r="K4" s="8">
        <f>SUM(K2:K3)</f>
        <v>4</v>
      </c>
      <c r="L4" s="8">
        <f>SUM(L2:L3)</f>
        <v>772</v>
      </c>
      <c r="M4" s="7">
        <f>SUM(L4/K4)</f>
        <v>193</v>
      </c>
      <c r="N4" s="8">
        <f>SUM(N2:N3)</f>
        <v>5</v>
      </c>
      <c r="O4" s="12">
        <f>SUM(M4+N4)</f>
        <v>198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6_1"/>
    <protectedRange algorithmName="SHA-512" hashValue="ON39YdpmFHfN9f47KpiRvqrKx0V9+erV1CNkpWzYhW/Qyc6aT8rEyCrvauWSYGZK2ia3o7vd3akF07acHAFpOA==" saltValue="yVW9XmDwTqEnmpSGai0KYg==" spinCount="100000" sqref="D2" name="Range1_1_26_1"/>
  </protectedRanges>
  <conditionalFormatting sqref="I2">
    <cfRule type="top10" dxfId="1459" priority="2" rank="1"/>
  </conditionalFormatting>
  <conditionalFormatting sqref="H2">
    <cfRule type="top10" dxfId="1458" priority="3" rank="1"/>
  </conditionalFormatting>
  <conditionalFormatting sqref="G2">
    <cfRule type="top10" dxfId="1457" priority="4" rank="1"/>
  </conditionalFormatting>
  <conditionalFormatting sqref="F2">
    <cfRule type="top10" dxfId="1456" priority="5" rank="1"/>
  </conditionalFormatting>
  <conditionalFormatting sqref="E2">
    <cfRule type="top10" dxfId="1455" priority="6" rank="1"/>
  </conditionalFormatting>
  <conditionalFormatting sqref="J2">
    <cfRule type="top10" dxfId="1454" priority="7" rank="1"/>
  </conditionalFormatting>
  <conditionalFormatting sqref="E2:J2">
    <cfRule type="cellIs" dxfId="1453" priority="1" operator="equal">
      <formula>200</formula>
    </cfRule>
  </conditionalFormatting>
  <hyperlinks>
    <hyperlink ref="Q1" location="'National Rankings'!A1" display="Back to Ranking" xr:uid="{10C2829F-EFE9-442E-8734-9EC1EF0BEC5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410198A-DFAF-4092-9109-2105EF51C16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D2342-EEEC-433E-8080-5A175B0BC5EE}">
  <sheetPr codeName="Sheet6"/>
  <dimension ref="A1:Q4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119</v>
      </c>
      <c r="C2" s="15">
        <v>44744</v>
      </c>
      <c r="D2" s="16" t="s">
        <v>52</v>
      </c>
      <c r="E2" s="17">
        <v>160</v>
      </c>
      <c r="F2" s="17">
        <v>159</v>
      </c>
      <c r="G2" s="17">
        <v>157</v>
      </c>
      <c r="H2" s="17">
        <v>163</v>
      </c>
      <c r="I2" s="17"/>
      <c r="J2" s="17"/>
      <c r="K2" s="18">
        <v>4</v>
      </c>
      <c r="L2" s="18">
        <v>639</v>
      </c>
      <c r="M2" s="19">
        <v>159.75</v>
      </c>
      <c r="N2" s="20">
        <v>2</v>
      </c>
      <c r="O2" s="21">
        <v>161.75</v>
      </c>
    </row>
    <row r="4" spans="1:17" x14ac:dyDescent="0.3">
      <c r="K4" s="8">
        <f>SUM(K2:K3)</f>
        <v>4</v>
      </c>
      <c r="L4" s="8">
        <f>SUM(L2:L3)</f>
        <v>639</v>
      </c>
      <c r="M4" s="7">
        <f>SUM(L4/K4)</f>
        <v>159.75</v>
      </c>
      <c r="N4" s="8">
        <f>SUM(N2:N3)</f>
        <v>2</v>
      </c>
      <c r="O4" s="12">
        <f>SUM(M4+N4)</f>
        <v>161.75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3"/>
  </protectedRanges>
  <conditionalFormatting sqref="F2">
    <cfRule type="top10" dxfId="3325" priority="2" rank="1"/>
  </conditionalFormatting>
  <conditionalFormatting sqref="G2">
    <cfRule type="top10" dxfId="3324" priority="3" rank="1"/>
  </conditionalFormatting>
  <conditionalFormatting sqref="H2">
    <cfRule type="top10" dxfId="3323" priority="4" rank="1"/>
  </conditionalFormatting>
  <conditionalFormatting sqref="I2">
    <cfRule type="top10" dxfId="3322" priority="5" rank="1"/>
  </conditionalFormatting>
  <conditionalFormatting sqref="J2">
    <cfRule type="top10" dxfId="3321" priority="6" rank="1"/>
  </conditionalFormatting>
  <conditionalFormatting sqref="E2">
    <cfRule type="top10" dxfId="3320" priority="7" rank="1"/>
  </conditionalFormatting>
  <conditionalFormatting sqref="E2:J2">
    <cfRule type="cellIs" dxfId="3319" priority="1" operator="equal">
      <formula>200</formula>
    </cfRule>
  </conditionalFormatting>
  <hyperlinks>
    <hyperlink ref="Q1" location="'National Rankings'!A1" display="Back to Ranking" xr:uid="{F5A05E7E-A746-427D-BD8F-148EAB39F09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C56508-9534-4290-94C6-9F9382DFFB0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5CD84-013F-46EC-B042-744C05E230B0}">
  <dimension ref="A1:Q5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70" t="s">
        <v>169</v>
      </c>
      <c r="C2" s="15">
        <v>44794</v>
      </c>
      <c r="D2" s="16" t="s">
        <v>92</v>
      </c>
      <c r="E2" s="17">
        <v>184</v>
      </c>
      <c r="F2" s="17">
        <v>189</v>
      </c>
      <c r="G2" s="17">
        <v>187</v>
      </c>
      <c r="H2" s="17">
        <v>189</v>
      </c>
      <c r="I2" s="17"/>
      <c r="J2" s="17"/>
      <c r="K2" s="18">
        <v>4</v>
      </c>
      <c r="L2" s="18">
        <v>749</v>
      </c>
      <c r="M2" s="19">
        <v>187.25</v>
      </c>
      <c r="N2" s="20">
        <v>3</v>
      </c>
      <c r="O2" s="21">
        <v>190.25</v>
      </c>
    </row>
    <row r="3" spans="1:17" x14ac:dyDescent="0.3">
      <c r="A3" s="13" t="s">
        <v>30</v>
      </c>
      <c r="B3" s="14" t="s">
        <v>169</v>
      </c>
      <c r="C3" s="15">
        <v>44850</v>
      </c>
      <c r="D3" s="16" t="s">
        <v>135</v>
      </c>
      <c r="E3" s="17">
        <v>184</v>
      </c>
      <c r="F3" s="17">
        <v>185</v>
      </c>
      <c r="G3" s="17">
        <v>194</v>
      </c>
      <c r="H3" s="17">
        <v>192</v>
      </c>
      <c r="I3" s="17">
        <v>188</v>
      </c>
      <c r="J3" s="17">
        <v>189</v>
      </c>
      <c r="K3" s="18">
        <v>6</v>
      </c>
      <c r="L3" s="18">
        <v>1132</v>
      </c>
      <c r="M3" s="19">
        <v>188.66666666666666</v>
      </c>
      <c r="N3" s="20">
        <v>6</v>
      </c>
      <c r="O3" s="21">
        <v>194.66666666666666</v>
      </c>
    </row>
    <row r="5" spans="1:17" x14ac:dyDescent="0.3">
      <c r="K5" s="8">
        <f>SUM(K2:K4)</f>
        <v>10</v>
      </c>
      <c r="L5" s="8">
        <f>SUM(L2:L4)</f>
        <v>1881</v>
      </c>
      <c r="M5" s="7">
        <f>SUM(L5/K5)</f>
        <v>188.1</v>
      </c>
      <c r="N5" s="8">
        <f>SUM(N2:N4)</f>
        <v>9</v>
      </c>
      <c r="O5" s="12">
        <f>SUM(M5+N5)</f>
        <v>197.1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3"/>
    <protectedRange algorithmName="SHA-512" hashValue="ON39YdpmFHfN9f47KpiRvqrKx0V9+erV1CNkpWzYhW/Qyc6aT8rEyCrvauWSYGZK2ia3o7vd3akF07acHAFpOA==" saltValue="yVW9XmDwTqEnmpSGai0KYg==" spinCount="100000" sqref="D2" name="Range1_1_10"/>
    <protectedRange sqref="E3:J3 B3:C3" name="Range1_10_2"/>
    <protectedRange sqref="D3" name="Range1_1_8_2"/>
  </protectedRanges>
  <conditionalFormatting sqref="E2">
    <cfRule type="top10" dxfId="1452" priority="12" rank="1"/>
  </conditionalFormatting>
  <conditionalFormatting sqref="F2">
    <cfRule type="top10" dxfId="1451" priority="11" rank="1"/>
  </conditionalFormatting>
  <conditionalFormatting sqref="G2">
    <cfRule type="top10" dxfId="1450" priority="10" rank="1"/>
  </conditionalFormatting>
  <conditionalFormatting sqref="H2">
    <cfRule type="top10" dxfId="1449" priority="9" rank="1"/>
  </conditionalFormatting>
  <conditionalFormatting sqref="I2">
    <cfRule type="top10" dxfId="1448" priority="8" rank="1"/>
  </conditionalFormatting>
  <conditionalFormatting sqref="J2">
    <cfRule type="top10" dxfId="1447" priority="7" rank="1"/>
  </conditionalFormatting>
  <conditionalFormatting sqref="J3">
    <cfRule type="top10" dxfId="1446" priority="1" rank="1"/>
  </conditionalFormatting>
  <conditionalFormatting sqref="I3">
    <cfRule type="top10" dxfId="1445" priority="2" rank="1"/>
  </conditionalFormatting>
  <conditionalFormatting sqref="H3">
    <cfRule type="top10" dxfId="1444" priority="3" rank="1"/>
  </conditionalFormatting>
  <conditionalFormatting sqref="G3">
    <cfRule type="top10" dxfId="1443" priority="4" rank="1"/>
  </conditionalFormatting>
  <conditionalFormatting sqref="F3">
    <cfRule type="top10" dxfId="1442" priority="5" rank="1"/>
  </conditionalFormatting>
  <conditionalFormatting sqref="E3">
    <cfRule type="top10" dxfId="1441" priority="6" rank="1"/>
  </conditionalFormatting>
  <hyperlinks>
    <hyperlink ref="Q1" location="'National Rankings'!A1" display="Back to Ranking" xr:uid="{FB13631B-3BDB-488A-AC46-27C40D23366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68893A0-EF1D-4290-9AAD-0B53A6A36B6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03BB5-A5BB-49EB-88E9-4D6B491D45CE}">
  <sheetPr codeName="Sheet21"/>
  <dimension ref="A1:Q15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31</v>
      </c>
      <c r="C2" s="15">
        <v>44604</v>
      </c>
      <c r="D2" s="16" t="s">
        <v>32</v>
      </c>
      <c r="E2" s="17">
        <v>174</v>
      </c>
      <c r="F2" s="17">
        <v>183</v>
      </c>
      <c r="G2" s="17">
        <v>181</v>
      </c>
      <c r="H2" s="17">
        <v>180</v>
      </c>
      <c r="I2" s="17"/>
      <c r="J2" s="17"/>
      <c r="K2" s="18">
        <v>4</v>
      </c>
      <c r="L2" s="18">
        <v>718</v>
      </c>
      <c r="M2" s="19">
        <v>179.5</v>
      </c>
      <c r="N2" s="20">
        <v>11</v>
      </c>
      <c r="O2" s="21">
        <v>190.5</v>
      </c>
    </row>
    <row r="3" spans="1:17" x14ac:dyDescent="0.3">
      <c r="A3" s="13" t="s">
        <v>30</v>
      </c>
      <c r="B3" s="14" t="s">
        <v>31</v>
      </c>
      <c r="C3" s="15">
        <v>44632</v>
      </c>
      <c r="D3" s="16" t="s">
        <v>42</v>
      </c>
      <c r="E3" s="17">
        <v>179</v>
      </c>
      <c r="F3" s="17">
        <v>181</v>
      </c>
      <c r="G3" s="17">
        <v>181</v>
      </c>
      <c r="H3" s="17">
        <v>182</v>
      </c>
      <c r="I3" s="17"/>
      <c r="J3" s="17"/>
      <c r="K3" s="18">
        <v>4</v>
      </c>
      <c r="L3" s="18">
        <v>723</v>
      </c>
      <c r="M3" s="19">
        <v>180.75</v>
      </c>
      <c r="N3" s="20">
        <v>11</v>
      </c>
      <c r="O3" s="21">
        <v>191.75</v>
      </c>
    </row>
    <row r="4" spans="1:17" x14ac:dyDescent="0.3">
      <c r="A4" s="13" t="s">
        <v>30</v>
      </c>
      <c r="B4" s="14" t="s">
        <v>31</v>
      </c>
      <c r="C4" s="15">
        <v>44667</v>
      </c>
      <c r="D4" s="16" t="s">
        <v>42</v>
      </c>
      <c r="E4" s="17">
        <v>185</v>
      </c>
      <c r="F4" s="17">
        <v>189</v>
      </c>
      <c r="G4" s="17">
        <v>180</v>
      </c>
      <c r="H4" s="17">
        <v>192</v>
      </c>
      <c r="I4" s="17"/>
      <c r="J4" s="17"/>
      <c r="K4" s="18">
        <v>4</v>
      </c>
      <c r="L4" s="18">
        <v>746</v>
      </c>
      <c r="M4" s="19">
        <v>186.5</v>
      </c>
      <c r="N4" s="20">
        <v>9</v>
      </c>
      <c r="O4" s="21">
        <v>195.5</v>
      </c>
    </row>
    <row r="5" spans="1:17" x14ac:dyDescent="0.3">
      <c r="A5" s="13" t="s">
        <v>30</v>
      </c>
      <c r="B5" s="14" t="s">
        <v>31</v>
      </c>
      <c r="C5" s="15">
        <v>44695</v>
      </c>
      <c r="D5" s="16" t="s">
        <v>42</v>
      </c>
      <c r="E5" s="17">
        <v>193</v>
      </c>
      <c r="F5" s="17">
        <v>180</v>
      </c>
      <c r="G5" s="17">
        <v>180</v>
      </c>
      <c r="H5" s="17">
        <v>174</v>
      </c>
      <c r="I5" s="17"/>
      <c r="J5" s="17"/>
      <c r="K5" s="18">
        <v>4</v>
      </c>
      <c r="L5" s="18">
        <v>727</v>
      </c>
      <c r="M5" s="19">
        <v>181.75</v>
      </c>
      <c r="N5" s="20">
        <v>11</v>
      </c>
      <c r="O5" s="21">
        <v>192.75</v>
      </c>
    </row>
    <row r="6" spans="1:17" x14ac:dyDescent="0.3">
      <c r="A6" s="35" t="s">
        <v>29</v>
      </c>
      <c r="B6" s="14" t="s">
        <v>31</v>
      </c>
      <c r="C6" s="15">
        <v>44723</v>
      </c>
      <c r="D6" s="16" t="s">
        <v>42</v>
      </c>
      <c r="E6" s="17">
        <v>177</v>
      </c>
      <c r="F6" s="17">
        <v>185</v>
      </c>
      <c r="G6" s="17">
        <v>185</v>
      </c>
      <c r="H6" s="17">
        <v>162</v>
      </c>
      <c r="I6" s="17"/>
      <c r="J6" s="17"/>
      <c r="K6" s="18">
        <v>4</v>
      </c>
      <c r="L6" s="18">
        <v>709</v>
      </c>
      <c r="M6" s="19">
        <v>177.25</v>
      </c>
      <c r="N6" s="20">
        <v>4</v>
      </c>
      <c r="O6" s="21">
        <v>181.25</v>
      </c>
    </row>
    <row r="7" spans="1:17" x14ac:dyDescent="0.3">
      <c r="A7" s="13" t="s">
        <v>30</v>
      </c>
      <c r="B7" s="14" t="s">
        <v>31</v>
      </c>
      <c r="C7" s="15">
        <v>44751</v>
      </c>
      <c r="D7" s="16" t="s">
        <v>42</v>
      </c>
      <c r="E7" s="17">
        <v>176</v>
      </c>
      <c r="F7" s="17">
        <v>182</v>
      </c>
      <c r="G7" s="17">
        <v>179</v>
      </c>
      <c r="H7" s="17">
        <v>182</v>
      </c>
      <c r="I7" s="17"/>
      <c r="J7" s="17"/>
      <c r="K7" s="18">
        <v>4</v>
      </c>
      <c r="L7" s="18">
        <v>719</v>
      </c>
      <c r="M7" s="19">
        <v>179.75</v>
      </c>
      <c r="N7" s="20">
        <v>8</v>
      </c>
      <c r="O7" s="21">
        <v>187.75</v>
      </c>
    </row>
    <row r="8" spans="1:17" x14ac:dyDescent="0.3">
      <c r="A8" s="13" t="s">
        <v>30</v>
      </c>
      <c r="B8" s="14" t="s">
        <v>31</v>
      </c>
      <c r="C8" s="15">
        <v>44772</v>
      </c>
      <c r="D8" s="16" t="s">
        <v>35</v>
      </c>
      <c r="E8" s="17">
        <v>183</v>
      </c>
      <c r="F8" s="17">
        <v>179</v>
      </c>
      <c r="G8" s="17">
        <v>169</v>
      </c>
      <c r="H8" s="17">
        <v>181</v>
      </c>
      <c r="I8" s="17">
        <v>174</v>
      </c>
      <c r="J8" s="17">
        <v>179</v>
      </c>
      <c r="K8" s="18">
        <v>6</v>
      </c>
      <c r="L8" s="18">
        <v>1065</v>
      </c>
      <c r="M8" s="19">
        <v>177.5</v>
      </c>
      <c r="N8" s="20">
        <v>6</v>
      </c>
      <c r="O8" s="21">
        <v>183.5</v>
      </c>
    </row>
    <row r="9" spans="1:17" x14ac:dyDescent="0.3">
      <c r="A9" s="13" t="s">
        <v>30</v>
      </c>
      <c r="B9" s="14" t="s">
        <v>31</v>
      </c>
      <c r="C9" s="15">
        <v>44773</v>
      </c>
      <c r="D9" s="16" t="s">
        <v>132</v>
      </c>
      <c r="E9" s="17">
        <v>190</v>
      </c>
      <c r="F9" s="17">
        <v>186</v>
      </c>
      <c r="G9" s="17">
        <v>186</v>
      </c>
      <c r="H9" s="17">
        <v>186</v>
      </c>
      <c r="I9" s="17"/>
      <c r="J9" s="17"/>
      <c r="K9" s="18">
        <v>4</v>
      </c>
      <c r="L9" s="18">
        <v>748</v>
      </c>
      <c r="M9" s="19">
        <v>187</v>
      </c>
      <c r="N9" s="20">
        <v>11</v>
      </c>
      <c r="O9" s="21">
        <v>198</v>
      </c>
    </row>
    <row r="10" spans="1:17" x14ac:dyDescent="0.3">
      <c r="A10" s="13" t="s">
        <v>30</v>
      </c>
      <c r="B10" s="14" t="s">
        <v>31</v>
      </c>
      <c r="C10" s="15">
        <v>44800</v>
      </c>
      <c r="D10" s="16" t="s">
        <v>42</v>
      </c>
      <c r="E10" s="17">
        <v>185</v>
      </c>
      <c r="F10" s="17">
        <v>187</v>
      </c>
      <c r="G10" s="17">
        <v>178</v>
      </c>
      <c r="H10" s="17">
        <v>178</v>
      </c>
      <c r="I10" s="17"/>
      <c r="J10" s="17"/>
      <c r="K10" s="18">
        <v>4</v>
      </c>
      <c r="L10" s="18">
        <v>728</v>
      </c>
      <c r="M10" s="19">
        <v>182</v>
      </c>
      <c r="N10" s="20">
        <v>3</v>
      </c>
      <c r="O10" s="21">
        <v>185</v>
      </c>
    </row>
    <row r="11" spans="1:17" x14ac:dyDescent="0.3">
      <c r="A11" s="13" t="s">
        <v>30</v>
      </c>
      <c r="B11" s="14" t="s">
        <v>31</v>
      </c>
      <c r="C11" s="15">
        <v>44814</v>
      </c>
      <c r="D11" s="16" t="s">
        <v>42</v>
      </c>
      <c r="E11" s="17">
        <v>191</v>
      </c>
      <c r="F11" s="17">
        <v>179</v>
      </c>
      <c r="G11" s="17">
        <v>171</v>
      </c>
      <c r="H11" s="17">
        <v>178</v>
      </c>
      <c r="I11" s="17"/>
      <c r="J11" s="17"/>
      <c r="K11" s="18">
        <v>4</v>
      </c>
      <c r="L11" s="18">
        <v>719</v>
      </c>
      <c r="M11" s="19">
        <v>179.75</v>
      </c>
      <c r="N11" s="20">
        <v>4</v>
      </c>
      <c r="O11" s="21">
        <v>183.75</v>
      </c>
    </row>
    <row r="12" spans="1:17" x14ac:dyDescent="0.3">
      <c r="A12" s="13" t="s">
        <v>30</v>
      </c>
      <c r="B12" s="14" t="s">
        <v>31</v>
      </c>
      <c r="C12" s="15">
        <v>44842</v>
      </c>
      <c r="D12" s="16" t="s">
        <v>42</v>
      </c>
      <c r="E12" s="17">
        <v>181</v>
      </c>
      <c r="F12" s="17">
        <v>183</v>
      </c>
      <c r="G12" s="17">
        <v>182</v>
      </c>
      <c r="H12" s="17">
        <v>177</v>
      </c>
      <c r="I12" s="17">
        <v>183</v>
      </c>
      <c r="J12" s="17">
        <v>181</v>
      </c>
      <c r="K12" s="18">
        <f>COUNT(E12:J12)</f>
        <v>6</v>
      </c>
      <c r="L12" s="18">
        <f>SUM(E12:J12)</f>
        <v>1087</v>
      </c>
      <c r="M12" s="19">
        <f>IFERROR(L12/K12,0)</f>
        <v>181.16666666666666</v>
      </c>
      <c r="N12" s="20">
        <v>18</v>
      </c>
      <c r="O12" s="21">
        <f>SUM(M12+N12)</f>
        <v>199.16666666666666</v>
      </c>
    </row>
    <row r="13" spans="1:17" x14ac:dyDescent="0.3">
      <c r="A13" s="13" t="s">
        <v>30</v>
      </c>
      <c r="B13" s="14" t="s">
        <v>31</v>
      </c>
      <c r="C13" s="15">
        <v>44877</v>
      </c>
      <c r="D13" s="16" t="s">
        <v>42</v>
      </c>
      <c r="E13" s="17">
        <v>172</v>
      </c>
      <c r="F13" s="17">
        <v>178</v>
      </c>
      <c r="G13" s="17">
        <v>161</v>
      </c>
      <c r="H13" s="17">
        <v>172</v>
      </c>
      <c r="I13" s="17"/>
      <c r="J13" s="17"/>
      <c r="K13" s="18">
        <v>4</v>
      </c>
      <c r="L13" s="18">
        <v>683</v>
      </c>
      <c r="M13" s="19">
        <v>170.75</v>
      </c>
      <c r="N13" s="20">
        <v>4</v>
      </c>
      <c r="O13" s="21">
        <v>174.75</v>
      </c>
    </row>
    <row r="15" spans="1:17" x14ac:dyDescent="0.3">
      <c r="K15" s="8">
        <f>SUM(K2:K14)</f>
        <v>52</v>
      </c>
      <c r="L15" s="8">
        <f>SUM(L2:L14)</f>
        <v>9372</v>
      </c>
      <c r="M15" s="7">
        <f>SUM(L15/K15)</f>
        <v>180.23076923076923</v>
      </c>
      <c r="N15" s="8">
        <f>SUM(N2:N14)</f>
        <v>100</v>
      </c>
      <c r="O15" s="12">
        <f>SUM(M15+N15)</f>
        <v>280.23076923076923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3:J3 B3:C3" name="Range1_8_1"/>
    <protectedRange algorithmName="SHA-512" hashValue="ON39YdpmFHfN9f47KpiRvqrKx0V9+erV1CNkpWzYhW/Qyc6aT8rEyCrvauWSYGZK2ia3o7vd3akF07acHAFpOA==" saltValue="yVW9XmDwTqEnmpSGai0KYg==" spinCount="100000" sqref="D3" name="Range1_1_6_1"/>
    <protectedRange algorithmName="SHA-512" hashValue="ON39YdpmFHfN9f47KpiRvqrKx0V9+erV1CNkpWzYhW/Qyc6aT8rEyCrvauWSYGZK2ia3o7vd3akF07acHAFpOA==" saltValue="yVW9XmDwTqEnmpSGai0KYg==" spinCount="100000" sqref="B4:C4 I4:J4" name="Range1_13_1"/>
    <protectedRange algorithmName="SHA-512" hashValue="ON39YdpmFHfN9f47KpiRvqrKx0V9+erV1CNkpWzYhW/Qyc6aT8rEyCrvauWSYGZK2ia3o7vd3akF07acHAFpOA==" saltValue="yVW9XmDwTqEnmpSGai0KYg==" spinCount="100000" sqref="D4" name="Range1_1_8_1"/>
    <protectedRange algorithmName="SHA-512" hashValue="ON39YdpmFHfN9f47KpiRvqrKx0V9+erV1CNkpWzYhW/Qyc6aT8rEyCrvauWSYGZK2ia3o7vd3akF07acHAFpOA==" saltValue="yVW9XmDwTqEnmpSGai0KYg==" spinCount="100000" sqref="E4:H4" name="Range1_3_2_1"/>
    <protectedRange algorithmName="SHA-512" hashValue="ON39YdpmFHfN9f47KpiRvqrKx0V9+erV1CNkpWzYhW/Qyc6aT8rEyCrvauWSYGZK2ia3o7vd3akF07acHAFpOA==" saltValue="yVW9XmDwTqEnmpSGai0KYg==" spinCount="100000" sqref="B5:C5 I5:J5" name="Range1_9"/>
    <protectedRange algorithmName="SHA-512" hashValue="ON39YdpmFHfN9f47KpiRvqrKx0V9+erV1CNkpWzYhW/Qyc6aT8rEyCrvauWSYGZK2ia3o7vd3akF07acHAFpOA==" saltValue="yVW9XmDwTqEnmpSGai0KYg==" spinCount="100000" sqref="D5" name="Range1_1_19"/>
    <protectedRange algorithmName="SHA-512" hashValue="ON39YdpmFHfN9f47KpiRvqrKx0V9+erV1CNkpWzYhW/Qyc6aT8rEyCrvauWSYGZK2ia3o7vd3akF07acHAFpOA==" saltValue="yVW9XmDwTqEnmpSGai0KYg==" spinCount="100000" sqref="E5:H5" name="Range1_3_5"/>
    <protectedRange algorithmName="SHA-512" hashValue="ON39YdpmFHfN9f47KpiRvqrKx0V9+erV1CNkpWzYhW/Qyc6aT8rEyCrvauWSYGZK2ia3o7vd3akF07acHAFpOA==" saltValue="yVW9XmDwTqEnmpSGai0KYg==" spinCount="100000" sqref="B6:C6" name="Range1_1_2_2_1_2"/>
    <protectedRange algorithmName="SHA-512" hashValue="ON39YdpmFHfN9f47KpiRvqrKx0V9+erV1CNkpWzYhW/Qyc6aT8rEyCrvauWSYGZK2ia3o7vd3akF07acHAFpOA==" saltValue="yVW9XmDwTqEnmpSGai0KYg==" spinCount="100000" sqref="D6" name="Range1_1_1_2_1_2"/>
    <protectedRange algorithmName="SHA-512" hashValue="ON39YdpmFHfN9f47KpiRvqrKx0V9+erV1CNkpWzYhW/Qyc6aT8rEyCrvauWSYGZK2ia3o7vd3akF07acHAFpOA==" saltValue="yVW9XmDwTqEnmpSGai0KYg==" spinCount="100000" sqref="E6:J6" name="Range1_4_2_1_2"/>
    <protectedRange algorithmName="SHA-512" hashValue="ON39YdpmFHfN9f47KpiRvqrKx0V9+erV1CNkpWzYhW/Qyc6aT8rEyCrvauWSYGZK2ia3o7vd3akF07acHAFpOA==" saltValue="yVW9XmDwTqEnmpSGai0KYg==" spinCount="100000" sqref="B7:C7 I7:J7" name="Range1_6"/>
    <protectedRange algorithmName="SHA-512" hashValue="ON39YdpmFHfN9f47KpiRvqrKx0V9+erV1CNkpWzYhW/Qyc6aT8rEyCrvauWSYGZK2ia3o7vd3akF07acHAFpOA==" saltValue="yVW9XmDwTqEnmpSGai0KYg==" spinCount="100000" sqref="D7" name="Range1_1_5"/>
    <protectedRange algorithmName="SHA-512" hashValue="ON39YdpmFHfN9f47KpiRvqrKx0V9+erV1CNkpWzYhW/Qyc6aT8rEyCrvauWSYGZK2ia3o7vd3akF07acHAFpOA==" saltValue="yVW9XmDwTqEnmpSGai0KYg==" spinCount="100000" sqref="E7:H7" name="Range1_3_1"/>
    <protectedRange algorithmName="SHA-512" hashValue="ON39YdpmFHfN9f47KpiRvqrKx0V9+erV1CNkpWzYhW/Qyc6aT8rEyCrvauWSYGZK2ia3o7vd3akF07acHAFpOA==" saltValue="yVW9XmDwTqEnmpSGai0KYg==" spinCount="100000" sqref="B8:C9 E8:J9" name="Range1_4_8"/>
    <protectedRange algorithmName="SHA-512" hashValue="ON39YdpmFHfN9f47KpiRvqrKx0V9+erV1CNkpWzYhW/Qyc6aT8rEyCrvauWSYGZK2ia3o7vd3akF07acHAFpOA==" saltValue="yVW9XmDwTqEnmpSGai0KYg==" spinCount="100000" sqref="D8:D9" name="Range1_1_2_8"/>
    <protectedRange algorithmName="SHA-512" hashValue="ON39YdpmFHfN9f47KpiRvqrKx0V9+erV1CNkpWzYhW/Qyc6aT8rEyCrvauWSYGZK2ia3o7vd3akF07acHAFpOA==" saltValue="yVW9XmDwTqEnmpSGai0KYg==" spinCount="100000" sqref="B10:C10" name="Range1"/>
    <protectedRange algorithmName="SHA-512" hashValue="ON39YdpmFHfN9f47KpiRvqrKx0V9+erV1CNkpWzYhW/Qyc6aT8rEyCrvauWSYGZK2ia3o7vd3akF07acHAFpOA==" saltValue="yVW9XmDwTqEnmpSGai0KYg==" spinCount="100000" sqref="D10" name="Range1_1_15"/>
    <protectedRange algorithmName="SHA-512" hashValue="ON39YdpmFHfN9f47KpiRvqrKx0V9+erV1CNkpWzYhW/Qyc6aT8rEyCrvauWSYGZK2ia3o7vd3akF07acHAFpOA==" saltValue="yVW9XmDwTqEnmpSGai0KYg==" spinCount="100000" sqref="E10:J10" name="Range1_3_5_1"/>
    <protectedRange algorithmName="SHA-512" hashValue="ON39YdpmFHfN9f47KpiRvqrKx0V9+erV1CNkpWzYhW/Qyc6aT8rEyCrvauWSYGZK2ia3o7vd3akF07acHAFpOA==" saltValue="yVW9XmDwTqEnmpSGai0KYg==" spinCount="100000" sqref="I11:J11 B11:C11" name="Range1_20_1"/>
    <protectedRange algorithmName="SHA-512" hashValue="ON39YdpmFHfN9f47KpiRvqrKx0V9+erV1CNkpWzYhW/Qyc6aT8rEyCrvauWSYGZK2ia3o7vd3akF07acHAFpOA==" saltValue="yVW9XmDwTqEnmpSGai0KYg==" spinCount="100000" sqref="D11" name="Range1_1_19_1"/>
    <protectedRange algorithmName="SHA-512" hashValue="ON39YdpmFHfN9f47KpiRvqrKx0V9+erV1CNkpWzYhW/Qyc6aT8rEyCrvauWSYGZK2ia3o7vd3akF07acHAFpOA==" saltValue="yVW9XmDwTqEnmpSGai0KYg==" spinCount="100000" sqref="E11:H11" name="Range1_3_7"/>
    <protectedRange sqref="B12:C12 E12:J12" name="Range1_10_2"/>
    <protectedRange sqref="D12" name="Range1_1_8_2"/>
    <protectedRange algorithmName="SHA-512" hashValue="ON39YdpmFHfN9f47KpiRvqrKx0V9+erV1CNkpWzYhW/Qyc6aT8rEyCrvauWSYGZK2ia3o7vd3akF07acHAFpOA==" saltValue="yVW9XmDwTqEnmpSGai0KYg==" spinCount="100000" sqref="E13:J13 B13:C13" name="Range1_47"/>
    <protectedRange algorithmName="SHA-512" hashValue="ON39YdpmFHfN9f47KpiRvqrKx0V9+erV1CNkpWzYhW/Qyc6aT8rEyCrvauWSYGZK2ia3o7vd3akF07acHAFpOA==" saltValue="yVW9XmDwTqEnmpSGai0KYg==" spinCount="100000" sqref="D13" name="Range1_1_41"/>
  </protectedRanges>
  <conditionalFormatting sqref="J2">
    <cfRule type="top10" dxfId="1440" priority="67" rank="1"/>
  </conditionalFormatting>
  <conditionalFormatting sqref="I2">
    <cfRule type="top10" dxfId="1439" priority="68" rank="1"/>
  </conditionalFormatting>
  <conditionalFormatting sqref="H2">
    <cfRule type="top10" dxfId="1438" priority="69" rank="1"/>
  </conditionalFormatting>
  <conditionalFormatting sqref="G2">
    <cfRule type="top10" dxfId="1437" priority="70" rank="1"/>
  </conditionalFormatting>
  <conditionalFormatting sqref="F2">
    <cfRule type="top10" dxfId="1436" priority="71" rank="1"/>
  </conditionalFormatting>
  <conditionalFormatting sqref="E2">
    <cfRule type="top10" dxfId="1435" priority="72" rank="1"/>
  </conditionalFormatting>
  <conditionalFormatting sqref="J3">
    <cfRule type="top10" dxfId="1434" priority="61" rank="1"/>
  </conditionalFormatting>
  <conditionalFormatting sqref="I3">
    <cfRule type="top10" dxfId="1433" priority="62" rank="1"/>
  </conditionalFormatting>
  <conditionalFormatting sqref="H3">
    <cfRule type="top10" dxfId="1432" priority="63" rank="1"/>
  </conditionalFormatting>
  <conditionalFormatting sqref="G3">
    <cfRule type="top10" dxfId="1431" priority="64" rank="1"/>
  </conditionalFormatting>
  <conditionalFormatting sqref="F3">
    <cfRule type="top10" dxfId="1430" priority="65" rank="1"/>
  </conditionalFormatting>
  <conditionalFormatting sqref="E3">
    <cfRule type="top10" dxfId="1429" priority="66" rank="1"/>
  </conditionalFormatting>
  <conditionalFormatting sqref="F4">
    <cfRule type="top10" dxfId="1428" priority="58" rank="1"/>
  </conditionalFormatting>
  <conditionalFormatting sqref="I4">
    <cfRule type="top10" dxfId="1427" priority="55" rank="1"/>
    <cfRule type="top10" dxfId="1426" priority="60" rank="1"/>
  </conditionalFormatting>
  <conditionalFormatting sqref="E4">
    <cfRule type="top10" dxfId="1425" priority="59" rank="1"/>
  </conditionalFormatting>
  <conditionalFormatting sqref="G4">
    <cfRule type="top10" dxfId="1424" priority="57" rank="1"/>
  </conditionalFormatting>
  <conditionalFormatting sqref="H4">
    <cfRule type="top10" dxfId="1423" priority="56" rank="1"/>
  </conditionalFormatting>
  <conditionalFormatting sqref="J4">
    <cfRule type="top10" dxfId="1422" priority="54" rank="1"/>
  </conditionalFormatting>
  <conditionalFormatting sqref="E4:J4">
    <cfRule type="cellIs" dxfId="1421" priority="53" operator="greaterThanOrEqual">
      <formula>200</formula>
    </cfRule>
  </conditionalFormatting>
  <conditionalFormatting sqref="F5">
    <cfRule type="top10" dxfId="1420" priority="51" rank="1"/>
  </conditionalFormatting>
  <conditionalFormatting sqref="G5">
    <cfRule type="top10" dxfId="1419" priority="50" rank="1"/>
  </conditionalFormatting>
  <conditionalFormatting sqref="H5">
    <cfRule type="top10" dxfId="1418" priority="49" rank="1"/>
  </conditionalFormatting>
  <conditionalFormatting sqref="I5">
    <cfRule type="top10" dxfId="1417" priority="47" rank="1"/>
  </conditionalFormatting>
  <conditionalFormatting sqref="J5">
    <cfRule type="top10" dxfId="1416" priority="48" rank="1"/>
  </conditionalFormatting>
  <conditionalFormatting sqref="E5">
    <cfRule type="top10" dxfId="1415" priority="52" rank="1"/>
  </conditionalFormatting>
  <conditionalFormatting sqref="E6">
    <cfRule type="top10" dxfId="1414" priority="41" rank="1"/>
  </conditionalFormatting>
  <conditionalFormatting sqref="F6">
    <cfRule type="top10" dxfId="1413" priority="42" rank="1"/>
  </conditionalFormatting>
  <conditionalFormatting sqref="G6">
    <cfRule type="top10" dxfId="1412" priority="43" rank="1"/>
  </conditionalFormatting>
  <conditionalFormatting sqref="H6">
    <cfRule type="top10" dxfId="1411" priority="44" rank="1"/>
  </conditionalFormatting>
  <conditionalFormatting sqref="I6">
    <cfRule type="top10" dxfId="1410" priority="45" rank="1"/>
  </conditionalFormatting>
  <conditionalFormatting sqref="J6">
    <cfRule type="top10" dxfId="1409" priority="46" rank="1"/>
  </conditionalFormatting>
  <conditionalFormatting sqref="F7">
    <cfRule type="top10" dxfId="1408" priority="38" rank="1"/>
  </conditionalFormatting>
  <conditionalFormatting sqref="I7">
    <cfRule type="top10" dxfId="1407" priority="35" rank="1"/>
    <cfRule type="top10" dxfId="1406" priority="40" rank="1"/>
  </conditionalFormatting>
  <conditionalFormatting sqref="E7">
    <cfRule type="top10" dxfId="1405" priority="39" rank="1"/>
  </conditionalFormatting>
  <conditionalFormatting sqref="G7">
    <cfRule type="top10" dxfId="1404" priority="37" rank="1"/>
  </conditionalFormatting>
  <conditionalFormatting sqref="H7">
    <cfRule type="top10" dxfId="1403" priority="36" rank="1"/>
  </conditionalFormatting>
  <conditionalFormatting sqref="J7">
    <cfRule type="top10" dxfId="1402" priority="34" rank="1"/>
  </conditionalFormatting>
  <conditionalFormatting sqref="E7:J7">
    <cfRule type="cellIs" dxfId="1401" priority="33" operator="greaterThanOrEqual">
      <formula>200</formula>
    </cfRule>
  </conditionalFormatting>
  <conditionalFormatting sqref="E8:J9">
    <cfRule type="cellIs" dxfId="1400" priority="32" operator="equal">
      <formula>200</formula>
    </cfRule>
  </conditionalFormatting>
  <conditionalFormatting sqref="F8:F9">
    <cfRule type="top10" dxfId="1399" priority="26" rank="1"/>
  </conditionalFormatting>
  <conditionalFormatting sqref="G8:G9">
    <cfRule type="top10" dxfId="1398" priority="27" rank="1"/>
  </conditionalFormatting>
  <conditionalFormatting sqref="H8:H9">
    <cfRule type="top10" dxfId="1397" priority="28" rank="1"/>
  </conditionalFormatting>
  <conditionalFormatting sqref="I8:I9">
    <cfRule type="top10" dxfId="1396" priority="29" rank="1"/>
  </conditionalFormatting>
  <conditionalFormatting sqref="J8:J9">
    <cfRule type="top10" dxfId="1395" priority="30" rank="1"/>
  </conditionalFormatting>
  <conditionalFormatting sqref="E8:E9">
    <cfRule type="top10" dxfId="1394" priority="31" rank="1"/>
  </conditionalFormatting>
  <conditionalFormatting sqref="F10">
    <cfRule type="top10" dxfId="1393" priority="25" rank="1"/>
  </conditionalFormatting>
  <conditionalFormatting sqref="E10">
    <cfRule type="top10" dxfId="1392" priority="24" rank="1"/>
  </conditionalFormatting>
  <conditionalFormatting sqref="J10">
    <cfRule type="top10" dxfId="1391" priority="23" rank="1"/>
  </conditionalFormatting>
  <conditionalFormatting sqref="E10:J10">
    <cfRule type="cellIs" dxfId="1390" priority="22" operator="greaterThanOrEqual">
      <formula>200</formula>
    </cfRule>
  </conditionalFormatting>
  <conditionalFormatting sqref="G10">
    <cfRule type="top10" dxfId="1389" priority="21" rank="1"/>
  </conditionalFormatting>
  <conditionalFormatting sqref="H10">
    <cfRule type="top10" dxfId="1388" priority="20" rank="1"/>
  </conditionalFormatting>
  <conditionalFormatting sqref="I10">
    <cfRule type="top10" dxfId="1387" priority="19" rank="1"/>
  </conditionalFormatting>
  <conditionalFormatting sqref="F11">
    <cfRule type="top10" dxfId="1386" priority="13" rank="1"/>
  </conditionalFormatting>
  <conditionalFormatting sqref="G11">
    <cfRule type="top10" dxfId="1385" priority="14" rank="1"/>
  </conditionalFormatting>
  <conditionalFormatting sqref="H11">
    <cfRule type="top10" dxfId="1384" priority="15" rank="1"/>
  </conditionalFormatting>
  <conditionalFormatting sqref="I11">
    <cfRule type="top10" dxfId="1383" priority="16" rank="1"/>
  </conditionalFormatting>
  <conditionalFormatting sqref="J11">
    <cfRule type="top10" dxfId="1382" priority="17" rank="1"/>
  </conditionalFormatting>
  <conditionalFormatting sqref="E11">
    <cfRule type="top10" dxfId="1381" priority="18" rank="1"/>
  </conditionalFormatting>
  <conditionalFormatting sqref="J12">
    <cfRule type="top10" dxfId="1380" priority="7" rank="1"/>
  </conditionalFormatting>
  <conditionalFormatting sqref="I12">
    <cfRule type="top10" dxfId="1379" priority="8" rank="1"/>
  </conditionalFormatting>
  <conditionalFormatting sqref="H12">
    <cfRule type="top10" dxfId="1378" priority="9" rank="1"/>
  </conditionalFormatting>
  <conditionalFormatting sqref="G12">
    <cfRule type="top10" dxfId="1377" priority="10" rank="1"/>
  </conditionalFormatting>
  <conditionalFormatting sqref="F12">
    <cfRule type="top10" dxfId="1376" priority="11" rank="1"/>
  </conditionalFormatting>
  <conditionalFormatting sqref="E12">
    <cfRule type="top10" dxfId="1375" priority="12" rank="1"/>
  </conditionalFormatting>
  <conditionalFormatting sqref="J13">
    <cfRule type="top10" dxfId="1374" priority="1" rank="1"/>
  </conditionalFormatting>
  <conditionalFormatting sqref="I13">
    <cfRule type="top10" dxfId="1373" priority="2" rank="1"/>
  </conditionalFormatting>
  <conditionalFormatting sqref="H13">
    <cfRule type="top10" dxfId="1372" priority="3" rank="1"/>
  </conditionalFormatting>
  <conditionalFormatting sqref="G13">
    <cfRule type="top10" dxfId="1371" priority="4" rank="1"/>
  </conditionalFormatting>
  <conditionalFormatting sqref="F13">
    <cfRule type="top10" dxfId="1370" priority="5" rank="1"/>
  </conditionalFormatting>
  <conditionalFormatting sqref="E13">
    <cfRule type="top10" dxfId="1369" priority="6" rank="1"/>
  </conditionalFormatting>
  <hyperlinks>
    <hyperlink ref="Q1" location="'National Rankings'!A1" display="Back to Ranking" xr:uid="{78FC8C23-A76D-4513-9E4E-4B75FAB45B8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B39BE47-3518-448B-AD95-FA564471543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8CA46-4009-42CE-A2A9-E8AC7AC35D52}">
  <sheetPr codeName="Sheet53"/>
  <dimension ref="A1:Q12"/>
  <sheetViews>
    <sheetView workbookViewId="0">
      <selection activeCell="A10" sqref="A10:O10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35" t="s">
        <v>29</v>
      </c>
      <c r="B2" s="14" t="s">
        <v>104</v>
      </c>
      <c r="C2" s="15">
        <v>44716</v>
      </c>
      <c r="D2" s="16" t="s">
        <v>100</v>
      </c>
      <c r="E2" s="17">
        <v>181</v>
      </c>
      <c r="F2" s="17">
        <v>187</v>
      </c>
      <c r="G2" s="17">
        <v>189</v>
      </c>
      <c r="H2" s="17">
        <v>188</v>
      </c>
      <c r="I2" s="17"/>
      <c r="J2" s="17"/>
      <c r="K2" s="18">
        <f>COUNT(E2:J2)</f>
        <v>4</v>
      </c>
      <c r="L2" s="18">
        <f>SUM(E2:J2)</f>
        <v>745</v>
      </c>
      <c r="M2" s="19">
        <f>IFERROR(L2/K2,0)</f>
        <v>186.25</v>
      </c>
      <c r="N2" s="20">
        <v>3</v>
      </c>
      <c r="O2" s="21">
        <f>SUM(M2+N2)</f>
        <v>189.25</v>
      </c>
    </row>
    <row r="3" spans="1:17" x14ac:dyDescent="0.3">
      <c r="A3" s="13" t="s">
        <v>30</v>
      </c>
      <c r="B3" s="14" t="s">
        <v>105</v>
      </c>
      <c r="C3" s="15">
        <v>44744</v>
      </c>
      <c r="D3" s="16" t="s">
        <v>62</v>
      </c>
      <c r="E3" s="17">
        <v>186</v>
      </c>
      <c r="F3" s="17">
        <v>178</v>
      </c>
      <c r="G3" s="17">
        <v>182</v>
      </c>
      <c r="H3" s="17">
        <v>189</v>
      </c>
      <c r="I3" s="17"/>
      <c r="J3" s="17"/>
      <c r="K3" s="18">
        <v>4</v>
      </c>
      <c r="L3" s="18">
        <v>735</v>
      </c>
      <c r="M3" s="19">
        <v>183.75</v>
      </c>
      <c r="N3" s="20">
        <v>4</v>
      </c>
      <c r="O3" s="21">
        <v>187.75</v>
      </c>
    </row>
    <row r="4" spans="1:17" x14ac:dyDescent="0.3">
      <c r="A4" s="13" t="s">
        <v>30</v>
      </c>
      <c r="B4" s="14" t="s">
        <v>105</v>
      </c>
      <c r="C4" s="15">
        <v>44779</v>
      </c>
      <c r="D4" s="16" t="s">
        <v>62</v>
      </c>
      <c r="E4" s="17">
        <v>178</v>
      </c>
      <c r="F4" s="17">
        <v>188</v>
      </c>
      <c r="G4" s="17">
        <v>189</v>
      </c>
      <c r="H4" s="17">
        <v>188</v>
      </c>
      <c r="I4" s="17"/>
      <c r="J4" s="17"/>
      <c r="K4" s="18">
        <v>4</v>
      </c>
      <c r="L4" s="18">
        <v>743</v>
      </c>
      <c r="M4" s="19">
        <v>185.75</v>
      </c>
      <c r="N4" s="20">
        <v>3</v>
      </c>
      <c r="O4" s="21">
        <v>188.75</v>
      </c>
    </row>
    <row r="5" spans="1:17" x14ac:dyDescent="0.3">
      <c r="A5" s="13" t="s">
        <v>30</v>
      </c>
      <c r="B5" s="71" t="s">
        <v>105</v>
      </c>
      <c r="C5" s="15">
        <v>44793</v>
      </c>
      <c r="D5" s="16" t="s">
        <v>60</v>
      </c>
      <c r="E5" s="17">
        <v>181</v>
      </c>
      <c r="F5" s="17">
        <v>185</v>
      </c>
      <c r="G5" s="17">
        <v>186</v>
      </c>
      <c r="H5" s="17">
        <v>188</v>
      </c>
      <c r="I5" s="17">
        <v>190</v>
      </c>
      <c r="J5" s="17">
        <v>187</v>
      </c>
      <c r="K5" s="18">
        <v>6</v>
      </c>
      <c r="L5" s="18">
        <v>1117</v>
      </c>
      <c r="M5" s="19">
        <v>186.16666666666666</v>
      </c>
      <c r="N5" s="20">
        <v>4</v>
      </c>
      <c r="O5" s="21">
        <v>190.16666666666666</v>
      </c>
    </row>
    <row r="6" spans="1:17" x14ac:dyDescent="0.3">
      <c r="A6" s="13" t="s">
        <v>30</v>
      </c>
      <c r="B6" s="14" t="s">
        <v>105</v>
      </c>
      <c r="C6" s="15">
        <v>44828</v>
      </c>
      <c r="D6" s="16" t="s">
        <v>62</v>
      </c>
      <c r="E6" s="17">
        <v>186</v>
      </c>
      <c r="F6" s="17">
        <v>183</v>
      </c>
      <c r="G6" s="17">
        <v>188</v>
      </c>
      <c r="H6" s="17">
        <v>187</v>
      </c>
      <c r="I6" s="17">
        <v>184</v>
      </c>
      <c r="J6" s="17">
        <v>183</v>
      </c>
      <c r="K6" s="18">
        <v>6</v>
      </c>
      <c r="L6" s="18">
        <v>1111</v>
      </c>
      <c r="M6" s="19">
        <v>185.16666666666666</v>
      </c>
      <c r="N6" s="20">
        <v>6</v>
      </c>
      <c r="O6" s="21">
        <v>191.16666666666666</v>
      </c>
    </row>
    <row r="7" spans="1:17" x14ac:dyDescent="0.3">
      <c r="A7" s="13" t="s">
        <v>30</v>
      </c>
      <c r="B7" s="14" t="s">
        <v>105</v>
      </c>
      <c r="C7" s="15">
        <v>8318</v>
      </c>
      <c r="D7" s="16" t="s">
        <v>83</v>
      </c>
      <c r="E7" s="17">
        <v>188</v>
      </c>
      <c r="F7" s="17">
        <v>186</v>
      </c>
      <c r="G7" s="17">
        <v>187</v>
      </c>
      <c r="H7" s="17">
        <v>186</v>
      </c>
      <c r="I7" s="17"/>
      <c r="J7" s="17"/>
      <c r="K7" s="18">
        <v>4</v>
      </c>
      <c r="L7" s="18">
        <v>747</v>
      </c>
      <c r="M7" s="19">
        <v>186.75</v>
      </c>
      <c r="N7" s="20">
        <v>4</v>
      </c>
      <c r="O7" s="21">
        <v>190.75</v>
      </c>
    </row>
    <row r="8" spans="1:17" x14ac:dyDescent="0.3">
      <c r="A8" s="13" t="s">
        <v>30</v>
      </c>
      <c r="B8" s="74" t="s">
        <v>195</v>
      </c>
      <c r="C8" s="15">
        <v>44839</v>
      </c>
      <c r="D8" s="16" t="s">
        <v>60</v>
      </c>
      <c r="E8" s="17">
        <v>187</v>
      </c>
      <c r="F8" s="17">
        <v>185</v>
      </c>
      <c r="G8" s="17">
        <v>181</v>
      </c>
      <c r="H8" s="17">
        <v>186</v>
      </c>
      <c r="I8" s="17"/>
      <c r="J8" s="17"/>
      <c r="K8" s="18">
        <v>4</v>
      </c>
      <c r="L8" s="18">
        <v>739</v>
      </c>
      <c r="M8" s="19">
        <v>184.75</v>
      </c>
      <c r="N8" s="20">
        <v>4</v>
      </c>
      <c r="O8" s="21">
        <v>188.75</v>
      </c>
    </row>
    <row r="9" spans="1:17" x14ac:dyDescent="0.3">
      <c r="A9" s="13" t="s">
        <v>30</v>
      </c>
      <c r="B9" s="14" t="s">
        <v>105</v>
      </c>
      <c r="C9" s="15">
        <v>44832</v>
      </c>
      <c r="D9" s="16" t="s">
        <v>83</v>
      </c>
      <c r="E9" s="17">
        <v>181</v>
      </c>
      <c r="F9" s="17">
        <v>177</v>
      </c>
      <c r="G9" s="17">
        <v>182</v>
      </c>
      <c r="H9" s="17">
        <v>173</v>
      </c>
      <c r="I9" s="17"/>
      <c r="J9" s="17"/>
      <c r="K9" s="18">
        <v>4</v>
      </c>
      <c r="L9" s="18">
        <v>713</v>
      </c>
      <c r="M9" s="19">
        <v>178.25</v>
      </c>
      <c r="N9" s="20">
        <v>3</v>
      </c>
      <c r="O9" s="21">
        <v>181.25</v>
      </c>
    </row>
    <row r="10" spans="1:17" x14ac:dyDescent="0.3">
      <c r="A10" s="13" t="s">
        <v>30</v>
      </c>
      <c r="B10" s="14" t="s">
        <v>105</v>
      </c>
      <c r="C10" s="15">
        <v>44856</v>
      </c>
      <c r="D10" s="16" t="s">
        <v>62</v>
      </c>
      <c r="E10" s="17">
        <v>185</v>
      </c>
      <c r="F10" s="17">
        <v>181</v>
      </c>
      <c r="G10" s="17">
        <v>177</v>
      </c>
      <c r="H10" s="17">
        <v>185</v>
      </c>
      <c r="I10" s="17"/>
      <c r="J10" s="17"/>
      <c r="K10" s="18">
        <v>4</v>
      </c>
      <c r="L10" s="18">
        <v>728</v>
      </c>
      <c r="M10" s="19">
        <v>182</v>
      </c>
      <c r="N10" s="20">
        <v>3</v>
      </c>
      <c r="O10" s="21">
        <v>185</v>
      </c>
    </row>
    <row r="12" spans="1:17" x14ac:dyDescent="0.3">
      <c r="K12" s="8">
        <f>SUM(K2:K11)</f>
        <v>40</v>
      </c>
      <c r="L12" s="8">
        <f>SUM(L2:L11)</f>
        <v>7378</v>
      </c>
      <c r="M12" s="7">
        <f>SUM(L12/K12)</f>
        <v>184.45</v>
      </c>
      <c r="N12" s="8">
        <f>SUM(N2:N11)</f>
        <v>34</v>
      </c>
      <c r="O12" s="12">
        <f>SUM(M12+N12)</f>
        <v>218.45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9_2_1"/>
    <protectedRange algorithmName="SHA-512" hashValue="ON39YdpmFHfN9f47KpiRvqrKx0V9+erV1CNkpWzYhW/Qyc6aT8rEyCrvauWSYGZK2ia3o7vd3akF07acHAFpOA==" saltValue="yVW9XmDwTqEnmpSGai0KYg==" spinCount="100000" sqref="D2" name="Range1_1_11_3_1"/>
    <protectedRange algorithmName="SHA-512" hashValue="ON39YdpmFHfN9f47KpiRvqrKx0V9+erV1CNkpWzYhW/Qyc6aT8rEyCrvauWSYGZK2ia3o7vd3akF07acHAFpOA==" saltValue="yVW9XmDwTqEnmpSGai0KYg==" spinCount="100000" sqref="E2:H2" name="Range1_3_9_1_1"/>
    <protectedRange algorithmName="SHA-512" hashValue="ON39YdpmFHfN9f47KpiRvqrKx0V9+erV1CNkpWzYhW/Qyc6aT8rEyCrvauWSYGZK2ia3o7vd3akF07acHAFpOA==" saltValue="yVW9XmDwTqEnmpSGai0KYg==" spinCount="100000" sqref="B3:C3 E3:J3" name="Range1_38"/>
    <protectedRange algorithmName="SHA-512" hashValue="ON39YdpmFHfN9f47KpiRvqrKx0V9+erV1CNkpWzYhW/Qyc6aT8rEyCrvauWSYGZK2ia3o7vd3akF07acHAFpOA==" saltValue="yVW9XmDwTqEnmpSGai0KYg==" spinCount="100000" sqref="D3" name="Range1_1_38"/>
    <protectedRange algorithmName="SHA-512" hashValue="ON39YdpmFHfN9f47KpiRvqrKx0V9+erV1CNkpWzYhW/Qyc6aT8rEyCrvauWSYGZK2ia3o7vd3akF07acHAFpOA==" saltValue="yVW9XmDwTqEnmpSGai0KYg==" spinCount="100000" sqref="B4:C4 I4:J4" name="Range1_6_1"/>
    <protectedRange algorithmName="SHA-512" hashValue="ON39YdpmFHfN9f47KpiRvqrKx0V9+erV1CNkpWzYhW/Qyc6aT8rEyCrvauWSYGZK2ia3o7vd3akF07acHAFpOA==" saltValue="yVW9XmDwTqEnmpSGai0KYg==" spinCount="100000" sqref="D4" name="Range1_1_4_1"/>
    <protectedRange algorithmName="SHA-512" hashValue="ON39YdpmFHfN9f47KpiRvqrKx0V9+erV1CNkpWzYhW/Qyc6aT8rEyCrvauWSYGZK2ia3o7vd3akF07acHAFpOA==" saltValue="yVW9XmDwTqEnmpSGai0KYg==" spinCount="100000" sqref="E4:H4" name="Range1_3_1_1"/>
    <protectedRange algorithmName="SHA-512" hashValue="ON39YdpmFHfN9f47KpiRvqrKx0V9+erV1CNkpWzYhW/Qyc6aT8rEyCrvauWSYGZK2ia3o7vd3akF07acHAFpOA==" saltValue="yVW9XmDwTqEnmpSGai0KYg==" spinCount="100000" sqref="B5:C5 E5:J5" name="Range1_13"/>
    <protectedRange algorithmName="SHA-512" hashValue="ON39YdpmFHfN9f47KpiRvqrKx0V9+erV1CNkpWzYhW/Qyc6aT8rEyCrvauWSYGZK2ia3o7vd3akF07acHAFpOA==" saltValue="yVW9XmDwTqEnmpSGai0KYg==" spinCount="100000" sqref="D5" name="Range1_1_10"/>
    <protectedRange algorithmName="SHA-512" hashValue="ON39YdpmFHfN9f47KpiRvqrKx0V9+erV1CNkpWzYhW/Qyc6aT8rEyCrvauWSYGZK2ia3o7vd3akF07acHAFpOA==" saltValue="yVW9XmDwTqEnmpSGai0KYg==" spinCount="100000" sqref="B6:C6 I6:J6" name="Range1_20_1"/>
    <protectedRange algorithmName="SHA-512" hashValue="ON39YdpmFHfN9f47KpiRvqrKx0V9+erV1CNkpWzYhW/Qyc6aT8rEyCrvauWSYGZK2ia3o7vd3akF07acHAFpOA==" saltValue="yVW9XmDwTqEnmpSGai0KYg==" spinCount="100000" sqref="D6" name="Range1_1_19_1"/>
    <protectedRange algorithmName="SHA-512" hashValue="ON39YdpmFHfN9f47KpiRvqrKx0V9+erV1CNkpWzYhW/Qyc6aT8rEyCrvauWSYGZK2ia3o7vd3akF07acHAFpOA==" saltValue="yVW9XmDwTqEnmpSGai0KYg==" spinCount="100000" sqref="E6:H6" name="Range1_3_7"/>
    <protectedRange sqref="E7:J7 B7:C7" name="Range1_10_2"/>
    <protectedRange sqref="D7" name="Range1_1_8_2"/>
    <protectedRange sqref="B8:C9 E8:J9" name="Range1_12_2"/>
    <protectedRange sqref="D8:D9" name="Range1_1_9_2"/>
    <protectedRange algorithmName="SHA-512" hashValue="ON39YdpmFHfN9f47KpiRvqrKx0V9+erV1CNkpWzYhW/Qyc6aT8rEyCrvauWSYGZK2ia3o7vd3akF07acHAFpOA==" saltValue="yVW9XmDwTqEnmpSGai0KYg==" spinCount="100000" sqref="B10:C10 E10:J10" name="Range1_81"/>
    <protectedRange algorithmName="SHA-512" hashValue="ON39YdpmFHfN9f47KpiRvqrKx0V9+erV1CNkpWzYhW/Qyc6aT8rEyCrvauWSYGZK2ia3o7vd3akF07acHAFpOA==" saltValue="yVW9XmDwTqEnmpSGai0KYg==" spinCount="100000" sqref="D10" name="Range1_1_79"/>
  </protectedRanges>
  <conditionalFormatting sqref="F2">
    <cfRule type="top10" dxfId="1368" priority="49" rank="1"/>
  </conditionalFormatting>
  <conditionalFormatting sqref="G2">
    <cfRule type="top10" dxfId="1367" priority="48" rank="1"/>
  </conditionalFormatting>
  <conditionalFormatting sqref="H2">
    <cfRule type="top10" dxfId="1366" priority="47" rank="1"/>
  </conditionalFormatting>
  <conditionalFormatting sqref="I2">
    <cfRule type="top10" dxfId="1365" priority="45" rank="1"/>
  </conditionalFormatting>
  <conditionalFormatting sqref="J2">
    <cfRule type="top10" dxfId="1364" priority="46" rank="1"/>
  </conditionalFormatting>
  <conditionalFormatting sqref="E2">
    <cfRule type="top10" dxfId="1363" priority="50" rank="1"/>
  </conditionalFormatting>
  <conditionalFormatting sqref="I3">
    <cfRule type="top10" dxfId="1362" priority="39" rank="1"/>
  </conditionalFormatting>
  <conditionalFormatting sqref="H3">
    <cfRule type="top10" dxfId="1361" priority="40" rank="1"/>
  </conditionalFormatting>
  <conditionalFormatting sqref="G3">
    <cfRule type="top10" dxfId="1360" priority="41" rank="1"/>
  </conditionalFormatting>
  <conditionalFormatting sqref="F3">
    <cfRule type="top10" dxfId="1359" priority="42" rank="1"/>
  </conditionalFormatting>
  <conditionalFormatting sqref="E3">
    <cfRule type="top10" dxfId="1358" priority="43" rank="1"/>
  </conditionalFormatting>
  <conditionalFormatting sqref="J3">
    <cfRule type="top10" dxfId="1357" priority="44" rank="1"/>
  </conditionalFormatting>
  <conditionalFormatting sqref="E3:J3">
    <cfRule type="cellIs" dxfId="1356" priority="38" operator="equal">
      <formula>200</formula>
    </cfRule>
  </conditionalFormatting>
  <conditionalFormatting sqref="F4">
    <cfRule type="top10" dxfId="1355" priority="32" rank="1"/>
  </conditionalFormatting>
  <conditionalFormatting sqref="G4">
    <cfRule type="top10" dxfId="1354" priority="33" rank="1"/>
  </conditionalFormatting>
  <conditionalFormatting sqref="H4">
    <cfRule type="top10" dxfId="1353" priority="34" rank="1"/>
  </conditionalFormatting>
  <conditionalFormatting sqref="I4">
    <cfRule type="top10" dxfId="1352" priority="35" rank="1"/>
  </conditionalFormatting>
  <conditionalFormatting sqref="J4">
    <cfRule type="top10" dxfId="1351" priority="36" rank="1"/>
  </conditionalFormatting>
  <conditionalFormatting sqref="E4">
    <cfRule type="top10" dxfId="1350" priority="37" rank="1"/>
  </conditionalFormatting>
  <conditionalFormatting sqref="E5">
    <cfRule type="top10" dxfId="1349" priority="31" rank="1"/>
  </conditionalFormatting>
  <conditionalFormatting sqref="F5">
    <cfRule type="top10" dxfId="1348" priority="30" rank="1"/>
  </conditionalFormatting>
  <conditionalFormatting sqref="G5">
    <cfRule type="top10" dxfId="1347" priority="29" rank="1"/>
  </conditionalFormatting>
  <conditionalFormatting sqref="H5">
    <cfRule type="top10" dxfId="1346" priority="28" rank="1"/>
  </conditionalFormatting>
  <conditionalFormatting sqref="I5">
    <cfRule type="top10" dxfId="1345" priority="27" rank="1"/>
  </conditionalFormatting>
  <conditionalFormatting sqref="J5">
    <cfRule type="top10" dxfId="1344" priority="26" rank="1"/>
  </conditionalFormatting>
  <conditionalFormatting sqref="F6">
    <cfRule type="top10" dxfId="1343" priority="20" rank="1"/>
  </conditionalFormatting>
  <conditionalFormatting sqref="G6">
    <cfRule type="top10" dxfId="1342" priority="21" rank="1"/>
  </conditionalFormatting>
  <conditionalFormatting sqref="H6">
    <cfRule type="top10" dxfId="1341" priority="22" rank="1"/>
  </conditionalFormatting>
  <conditionalFormatting sqref="I6">
    <cfRule type="top10" dxfId="1340" priority="23" rank="1"/>
  </conditionalFormatting>
  <conditionalFormatting sqref="J6">
    <cfRule type="top10" dxfId="1339" priority="24" rank="1"/>
  </conditionalFormatting>
  <conditionalFormatting sqref="E6">
    <cfRule type="top10" dxfId="1338" priority="25" rank="1"/>
  </conditionalFormatting>
  <conditionalFormatting sqref="J7">
    <cfRule type="top10" dxfId="1337" priority="14" rank="1"/>
  </conditionalFormatting>
  <conditionalFormatting sqref="I7">
    <cfRule type="top10" dxfId="1336" priority="15" rank="1"/>
  </conditionalFormatting>
  <conditionalFormatting sqref="H7">
    <cfRule type="top10" dxfId="1335" priority="16" rank="1"/>
  </conditionalFormatting>
  <conditionalFormatting sqref="G7">
    <cfRule type="top10" dxfId="1334" priority="17" rank="1"/>
  </conditionalFormatting>
  <conditionalFormatting sqref="F7">
    <cfRule type="top10" dxfId="1333" priority="18" rank="1"/>
  </conditionalFormatting>
  <conditionalFormatting sqref="E7">
    <cfRule type="top10" dxfId="1332" priority="19" rank="1"/>
  </conditionalFormatting>
  <conditionalFormatting sqref="E8:E9">
    <cfRule type="top10" dxfId="1331" priority="13" rank="1"/>
  </conditionalFormatting>
  <conditionalFormatting sqref="F8:F9">
    <cfRule type="top10" dxfId="1330" priority="12" rank="1"/>
  </conditionalFormatting>
  <conditionalFormatting sqref="G8:G9">
    <cfRule type="top10" dxfId="1329" priority="11" rank="1"/>
  </conditionalFormatting>
  <conditionalFormatting sqref="H8:H9">
    <cfRule type="top10" dxfId="1328" priority="10" rank="1"/>
  </conditionalFormatting>
  <conditionalFormatting sqref="I8:I9">
    <cfRule type="top10" dxfId="1327" priority="9" rank="1"/>
  </conditionalFormatting>
  <conditionalFormatting sqref="J8:J9">
    <cfRule type="top10" dxfId="1326" priority="8" rank="1"/>
  </conditionalFormatting>
  <conditionalFormatting sqref="I10">
    <cfRule type="top10" dxfId="1325" priority="2" rank="1"/>
  </conditionalFormatting>
  <conditionalFormatting sqref="H10">
    <cfRule type="top10" dxfId="1324" priority="3" rank="1"/>
  </conditionalFormatting>
  <conditionalFormatting sqref="G10">
    <cfRule type="top10" dxfId="1323" priority="4" rank="1"/>
  </conditionalFormatting>
  <conditionalFormatting sqref="F10">
    <cfRule type="top10" dxfId="1322" priority="5" rank="1"/>
  </conditionalFormatting>
  <conditionalFormatting sqref="E10">
    <cfRule type="top10" dxfId="1321" priority="6" rank="1"/>
  </conditionalFormatting>
  <conditionalFormatting sqref="J10">
    <cfRule type="top10" dxfId="1320" priority="7" rank="1"/>
  </conditionalFormatting>
  <conditionalFormatting sqref="E10:J10">
    <cfRule type="cellIs" dxfId="1319" priority="1" operator="equal">
      <formula>200</formula>
    </cfRule>
  </conditionalFormatting>
  <hyperlinks>
    <hyperlink ref="Q1" location="'National Rankings'!A1" display="Back to Ranking" xr:uid="{7FB6FEBB-03A9-482E-B4FF-BA1966A1D66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50C820E-C884-4477-8C73-3E494398462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572B8-3383-4659-B16E-10E2195DC7A5}">
  <sheetPr codeName="Sheet54"/>
  <dimension ref="A1:Q39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88</v>
      </c>
      <c r="C2" s="15">
        <v>44689</v>
      </c>
      <c r="D2" s="16" t="s">
        <v>83</v>
      </c>
      <c r="E2" s="17">
        <v>194</v>
      </c>
      <c r="F2" s="17">
        <v>194</v>
      </c>
      <c r="G2" s="17">
        <v>195</v>
      </c>
      <c r="H2" s="17">
        <v>196</v>
      </c>
      <c r="I2" s="17"/>
      <c r="J2" s="17"/>
      <c r="K2" s="18">
        <v>4</v>
      </c>
      <c r="L2" s="18">
        <v>779</v>
      </c>
      <c r="M2" s="19">
        <v>194.75</v>
      </c>
      <c r="N2" s="20">
        <v>13</v>
      </c>
      <c r="O2" s="21">
        <v>207.75</v>
      </c>
    </row>
    <row r="3" spans="1:17" x14ac:dyDescent="0.3">
      <c r="A3" s="13" t="s">
        <v>30</v>
      </c>
      <c r="B3" s="14" t="s">
        <v>88</v>
      </c>
      <c r="C3" s="15">
        <v>44695</v>
      </c>
      <c r="D3" s="16" t="s">
        <v>62</v>
      </c>
      <c r="E3" s="17">
        <v>188</v>
      </c>
      <c r="F3" s="17">
        <v>191</v>
      </c>
      <c r="G3" s="17">
        <v>194</v>
      </c>
      <c r="H3" s="17">
        <v>192</v>
      </c>
      <c r="I3" s="17"/>
      <c r="J3" s="17"/>
      <c r="K3" s="18">
        <v>4</v>
      </c>
      <c r="L3" s="18">
        <v>765</v>
      </c>
      <c r="M3" s="19">
        <v>191.25</v>
      </c>
      <c r="N3" s="20">
        <v>4</v>
      </c>
      <c r="O3" s="21">
        <v>195.25</v>
      </c>
    </row>
    <row r="4" spans="1:17" x14ac:dyDescent="0.3">
      <c r="A4" s="35" t="s">
        <v>29</v>
      </c>
      <c r="B4" s="14" t="s">
        <v>88</v>
      </c>
      <c r="C4" s="15">
        <v>44716</v>
      </c>
      <c r="D4" s="16" t="s">
        <v>100</v>
      </c>
      <c r="E4" s="17">
        <v>190</v>
      </c>
      <c r="F4" s="17">
        <v>195</v>
      </c>
      <c r="G4" s="17">
        <v>195</v>
      </c>
      <c r="H4" s="17">
        <v>198</v>
      </c>
      <c r="I4" s="17"/>
      <c r="J4" s="17"/>
      <c r="K4" s="18">
        <f>COUNT(E4:J4)</f>
        <v>4</v>
      </c>
      <c r="L4" s="18">
        <f>SUM(E4:J4)</f>
        <v>778</v>
      </c>
      <c r="M4" s="19">
        <f>IFERROR(L4/K4,0)</f>
        <v>194.5</v>
      </c>
      <c r="N4" s="20">
        <v>13</v>
      </c>
      <c r="O4" s="21">
        <f>SUM(M4+N4)</f>
        <v>207.5</v>
      </c>
    </row>
    <row r="5" spans="1:17" x14ac:dyDescent="0.3">
      <c r="A5" s="35" t="s">
        <v>29</v>
      </c>
      <c r="B5" s="14" t="s">
        <v>88</v>
      </c>
      <c r="C5" s="15">
        <v>44717</v>
      </c>
      <c r="D5" s="16" t="s">
        <v>83</v>
      </c>
      <c r="E5" s="17">
        <v>194</v>
      </c>
      <c r="F5" s="17">
        <v>191</v>
      </c>
      <c r="G5" s="17">
        <v>195</v>
      </c>
      <c r="H5" s="17">
        <v>199</v>
      </c>
      <c r="I5" s="17">
        <v>200</v>
      </c>
      <c r="J5" s="17">
        <v>197</v>
      </c>
      <c r="K5" s="18">
        <v>6</v>
      </c>
      <c r="L5" s="18">
        <v>1176</v>
      </c>
      <c r="M5" s="19">
        <v>196</v>
      </c>
      <c r="N5" s="20">
        <v>20</v>
      </c>
      <c r="O5" s="21">
        <v>216</v>
      </c>
    </row>
    <row r="6" spans="1:17" x14ac:dyDescent="0.3">
      <c r="A6" s="13" t="s">
        <v>30</v>
      </c>
      <c r="B6" s="14" t="s">
        <v>88</v>
      </c>
      <c r="C6" s="15">
        <v>44731</v>
      </c>
      <c r="D6" s="16" t="s">
        <v>92</v>
      </c>
      <c r="E6" s="17">
        <v>195</v>
      </c>
      <c r="F6" s="17">
        <v>193</v>
      </c>
      <c r="G6" s="17">
        <v>200</v>
      </c>
      <c r="H6" s="17">
        <v>199</v>
      </c>
      <c r="I6" s="17"/>
      <c r="J6" s="17"/>
      <c r="K6" s="18">
        <v>4</v>
      </c>
      <c r="L6" s="18">
        <v>787</v>
      </c>
      <c r="M6" s="19">
        <v>196.75</v>
      </c>
      <c r="N6" s="20">
        <v>5</v>
      </c>
      <c r="O6" s="21">
        <v>201.75</v>
      </c>
    </row>
    <row r="7" spans="1:17" x14ac:dyDescent="0.3">
      <c r="A7" s="13" t="s">
        <v>30</v>
      </c>
      <c r="B7" s="14" t="s">
        <v>88</v>
      </c>
      <c r="C7" s="15">
        <v>44734</v>
      </c>
      <c r="D7" s="16" t="s">
        <v>83</v>
      </c>
      <c r="E7" s="17">
        <v>192</v>
      </c>
      <c r="F7" s="17">
        <v>195</v>
      </c>
      <c r="G7" s="17">
        <v>193</v>
      </c>
      <c r="H7" s="17">
        <v>199</v>
      </c>
      <c r="I7" s="17"/>
      <c r="J7" s="17"/>
      <c r="K7" s="18">
        <v>4</v>
      </c>
      <c r="L7" s="18">
        <v>779</v>
      </c>
      <c r="M7" s="19">
        <v>194.75</v>
      </c>
      <c r="N7" s="20">
        <v>13</v>
      </c>
      <c r="O7" s="21">
        <v>207.75</v>
      </c>
    </row>
    <row r="8" spans="1:17" x14ac:dyDescent="0.3">
      <c r="A8" s="13" t="s">
        <v>30</v>
      </c>
      <c r="B8" s="14" t="s">
        <v>88</v>
      </c>
      <c r="C8" s="15">
        <v>44744</v>
      </c>
      <c r="D8" s="16" t="s">
        <v>62</v>
      </c>
      <c r="E8" s="17">
        <v>197</v>
      </c>
      <c r="F8" s="17">
        <v>192</v>
      </c>
      <c r="G8" s="17">
        <v>194</v>
      </c>
      <c r="H8" s="17">
        <v>198</v>
      </c>
      <c r="I8" s="17"/>
      <c r="J8" s="17"/>
      <c r="K8" s="18">
        <v>4</v>
      </c>
      <c r="L8" s="18">
        <v>781</v>
      </c>
      <c r="M8" s="19">
        <v>195.25</v>
      </c>
      <c r="N8" s="20">
        <v>13</v>
      </c>
      <c r="O8" s="21">
        <v>208.25</v>
      </c>
    </row>
    <row r="9" spans="1:17" x14ac:dyDescent="0.3">
      <c r="A9" s="13" t="s">
        <v>30</v>
      </c>
      <c r="B9" s="14" t="s">
        <v>123</v>
      </c>
      <c r="C9" s="15">
        <v>44748</v>
      </c>
      <c r="D9" s="16" t="s">
        <v>60</v>
      </c>
      <c r="E9" s="17">
        <v>196</v>
      </c>
      <c r="F9" s="17">
        <v>198</v>
      </c>
      <c r="G9" s="17">
        <v>197</v>
      </c>
      <c r="H9" s="17">
        <v>199</v>
      </c>
      <c r="I9" s="17"/>
      <c r="J9" s="17"/>
      <c r="K9" s="18">
        <v>4</v>
      </c>
      <c r="L9" s="18">
        <v>790</v>
      </c>
      <c r="M9" s="19">
        <v>197.5</v>
      </c>
      <c r="N9" s="20">
        <v>13</v>
      </c>
      <c r="O9" s="21">
        <v>210.5</v>
      </c>
    </row>
    <row r="10" spans="1:17" x14ac:dyDescent="0.3">
      <c r="A10" s="13" t="s">
        <v>30</v>
      </c>
      <c r="B10" s="14" t="s">
        <v>88</v>
      </c>
      <c r="C10" s="15">
        <v>44758</v>
      </c>
      <c r="D10" s="16" t="s">
        <v>24</v>
      </c>
      <c r="E10" s="17">
        <v>194</v>
      </c>
      <c r="F10" s="17">
        <v>199</v>
      </c>
      <c r="G10" s="17">
        <v>196</v>
      </c>
      <c r="H10" s="17">
        <v>196</v>
      </c>
      <c r="I10" s="17">
        <v>196</v>
      </c>
      <c r="J10" s="17">
        <v>199</v>
      </c>
      <c r="K10" s="18">
        <v>6</v>
      </c>
      <c r="L10" s="18">
        <v>1180</v>
      </c>
      <c r="M10" s="19">
        <v>196.66666666666666</v>
      </c>
      <c r="N10" s="20">
        <v>16</v>
      </c>
      <c r="O10" s="21">
        <v>212.66666666666666</v>
      </c>
    </row>
    <row r="11" spans="1:17" x14ac:dyDescent="0.3">
      <c r="A11" s="13" t="s">
        <v>30</v>
      </c>
      <c r="B11" s="14" t="s">
        <v>88</v>
      </c>
      <c r="C11" s="15">
        <v>44752</v>
      </c>
      <c r="D11" s="16" t="s">
        <v>83</v>
      </c>
      <c r="E11" s="17">
        <v>193</v>
      </c>
      <c r="F11" s="17">
        <v>194</v>
      </c>
      <c r="G11" s="17">
        <v>199</v>
      </c>
      <c r="H11" s="17">
        <v>192</v>
      </c>
      <c r="I11" s="17"/>
      <c r="J11" s="17"/>
      <c r="K11" s="18">
        <v>4</v>
      </c>
      <c r="L11" s="18">
        <v>778</v>
      </c>
      <c r="M11" s="19">
        <v>194.5</v>
      </c>
      <c r="N11" s="20">
        <v>9</v>
      </c>
      <c r="O11" s="21">
        <v>203.5</v>
      </c>
    </row>
    <row r="12" spans="1:17" x14ac:dyDescent="0.3">
      <c r="A12" s="13" t="s">
        <v>30</v>
      </c>
      <c r="B12" s="14" t="s">
        <v>88</v>
      </c>
      <c r="C12" s="15">
        <v>44759</v>
      </c>
      <c r="D12" s="16" t="s">
        <v>135</v>
      </c>
      <c r="E12" s="17">
        <v>196</v>
      </c>
      <c r="F12" s="17">
        <v>196</v>
      </c>
      <c r="G12" s="17">
        <v>197</v>
      </c>
      <c r="H12" s="17">
        <v>199</v>
      </c>
      <c r="I12" s="17"/>
      <c r="J12" s="17"/>
      <c r="K12" s="18">
        <f>COUNT(E12:J12)</f>
        <v>4</v>
      </c>
      <c r="L12" s="18">
        <f>SUM(E12:J12)</f>
        <v>788</v>
      </c>
      <c r="M12" s="19">
        <f>IFERROR(L12/K12,0)</f>
        <v>197</v>
      </c>
      <c r="N12" s="20">
        <v>11</v>
      </c>
      <c r="O12" s="21">
        <f>SUM(M12+N12)</f>
        <v>208</v>
      </c>
    </row>
    <row r="13" spans="1:17" x14ac:dyDescent="0.3">
      <c r="A13" s="13" t="s">
        <v>30</v>
      </c>
      <c r="B13" s="14" t="s">
        <v>123</v>
      </c>
      <c r="C13" s="15">
        <v>44776</v>
      </c>
      <c r="D13" s="16" t="s">
        <v>60</v>
      </c>
      <c r="E13" s="17">
        <v>200</v>
      </c>
      <c r="F13" s="17">
        <v>198</v>
      </c>
      <c r="G13" s="17">
        <v>198</v>
      </c>
      <c r="H13" s="17">
        <v>198</v>
      </c>
      <c r="I13" s="17"/>
      <c r="J13" s="17"/>
      <c r="K13" s="18">
        <v>4</v>
      </c>
      <c r="L13" s="18">
        <v>794</v>
      </c>
      <c r="M13" s="19">
        <v>198.5</v>
      </c>
      <c r="N13" s="20">
        <v>11</v>
      </c>
      <c r="O13" s="21">
        <v>209.5</v>
      </c>
    </row>
    <row r="14" spans="1:17" x14ac:dyDescent="0.3">
      <c r="A14" s="13" t="s">
        <v>30</v>
      </c>
      <c r="B14" s="14" t="s">
        <v>88</v>
      </c>
      <c r="C14" s="15">
        <v>44769</v>
      </c>
      <c r="D14" s="16" t="s">
        <v>83</v>
      </c>
      <c r="E14" s="17">
        <v>195</v>
      </c>
      <c r="F14" s="17">
        <v>195.001</v>
      </c>
      <c r="G14" s="17">
        <v>197</v>
      </c>
      <c r="H14" s="17">
        <v>200</v>
      </c>
      <c r="I14" s="17"/>
      <c r="J14" s="17"/>
      <c r="K14" s="18">
        <v>4</v>
      </c>
      <c r="L14" s="18">
        <v>787.00099999999998</v>
      </c>
      <c r="M14" s="19">
        <v>196.75024999999999</v>
      </c>
      <c r="N14" s="20">
        <v>13</v>
      </c>
      <c r="O14" s="21">
        <v>209.75024999999999</v>
      </c>
    </row>
    <row r="15" spans="1:17" x14ac:dyDescent="0.3">
      <c r="A15" s="13" t="s">
        <v>30</v>
      </c>
      <c r="B15" s="14" t="s">
        <v>88</v>
      </c>
      <c r="C15" s="15">
        <v>44780</v>
      </c>
      <c r="D15" s="16" t="s">
        <v>83</v>
      </c>
      <c r="E15" s="17">
        <v>195</v>
      </c>
      <c r="F15" s="17">
        <v>198</v>
      </c>
      <c r="G15" s="17">
        <v>197</v>
      </c>
      <c r="H15" s="17">
        <v>197</v>
      </c>
      <c r="I15" s="17"/>
      <c r="J15" s="17"/>
      <c r="K15" s="18">
        <v>4</v>
      </c>
      <c r="L15" s="18">
        <v>787</v>
      </c>
      <c r="M15" s="19">
        <v>196.75</v>
      </c>
      <c r="N15" s="20">
        <v>5</v>
      </c>
      <c r="O15" s="21">
        <v>201.75</v>
      </c>
    </row>
    <row r="16" spans="1:17" x14ac:dyDescent="0.3">
      <c r="A16" s="13" t="s">
        <v>30</v>
      </c>
      <c r="B16" s="14" t="s">
        <v>88</v>
      </c>
      <c r="C16" s="15">
        <v>44790</v>
      </c>
      <c r="D16" s="16" t="s">
        <v>60</v>
      </c>
      <c r="E16" s="17">
        <v>193</v>
      </c>
      <c r="F16" s="17">
        <v>198.001</v>
      </c>
      <c r="G16" s="17">
        <v>196</v>
      </c>
      <c r="H16" s="17">
        <v>194.001</v>
      </c>
      <c r="I16" s="17"/>
      <c r="J16" s="17"/>
      <c r="K16" s="18">
        <v>4</v>
      </c>
      <c r="L16" s="18">
        <v>781.00199999999995</v>
      </c>
      <c r="M16" s="19">
        <v>195.25049999999999</v>
      </c>
      <c r="N16" s="20">
        <v>8</v>
      </c>
      <c r="O16" s="21">
        <v>203.25049999999999</v>
      </c>
    </row>
    <row r="17" spans="1:15" x14ac:dyDescent="0.3">
      <c r="A17" s="13" t="s">
        <v>30</v>
      </c>
      <c r="B17" s="14" t="s">
        <v>88</v>
      </c>
      <c r="C17" s="15">
        <v>44779</v>
      </c>
      <c r="D17" s="16" t="s">
        <v>62</v>
      </c>
      <c r="E17" s="17">
        <v>196</v>
      </c>
      <c r="F17" s="17">
        <v>193</v>
      </c>
      <c r="G17" s="17">
        <v>197</v>
      </c>
      <c r="H17" s="17">
        <v>196.001</v>
      </c>
      <c r="I17" s="17"/>
      <c r="J17" s="17"/>
      <c r="K17" s="18">
        <v>4</v>
      </c>
      <c r="L17" s="18">
        <v>782.00099999999998</v>
      </c>
      <c r="M17" s="19">
        <v>195.50024999999999</v>
      </c>
      <c r="N17" s="20">
        <v>11</v>
      </c>
      <c r="O17" s="21">
        <v>206.50024999999999</v>
      </c>
    </row>
    <row r="18" spans="1:15" x14ac:dyDescent="0.3">
      <c r="A18" s="13" t="s">
        <v>30</v>
      </c>
      <c r="B18" s="14" t="s">
        <v>88</v>
      </c>
      <c r="C18" s="15">
        <v>44797</v>
      </c>
      <c r="D18" s="16" t="s">
        <v>83</v>
      </c>
      <c r="E18" s="17">
        <v>194</v>
      </c>
      <c r="F18" s="17">
        <v>197</v>
      </c>
      <c r="G18" s="17">
        <v>198</v>
      </c>
      <c r="H18" s="17">
        <v>196</v>
      </c>
      <c r="I18" s="17"/>
      <c r="J18" s="17"/>
      <c r="K18" s="18">
        <v>4</v>
      </c>
      <c r="L18" s="18">
        <v>785</v>
      </c>
      <c r="M18" s="19">
        <v>196.25</v>
      </c>
      <c r="N18" s="20">
        <v>9</v>
      </c>
      <c r="O18" s="21">
        <v>205.25</v>
      </c>
    </row>
    <row r="19" spans="1:15" x14ac:dyDescent="0.3">
      <c r="A19" s="13" t="s">
        <v>30</v>
      </c>
      <c r="B19" s="14" t="s">
        <v>88</v>
      </c>
      <c r="C19" s="15">
        <v>44807</v>
      </c>
      <c r="D19" s="16" t="s">
        <v>172</v>
      </c>
      <c r="E19" s="17">
        <v>198</v>
      </c>
      <c r="F19" s="17">
        <v>190</v>
      </c>
      <c r="G19" s="17">
        <v>195</v>
      </c>
      <c r="H19" s="17">
        <v>198.001</v>
      </c>
      <c r="I19" s="17">
        <v>197</v>
      </c>
      <c r="J19" s="17">
        <v>196</v>
      </c>
      <c r="K19" s="18">
        <v>6</v>
      </c>
      <c r="L19" s="18">
        <v>1174.001</v>
      </c>
      <c r="M19" s="19">
        <v>195.66683333333333</v>
      </c>
      <c r="N19" s="20">
        <v>12</v>
      </c>
      <c r="O19" s="21">
        <v>207.66683333333333</v>
      </c>
    </row>
    <row r="20" spans="1:15" x14ac:dyDescent="0.3">
      <c r="A20" s="13" t="s">
        <v>30</v>
      </c>
      <c r="B20" s="70" t="s">
        <v>88</v>
      </c>
      <c r="C20" s="15">
        <v>44794</v>
      </c>
      <c r="D20" s="16" t="s">
        <v>92</v>
      </c>
      <c r="E20" s="17">
        <v>194</v>
      </c>
      <c r="F20" s="17">
        <v>192.001</v>
      </c>
      <c r="G20" s="17">
        <v>193</v>
      </c>
      <c r="H20" s="17">
        <v>191</v>
      </c>
      <c r="I20" s="17"/>
      <c r="J20" s="17"/>
      <c r="K20" s="18">
        <v>4</v>
      </c>
      <c r="L20" s="18">
        <v>770.00099999999998</v>
      </c>
      <c r="M20" s="19">
        <v>192.50024999999999</v>
      </c>
      <c r="N20" s="20">
        <v>11</v>
      </c>
      <c r="O20" s="21">
        <v>203.50024999999999</v>
      </c>
    </row>
    <row r="21" spans="1:15" x14ac:dyDescent="0.3">
      <c r="A21" s="13" t="s">
        <v>30</v>
      </c>
      <c r="B21" s="70" t="s">
        <v>88</v>
      </c>
      <c r="C21" s="15">
        <v>44793</v>
      </c>
      <c r="D21" s="16" t="s">
        <v>60</v>
      </c>
      <c r="E21" s="17">
        <v>193</v>
      </c>
      <c r="F21" s="17">
        <v>196</v>
      </c>
      <c r="G21" s="17">
        <v>195</v>
      </c>
      <c r="H21" s="17">
        <v>196</v>
      </c>
      <c r="I21" s="17">
        <v>196</v>
      </c>
      <c r="J21" s="17">
        <v>198</v>
      </c>
      <c r="K21" s="18">
        <v>6</v>
      </c>
      <c r="L21" s="18">
        <v>1174</v>
      </c>
      <c r="M21" s="19">
        <v>195.66666666666666</v>
      </c>
      <c r="N21" s="20">
        <v>16</v>
      </c>
      <c r="O21" s="21">
        <v>211.66666666666666</v>
      </c>
    </row>
    <row r="22" spans="1:15" x14ac:dyDescent="0.3">
      <c r="A22" s="13" t="s">
        <v>30</v>
      </c>
      <c r="B22" s="14" t="s">
        <v>123</v>
      </c>
      <c r="C22" s="15">
        <v>44825</v>
      </c>
      <c r="D22" s="16" t="s">
        <v>60</v>
      </c>
      <c r="E22" s="17">
        <v>195</v>
      </c>
      <c r="F22" s="17">
        <v>196</v>
      </c>
      <c r="G22" s="17">
        <v>195</v>
      </c>
      <c r="H22" s="17">
        <v>195</v>
      </c>
      <c r="I22" s="17"/>
      <c r="J22" s="17"/>
      <c r="K22" s="18">
        <v>4</v>
      </c>
      <c r="L22" s="18">
        <v>781</v>
      </c>
      <c r="M22" s="19">
        <v>195.25</v>
      </c>
      <c r="N22" s="20">
        <v>13</v>
      </c>
      <c r="O22" s="21">
        <v>208.25</v>
      </c>
    </row>
    <row r="23" spans="1:15" x14ac:dyDescent="0.3">
      <c r="A23" s="13" t="s">
        <v>30</v>
      </c>
      <c r="B23" s="14" t="s">
        <v>88</v>
      </c>
      <c r="C23" s="15">
        <v>44822</v>
      </c>
      <c r="D23" s="16" t="s">
        <v>92</v>
      </c>
      <c r="E23" s="17">
        <v>197</v>
      </c>
      <c r="F23" s="17">
        <v>197</v>
      </c>
      <c r="G23" s="17">
        <v>197</v>
      </c>
      <c r="H23" s="17">
        <v>194</v>
      </c>
      <c r="I23" s="17"/>
      <c r="J23" s="17"/>
      <c r="K23" s="18">
        <v>4</v>
      </c>
      <c r="L23" s="18">
        <v>785</v>
      </c>
      <c r="M23" s="19">
        <v>196.25</v>
      </c>
      <c r="N23" s="20">
        <v>13</v>
      </c>
      <c r="O23" s="21">
        <v>209.25</v>
      </c>
    </row>
    <row r="24" spans="1:15" x14ac:dyDescent="0.3">
      <c r="A24" s="13" t="s">
        <v>30</v>
      </c>
      <c r="B24" s="14" t="s">
        <v>123</v>
      </c>
      <c r="C24" s="15">
        <v>44818</v>
      </c>
      <c r="D24" s="16" t="s">
        <v>60</v>
      </c>
      <c r="E24" s="17">
        <v>194</v>
      </c>
      <c r="F24" s="17">
        <v>194</v>
      </c>
      <c r="G24" s="17">
        <v>199</v>
      </c>
      <c r="H24" s="17">
        <v>199</v>
      </c>
      <c r="I24" s="17"/>
      <c r="J24" s="17"/>
      <c r="K24" s="18">
        <v>4</v>
      </c>
      <c r="L24" s="18">
        <v>786</v>
      </c>
      <c r="M24" s="19">
        <v>196.5</v>
      </c>
      <c r="N24" s="20">
        <v>11</v>
      </c>
      <c r="O24" s="21">
        <v>207.5</v>
      </c>
    </row>
    <row r="25" spans="1:15" x14ac:dyDescent="0.3">
      <c r="A25" s="13" t="s">
        <v>30</v>
      </c>
      <c r="B25" s="14" t="s">
        <v>88</v>
      </c>
      <c r="C25" s="15">
        <v>44815</v>
      </c>
      <c r="D25" s="16" t="s">
        <v>83</v>
      </c>
      <c r="E25" s="17">
        <v>198</v>
      </c>
      <c r="F25" s="17">
        <v>196</v>
      </c>
      <c r="G25" s="17">
        <v>196</v>
      </c>
      <c r="H25" s="17">
        <v>194</v>
      </c>
      <c r="I25" s="17">
        <v>192</v>
      </c>
      <c r="J25" s="17">
        <v>196</v>
      </c>
      <c r="K25" s="18">
        <v>6</v>
      </c>
      <c r="L25" s="18">
        <v>1172</v>
      </c>
      <c r="M25" s="19">
        <v>195.33333333333334</v>
      </c>
      <c r="N25" s="20">
        <v>34</v>
      </c>
      <c r="O25" s="21">
        <v>229.33333333333334</v>
      </c>
    </row>
    <row r="26" spans="1:15" x14ac:dyDescent="0.3">
      <c r="A26" s="13" t="s">
        <v>30</v>
      </c>
      <c r="B26" s="14" t="s">
        <v>88</v>
      </c>
      <c r="C26" s="15">
        <v>44828</v>
      </c>
      <c r="D26" s="16" t="s">
        <v>62</v>
      </c>
      <c r="E26" s="17">
        <v>195</v>
      </c>
      <c r="F26" s="17">
        <v>196</v>
      </c>
      <c r="G26" s="17">
        <v>196</v>
      </c>
      <c r="H26" s="17">
        <v>196</v>
      </c>
      <c r="I26" s="17">
        <v>191</v>
      </c>
      <c r="J26" s="17">
        <v>199</v>
      </c>
      <c r="K26" s="18">
        <v>6</v>
      </c>
      <c r="L26" s="18">
        <v>1173</v>
      </c>
      <c r="M26" s="19">
        <v>195.5</v>
      </c>
      <c r="N26" s="20">
        <v>26</v>
      </c>
      <c r="O26" s="21">
        <v>221.5</v>
      </c>
    </row>
    <row r="27" spans="1:15" x14ac:dyDescent="0.3">
      <c r="A27" s="13" t="s">
        <v>30</v>
      </c>
      <c r="B27" s="14" t="s">
        <v>123</v>
      </c>
      <c r="C27" s="15">
        <v>44846</v>
      </c>
      <c r="D27" s="16" t="s">
        <v>60</v>
      </c>
      <c r="E27" s="17">
        <v>196</v>
      </c>
      <c r="F27" s="17">
        <v>195</v>
      </c>
      <c r="G27" s="17">
        <v>197</v>
      </c>
      <c r="H27" s="17">
        <v>199</v>
      </c>
      <c r="I27" s="17"/>
      <c r="J27" s="17"/>
      <c r="K27" s="18">
        <v>4</v>
      </c>
      <c r="L27" s="18">
        <v>787</v>
      </c>
      <c r="M27" s="19">
        <v>196.75</v>
      </c>
      <c r="N27" s="20">
        <v>13</v>
      </c>
      <c r="O27" s="21">
        <v>209.75</v>
      </c>
    </row>
    <row r="28" spans="1:15" x14ac:dyDescent="0.3">
      <c r="A28" s="13" t="s">
        <v>30</v>
      </c>
      <c r="B28" s="14" t="s">
        <v>88</v>
      </c>
      <c r="C28" s="15">
        <v>8318</v>
      </c>
      <c r="D28" s="16" t="s">
        <v>83</v>
      </c>
      <c r="E28" s="17">
        <v>191</v>
      </c>
      <c r="F28" s="17">
        <v>195</v>
      </c>
      <c r="G28" s="17">
        <v>196</v>
      </c>
      <c r="H28" s="17">
        <v>191</v>
      </c>
      <c r="I28" s="17"/>
      <c r="J28" s="17"/>
      <c r="K28" s="18">
        <v>4</v>
      </c>
      <c r="L28" s="18">
        <v>773</v>
      </c>
      <c r="M28" s="19">
        <v>193.25</v>
      </c>
      <c r="N28" s="20">
        <v>13</v>
      </c>
      <c r="O28" s="21">
        <v>206.25</v>
      </c>
    </row>
    <row r="29" spans="1:15" x14ac:dyDescent="0.3">
      <c r="A29" s="13" t="s">
        <v>30</v>
      </c>
      <c r="B29" s="74" t="s">
        <v>88</v>
      </c>
      <c r="C29" s="15">
        <v>44839</v>
      </c>
      <c r="D29" s="16" t="s">
        <v>60</v>
      </c>
      <c r="E29" s="17">
        <v>195</v>
      </c>
      <c r="F29" s="17">
        <v>196</v>
      </c>
      <c r="G29" s="17">
        <v>196</v>
      </c>
      <c r="H29" s="17">
        <v>193</v>
      </c>
      <c r="I29" s="17"/>
      <c r="J29" s="17"/>
      <c r="K29" s="18">
        <v>4</v>
      </c>
      <c r="L29" s="18">
        <v>780</v>
      </c>
      <c r="M29" s="19">
        <v>195</v>
      </c>
      <c r="N29" s="20">
        <v>13</v>
      </c>
      <c r="O29" s="21">
        <v>208</v>
      </c>
    </row>
    <row r="30" spans="1:15" x14ac:dyDescent="0.3">
      <c r="A30" s="13" t="s">
        <v>30</v>
      </c>
      <c r="B30" s="14" t="s">
        <v>88</v>
      </c>
      <c r="C30" s="15">
        <v>44832</v>
      </c>
      <c r="D30" s="16" t="s">
        <v>83</v>
      </c>
      <c r="E30" s="17">
        <v>195</v>
      </c>
      <c r="F30" s="17">
        <v>196</v>
      </c>
      <c r="G30" s="17">
        <v>193</v>
      </c>
      <c r="H30" s="17">
        <v>197</v>
      </c>
      <c r="I30" s="17"/>
      <c r="J30" s="17"/>
      <c r="K30" s="18">
        <v>4</v>
      </c>
      <c r="L30" s="18">
        <v>781</v>
      </c>
      <c r="M30" s="19">
        <v>195.25</v>
      </c>
      <c r="N30" s="20">
        <v>9</v>
      </c>
      <c r="O30" s="21">
        <v>204.25</v>
      </c>
    </row>
    <row r="31" spans="1:15" x14ac:dyDescent="0.3">
      <c r="A31" s="13" t="s">
        <v>30</v>
      </c>
      <c r="B31" s="14" t="s">
        <v>88</v>
      </c>
      <c r="C31" s="15">
        <v>44850</v>
      </c>
      <c r="D31" s="16" t="s">
        <v>135</v>
      </c>
      <c r="E31" s="17">
        <v>198</v>
      </c>
      <c r="F31" s="17">
        <v>197</v>
      </c>
      <c r="G31" s="17">
        <v>198</v>
      </c>
      <c r="H31" s="17">
        <v>197</v>
      </c>
      <c r="I31" s="17">
        <v>196</v>
      </c>
      <c r="J31" s="17">
        <v>198</v>
      </c>
      <c r="K31" s="18">
        <v>6</v>
      </c>
      <c r="L31" s="18">
        <v>1184</v>
      </c>
      <c r="M31" s="19">
        <v>197.33333333333334</v>
      </c>
      <c r="N31" s="20">
        <v>30</v>
      </c>
      <c r="O31" s="21">
        <v>227.33333333333334</v>
      </c>
    </row>
    <row r="32" spans="1:15" x14ac:dyDescent="0.3">
      <c r="A32" s="13" t="s">
        <v>30</v>
      </c>
      <c r="B32" s="14" t="s">
        <v>123</v>
      </c>
      <c r="C32" s="15">
        <v>44853</v>
      </c>
      <c r="D32" s="16" t="s">
        <v>60</v>
      </c>
      <c r="E32" s="17">
        <v>194</v>
      </c>
      <c r="F32" s="17">
        <v>192</v>
      </c>
      <c r="G32" s="17">
        <v>194</v>
      </c>
      <c r="H32" s="17">
        <v>194</v>
      </c>
      <c r="I32" s="17"/>
      <c r="J32" s="17"/>
      <c r="K32" s="18">
        <v>4</v>
      </c>
      <c r="L32" s="18">
        <v>774</v>
      </c>
      <c r="M32" s="19">
        <v>193.5</v>
      </c>
      <c r="N32" s="20">
        <v>11</v>
      </c>
      <c r="O32" s="21">
        <v>204.5</v>
      </c>
    </row>
    <row r="33" spans="1:15" x14ac:dyDescent="0.3">
      <c r="A33" s="13" t="s">
        <v>30</v>
      </c>
      <c r="B33" s="14" t="s">
        <v>88</v>
      </c>
      <c r="C33" s="15">
        <v>44867</v>
      </c>
      <c r="D33" s="16" t="s">
        <v>60</v>
      </c>
      <c r="E33" s="17">
        <v>197</v>
      </c>
      <c r="F33" s="17">
        <v>196</v>
      </c>
      <c r="G33" s="17">
        <v>195</v>
      </c>
      <c r="H33" s="17">
        <v>198</v>
      </c>
      <c r="I33" s="17"/>
      <c r="J33" s="17"/>
      <c r="K33" s="18">
        <v>4</v>
      </c>
      <c r="L33" s="18">
        <v>786</v>
      </c>
      <c r="M33" s="19">
        <v>196.5</v>
      </c>
      <c r="N33" s="20">
        <v>13</v>
      </c>
      <c r="O33" s="21">
        <v>209.5</v>
      </c>
    </row>
    <row r="34" spans="1:15" x14ac:dyDescent="0.3">
      <c r="A34" s="13" t="s">
        <v>30</v>
      </c>
      <c r="B34" s="14" t="s">
        <v>88</v>
      </c>
      <c r="C34" s="15">
        <v>44860</v>
      </c>
      <c r="D34" s="16" t="s">
        <v>83</v>
      </c>
      <c r="E34" s="17">
        <v>194.001</v>
      </c>
      <c r="F34" s="17">
        <v>196.001</v>
      </c>
      <c r="G34" s="17">
        <v>195</v>
      </c>
      <c r="H34" s="17">
        <v>198</v>
      </c>
      <c r="I34" s="17"/>
      <c r="J34" s="17"/>
      <c r="K34" s="18">
        <v>4</v>
      </c>
      <c r="L34" s="18">
        <v>783.00199999999995</v>
      </c>
      <c r="M34" s="19">
        <v>195.75049999999999</v>
      </c>
      <c r="N34" s="20">
        <v>11</v>
      </c>
      <c r="O34" s="21">
        <v>206.75049999999999</v>
      </c>
    </row>
    <row r="35" spans="1:15" x14ac:dyDescent="0.3">
      <c r="A35" s="13" t="s">
        <v>30</v>
      </c>
      <c r="B35" s="14" t="s">
        <v>88</v>
      </c>
      <c r="C35" s="15">
        <v>44871</v>
      </c>
      <c r="D35" s="16" t="s">
        <v>83</v>
      </c>
      <c r="E35" s="17">
        <v>194</v>
      </c>
      <c r="F35" s="17">
        <v>196.001</v>
      </c>
      <c r="G35" s="17">
        <v>196</v>
      </c>
      <c r="H35" s="17">
        <v>197</v>
      </c>
      <c r="I35" s="17"/>
      <c r="J35" s="17"/>
      <c r="K35" s="18">
        <v>4</v>
      </c>
      <c r="L35" s="18">
        <v>783.00099999999998</v>
      </c>
      <c r="M35" s="19">
        <v>195.75024999999999</v>
      </c>
      <c r="N35" s="20">
        <v>10</v>
      </c>
      <c r="O35" s="21">
        <v>205.75024999999999</v>
      </c>
    </row>
    <row r="36" spans="1:15" x14ac:dyDescent="0.3">
      <c r="A36" s="13" t="s">
        <v>30</v>
      </c>
      <c r="B36" s="14" t="s">
        <v>123</v>
      </c>
      <c r="C36" s="15">
        <v>44874</v>
      </c>
      <c r="D36" s="16" t="s">
        <v>60</v>
      </c>
      <c r="E36" s="17">
        <v>196</v>
      </c>
      <c r="F36" s="17">
        <v>197</v>
      </c>
      <c r="G36" s="17">
        <v>199</v>
      </c>
      <c r="H36" s="17">
        <v>199</v>
      </c>
      <c r="I36" s="17"/>
      <c r="J36" s="17"/>
      <c r="K36" s="18">
        <v>4</v>
      </c>
      <c r="L36" s="18">
        <v>791</v>
      </c>
      <c r="M36" s="19">
        <v>197.75</v>
      </c>
      <c r="N36" s="20">
        <v>13</v>
      </c>
      <c r="O36" s="21">
        <v>210.75</v>
      </c>
    </row>
    <row r="37" spans="1:15" x14ac:dyDescent="0.3">
      <c r="A37" s="13" t="s">
        <v>30</v>
      </c>
      <c r="B37" s="75" t="s">
        <v>88</v>
      </c>
      <c r="C37" s="15">
        <v>44895</v>
      </c>
      <c r="D37" s="16" t="s">
        <v>60</v>
      </c>
      <c r="E37" s="17">
        <v>197</v>
      </c>
      <c r="F37" s="17">
        <v>193</v>
      </c>
      <c r="G37" s="17">
        <v>198</v>
      </c>
      <c r="H37" s="17">
        <v>197</v>
      </c>
      <c r="I37" s="17"/>
      <c r="J37" s="17"/>
      <c r="K37" s="18">
        <v>4</v>
      </c>
      <c r="L37" s="18">
        <v>785</v>
      </c>
      <c r="M37" s="19">
        <v>196.25</v>
      </c>
      <c r="N37" s="20">
        <v>5</v>
      </c>
      <c r="O37" s="21">
        <v>201.25</v>
      </c>
    </row>
    <row r="39" spans="1:15" x14ac:dyDescent="0.3">
      <c r="K39" s="8">
        <f>SUM(K2:K38)</f>
        <v>158</v>
      </c>
      <c r="L39" s="8">
        <f>SUM(L2:L38)</f>
        <v>30919.009000000002</v>
      </c>
      <c r="M39" s="7">
        <f>SUM(L39/K39)</f>
        <v>195.68993037974684</v>
      </c>
      <c r="N39" s="8">
        <f>SUM(N2:N38)</f>
        <v>464</v>
      </c>
      <c r="O39" s="12">
        <f>SUM(M39+N39)</f>
        <v>659.68993037974678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 E2:J3" name="Range1_2_1_1"/>
    <protectedRange algorithmName="SHA-512" hashValue="ON39YdpmFHfN9f47KpiRvqrKx0V9+erV1CNkpWzYhW/Qyc6aT8rEyCrvauWSYGZK2ia3o7vd3akF07acHAFpOA==" saltValue="yVW9XmDwTqEnmpSGai0KYg==" spinCount="100000" sqref="D2:D3" name="Range1_1_1_1_1"/>
    <protectedRange algorithmName="SHA-512" hashValue="ON39YdpmFHfN9f47KpiRvqrKx0V9+erV1CNkpWzYhW/Qyc6aT8rEyCrvauWSYGZK2ia3o7vd3akF07acHAFpOA==" saltValue="yVW9XmDwTqEnmpSGai0KYg==" spinCount="100000" sqref="E4:J5 B4:C5" name="Range1_4_7"/>
    <protectedRange algorithmName="SHA-512" hashValue="ON39YdpmFHfN9f47KpiRvqrKx0V9+erV1CNkpWzYhW/Qyc6aT8rEyCrvauWSYGZK2ia3o7vd3akF07acHAFpOA==" saltValue="yVW9XmDwTqEnmpSGai0KYg==" spinCount="100000" sqref="D4:D5" name="Range1_1_2_8"/>
    <protectedRange algorithmName="SHA-512" hashValue="ON39YdpmFHfN9f47KpiRvqrKx0V9+erV1CNkpWzYhW/Qyc6aT8rEyCrvauWSYGZK2ia3o7vd3akF07acHAFpOA==" saltValue="yVW9XmDwTqEnmpSGai0KYg==" spinCount="100000" sqref="B8:C8 E8:J8" name="Range1_38"/>
    <protectedRange algorithmName="SHA-512" hashValue="ON39YdpmFHfN9f47KpiRvqrKx0V9+erV1CNkpWzYhW/Qyc6aT8rEyCrvauWSYGZK2ia3o7vd3akF07acHAFpOA==" saltValue="yVW9XmDwTqEnmpSGai0KYg==" spinCount="100000" sqref="D8" name="Range1_1_38"/>
    <protectedRange algorithmName="SHA-512" hashValue="ON39YdpmFHfN9f47KpiRvqrKx0V9+erV1CNkpWzYhW/Qyc6aT8rEyCrvauWSYGZK2ia3o7vd3akF07acHAFpOA==" saltValue="yVW9XmDwTqEnmpSGai0KYg==" spinCount="100000" sqref="I9:J9 B9:C9" name="Range1_6"/>
    <protectedRange algorithmName="SHA-512" hashValue="ON39YdpmFHfN9f47KpiRvqrKx0V9+erV1CNkpWzYhW/Qyc6aT8rEyCrvauWSYGZK2ia3o7vd3akF07acHAFpOA==" saltValue="yVW9XmDwTqEnmpSGai0KYg==" spinCount="100000" sqref="D9" name="Range1_1_5"/>
    <protectedRange algorithmName="SHA-512" hashValue="ON39YdpmFHfN9f47KpiRvqrKx0V9+erV1CNkpWzYhW/Qyc6aT8rEyCrvauWSYGZK2ia3o7vd3akF07acHAFpOA==" saltValue="yVW9XmDwTqEnmpSGai0KYg==" spinCount="100000" sqref="E9:H9" name="Range1_3_1"/>
    <protectedRange algorithmName="SHA-512" hashValue="ON39YdpmFHfN9f47KpiRvqrKx0V9+erV1CNkpWzYhW/Qyc6aT8rEyCrvauWSYGZK2ia3o7vd3akF07acHAFpOA==" saltValue="yVW9XmDwTqEnmpSGai0KYg==" spinCount="100000" sqref="B10:C12 E10:J12" name="Range1_14"/>
    <protectedRange algorithmName="SHA-512" hashValue="ON39YdpmFHfN9f47KpiRvqrKx0V9+erV1CNkpWzYhW/Qyc6aT8rEyCrvauWSYGZK2ia3o7vd3akF07acHAFpOA==" saltValue="yVW9XmDwTqEnmpSGai0KYg==" spinCount="100000" sqref="D10:D12" name="Range1_1_10"/>
    <protectedRange algorithmName="SHA-512" hashValue="ON39YdpmFHfN9f47KpiRvqrKx0V9+erV1CNkpWzYhW/Qyc6aT8rEyCrvauWSYGZK2ia3o7vd3akF07acHAFpOA==" saltValue="yVW9XmDwTqEnmpSGai0KYg==" spinCount="100000" sqref="E13:J13 B13:C13" name="Range1_5_4"/>
    <protectedRange algorithmName="SHA-512" hashValue="ON39YdpmFHfN9f47KpiRvqrKx0V9+erV1CNkpWzYhW/Qyc6aT8rEyCrvauWSYGZK2ia3o7vd3akF07acHAFpOA==" saltValue="yVW9XmDwTqEnmpSGai0KYg==" spinCount="100000" sqref="D13" name="Range1_1_3_4"/>
    <protectedRange algorithmName="SHA-512" hashValue="ON39YdpmFHfN9f47KpiRvqrKx0V9+erV1CNkpWzYhW/Qyc6aT8rEyCrvauWSYGZK2ia3o7vd3akF07acHAFpOA==" saltValue="yVW9XmDwTqEnmpSGai0KYg==" spinCount="100000" sqref="I14:J14 B14:C14" name="Range1_7_1"/>
    <protectedRange algorithmName="SHA-512" hashValue="ON39YdpmFHfN9f47KpiRvqrKx0V9+erV1CNkpWzYhW/Qyc6aT8rEyCrvauWSYGZK2ia3o7vd3akF07acHAFpOA==" saltValue="yVW9XmDwTqEnmpSGai0KYg==" spinCount="100000" sqref="D14" name="Range1_1_4_1"/>
    <protectedRange algorithmName="SHA-512" hashValue="ON39YdpmFHfN9f47KpiRvqrKx0V9+erV1CNkpWzYhW/Qyc6aT8rEyCrvauWSYGZK2ia3o7vd3akF07acHAFpOA==" saltValue="yVW9XmDwTqEnmpSGai0KYg==" spinCount="100000" sqref="E14:H14" name="Range1_3_1_1"/>
    <protectedRange algorithmName="SHA-512" hashValue="ON39YdpmFHfN9f47KpiRvqrKx0V9+erV1CNkpWzYhW/Qyc6aT8rEyCrvauWSYGZK2ia3o7vd3akF07acHAFpOA==" saltValue="yVW9XmDwTqEnmpSGai0KYg==" spinCount="100000" sqref="B15:C17 E15:J17" name="Range1_15"/>
    <protectedRange algorithmName="SHA-512" hashValue="ON39YdpmFHfN9f47KpiRvqrKx0V9+erV1CNkpWzYhW/Qyc6aT8rEyCrvauWSYGZK2ia3o7vd3akF07acHAFpOA==" saltValue="yVW9XmDwTqEnmpSGai0KYg==" spinCount="100000" sqref="D15:D17" name="Range1_1_10_1"/>
    <protectedRange algorithmName="SHA-512" hashValue="ON39YdpmFHfN9f47KpiRvqrKx0V9+erV1CNkpWzYhW/Qyc6aT8rEyCrvauWSYGZK2ia3o7vd3akF07acHAFpOA==" saltValue="yVW9XmDwTqEnmpSGai0KYg==" spinCount="100000" sqref="B18:C19" name="Range1"/>
    <protectedRange algorithmName="SHA-512" hashValue="ON39YdpmFHfN9f47KpiRvqrKx0V9+erV1CNkpWzYhW/Qyc6aT8rEyCrvauWSYGZK2ia3o7vd3akF07acHAFpOA==" saltValue="yVW9XmDwTqEnmpSGai0KYg==" spinCount="100000" sqref="D18:D19" name="Range1_1_15"/>
    <protectedRange algorithmName="SHA-512" hashValue="ON39YdpmFHfN9f47KpiRvqrKx0V9+erV1CNkpWzYhW/Qyc6aT8rEyCrvauWSYGZK2ia3o7vd3akF07acHAFpOA==" saltValue="yVW9XmDwTqEnmpSGai0KYg==" spinCount="100000" sqref="E18:J19" name="Range1_3_5"/>
    <protectedRange algorithmName="SHA-512" hashValue="ON39YdpmFHfN9f47KpiRvqrKx0V9+erV1CNkpWzYhW/Qyc6aT8rEyCrvauWSYGZK2ia3o7vd3akF07acHAFpOA==" saltValue="yVW9XmDwTqEnmpSGai0KYg==" spinCount="100000" sqref="B20:C21 E20:J21" name="Range1_14_1"/>
    <protectedRange algorithmName="SHA-512" hashValue="ON39YdpmFHfN9f47KpiRvqrKx0V9+erV1CNkpWzYhW/Qyc6aT8rEyCrvauWSYGZK2ia3o7vd3akF07acHAFpOA==" saltValue="yVW9XmDwTqEnmpSGai0KYg==" spinCount="100000" sqref="D20:D21" name="Range1_1_11_1"/>
    <protectedRange algorithmName="SHA-512" hashValue="ON39YdpmFHfN9f47KpiRvqrKx0V9+erV1CNkpWzYhW/Qyc6aT8rEyCrvauWSYGZK2ia3o7vd3akF07acHAFpOA==" saltValue="yVW9XmDwTqEnmpSGai0KYg==" spinCount="100000" sqref="B22:C24" name="Range1_20_1"/>
    <protectedRange algorithmName="SHA-512" hashValue="ON39YdpmFHfN9f47KpiRvqrKx0V9+erV1CNkpWzYhW/Qyc6aT8rEyCrvauWSYGZK2ia3o7vd3akF07acHAFpOA==" saltValue="yVW9XmDwTqEnmpSGai0KYg==" spinCount="100000" sqref="D22:D24" name="Range1_1_19_1"/>
    <protectedRange algorithmName="SHA-512" hashValue="ON39YdpmFHfN9f47KpiRvqrKx0V9+erV1CNkpWzYhW/Qyc6aT8rEyCrvauWSYGZK2ia3o7vd3akF07acHAFpOA==" saltValue="yVW9XmDwTqEnmpSGai0KYg==" spinCount="100000" sqref="E22:J24" name="Range1_3_7"/>
    <protectedRange algorithmName="SHA-512" hashValue="ON39YdpmFHfN9f47KpiRvqrKx0V9+erV1CNkpWzYhW/Qyc6aT8rEyCrvauWSYGZK2ia3o7vd3akF07acHAFpOA==" saltValue="yVW9XmDwTqEnmpSGai0KYg==" spinCount="100000" sqref="B25:C26 E25:J26" name="Range1_2_3_1"/>
    <protectedRange algorithmName="SHA-512" hashValue="ON39YdpmFHfN9f47KpiRvqrKx0V9+erV1CNkpWzYhW/Qyc6aT8rEyCrvauWSYGZK2ia3o7vd3akF07acHAFpOA==" saltValue="yVW9XmDwTqEnmpSGai0KYg==" spinCount="100000" sqref="D25:D26" name="Range1_1_1_3_1"/>
    <protectedRange sqref="E27:J28 B27:C28" name="Range1_12_2"/>
    <protectedRange sqref="D27:D28" name="Range1_1_9_2"/>
    <protectedRange algorithmName="SHA-512" hashValue="ON39YdpmFHfN9f47KpiRvqrKx0V9+erV1CNkpWzYhW/Qyc6aT8rEyCrvauWSYGZK2ia3o7vd3akF07acHAFpOA==" saltValue="yVW9XmDwTqEnmpSGai0KYg==" spinCount="100000" sqref="I29:J31 B29:C31" name="Range1_10_1"/>
    <protectedRange algorithmName="SHA-512" hashValue="ON39YdpmFHfN9f47KpiRvqrKx0V9+erV1CNkpWzYhW/Qyc6aT8rEyCrvauWSYGZK2ia3o7vd3akF07acHAFpOA==" saltValue="yVW9XmDwTqEnmpSGai0KYg==" spinCount="100000" sqref="D29:D31" name="Range1_1_13_1"/>
    <protectedRange algorithmName="SHA-512" hashValue="ON39YdpmFHfN9f47KpiRvqrKx0V9+erV1CNkpWzYhW/Qyc6aT8rEyCrvauWSYGZK2ia3o7vd3akF07acHAFpOA==" saltValue="yVW9XmDwTqEnmpSGai0KYg==" spinCount="100000" sqref="E29:H31" name="Range1_3_3_1"/>
    <protectedRange algorithmName="SHA-512" hashValue="ON39YdpmFHfN9f47KpiRvqrKx0V9+erV1CNkpWzYhW/Qyc6aT8rEyCrvauWSYGZK2ia3o7vd3akF07acHAFpOA==" saltValue="yVW9XmDwTqEnmpSGai0KYg==" spinCount="100000" sqref="B32:C32 E32:J32" name="Range1_77"/>
    <protectedRange algorithmName="SHA-512" hashValue="ON39YdpmFHfN9f47KpiRvqrKx0V9+erV1CNkpWzYhW/Qyc6aT8rEyCrvauWSYGZK2ia3o7vd3akF07acHAFpOA==" saltValue="yVW9XmDwTqEnmpSGai0KYg==" spinCount="100000" sqref="D32" name="Range1_1_76"/>
    <protectedRange algorithmName="SHA-512" hashValue="ON39YdpmFHfN9f47KpiRvqrKx0V9+erV1CNkpWzYhW/Qyc6aT8rEyCrvauWSYGZK2ia3o7vd3akF07acHAFpOA==" saltValue="yVW9XmDwTqEnmpSGai0KYg==" spinCount="100000" sqref="E33:J34 B33:C34" name="Range1_83"/>
    <protectedRange algorithmName="SHA-512" hashValue="ON39YdpmFHfN9f47KpiRvqrKx0V9+erV1CNkpWzYhW/Qyc6aT8rEyCrvauWSYGZK2ia3o7vd3akF07acHAFpOA==" saltValue="yVW9XmDwTqEnmpSGai0KYg==" spinCount="100000" sqref="D33:D34" name="Range1_1_80"/>
    <protectedRange algorithmName="SHA-512" hashValue="ON39YdpmFHfN9f47KpiRvqrKx0V9+erV1CNkpWzYhW/Qyc6aT8rEyCrvauWSYGZK2ia3o7vd3akF07acHAFpOA==" saltValue="yVW9XmDwTqEnmpSGai0KYg==" spinCount="100000" sqref="I35:J36 B35:C36" name="Range1_6_1"/>
    <protectedRange algorithmName="SHA-512" hashValue="ON39YdpmFHfN9f47KpiRvqrKx0V9+erV1CNkpWzYhW/Qyc6aT8rEyCrvauWSYGZK2ia3o7vd3akF07acHAFpOA==" saltValue="yVW9XmDwTqEnmpSGai0KYg==" spinCount="100000" sqref="D35:D36" name="Range1_1_12"/>
    <protectedRange algorithmName="SHA-512" hashValue="ON39YdpmFHfN9f47KpiRvqrKx0V9+erV1CNkpWzYhW/Qyc6aT8rEyCrvauWSYGZK2ia3o7vd3akF07acHAFpOA==" saltValue="yVW9XmDwTqEnmpSGai0KYg==" spinCount="100000" sqref="E35:H36" name="Range1_3_4"/>
    <protectedRange algorithmName="SHA-512" hashValue="ON39YdpmFHfN9f47KpiRvqrKx0V9+erV1CNkpWzYhW/Qyc6aT8rEyCrvauWSYGZK2ia3o7vd3akF07acHAFpOA==" saltValue="yVW9XmDwTqEnmpSGai0KYg==" spinCount="100000" sqref="I37:J37 B37:C37" name="Range1_87"/>
    <protectedRange algorithmName="SHA-512" hashValue="ON39YdpmFHfN9f47KpiRvqrKx0V9+erV1CNkpWzYhW/Qyc6aT8rEyCrvauWSYGZK2ia3o7vd3akF07acHAFpOA==" saltValue="yVW9XmDwTqEnmpSGai0KYg==" spinCount="100000" sqref="D37" name="Range1_1_87"/>
    <protectedRange algorithmName="SHA-512" hashValue="ON39YdpmFHfN9f47KpiRvqrKx0V9+erV1CNkpWzYhW/Qyc6aT8rEyCrvauWSYGZK2ia3o7vd3akF07acHAFpOA==" saltValue="yVW9XmDwTqEnmpSGai0KYg==" spinCount="100000" sqref="E37:H37" name="Range1_3_29"/>
  </protectedRanges>
  <conditionalFormatting sqref="J2:J3">
    <cfRule type="top10" dxfId="1318" priority="120" rank="1"/>
  </conditionalFormatting>
  <conditionalFormatting sqref="I2:I3">
    <cfRule type="top10" dxfId="1317" priority="121" rank="1"/>
  </conditionalFormatting>
  <conditionalFormatting sqref="H2:H3">
    <cfRule type="top10" dxfId="1316" priority="122" rank="1"/>
  </conditionalFormatting>
  <conditionalFormatting sqref="G2:G3">
    <cfRule type="top10" dxfId="1315" priority="123" rank="1"/>
  </conditionalFormatting>
  <conditionalFormatting sqref="F2:F3">
    <cfRule type="top10" dxfId="1314" priority="124" rank="1"/>
  </conditionalFormatting>
  <conditionalFormatting sqref="E2:E3">
    <cfRule type="top10" dxfId="1313" priority="125" rank="1"/>
  </conditionalFormatting>
  <conditionalFormatting sqref="E4:E5">
    <cfRule type="top10" dxfId="1312" priority="119" rank="1"/>
  </conditionalFormatting>
  <conditionalFormatting sqref="F4:F5">
    <cfRule type="top10" dxfId="1311" priority="118" rank="1"/>
  </conditionalFormatting>
  <conditionalFormatting sqref="G4:G5">
    <cfRule type="top10" dxfId="1310" priority="117" rank="1"/>
  </conditionalFormatting>
  <conditionalFormatting sqref="H4:H5">
    <cfRule type="top10" dxfId="1309" priority="116" rank="1"/>
  </conditionalFormatting>
  <conditionalFormatting sqref="I4:I5">
    <cfRule type="top10" dxfId="1308" priority="115" rank="1"/>
  </conditionalFormatting>
  <conditionalFormatting sqref="J4:J5">
    <cfRule type="top10" dxfId="1307" priority="114" rank="1"/>
  </conditionalFormatting>
  <conditionalFormatting sqref="E6:E7">
    <cfRule type="top10" dxfId="1306" priority="113" rank="1"/>
  </conditionalFormatting>
  <conditionalFormatting sqref="F6:F7">
    <cfRule type="top10" dxfId="1305" priority="112" rank="1"/>
  </conditionalFormatting>
  <conditionalFormatting sqref="G6:G7">
    <cfRule type="top10" dxfId="1304" priority="111" rank="1"/>
  </conditionalFormatting>
  <conditionalFormatting sqref="H6:H7">
    <cfRule type="top10" dxfId="1303" priority="110" rank="1"/>
  </conditionalFormatting>
  <conditionalFormatting sqref="I6:I7">
    <cfRule type="top10" dxfId="1302" priority="109" rank="1"/>
  </conditionalFormatting>
  <conditionalFormatting sqref="J6:J7">
    <cfRule type="top10" dxfId="1301" priority="108" rank="1"/>
  </conditionalFormatting>
  <conditionalFormatting sqref="I8">
    <cfRule type="top10" dxfId="1300" priority="102" rank="1"/>
  </conditionalFormatting>
  <conditionalFormatting sqref="H8">
    <cfRule type="top10" dxfId="1299" priority="103" rank="1"/>
  </conditionalFormatting>
  <conditionalFormatting sqref="G8">
    <cfRule type="top10" dxfId="1298" priority="104" rank="1"/>
  </conditionalFormatting>
  <conditionalFormatting sqref="F8">
    <cfRule type="top10" dxfId="1297" priority="105" rank="1"/>
  </conditionalFormatting>
  <conditionalFormatting sqref="E8">
    <cfRule type="top10" dxfId="1296" priority="106" rank="1"/>
  </conditionalFormatting>
  <conditionalFormatting sqref="J8">
    <cfRule type="top10" dxfId="1295" priority="107" rank="1"/>
  </conditionalFormatting>
  <conditionalFormatting sqref="E8:J8">
    <cfRule type="cellIs" dxfId="1294" priority="101" operator="equal">
      <formula>200</formula>
    </cfRule>
  </conditionalFormatting>
  <conditionalFormatting sqref="F9">
    <cfRule type="top10" dxfId="1293" priority="98" rank="1"/>
  </conditionalFormatting>
  <conditionalFormatting sqref="I9">
    <cfRule type="top10" dxfId="1292" priority="95" rank="1"/>
    <cfRule type="top10" dxfId="1291" priority="100" rank="1"/>
  </conditionalFormatting>
  <conditionalFormatting sqref="E9">
    <cfRule type="top10" dxfId="1290" priority="99" rank="1"/>
  </conditionalFormatting>
  <conditionalFormatting sqref="G9">
    <cfRule type="top10" dxfId="1289" priority="97" rank="1"/>
  </conditionalFormatting>
  <conditionalFormatting sqref="H9">
    <cfRule type="top10" dxfId="1288" priority="96" rank="1"/>
  </conditionalFormatting>
  <conditionalFormatting sqref="J9">
    <cfRule type="top10" dxfId="1287" priority="94" rank="1"/>
  </conditionalFormatting>
  <conditionalFormatting sqref="E9:J9">
    <cfRule type="cellIs" dxfId="1286" priority="93" operator="greaterThanOrEqual">
      <formula>200</formula>
    </cfRule>
  </conditionalFormatting>
  <conditionalFormatting sqref="E10:E12">
    <cfRule type="top10" dxfId="1285" priority="92" rank="1"/>
  </conditionalFormatting>
  <conditionalFormatting sqref="F10:F12">
    <cfRule type="top10" dxfId="1284" priority="91" rank="1"/>
  </conditionalFormatting>
  <conditionalFormatting sqref="G10:G12">
    <cfRule type="top10" dxfId="1283" priority="90" rank="1"/>
  </conditionalFormatting>
  <conditionalFormatting sqref="H10:H12">
    <cfRule type="top10" dxfId="1282" priority="89" rank="1"/>
  </conditionalFormatting>
  <conditionalFormatting sqref="I10:I12">
    <cfRule type="top10" dxfId="1281" priority="88" rank="1"/>
  </conditionalFormatting>
  <conditionalFormatting sqref="J10:J12">
    <cfRule type="top10" dxfId="1280" priority="87" rank="1"/>
  </conditionalFormatting>
  <conditionalFormatting sqref="E13:J13">
    <cfRule type="cellIs" dxfId="1279" priority="80" operator="equal">
      <formula>200</formula>
    </cfRule>
  </conditionalFormatting>
  <conditionalFormatting sqref="F14">
    <cfRule type="top10" dxfId="1278" priority="78" rank="1"/>
  </conditionalFormatting>
  <conditionalFormatting sqref="G14">
    <cfRule type="top10" dxfId="1277" priority="77" rank="1"/>
  </conditionalFormatting>
  <conditionalFormatting sqref="H14">
    <cfRule type="top10" dxfId="1276" priority="76" rank="1"/>
  </conditionalFormatting>
  <conditionalFormatting sqref="I14">
    <cfRule type="top10" dxfId="1275" priority="74" rank="1"/>
  </conditionalFormatting>
  <conditionalFormatting sqref="J14">
    <cfRule type="top10" dxfId="1274" priority="75" rank="1"/>
  </conditionalFormatting>
  <conditionalFormatting sqref="E14">
    <cfRule type="top10" dxfId="1273" priority="79" rank="1"/>
  </conditionalFormatting>
  <conditionalFormatting sqref="F13">
    <cfRule type="top10" dxfId="1272" priority="81" rank="1"/>
  </conditionalFormatting>
  <conditionalFormatting sqref="G13">
    <cfRule type="top10" dxfId="1271" priority="82" rank="1"/>
  </conditionalFormatting>
  <conditionalFormatting sqref="H13">
    <cfRule type="top10" dxfId="1270" priority="83" rank="1"/>
  </conditionalFormatting>
  <conditionalFormatting sqref="I13">
    <cfRule type="top10" dxfId="1269" priority="84" rank="1"/>
  </conditionalFormatting>
  <conditionalFormatting sqref="J13">
    <cfRule type="top10" dxfId="1268" priority="85" rank="1"/>
  </conditionalFormatting>
  <conditionalFormatting sqref="E13">
    <cfRule type="top10" dxfId="1267" priority="86" rank="1"/>
  </conditionalFormatting>
  <conditionalFormatting sqref="J15:J17">
    <cfRule type="top10" dxfId="1266" priority="68" rank="1"/>
  </conditionalFormatting>
  <conditionalFormatting sqref="I15:I17">
    <cfRule type="top10" dxfId="1265" priority="69" rank="1"/>
  </conditionalFormatting>
  <conditionalFormatting sqref="H15:H17">
    <cfRule type="top10" dxfId="1264" priority="70" rank="1"/>
  </conditionalFormatting>
  <conditionalFormatting sqref="G15:G17">
    <cfRule type="top10" dxfId="1263" priority="71" rank="1"/>
  </conditionalFormatting>
  <conditionalFormatting sqref="F15:F17">
    <cfRule type="top10" dxfId="1262" priority="72" rank="1"/>
  </conditionalFormatting>
  <conditionalFormatting sqref="E15:E17">
    <cfRule type="top10" dxfId="1261" priority="73" rank="1"/>
  </conditionalFormatting>
  <conditionalFormatting sqref="F18:F19">
    <cfRule type="top10" dxfId="1260" priority="67" rank="1"/>
  </conditionalFormatting>
  <conditionalFormatting sqref="E18:E19">
    <cfRule type="top10" dxfId="1259" priority="66" rank="1"/>
  </conditionalFormatting>
  <conditionalFormatting sqref="J18:J19">
    <cfRule type="top10" dxfId="1258" priority="65" rank="1"/>
  </conditionalFormatting>
  <conditionalFormatting sqref="E18:J19">
    <cfRule type="cellIs" dxfId="1257" priority="64" operator="greaterThanOrEqual">
      <formula>200</formula>
    </cfRule>
  </conditionalFormatting>
  <conditionalFormatting sqref="G18:G19">
    <cfRule type="top10" dxfId="1256" priority="63" rank="1"/>
  </conditionalFormatting>
  <conditionalFormatting sqref="H18:H19">
    <cfRule type="top10" dxfId="1255" priority="62" rank="1"/>
  </conditionalFormatting>
  <conditionalFormatting sqref="I18:I19">
    <cfRule type="top10" dxfId="1254" priority="61" rank="1"/>
  </conditionalFormatting>
  <conditionalFormatting sqref="I20:I21">
    <cfRule type="top10" dxfId="1253" priority="60" rank="1"/>
  </conditionalFormatting>
  <conditionalFormatting sqref="H20:H21">
    <cfRule type="top10" dxfId="1252" priority="56" rank="1"/>
  </conditionalFormatting>
  <conditionalFormatting sqref="J20:J21">
    <cfRule type="top10" dxfId="1251" priority="57" rank="1"/>
  </conditionalFormatting>
  <conditionalFormatting sqref="G20:G21">
    <cfRule type="top10" dxfId="1250" priority="59" rank="1"/>
  </conditionalFormatting>
  <conditionalFormatting sqref="F20:F21">
    <cfRule type="top10" dxfId="1249" priority="58" rank="1"/>
  </conditionalFormatting>
  <conditionalFormatting sqref="E20:E21">
    <cfRule type="top10" dxfId="1248" priority="55" rank="1"/>
  </conditionalFormatting>
  <conditionalFormatting sqref="F22:F24">
    <cfRule type="top10" dxfId="1247" priority="49" rank="1"/>
  </conditionalFormatting>
  <conditionalFormatting sqref="G22:G24">
    <cfRule type="top10" dxfId="1246" priority="50" rank="1"/>
  </conditionalFormatting>
  <conditionalFormatting sqref="H22:H24">
    <cfRule type="top10" dxfId="1245" priority="51" rank="1"/>
  </conditionalFormatting>
  <conditionalFormatting sqref="I22:I24">
    <cfRule type="top10" dxfId="1244" priority="52" rank="1"/>
  </conditionalFormatting>
  <conditionalFormatting sqref="J22:J24">
    <cfRule type="top10" dxfId="1243" priority="53" rank="1"/>
  </conditionalFormatting>
  <conditionalFormatting sqref="E22:E24">
    <cfRule type="top10" dxfId="1242" priority="54" rank="1"/>
  </conditionalFormatting>
  <conditionalFormatting sqref="J25:J26">
    <cfRule type="top10" dxfId="1241" priority="43" rank="1"/>
  </conditionalFormatting>
  <conditionalFormatting sqref="I25:I26">
    <cfRule type="top10" dxfId="1240" priority="44" rank="1"/>
  </conditionalFormatting>
  <conditionalFormatting sqref="H25:H26">
    <cfRule type="top10" dxfId="1239" priority="45" rank="1"/>
  </conditionalFormatting>
  <conditionalFormatting sqref="G25:G26">
    <cfRule type="top10" dxfId="1238" priority="46" rank="1"/>
  </conditionalFormatting>
  <conditionalFormatting sqref="F25:F26">
    <cfRule type="top10" dxfId="1237" priority="47" rank="1"/>
  </conditionalFormatting>
  <conditionalFormatting sqref="E25:E26">
    <cfRule type="top10" dxfId="1236" priority="48" rank="1"/>
  </conditionalFormatting>
  <conditionalFormatting sqref="E27:E28">
    <cfRule type="top10" dxfId="1235" priority="42" rank="1"/>
  </conditionalFormatting>
  <conditionalFormatting sqref="F27:F28">
    <cfRule type="top10" dxfId="1234" priority="41" rank="1"/>
  </conditionalFormatting>
  <conditionalFormatting sqref="G27:G28">
    <cfRule type="top10" dxfId="1233" priority="40" rank="1"/>
  </conditionalFormatting>
  <conditionalFormatting sqref="H27:H28">
    <cfRule type="top10" dxfId="1232" priority="39" rank="1"/>
  </conditionalFormatting>
  <conditionalFormatting sqref="I27:I28">
    <cfRule type="top10" dxfId="1231" priority="38" rank="1"/>
  </conditionalFormatting>
  <conditionalFormatting sqref="J27:J28">
    <cfRule type="top10" dxfId="1230" priority="37" rank="1"/>
  </conditionalFormatting>
  <conditionalFormatting sqref="F29:F31">
    <cfRule type="top10" dxfId="1229" priority="35" rank="1"/>
  </conditionalFormatting>
  <conditionalFormatting sqref="G29:G31">
    <cfRule type="top10" dxfId="1228" priority="34" rank="1"/>
  </conditionalFormatting>
  <conditionalFormatting sqref="H29:H31">
    <cfRule type="top10" dxfId="1227" priority="33" rank="1"/>
  </conditionalFormatting>
  <conditionalFormatting sqref="I29:I31">
    <cfRule type="top10" dxfId="1226" priority="31" rank="1"/>
  </conditionalFormatting>
  <conditionalFormatting sqref="J29:J31">
    <cfRule type="top10" dxfId="1225" priority="32" rank="1"/>
  </conditionalFormatting>
  <conditionalFormatting sqref="E29:E31">
    <cfRule type="top10" dxfId="1224" priority="36" rank="1"/>
  </conditionalFormatting>
  <conditionalFormatting sqref="I32">
    <cfRule type="top10" dxfId="1223" priority="25" rank="1"/>
  </conditionalFormatting>
  <conditionalFormatting sqref="H32">
    <cfRule type="top10" dxfId="1222" priority="26" rank="1"/>
  </conditionalFormatting>
  <conditionalFormatting sqref="G32">
    <cfRule type="top10" dxfId="1221" priority="27" rank="1"/>
  </conditionalFormatting>
  <conditionalFormatting sqref="F32">
    <cfRule type="top10" dxfId="1220" priority="28" rank="1"/>
  </conditionalFormatting>
  <conditionalFormatting sqref="E32">
    <cfRule type="top10" dxfId="1219" priority="29" rank="1"/>
  </conditionalFormatting>
  <conditionalFormatting sqref="J32">
    <cfRule type="top10" dxfId="1218" priority="30" rank="1"/>
  </conditionalFormatting>
  <conditionalFormatting sqref="E32:J32">
    <cfRule type="cellIs" dxfId="1217" priority="24" operator="equal">
      <formula>200</formula>
    </cfRule>
  </conditionalFormatting>
  <conditionalFormatting sqref="F33:F34">
    <cfRule type="top10" dxfId="1216" priority="11" rank="1"/>
  </conditionalFormatting>
  <conditionalFormatting sqref="G33:G34">
    <cfRule type="top10" dxfId="1215" priority="12" rank="1"/>
  </conditionalFormatting>
  <conditionalFormatting sqref="H33:H34">
    <cfRule type="top10" dxfId="1214" priority="13" rank="1"/>
  </conditionalFormatting>
  <conditionalFormatting sqref="I33:I34">
    <cfRule type="top10" dxfId="1213" priority="14" rank="1"/>
  </conditionalFormatting>
  <conditionalFormatting sqref="J33:J34">
    <cfRule type="top10" dxfId="1212" priority="15" rank="1"/>
  </conditionalFormatting>
  <conditionalFormatting sqref="E33:E34">
    <cfRule type="top10" dxfId="1211" priority="16" rank="1"/>
  </conditionalFormatting>
  <conditionalFormatting sqref="E33:J34">
    <cfRule type="cellIs" dxfId="1210" priority="10" operator="equal">
      <formula>200</formula>
    </cfRule>
  </conditionalFormatting>
  <conditionalFormatting sqref="E35:J36">
    <cfRule type="cellIs" dxfId="1209" priority="9" operator="greaterThanOrEqual">
      <formula>200</formula>
    </cfRule>
  </conditionalFormatting>
  <conditionalFormatting sqref="F35:F36">
    <cfRule type="top10" dxfId="1208" priority="17" rank="1"/>
  </conditionalFormatting>
  <conditionalFormatting sqref="I35:I36">
    <cfRule type="top10" dxfId="1207" priority="18" rank="1"/>
    <cfRule type="top10" dxfId="1206" priority="19" rank="1"/>
  </conditionalFormatting>
  <conditionalFormatting sqref="E35:E36">
    <cfRule type="top10" dxfId="1205" priority="20" rank="1"/>
  </conditionalFormatting>
  <conditionalFormatting sqref="G35:G36">
    <cfRule type="top10" dxfId="1204" priority="21" rank="1"/>
  </conditionalFormatting>
  <conditionalFormatting sqref="H35:H36">
    <cfRule type="top10" dxfId="1203" priority="22" rank="1"/>
  </conditionalFormatting>
  <conditionalFormatting sqref="J35:J36">
    <cfRule type="top10" dxfId="1202" priority="23" rank="1"/>
  </conditionalFormatting>
  <conditionalFormatting sqref="F37">
    <cfRule type="top10" dxfId="1201" priority="6" rank="1"/>
  </conditionalFormatting>
  <conditionalFormatting sqref="I37">
    <cfRule type="top10" dxfId="1200" priority="3" rank="1"/>
    <cfRule type="top10" dxfId="1199" priority="8" rank="1"/>
  </conditionalFormatting>
  <conditionalFormatting sqref="E37">
    <cfRule type="top10" dxfId="1198" priority="7" rank="1"/>
  </conditionalFormatting>
  <conditionalFormatting sqref="G37">
    <cfRule type="top10" dxfId="1197" priority="5" rank="1"/>
  </conditionalFormatting>
  <conditionalFormatting sqref="H37">
    <cfRule type="top10" dxfId="1196" priority="4" rank="1"/>
  </conditionalFormatting>
  <conditionalFormatting sqref="J37">
    <cfRule type="top10" dxfId="1195" priority="2" rank="1"/>
  </conditionalFormatting>
  <conditionalFormatting sqref="E37:J37">
    <cfRule type="cellIs" dxfId="1194" priority="1" operator="greaterThanOrEqual">
      <formula>200</formula>
    </cfRule>
  </conditionalFormatting>
  <hyperlinks>
    <hyperlink ref="Q1" location="'National Rankings'!A1" display="Back to Ranking" xr:uid="{F92BBC9A-C3EA-48D2-AB56-5562416E2B4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8B23DAE-F036-4987-88F8-3FE38E40A11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8BFC1-2E01-4295-8348-09B37E8DB27B}">
  <dimension ref="A1:Q5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160</v>
      </c>
      <c r="C2" s="15">
        <v>44783</v>
      </c>
      <c r="D2" s="16" t="s">
        <v>60</v>
      </c>
      <c r="E2" s="17">
        <v>194.001</v>
      </c>
      <c r="F2" s="17">
        <v>194</v>
      </c>
      <c r="G2" s="17">
        <v>188</v>
      </c>
      <c r="H2" s="17">
        <v>192</v>
      </c>
      <c r="I2" s="17"/>
      <c r="J2" s="17"/>
      <c r="K2" s="18">
        <v>4</v>
      </c>
      <c r="L2" s="18">
        <v>768.00099999999998</v>
      </c>
      <c r="M2" s="19">
        <v>192.00024999999999</v>
      </c>
      <c r="N2" s="20">
        <v>9</v>
      </c>
      <c r="O2" s="21">
        <v>201.00024999999999</v>
      </c>
    </row>
    <row r="3" spans="1:17" x14ac:dyDescent="0.3">
      <c r="A3" s="13" t="s">
        <v>30</v>
      </c>
      <c r="B3" s="70" t="s">
        <v>160</v>
      </c>
      <c r="C3" s="15">
        <v>44793</v>
      </c>
      <c r="D3" s="16" t="s">
        <v>60</v>
      </c>
      <c r="E3" s="17">
        <v>187</v>
      </c>
      <c r="F3" s="17">
        <v>188</v>
      </c>
      <c r="G3" s="17">
        <v>193</v>
      </c>
      <c r="H3" s="17">
        <v>188</v>
      </c>
      <c r="I3" s="17">
        <v>186</v>
      </c>
      <c r="J3" s="17">
        <v>190</v>
      </c>
      <c r="K3" s="18">
        <v>6</v>
      </c>
      <c r="L3" s="18">
        <v>1132</v>
      </c>
      <c r="M3" s="19">
        <v>188.66666666666666</v>
      </c>
      <c r="N3" s="20">
        <v>4</v>
      </c>
      <c r="O3" s="21">
        <v>192.66666666666666</v>
      </c>
    </row>
    <row r="5" spans="1:17" x14ac:dyDescent="0.3">
      <c r="K5" s="8">
        <f>SUM(K2:K4)</f>
        <v>10</v>
      </c>
      <c r="L5" s="8">
        <f>SUM(L2:L4)</f>
        <v>1900.001</v>
      </c>
      <c r="M5" s="7">
        <f>SUM(L5/K5)</f>
        <v>190.0001</v>
      </c>
      <c r="N5" s="8">
        <f>SUM(N2:N4)</f>
        <v>13</v>
      </c>
      <c r="O5" s="12">
        <f>SUM(M5+N5)</f>
        <v>203.0001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6_1_1"/>
    <protectedRange algorithmName="SHA-512" hashValue="ON39YdpmFHfN9f47KpiRvqrKx0V9+erV1CNkpWzYhW/Qyc6aT8rEyCrvauWSYGZK2ia3o7vd3akF07acHAFpOA==" saltValue="yVW9XmDwTqEnmpSGai0KYg==" spinCount="100000" sqref="D2" name="Range1_1_4_1_1"/>
    <protectedRange algorithmName="SHA-512" hashValue="ON39YdpmFHfN9f47KpiRvqrKx0V9+erV1CNkpWzYhW/Qyc6aT8rEyCrvauWSYGZK2ia3o7vd3akF07acHAFpOA==" saltValue="yVW9XmDwTqEnmpSGai0KYg==" spinCount="100000" sqref="E2:H2" name="Range1_3_1_1_1"/>
    <protectedRange algorithmName="SHA-512" hashValue="ON39YdpmFHfN9f47KpiRvqrKx0V9+erV1CNkpWzYhW/Qyc6aT8rEyCrvauWSYGZK2ia3o7vd3akF07acHAFpOA==" saltValue="yVW9XmDwTqEnmpSGai0KYg==" spinCount="100000" sqref="E3:J3 B3:C3" name="Range1_14"/>
    <protectedRange algorithmName="SHA-512" hashValue="ON39YdpmFHfN9f47KpiRvqrKx0V9+erV1CNkpWzYhW/Qyc6aT8rEyCrvauWSYGZK2ia3o7vd3akF07acHAFpOA==" saltValue="yVW9XmDwTqEnmpSGai0KYg==" spinCount="100000" sqref="D3" name="Range1_1_11"/>
  </protectedRanges>
  <conditionalFormatting sqref="F2">
    <cfRule type="top10" dxfId="1193" priority="7" rank="1"/>
  </conditionalFormatting>
  <conditionalFormatting sqref="G2">
    <cfRule type="top10" dxfId="1192" priority="8" rank="1"/>
  </conditionalFormatting>
  <conditionalFormatting sqref="H2">
    <cfRule type="top10" dxfId="1191" priority="9" rank="1"/>
  </conditionalFormatting>
  <conditionalFormatting sqref="I2">
    <cfRule type="top10" dxfId="1190" priority="10" rank="1"/>
  </conditionalFormatting>
  <conditionalFormatting sqref="J2">
    <cfRule type="top10" dxfId="1189" priority="11" rank="1"/>
  </conditionalFormatting>
  <conditionalFormatting sqref="E2">
    <cfRule type="top10" dxfId="1188" priority="12" rank="1"/>
  </conditionalFormatting>
  <conditionalFormatting sqref="I3">
    <cfRule type="top10" dxfId="1187" priority="6" rank="1"/>
  </conditionalFormatting>
  <conditionalFormatting sqref="H3">
    <cfRule type="top10" dxfId="1186" priority="2" rank="1"/>
  </conditionalFormatting>
  <conditionalFormatting sqref="J3">
    <cfRule type="top10" dxfId="1185" priority="3" rank="1"/>
  </conditionalFormatting>
  <conditionalFormatting sqref="G3">
    <cfRule type="top10" dxfId="1184" priority="5" rank="1"/>
  </conditionalFormatting>
  <conditionalFormatting sqref="F3">
    <cfRule type="top10" dxfId="1183" priority="4" rank="1"/>
  </conditionalFormatting>
  <conditionalFormatting sqref="E3">
    <cfRule type="top10" dxfId="1182" priority="1" rank="1"/>
  </conditionalFormatting>
  <hyperlinks>
    <hyperlink ref="Q1" location="'National Rankings'!A1" display="Back to Ranking" xr:uid="{B453B1D9-CD88-4E91-9F58-4920282FA04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A7FC9E6-A641-4F14-AB2C-ECC68856912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CD152-FDC9-4610-A297-CDA496653317}">
  <sheetPr codeName="Sheet22"/>
  <dimension ref="A1:Q11"/>
  <sheetViews>
    <sheetView workbookViewId="0">
      <selection activeCell="Q1" sqref="Q1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29</v>
      </c>
      <c r="B2" s="14" t="s">
        <v>40</v>
      </c>
      <c r="C2" s="15">
        <v>44625</v>
      </c>
      <c r="D2" s="16" t="s">
        <v>38</v>
      </c>
      <c r="E2" s="17">
        <v>148</v>
      </c>
      <c r="F2" s="17">
        <v>147</v>
      </c>
      <c r="G2" s="17">
        <v>168</v>
      </c>
      <c r="H2" s="17">
        <v>159</v>
      </c>
      <c r="I2" s="17"/>
      <c r="J2" s="17"/>
      <c r="K2" s="18">
        <v>4</v>
      </c>
      <c r="L2" s="18">
        <v>622</v>
      </c>
      <c r="M2" s="19">
        <v>155.5</v>
      </c>
      <c r="N2" s="20">
        <v>3</v>
      </c>
      <c r="O2" s="21">
        <v>158.5</v>
      </c>
    </row>
    <row r="3" spans="1:17" x14ac:dyDescent="0.3">
      <c r="A3" s="13" t="s">
        <v>48</v>
      </c>
      <c r="B3" s="14" t="s">
        <v>40</v>
      </c>
      <c r="C3" s="15">
        <v>44653</v>
      </c>
      <c r="D3" s="16" t="s">
        <v>52</v>
      </c>
      <c r="E3" s="17">
        <v>160</v>
      </c>
      <c r="F3" s="17">
        <v>160</v>
      </c>
      <c r="G3" s="17">
        <v>165</v>
      </c>
      <c r="H3" s="17">
        <v>160</v>
      </c>
      <c r="I3" s="17"/>
      <c r="J3" s="17"/>
      <c r="K3" s="18">
        <v>4</v>
      </c>
      <c r="L3" s="18">
        <v>645</v>
      </c>
      <c r="M3" s="19">
        <v>161.25</v>
      </c>
      <c r="N3" s="20">
        <v>2</v>
      </c>
      <c r="O3" s="21">
        <v>163.25</v>
      </c>
    </row>
    <row r="4" spans="1:17" x14ac:dyDescent="0.3">
      <c r="A4" s="13" t="s">
        <v>30</v>
      </c>
      <c r="B4" s="14" t="s">
        <v>40</v>
      </c>
      <c r="C4" s="15">
        <v>44695</v>
      </c>
      <c r="D4" s="16" t="s">
        <v>38</v>
      </c>
      <c r="E4" s="17">
        <v>170</v>
      </c>
      <c r="F4" s="17">
        <v>163</v>
      </c>
      <c r="G4" s="17">
        <v>171</v>
      </c>
      <c r="H4" s="17">
        <v>163</v>
      </c>
      <c r="I4" s="17"/>
      <c r="J4" s="17"/>
      <c r="K4" s="18">
        <v>4</v>
      </c>
      <c r="L4" s="18">
        <v>667</v>
      </c>
      <c r="M4" s="19">
        <v>166.75</v>
      </c>
      <c r="N4" s="20">
        <v>3</v>
      </c>
      <c r="O4" s="21">
        <v>169.75</v>
      </c>
    </row>
    <row r="5" spans="1:17" x14ac:dyDescent="0.3">
      <c r="A5" s="35" t="s">
        <v>29</v>
      </c>
      <c r="B5" s="14" t="s">
        <v>40</v>
      </c>
      <c r="C5" s="15">
        <v>44716</v>
      </c>
      <c r="D5" s="16" t="s">
        <v>38</v>
      </c>
      <c r="E5" s="17">
        <v>150</v>
      </c>
      <c r="F5" s="17">
        <v>145</v>
      </c>
      <c r="G5" s="17">
        <v>149</v>
      </c>
      <c r="H5" s="17">
        <v>151</v>
      </c>
      <c r="I5" s="17">
        <v>143</v>
      </c>
      <c r="J5" s="17">
        <v>175</v>
      </c>
      <c r="K5" s="18">
        <v>6</v>
      </c>
      <c r="L5" s="18">
        <v>913</v>
      </c>
      <c r="M5" s="19">
        <v>152.16666666666666</v>
      </c>
      <c r="N5" s="20">
        <v>4</v>
      </c>
      <c r="O5" s="21">
        <v>156.16666666666666</v>
      </c>
    </row>
    <row r="6" spans="1:17" x14ac:dyDescent="0.3">
      <c r="A6" s="13" t="s">
        <v>30</v>
      </c>
      <c r="B6" s="14" t="s">
        <v>40</v>
      </c>
      <c r="C6" s="15">
        <v>44779</v>
      </c>
      <c r="D6" s="16" t="s">
        <v>52</v>
      </c>
      <c r="E6" s="17">
        <v>165</v>
      </c>
      <c r="F6" s="17">
        <v>142</v>
      </c>
      <c r="G6" s="17">
        <v>164</v>
      </c>
      <c r="H6" s="17">
        <v>165</v>
      </c>
      <c r="I6" s="17"/>
      <c r="J6" s="17"/>
      <c r="K6" s="18">
        <v>4</v>
      </c>
      <c r="L6" s="18">
        <v>636</v>
      </c>
      <c r="M6" s="19">
        <v>159</v>
      </c>
      <c r="N6" s="20">
        <v>2</v>
      </c>
      <c r="O6" s="21">
        <v>161</v>
      </c>
    </row>
    <row r="7" spans="1:17" x14ac:dyDescent="0.3">
      <c r="A7" s="13" t="s">
        <v>30</v>
      </c>
      <c r="B7" s="14" t="s">
        <v>40</v>
      </c>
      <c r="C7" s="15">
        <v>44807</v>
      </c>
      <c r="D7" s="16" t="s">
        <v>172</v>
      </c>
      <c r="E7" s="17">
        <v>161</v>
      </c>
      <c r="F7" s="17">
        <v>170</v>
      </c>
      <c r="G7" s="17">
        <v>168</v>
      </c>
      <c r="H7" s="17">
        <v>164</v>
      </c>
      <c r="I7" s="17"/>
      <c r="J7" s="17">
        <v>162</v>
      </c>
      <c r="K7" s="18">
        <v>5</v>
      </c>
      <c r="L7" s="18">
        <v>825</v>
      </c>
      <c r="M7" s="19">
        <v>165</v>
      </c>
      <c r="N7" s="20">
        <v>4</v>
      </c>
      <c r="O7" s="21">
        <v>169</v>
      </c>
    </row>
    <row r="8" spans="1:17" x14ac:dyDescent="0.3">
      <c r="A8" s="13" t="s">
        <v>30</v>
      </c>
      <c r="B8" s="14" t="s">
        <v>40</v>
      </c>
      <c r="C8" s="15">
        <v>44870</v>
      </c>
      <c r="D8" s="16" t="s">
        <v>38</v>
      </c>
      <c r="E8" s="17">
        <v>172</v>
      </c>
      <c r="F8" s="17">
        <v>174</v>
      </c>
      <c r="G8" s="17">
        <v>168</v>
      </c>
      <c r="H8" s="17">
        <v>165</v>
      </c>
      <c r="I8" s="17">
        <v>174</v>
      </c>
      <c r="J8" s="17">
        <v>178</v>
      </c>
      <c r="K8" s="18">
        <v>6</v>
      </c>
      <c r="L8" s="18">
        <v>1031</v>
      </c>
      <c r="M8" s="19">
        <v>171.83333333333334</v>
      </c>
      <c r="N8" s="20">
        <v>4</v>
      </c>
      <c r="O8" s="21">
        <v>175.83333333333334</v>
      </c>
    </row>
    <row r="9" spans="1:17" x14ac:dyDescent="0.3">
      <c r="A9" s="13" t="s">
        <v>30</v>
      </c>
      <c r="B9" s="14" t="s">
        <v>40</v>
      </c>
      <c r="C9" s="15">
        <v>44878</v>
      </c>
      <c r="D9" s="16" t="s">
        <v>52</v>
      </c>
      <c r="E9" s="17">
        <v>175</v>
      </c>
      <c r="F9" s="17">
        <v>172</v>
      </c>
      <c r="G9" s="17">
        <v>160</v>
      </c>
      <c r="H9" s="17">
        <v>162</v>
      </c>
      <c r="I9" s="17"/>
      <c r="J9" s="17"/>
      <c r="K9" s="18">
        <v>4</v>
      </c>
      <c r="L9" s="18">
        <v>669</v>
      </c>
      <c r="M9" s="19">
        <v>167.25</v>
      </c>
      <c r="N9" s="20">
        <v>3</v>
      </c>
      <c r="O9" s="21">
        <v>170.25</v>
      </c>
    </row>
    <row r="11" spans="1:17" x14ac:dyDescent="0.3">
      <c r="K11" s="8">
        <f>SUM(K2:K10)</f>
        <v>37</v>
      </c>
      <c r="L11" s="8">
        <f>SUM(L2:L10)</f>
        <v>6008</v>
      </c>
      <c r="M11" s="7">
        <f>SUM(L11/K11)</f>
        <v>162.37837837837839</v>
      </c>
      <c r="N11" s="8">
        <f>SUM(N2:N10)</f>
        <v>25</v>
      </c>
      <c r="O11" s="12">
        <f>SUM(M11+N11)</f>
        <v>187.37837837837839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1_1_1"/>
    <protectedRange algorithmName="SHA-512" hashValue="ON39YdpmFHfN9f47KpiRvqrKx0V9+erV1CNkpWzYhW/Qyc6aT8rEyCrvauWSYGZK2ia3o7vd3akF07acHAFpOA==" saltValue="yVW9XmDwTqEnmpSGai0KYg==" spinCount="100000" sqref="D2" name="Range1_1_3_1_1_1"/>
    <protectedRange algorithmName="SHA-512" hashValue="ON39YdpmFHfN9f47KpiRvqrKx0V9+erV1CNkpWzYhW/Qyc6aT8rEyCrvauWSYGZK2ia3o7vd3akF07acHAFpOA==" saltValue="yVW9XmDwTqEnmpSGai0KYg==" spinCount="100000" sqref="E3:J3 B3:C3" name="Range1_2_1_1_1_1"/>
    <protectedRange algorithmName="SHA-512" hashValue="ON39YdpmFHfN9f47KpiRvqrKx0V9+erV1CNkpWzYhW/Qyc6aT8rEyCrvauWSYGZK2ia3o7vd3akF07acHAFpOA==" saltValue="yVW9XmDwTqEnmpSGai0KYg==" spinCount="100000" sqref="E4:J4 B4:C4" name="Range1_2_1"/>
    <protectedRange algorithmName="SHA-512" hashValue="ON39YdpmFHfN9f47KpiRvqrKx0V9+erV1CNkpWzYhW/Qyc6aT8rEyCrvauWSYGZK2ia3o7vd3akF07acHAFpOA==" saltValue="yVW9XmDwTqEnmpSGai0KYg==" spinCount="100000" sqref="D4" name="Range1_1_1_1"/>
    <protectedRange algorithmName="SHA-512" hashValue="ON39YdpmFHfN9f47KpiRvqrKx0V9+erV1CNkpWzYhW/Qyc6aT8rEyCrvauWSYGZK2ia3o7vd3akF07acHAFpOA==" saltValue="yVW9XmDwTqEnmpSGai0KYg==" spinCount="100000" sqref="E5:J5 B5:C5" name="Range1_2_6"/>
    <protectedRange algorithmName="SHA-512" hashValue="ON39YdpmFHfN9f47KpiRvqrKx0V9+erV1CNkpWzYhW/Qyc6aT8rEyCrvauWSYGZK2ia3o7vd3akF07acHAFpOA==" saltValue="yVW9XmDwTqEnmpSGai0KYg==" spinCount="100000" sqref="D5" name="Range1_1_1_8"/>
    <protectedRange algorithmName="SHA-512" hashValue="ON39YdpmFHfN9f47KpiRvqrKx0V9+erV1CNkpWzYhW/Qyc6aT8rEyCrvauWSYGZK2ia3o7vd3akF07acHAFpOA==" saltValue="yVW9XmDwTqEnmpSGai0KYg==" spinCount="100000" sqref="I6:J6 B6:C6" name="Range1_6_1"/>
    <protectedRange algorithmName="SHA-512" hashValue="ON39YdpmFHfN9f47KpiRvqrKx0V9+erV1CNkpWzYhW/Qyc6aT8rEyCrvauWSYGZK2ia3o7vd3akF07acHAFpOA==" saltValue="yVW9XmDwTqEnmpSGai0KYg==" spinCount="100000" sqref="D6" name="Range1_1_4_1"/>
    <protectedRange algorithmName="SHA-512" hashValue="ON39YdpmFHfN9f47KpiRvqrKx0V9+erV1CNkpWzYhW/Qyc6aT8rEyCrvauWSYGZK2ia3o7vd3akF07acHAFpOA==" saltValue="yVW9XmDwTqEnmpSGai0KYg==" spinCount="100000" sqref="E6:H6" name="Range1_3_1_1"/>
    <protectedRange algorithmName="SHA-512" hashValue="ON39YdpmFHfN9f47KpiRvqrKx0V9+erV1CNkpWzYhW/Qyc6aT8rEyCrvauWSYGZK2ia3o7vd3akF07acHAFpOA==" saltValue="yVW9XmDwTqEnmpSGai0KYg==" spinCount="100000" sqref="B7:C7" name="Range1"/>
    <protectedRange algorithmName="SHA-512" hashValue="ON39YdpmFHfN9f47KpiRvqrKx0V9+erV1CNkpWzYhW/Qyc6aT8rEyCrvauWSYGZK2ia3o7vd3akF07acHAFpOA==" saltValue="yVW9XmDwTqEnmpSGai0KYg==" spinCount="100000" sqref="D7" name="Range1_1_15"/>
    <protectedRange algorithmName="SHA-512" hashValue="ON39YdpmFHfN9f47KpiRvqrKx0V9+erV1CNkpWzYhW/Qyc6aT8rEyCrvauWSYGZK2ia3o7vd3akF07acHAFpOA==" saltValue="yVW9XmDwTqEnmpSGai0KYg==" spinCount="100000" sqref="E7:J7" name="Range1_3_5"/>
    <protectedRange algorithmName="SHA-512" hashValue="ON39YdpmFHfN9f47KpiRvqrKx0V9+erV1CNkpWzYhW/Qyc6aT8rEyCrvauWSYGZK2ia3o7vd3akF07acHAFpOA==" saltValue="yVW9XmDwTqEnmpSGai0KYg==" spinCount="100000" sqref="E8:J8 B8:C8" name="Range1_81"/>
    <protectedRange algorithmName="SHA-512" hashValue="ON39YdpmFHfN9f47KpiRvqrKx0V9+erV1CNkpWzYhW/Qyc6aT8rEyCrvauWSYGZK2ia3o7vd3akF07acHAFpOA==" saltValue="yVW9XmDwTqEnmpSGai0KYg==" spinCount="100000" sqref="D8" name="Range1_1_79"/>
    <protectedRange algorithmName="SHA-512" hashValue="ON39YdpmFHfN9f47KpiRvqrKx0V9+erV1CNkpWzYhW/Qyc6aT8rEyCrvauWSYGZK2ia3o7vd3akF07acHAFpOA==" saltValue="yVW9XmDwTqEnmpSGai0KYg==" spinCount="100000" sqref="E9:J9 B9:C9" name="Range1_19"/>
    <protectedRange algorithmName="SHA-512" hashValue="ON39YdpmFHfN9f47KpiRvqrKx0V9+erV1CNkpWzYhW/Qyc6aT8rEyCrvauWSYGZK2ia3o7vd3akF07acHAFpOA==" saltValue="yVW9XmDwTqEnmpSGai0KYg==" spinCount="100000" sqref="D9" name="Range1_1_14"/>
  </protectedRanges>
  <conditionalFormatting sqref="E2">
    <cfRule type="top10" dxfId="1181" priority="63" rank="1"/>
  </conditionalFormatting>
  <conditionalFormatting sqref="F2">
    <cfRule type="top10" dxfId="1180" priority="62" rank="1"/>
  </conditionalFormatting>
  <conditionalFormatting sqref="G2">
    <cfRule type="top10" dxfId="1179" priority="61" rank="1"/>
  </conditionalFormatting>
  <conditionalFormatting sqref="H2">
    <cfRule type="top10" dxfId="1178" priority="60" rank="1"/>
  </conditionalFormatting>
  <conditionalFormatting sqref="I2">
    <cfRule type="top10" dxfId="1177" priority="59" rank="1"/>
  </conditionalFormatting>
  <conditionalFormatting sqref="J2">
    <cfRule type="top10" dxfId="1176" priority="58" rank="1"/>
  </conditionalFormatting>
  <conditionalFormatting sqref="E3">
    <cfRule type="top10" dxfId="1175" priority="40" rank="1"/>
  </conditionalFormatting>
  <conditionalFormatting sqref="F3">
    <cfRule type="top10" dxfId="1174" priority="41" rank="1"/>
  </conditionalFormatting>
  <conditionalFormatting sqref="G3">
    <cfRule type="top10" dxfId="1173" priority="42" rank="1"/>
  </conditionalFormatting>
  <conditionalFormatting sqref="H3">
    <cfRule type="top10" dxfId="1172" priority="43" rank="1"/>
  </conditionalFormatting>
  <conditionalFormatting sqref="I3">
    <cfRule type="top10" dxfId="1171" priority="44" rank="1"/>
  </conditionalFormatting>
  <conditionalFormatting sqref="J3">
    <cfRule type="top10" dxfId="1170" priority="45" rank="1"/>
  </conditionalFormatting>
  <conditionalFormatting sqref="J4">
    <cfRule type="top10" dxfId="1169" priority="34" rank="1"/>
  </conditionalFormatting>
  <conditionalFormatting sqref="I4">
    <cfRule type="top10" dxfId="1168" priority="35" rank="1"/>
  </conditionalFormatting>
  <conditionalFormatting sqref="H4">
    <cfRule type="top10" dxfId="1167" priority="36" rank="1"/>
  </conditionalFormatting>
  <conditionalFormatting sqref="G4">
    <cfRule type="top10" dxfId="1166" priority="37" rank="1"/>
  </conditionalFormatting>
  <conditionalFormatting sqref="F4">
    <cfRule type="top10" dxfId="1165" priority="38" rank="1"/>
  </conditionalFormatting>
  <conditionalFormatting sqref="E4">
    <cfRule type="top10" dxfId="1164" priority="39" rank="1"/>
  </conditionalFormatting>
  <conditionalFormatting sqref="J5">
    <cfRule type="top10" dxfId="1163" priority="28" rank="1"/>
  </conditionalFormatting>
  <conditionalFormatting sqref="I5">
    <cfRule type="top10" dxfId="1162" priority="29" rank="1"/>
  </conditionalFormatting>
  <conditionalFormatting sqref="H5">
    <cfRule type="top10" dxfId="1161" priority="30" rank="1"/>
  </conditionalFormatting>
  <conditionalFormatting sqref="G5">
    <cfRule type="top10" dxfId="1160" priority="31" rank="1"/>
  </conditionalFormatting>
  <conditionalFormatting sqref="F5">
    <cfRule type="top10" dxfId="1159" priority="32" rank="1"/>
  </conditionalFormatting>
  <conditionalFormatting sqref="E5">
    <cfRule type="top10" dxfId="1158" priority="33" rank="1"/>
  </conditionalFormatting>
  <conditionalFormatting sqref="F6">
    <cfRule type="top10" dxfId="1157" priority="22" rank="1"/>
  </conditionalFormatting>
  <conditionalFormatting sqref="G6">
    <cfRule type="top10" dxfId="1156" priority="23" rank="1"/>
  </conditionalFormatting>
  <conditionalFormatting sqref="H6">
    <cfRule type="top10" dxfId="1155" priority="24" rank="1"/>
  </conditionalFormatting>
  <conditionalFormatting sqref="I6">
    <cfRule type="top10" dxfId="1154" priority="25" rank="1"/>
  </conditionalFormatting>
  <conditionalFormatting sqref="J6">
    <cfRule type="top10" dxfId="1153" priority="26" rank="1"/>
  </conditionalFormatting>
  <conditionalFormatting sqref="E6">
    <cfRule type="top10" dxfId="1152" priority="27" rank="1"/>
  </conditionalFormatting>
  <conditionalFormatting sqref="F7">
    <cfRule type="top10" dxfId="1151" priority="21" rank="1"/>
  </conditionalFormatting>
  <conditionalFormatting sqref="E7">
    <cfRule type="top10" dxfId="1150" priority="20" rank="1"/>
  </conditionalFormatting>
  <conditionalFormatting sqref="J7">
    <cfRule type="top10" dxfId="1149" priority="19" rank="1"/>
  </conditionalFormatting>
  <conditionalFormatting sqref="E7:J7">
    <cfRule type="cellIs" dxfId="1148" priority="18" operator="greaterThanOrEqual">
      <formula>200</formula>
    </cfRule>
  </conditionalFormatting>
  <conditionalFormatting sqref="G7">
    <cfRule type="top10" dxfId="1147" priority="17" rank="1"/>
  </conditionalFormatting>
  <conditionalFormatting sqref="H7">
    <cfRule type="top10" dxfId="1146" priority="16" rank="1"/>
  </conditionalFormatting>
  <conditionalFormatting sqref="I7">
    <cfRule type="top10" dxfId="1145" priority="15" rank="1"/>
  </conditionalFormatting>
  <conditionalFormatting sqref="I8">
    <cfRule type="top10" dxfId="1144" priority="9" rank="1"/>
  </conditionalFormatting>
  <conditionalFormatting sqref="H8">
    <cfRule type="top10" dxfId="1143" priority="10" rank="1"/>
  </conditionalFormatting>
  <conditionalFormatting sqref="G8">
    <cfRule type="top10" dxfId="1142" priority="11" rank="1"/>
  </conditionalFormatting>
  <conditionalFormatting sqref="F8">
    <cfRule type="top10" dxfId="1141" priority="12" rank="1"/>
  </conditionalFormatting>
  <conditionalFormatting sqref="E8">
    <cfRule type="top10" dxfId="1140" priority="13" rank="1"/>
  </conditionalFormatting>
  <conditionalFormatting sqref="J8">
    <cfRule type="top10" dxfId="1139" priority="14" rank="1"/>
  </conditionalFormatting>
  <conditionalFormatting sqref="E8:J8">
    <cfRule type="cellIs" dxfId="1138" priority="8" operator="equal">
      <formula>200</formula>
    </cfRule>
  </conditionalFormatting>
  <conditionalFormatting sqref="I9">
    <cfRule type="top10" dxfId="1137" priority="2" rank="1"/>
  </conditionalFormatting>
  <conditionalFormatting sqref="H9">
    <cfRule type="top10" dxfId="1136" priority="3" rank="1"/>
  </conditionalFormatting>
  <conditionalFormatting sqref="G9">
    <cfRule type="top10" dxfId="1135" priority="4" rank="1"/>
  </conditionalFormatting>
  <conditionalFormatting sqref="F9">
    <cfRule type="top10" dxfId="1134" priority="5" rank="1"/>
  </conditionalFormatting>
  <conditionalFormatting sqref="E9">
    <cfRule type="top10" dxfId="1133" priority="6" rank="1"/>
  </conditionalFormatting>
  <conditionalFormatting sqref="J9">
    <cfRule type="top10" dxfId="1132" priority="7" rank="1"/>
  </conditionalFormatting>
  <conditionalFormatting sqref="E9:J9">
    <cfRule type="cellIs" dxfId="1131" priority="1" operator="equal">
      <formula>200</formula>
    </cfRule>
  </conditionalFormatting>
  <hyperlinks>
    <hyperlink ref="Q1" location="'National Rankings'!A1" display="Back to Ranking" xr:uid="{44716BA2-691A-4233-BA38-CEC0B75C0C0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E6D339-BB68-4D80-96F3-66C02B75AF3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1CE7D-E314-43F8-843C-0312F4B172D8}">
  <dimension ref="A1:Q4"/>
  <sheetViews>
    <sheetView workbookViewId="0">
      <selection activeCell="B28" sqref="B28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199</v>
      </c>
      <c r="C2" s="15">
        <v>44849</v>
      </c>
      <c r="D2" s="16" t="s">
        <v>193</v>
      </c>
      <c r="E2" s="17">
        <v>166</v>
      </c>
      <c r="F2" s="17">
        <v>177</v>
      </c>
      <c r="G2" s="17">
        <v>179</v>
      </c>
      <c r="H2" s="17">
        <v>179</v>
      </c>
      <c r="I2" s="17"/>
      <c r="J2" s="17"/>
      <c r="K2" s="18">
        <v>4</v>
      </c>
      <c r="L2" s="18">
        <v>701</v>
      </c>
      <c r="M2" s="19">
        <v>175.25</v>
      </c>
      <c r="N2" s="20">
        <v>3</v>
      </c>
      <c r="O2" s="21">
        <v>178.25</v>
      </c>
    </row>
    <row r="4" spans="1:17" x14ac:dyDescent="0.3">
      <c r="K4" s="8">
        <f>SUM(K2:K3)</f>
        <v>4</v>
      </c>
      <c r="L4" s="8">
        <f>SUM(L2:L3)</f>
        <v>701</v>
      </c>
      <c r="M4" s="7">
        <f>SUM(L4/K4)</f>
        <v>175.25</v>
      </c>
      <c r="N4" s="8">
        <f>SUM(N2:N3)</f>
        <v>3</v>
      </c>
      <c r="O4" s="12">
        <f>SUM(M4+N4)</f>
        <v>178.25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0_1"/>
    <protectedRange algorithmName="SHA-512" hashValue="ON39YdpmFHfN9f47KpiRvqrKx0V9+erV1CNkpWzYhW/Qyc6aT8rEyCrvauWSYGZK2ia3o7vd3akF07acHAFpOA==" saltValue="yVW9XmDwTqEnmpSGai0KYg==" spinCount="100000" sqref="D2" name="Range1_1_13_1"/>
    <protectedRange algorithmName="SHA-512" hashValue="ON39YdpmFHfN9f47KpiRvqrKx0V9+erV1CNkpWzYhW/Qyc6aT8rEyCrvauWSYGZK2ia3o7vd3akF07acHAFpOA==" saltValue="yVW9XmDwTqEnmpSGai0KYg==" spinCount="100000" sqref="E2:H2" name="Range1_3_3_1"/>
  </protectedRanges>
  <conditionalFormatting sqref="F2">
    <cfRule type="top10" dxfId="1130" priority="5" rank="1"/>
  </conditionalFormatting>
  <conditionalFormatting sqref="G2">
    <cfRule type="top10" dxfId="1129" priority="4" rank="1"/>
  </conditionalFormatting>
  <conditionalFormatting sqref="H2">
    <cfRule type="top10" dxfId="1128" priority="3" rank="1"/>
  </conditionalFormatting>
  <conditionalFormatting sqref="I2">
    <cfRule type="top10" dxfId="1127" priority="1" rank="1"/>
  </conditionalFormatting>
  <conditionalFormatting sqref="J2">
    <cfRule type="top10" dxfId="1126" priority="2" rank="1"/>
  </conditionalFormatting>
  <conditionalFormatting sqref="E2">
    <cfRule type="top10" dxfId="1125" priority="6" rank="1"/>
  </conditionalFormatting>
  <hyperlinks>
    <hyperlink ref="Q1" location="'National Rankings'!A1" display="Back to Ranking" xr:uid="{38A87768-DE56-4645-8D10-C4C256B50B2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D6BA6CA-6ABC-429F-8357-90B24D6B157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11798-9013-4E9C-8350-9913B6CBB2F7}">
  <sheetPr codeName="Sheet55"/>
  <dimension ref="A1:Q6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136</v>
      </c>
      <c r="C2" s="15">
        <v>44759</v>
      </c>
      <c r="D2" s="16" t="s">
        <v>135</v>
      </c>
      <c r="E2" s="17">
        <v>196.001</v>
      </c>
      <c r="F2" s="17">
        <v>190</v>
      </c>
      <c r="G2" s="17">
        <v>192</v>
      </c>
      <c r="H2" s="17">
        <v>190</v>
      </c>
      <c r="I2" s="17"/>
      <c r="J2" s="17"/>
      <c r="K2" s="18">
        <f>COUNT(E2:J2)</f>
        <v>4</v>
      </c>
      <c r="L2" s="18">
        <f>SUM(E2:J2)</f>
        <v>768.00099999999998</v>
      </c>
      <c r="M2" s="19">
        <f>IFERROR(L2/K2,0)</f>
        <v>192.00024999999999</v>
      </c>
      <c r="N2" s="20">
        <v>6</v>
      </c>
      <c r="O2" s="21">
        <f>SUM(M2+N2)</f>
        <v>198.00024999999999</v>
      </c>
    </row>
    <row r="6" spans="1:17" x14ac:dyDescent="0.3">
      <c r="K6" s="8">
        <f>SUM(K2:K5)</f>
        <v>4</v>
      </c>
      <c r="L6" s="8">
        <f>SUM(L2:L5)</f>
        <v>768.00099999999998</v>
      </c>
      <c r="M6" s="7">
        <f>SUM(L6/K6)</f>
        <v>192.00024999999999</v>
      </c>
      <c r="N6" s="8">
        <f>SUM(N2:N5)</f>
        <v>6</v>
      </c>
      <c r="O6" s="12">
        <f>SUM(M6+N6)</f>
        <v>198.00024999999999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5"/>
    <protectedRange algorithmName="SHA-512" hashValue="ON39YdpmFHfN9f47KpiRvqrKx0V9+erV1CNkpWzYhW/Qyc6aT8rEyCrvauWSYGZK2ia3o7vd3akF07acHAFpOA==" saltValue="yVW9XmDwTqEnmpSGai0KYg==" spinCount="100000" sqref="D2" name="Range1_1_11"/>
  </protectedRanges>
  <conditionalFormatting sqref="I2">
    <cfRule type="top10" dxfId="1124" priority="12" rank="1"/>
  </conditionalFormatting>
  <conditionalFormatting sqref="H2">
    <cfRule type="top10" dxfId="1123" priority="8" rank="1"/>
  </conditionalFormatting>
  <conditionalFormatting sqref="J2">
    <cfRule type="top10" dxfId="1122" priority="9" rank="1"/>
  </conditionalFormatting>
  <conditionalFormatting sqref="G2">
    <cfRule type="top10" dxfId="1121" priority="11" rank="1"/>
  </conditionalFormatting>
  <conditionalFormatting sqref="F2">
    <cfRule type="top10" dxfId="1120" priority="10" rank="1"/>
  </conditionalFormatting>
  <conditionalFormatting sqref="E2">
    <cfRule type="top10" dxfId="1119" priority="7" rank="1"/>
  </conditionalFormatting>
  <hyperlinks>
    <hyperlink ref="Q1" location="'National Rankings'!A1" display="Back to Ranking" xr:uid="{5DAF5572-F60C-4EB6-93BF-354A93052F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2F97D2B-F783-4EFF-B6DF-2D94F6B513B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FCDD9-1348-4CB1-B7C9-23BCB481A617}">
  <dimension ref="A1:Q5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188</v>
      </c>
      <c r="C2" s="15">
        <v>44814</v>
      </c>
      <c r="D2" s="16" t="s">
        <v>42</v>
      </c>
      <c r="E2" s="34">
        <v>181</v>
      </c>
      <c r="F2" s="34">
        <v>177</v>
      </c>
      <c r="G2" s="34">
        <v>179</v>
      </c>
      <c r="H2" s="34">
        <v>182</v>
      </c>
      <c r="I2" s="34"/>
      <c r="J2" s="34"/>
      <c r="K2" s="18">
        <v>4</v>
      </c>
      <c r="L2" s="18">
        <v>719</v>
      </c>
      <c r="M2" s="19">
        <v>179.75</v>
      </c>
      <c r="N2" s="20">
        <v>2</v>
      </c>
      <c r="O2" s="21">
        <v>181.75</v>
      </c>
    </row>
    <row r="3" spans="1:17" x14ac:dyDescent="0.3">
      <c r="A3" s="13" t="s">
        <v>30</v>
      </c>
      <c r="B3" s="14" t="s">
        <v>194</v>
      </c>
      <c r="C3" s="15">
        <v>44842</v>
      </c>
      <c r="D3" s="16" t="s">
        <v>42</v>
      </c>
      <c r="E3" s="17">
        <v>178</v>
      </c>
      <c r="F3" s="17">
        <v>181</v>
      </c>
      <c r="G3" s="17">
        <v>178</v>
      </c>
      <c r="H3" s="17">
        <v>170</v>
      </c>
      <c r="I3" s="17">
        <v>171</v>
      </c>
      <c r="J3" s="17">
        <v>180</v>
      </c>
      <c r="K3" s="18">
        <f>COUNT(E3:J3)</f>
        <v>6</v>
      </c>
      <c r="L3" s="18">
        <f>SUM(E3:J3)</f>
        <v>1058</v>
      </c>
      <c r="M3" s="19">
        <f>IFERROR(L3/K3,0)</f>
        <v>176.33333333333334</v>
      </c>
      <c r="N3" s="20">
        <v>4</v>
      </c>
      <c r="O3" s="21">
        <f>SUM(M3+N3)</f>
        <v>180.33333333333334</v>
      </c>
    </row>
    <row r="5" spans="1:17" x14ac:dyDescent="0.3">
      <c r="K5" s="8">
        <f>SUM(K2:K4)</f>
        <v>10</v>
      </c>
      <c r="L5" s="8">
        <f>SUM(L2:L4)</f>
        <v>1777</v>
      </c>
      <c r="M5" s="7">
        <f>SUM(L5/K5)</f>
        <v>177.7</v>
      </c>
      <c r="N5" s="8">
        <f>SUM(N2:N4)</f>
        <v>6</v>
      </c>
      <c r="O5" s="12">
        <f>SUM(M5+N5)</f>
        <v>183.7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2_1"/>
    <protectedRange algorithmName="SHA-512" hashValue="ON39YdpmFHfN9f47KpiRvqrKx0V9+erV1CNkpWzYhW/Qyc6aT8rEyCrvauWSYGZK2ia3o7vd3akF07acHAFpOA==" saltValue="yVW9XmDwTqEnmpSGai0KYg==" spinCount="100000" sqref="D2" name="Range1_1_2_4_1"/>
    <protectedRange sqref="B3:C3 E3:J3" name="Range1_10_2"/>
    <protectedRange sqref="D3" name="Range1_1_8_2"/>
  </protectedRanges>
  <conditionalFormatting sqref="E2">
    <cfRule type="top10" dxfId="1118" priority="12" rank="1"/>
  </conditionalFormatting>
  <conditionalFormatting sqref="F2">
    <cfRule type="top10" dxfId="1117" priority="11" rank="1"/>
  </conditionalFormatting>
  <conditionalFormatting sqref="G2">
    <cfRule type="top10" dxfId="1116" priority="10" rank="1"/>
  </conditionalFormatting>
  <conditionalFormatting sqref="H2">
    <cfRule type="top10" dxfId="1115" priority="9" rank="1"/>
  </conditionalFormatting>
  <conditionalFormatting sqref="I2">
    <cfRule type="top10" dxfId="1114" priority="8" rank="1"/>
  </conditionalFormatting>
  <conditionalFormatting sqref="J2">
    <cfRule type="top10" dxfId="1113" priority="7" rank="1"/>
  </conditionalFormatting>
  <conditionalFormatting sqref="J3">
    <cfRule type="top10" dxfId="1112" priority="1" rank="1"/>
  </conditionalFormatting>
  <conditionalFormatting sqref="I3">
    <cfRule type="top10" dxfId="1111" priority="2" rank="1"/>
  </conditionalFormatting>
  <conditionalFormatting sqref="H3">
    <cfRule type="top10" dxfId="1110" priority="3" rank="1"/>
  </conditionalFormatting>
  <conditionalFormatting sqref="G3">
    <cfRule type="top10" dxfId="1109" priority="4" rank="1"/>
  </conditionalFormatting>
  <conditionalFormatting sqref="F3">
    <cfRule type="top10" dxfId="1108" priority="5" rank="1"/>
  </conditionalFormatting>
  <conditionalFormatting sqref="E3">
    <cfRule type="top10" dxfId="1107" priority="6" rank="1"/>
  </conditionalFormatting>
  <hyperlinks>
    <hyperlink ref="Q1" location="'National Rankings'!A1" display="Back to Ranking" xr:uid="{F2499971-677F-4C22-8192-2D08EC1F44C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0539128-772E-4F6B-BF7C-36BB391097A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D3814-D151-4DFD-A860-CBC450855839}">
  <sheetPr codeName="Sheet56"/>
  <dimension ref="A1:Q11"/>
  <sheetViews>
    <sheetView workbookViewId="0">
      <selection activeCell="A9" sqref="A9:O9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75</v>
      </c>
      <c r="C2" s="15">
        <v>44661</v>
      </c>
      <c r="D2" s="16" t="s">
        <v>59</v>
      </c>
      <c r="E2" s="17">
        <v>183</v>
      </c>
      <c r="F2" s="17">
        <v>180</v>
      </c>
      <c r="G2" s="17">
        <v>176</v>
      </c>
      <c r="H2" s="17">
        <v>179</v>
      </c>
      <c r="I2" s="17"/>
      <c r="J2" s="17"/>
      <c r="K2" s="18">
        <v>4</v>
      </c>
      <c r="L2" s="18">
        <v>718</v>
      </c>
      <c r="M2" s="19">
        <v>179.5</v>
      </c>
      <c r="N2" s="20">
        <v>2</v>
      </c>
      <c r="O2" s="21">
        <v>181.5</v>
      </c>
    </row>
    <row r="3" spans="1:17" x14ac:dyDescent="0.3">
      <c r="A3" s="13" t="s">
        <v>30</v>
      </c>
      <c r="B3" s="14" t="s">
        <v>75</v>
      </c>
      <c r="C3" s="15">
        <v>44689</v>
      </c>
      <c r="D3" s="16" t="s">
        <v>59</v>
      </c>
      <c r="E3" s="17">
        <v>169</v>
      </c>
      <c r="F3" s="17">
        <v>179</v>
      </c>
      <c r="G3" s="17">
        <v>175</v>
      </c>
      <c r="H3" s="17">
        <v>185</v>
      </c>
      <c r="I3" s="17"/>
      <c r="J3" s="17"/>
      <c r="K3" s="18">
        <v>4</v>
      </c>
      <c r="L3" s="18">
        <v>708</v>
      </c>
      <c r="M3" s="19">
        <v>177</v>
      </c>
      <c r="N3" s="20">
        <v>2</v>
      </c>
      <c r="O3" s="21">
        <v>179</v>
      </c>
    </row>
    <row r="4" spans="1:17" x14ac:dyDescent="0.3">
      <c r="A4" s="35" t="s">
        <v>29</v>
      </c>
      <c r="B4" s="14" t="s">
        <v>75</v>
      </c>
      <c r="C4" s="15">
        <v>44724</v>
      </c>
      <c r="D4" s="16" t="s">
        <v>59</v>
      </c>
      <c r="E4" s="34">
        <v>180</v>
      </c>
      <c r="F4" s="34">
        <v>172</v>
      </c>
      <c r="G4" s="34">
        <v>172</v>
      </c>
      <c r="H4" s="34">
        <v>176</v>
      </c>
      <c r="I4" s="34"/>
      <c r="J4" s="34"/>
      <c r="K4" s="18">
        <v>4</v>
      </c>
      <c r="L4" s="18">
        <v>700</v>
      </c>
      <c r="M4" s="19">
        <v>175</v>
      </c>
      <c r="N4" s="20">
        <v>2</v>
      </c>
      <c r="O4" s="21">
        <v>177</v>
      </c>
    </row>
    <row r="5" spans="1:17" x14ac:dyDescent="0.3">
      <c r="A5" s="13" t="s">
        <v>30</v>
      </c>
      <c r="B5" s="14" t="s">
        <v>75</v>
      </c>
      <c r="C5" s="15">
        <v>44752</v>
      </c>
      <c r="D5" s="16" t="s">
        <v>59</v>
      </c>
      <c r="E5" s="17">
        <v>182</v>
      </c>
      <c r="F5" s="17">
        <v>185</v>
      </c>
      <c r="G5" s="17">
        <v>187</v>
      </c>
      <c r="H5" s="17">
        <v>186</v>
      </c>
      <c r="I5" s="17"/>
      <c r="J5" s="17"/>
      <c r="K5" s="18">
        <v>4</v>
      </c>
      <c r="L5" s="18">
        <v>740</v>
      </c>
      <c r="M5" s="19">
        <v>185</v>
      </c>
      <c r="N5" s="20">
        <v>2</v>
      </c>
      <c r="O5" s="21">
        <v>187</v>
      </c>
    </row>
    <row r="6" spans="1:17" x14ac:dyDescent="0.3">
      <c r="A6" s="13" t="s">
        <v>30</v>
      </c>
      <c r="B6" s="14" t="s">
        <v>75</v>
      </c>
      <c r="C6" s="15">
        <v>44787</v>
      </c>
      <c r="D6" s="16" t="s">
        <v>59</v>
      </c>
      <c r="E6" s="17">
        <v>179</v>
      </c>
      <c r="F6" s="17">
        <v>183</v>
      </c>
      <c r="G6" s="17">
        <v>183</v>
      </c>
      <c r="H6" s="17">
        <v>181</v>
      </c>
      <c r="I6" s="17"/>
      <c r="J6" s="17"/>
      <c r="K6" s="18">
        <v>4</v>
      </c>
      <c r="L6" s="18">
        <v>726</v>
      </c>
      <c r="M6" s="19">
        <v>181.5</v>
      </c>
      <c r="N6" s="20">
        <v>2</v>
      </c>
      <c r="O6" s="21">
        <v>183.5</v>
      </c>
    </row>
    <row r="7" spans="1:17" x14ac:dyDescent="0.3">
      <c r="A7" s="13" t="s">
        <v>30</v>
      </c>
      <c r="B7" s="14" t="s">
        <v>75</v>
      </c>
      <c r="C7" s="15">
        <v>44815</v>
      </c>
      <c r="D7" s="16" t="s">
        <v>59</v>
      </c>
      <c r="E7" s="17">
        <v>185</v>
      </c>
      <c r="F7" s="17">
        <v>178</v>
      </c>
      <c r="G7" s="17">
        <v>183</v>
      </c>
      <c r="H7" s="17">
        <v>181</v>
      </c>
      <c r="I7" s="17">
        <v>183</v>
      </c>
      <c r="J7" s="17">
        <v>186</v>
      </c>
      <c r="K7" s="18">
        <v>6</v>
      </c>
      <c r="L7" s="18">
        <v>1096</v>
      </c>
      <c r="M7" s="19">
        <v>182.66666666666666</v>
      </c>
      <c r="N7" s="20">
        <v>4</v>
      </c>
      <c r="O7" s="21">
        <v>186.66666666666666</v>
      </c>
    </row>
    <row r="8" spans="1:17" x14ac:dyDescent="0.3">
      <c r="A8" s="13" t="s">
        <v>30</v>
      </c>
      <c r="B8" s="14" t="s">
        <v>75</v>
      </c>
      <c r="C8" s="15">
        <v>44813</v>
      </c>
      <c r="D8" s="16" t="s">
        <v>59</v>
      </c>
      <c r="E8" s="17">
        <v>179</v>
      </c>
      <c r="F8" s="17">
        <v>170</v>
      </c>
      <c r="G8" s="17">
        <v>176</v>
      </c>
      <c r="H8" s="17">
        <v>173</v>
      </c>
      <c r="I8" s="17"/>
      <c r="J8" s="17"/>
      <c r="K8" s="18">
        <v>4</v>
      </c>
      <c r="L8" s="18">
        <v>698</v>
      </c>
      <c r="M8" s="19">
        <v>174.5</v>
      </c>
      <c r="N8" s="20">
        <v>2</v>
      </c>
      <c r="O8" s="21">
        <v>176.5</v>
      </c>
    </row>
    <row r="9" spans="1:17" x14ac:dyDescent="0.3">
      <c r="A9" s="13" t="s">
        <v>30</v>
      </c>
      <c r="B9" s="14" t="s">
        <v>75</v>
      </c>
      <c r="C9" s="15">
        <v>44868</v>
      </c>
      <c r="D9" s="16" t="s">
        <v>59</v>
      </c>
      <c r="E9" s="17">
        <v>184</v>
      </c>
      <c r="F9" s="17">
        <v>184</v>
      </c>
      <c r="G9" s="17">
        <v>180</v>
      </c>
      <c r="H9" s="17">
        <v>177</v>
      </c>
      <c r="I9" s="17"/>
      <c r="J9" s="17"/>
      <c r="K9" s="18">
        <v>4</v>
      </c>
      <c r="L9" s="18">
        <v>725</v>
      </c>
      <c r="M9" s="19">
        <v>181.25</v>
      </c>
      <c r="N9" s="20">
        <v>2</v>
      </c>
      <c r="O9" s="21">
        <v>183.25</v>
      </c>
    </row>
    <row r="10" spans="1:17" x14ac:dyDescent="0.3">
      <c r="A10" s="24"/>
      <c r="B10" s="25"/>
      <c r="C10" s="26"/>
      <c r="D10" s="27"/>
      <c r="E10" s="28"/>
      <c r="F10" s="28"/>
      <c r="G10" s="28"/>
      <c r="H10" s="28"/>
      <c r="I10" s="28"/>
      <c r="J10" s="28"/>
      <c r="K10" s="29"/>
      <c r="L10" s="29"/>
      <c r="M10" s="30"/>
      <c r="N10" s="31"/>
      <c r="O10" s="32"/>
    </row>
    <row r="11" spans="1:17" x14ac:dyDescent="0.3">
      <c r="K11" s="8">
        <f>SUM(K2:K10)</f>
        <v>34</v>
      </c>
      <c r="L11" s="8">
        <f>SUM(L2:L10)</f>
        <v>6111</v>
      </c>
      <c r="M11" s="7">
        <f>SUM(L11/K11)</f>
        <v>179.73529411764707</v>
      </c>
      <c r="N11" s="8">
        <f>SUM(N2:N10)</f>
        <v>18</v>
      </c>
      <c r="O11" s="12">
        <f>SUM(M11+N11)</f>
        <v>197.73529411764707</v>
      </c>
    </row>
  </sheetData>
  <protectedRanges>
    <protectedRange algorithmName="SHA-512" hashValue="ON39YdpmFHfN9f47KpiRvqrKx0V9+erV1CNkpWzYhW/Qyc6aT8rEyCrvauWSYGZK2ia3o7vd3akF07acHAFpOA==" saltValue="yVW9XmDwTqEnmpSGai0KYg==" spinCount="100000" sqref="B10:C10 I10:J10" name="Range1_20_1_1"/>
    <protectedRange algorithmName="SHA-512" hashValue="ON39YdpmFHfN9f47KpiRvqrKx0V9+erV1CNkpWzYhW/Qyc6aT8rEyCrvauWSYGZK2ia3o7vd3akF07acHAFpOA==" saltValue="yVW9XmDwTqEnmpSGai0KYg==" spinCount="100000" sqref="D10" name="Range1_1_15_1"/>
    <protectedRange algorithmName="SHA-512" hashValue="ON39YdpmFHfN9f47KpiRvqrKx0V9+erV1CNkpWzYhW/Qyc6aT8rEyCrvauWSYGZK2ia3o7vd3akF07acHAFpOA==" saltValue="yVW9XmDwTqEnmpSGai0KYg==" spinCount="100000" sqref="E10:H10" name="Range1_3_4_1_1"/>
    <protectedRange algorithmName="SHA-512" hashValue="ON39YdpmFHfN9f47KpiRvqrKx0V9+erV1CNkpWzYhW/Qyc6aT8rEyCrvauWSYGZK2ia3o7vd3akF07acHAFpOA==" saltValue="yVW9XmDwTqEnmpSGai0KYg==" spinCount="100000" sqref="E2:J2 B2:C2" name="Range1_14"/>
    <protectedRange algorithmName="SHA-512" hashValue="ON39YdpmFHfN9f47KpiRvqrKx0V9+erV1CNkpWzYhW/Qyc6aT8rEyCrvauWSYGZK2ia3o7vd3akF07acHAFpOA==" saltValue="yVW9XmDwTqEnmpSGai0KYg==" spinCount="100000" sqref="D2" name="Range1_1_9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E4:J4 B4:C4" name="Range1_5_7"/>
    <protectedRange algorithmName="SHA-512" hashValue="ON39YdpmFHfN9f47KpiRvqrKx0V9+erV1CNkpWzYhW/Qyc6aT8rEyCrvauWSYGZK2ia3o7vd3akF07acHAFpOA==" saltValue="yVW9XmDwTqEnmpSGai0KYg==" spinCount="100000" sqref="D4" name="Range1_1_3_6"/>
    <protectedRange algorithmName="SHA-512" hashValue="ON39YdpmFHfN9f47KpiRvqrKx0V9+erV1CNkpWzYhW/Qyc6aT8rEyCrvauWSYGZK2ia3o7vd3akF07acHAFpOA==" saltValue="yVW9XmDwTqEnmpSGai0KYg==" spinCount="100000" sqref="E5:J5 B5:C5" name="Range1_15"/>
    <protectedRange algorithmName="SHA-512" hashValue="ON39YdpmFHfN9f47KpiRvqrKx0V9+erV1CNkpWzYhW/Qyc6aT8rEyCrvauWSYGZK2ia3o7vd3akF07acHAFpOA==" saltValue="yVW9XmDwTqEnmpSGai0KYg==" spinCount="100000" sqref="D5" name="Range1_1_11"/>
    <protectedRange algorithmName="SHA-512" hashValue="ON39YdpmFHfN9f47KpiRvqrKx0V9+erV1CNkpWzYhW/Qyc6aT8rEyCrvauWSYGZK2ia3o7vd3akF07acHAFpOA==" saltValue="yVW9XmDwTqEnmpSGai0KYg==" spinCount="100000" sqref="E6:J6 B6:C6" name="Range1_15_1"/>
    <protectedRange algorithmName="SHA-512" hashValue="ON39YdpmFHfN9f47KpiRvqrKx0V9+erV1CNkpWzYhW/Qyc6aT8rEyCrvauWSYGZK2ia3o7vd3akF07acHAFpOA==" saltValue="yVW9XmDwTqEnmpSGai0KYg==" spinCount="100000" sqref="D6" name="Range1_1_10_1"/>
    <protectedRange algorithmName="SHA-512" hashValue="ON39YdpmFHfN9f47KpiRvqrKx0V9+erV1CNkpWzYhW/Qyc6aT8rEyCrvauWSYGZK2ia3o7vd3akF07acHAFpOA==" saltValue="yVW9XmDwTqEnmpSGai0KYg==" spinCount="100000" sqref="C7" name="Range1_4_2_1"/>
    <protectedRange algorithmName="SHA-512" hashValue="ON39YdpmFHfN9f47KpiRvqrKx0V9+erV1CNkpWzYhW/Qyc6aT8rEyCrvauWSYGZK2ia3o7vd3akF07acHAFpOA==" saltValue="yVW9XmDwTqEnmpSGai0KYg==" spinCount="100000" sqref="D7" name="Range1_1_2_4_1"/>
    <protectedRange algorithmName="SHA-512" hashValue="ON39YdpmFHfN9f47KpiRvqrKx0V9+erV1CNkpWzYhW/Qyc6aT8rEyCrvauWSYGZK2ia3o7vd3akF07acHAFpOA==" saltValue="yVW9XmDwTqEnmpSGai0KYg==" spinCount="100000" sqref="E7:J7 B7" name="Range1_5_3_1"/>
    <protectedRange algorithmName="SHA-512" hashValue="ON39YdpmFHfN9f47KpiRvqrKx0V9+erV1CNkpWzYhW/Qyc6aT8rEyCrvauWSYGZK2ia3o7vd3akF07acHAFpOA==" saltValue="yVW9XmDwTqEnmpSGai0KYg==" spinCount="100000" sqref="E8:J8 B8:C8" name="Range1_16"/>
    <protectedRange algorithmName="SHA-512" hashValue="ON39YdpmFHfN9f47KpiRvqrKx0V9+erV1CNkpWzYhW/Qyc6aT8rEyCrvauWSYGZK2ia3o7vd3akF07acHAFpOA==" saltValue="yVW9XmDwTqEnmpSGai0KYg==" spinCount="100000" sqref="D8" name="Range1_1_14"/>
    <protectedRange algorithmName="SHA-512" hashValue="ON39YdpmFHfN9f47KpiRvqrKx0V9+erV1CNkpWzYhW/Qyc6aT8rEyCrvauWSYGZK2ia3o7vd3akF07acHAFpOA==" saltValue="yVW9XmDwTqEnmpSGai0KYg==" spinCount="100000" sqref="E9:J9 B9:C9" name="Range1_11"/>
    <protectedRange algorithmName="SHA-512" hashValue="ON39YdpmFHfN9f47KpiRvqrKx0V9+erV1CNkpWzYhW/Qyc6aT8rEyCrvauWSYGZK2ia3o7vd3akF07acHAFpOA==" saltValue="yVW9XmDwTqEnmpSGai0KYg==" spinCount="100000" sqref="D9" name="Range1_1_24"/>
  </protectedRanges>
  <conditionalFormatting sqref="E10:J10">
    <cfRule type="cellIs" dxfId="1106" priority="56" operator="greaterThanOrEqual">
      <formula>200</formula>
    </cfRule>
  </conditionalFormatting>
  <conditionalFormatting sqref="F10">
    <cfRule type="top10" dxfId="1105" priority="57" rank="1"/>
  </conditionalFormatting>
  <conditionalFormatting sqref="I10">
    <cfRule type="top10" dxfId="1104" priority="58" rank="1"/>
    <cfRule type="top10" dxfId="1103" priority="59" rank="1"/>
  </conditionalFormatting>
  <conditionalFormatting sqref="E10">
    <cfRule type="top10" dxfId="1102" priority="60" rank="1"/>
  </conditionalFormatting>
  <conditionalFormatting sqref="G10">
    <cfRule type="top10" dxfId="1101" priority="61" rank="1"/>
  </conditionalFormatting>
  <conditionalFormatting sqref="H10">
    <cfRule type="top10" dxfId="1100" priority="62" rank="1"/>
  </conditionalFormatting>
  <conditionalFormatting sqref="J10">
    <cfRule type="top10" dxfId="1099" priority="63" rank="1"/>
  </conditionalFormatting>
  <conditionalFormatting sqref="I2">
    <cfRule type="top10" dxfId="1098" priority="44" rank="1"/>
  </conditionalFormatting>
  <conditionalFormatting sqref="H2">
    <cfRule type="top10" dxfId="1097" priority="45" rank="1"/>
  </conditionalFormatting>
  <conditionalFormatting sqref="G2">
    <cfRule type="top10" dxfId="1096" priority="46" rank="1"/>
  </conditionalFormatting>
  <conditionalFormatting sqref="F2">
    <cfRule type="top10" dxfId="1095" priority="47" rank="1"/>
  </conditionalFormatting>
  <conditionalFormatting sqref="E2">
    <cfRule type="top10" dxfId="1094" priority="48" rank="1"/>
  </conditionalFormatting>
  <conditionalFormatting sqref="J2">
    <cfRule type="top10" dxfId="1093" priority="49" rank="1"/>
  </conditionalFormatting>
  <conditionalFormatting sqref="E2:J2">
    <cfRule type="cellIs" dxfId="1092" priority="43" operator="equal">
      <formula>200</formula>
    </cfRule>
  </conditionalFormatting>
  <conditionalFormatting sqref="J3">
    <cfRule type="top10" dxfId="1091" priority="37" rank="1"/>
  </conditionalFormatting>
  <conditionalFormatting sqref="I3">
    <cfRule type="top10" dxfId="1090" priority="38" rank="1"/>
  </conditionalFormatting>
  <conditionalFormatting sqref="H3">
    <cfRule type="top10" dxfId="1089" priority="39" rank="1"/>
  </conditionalFormatting>
  <conditionalFormatting sqref="G3">
    <cfRule type="top10" dxfId="1088" priority="40" rank="1"/>
  </conditionalFormatting>
  <conditionalFormatting sqref="F3">
    <cfRule type="top10" dxfId="1087" priority="41" rank="1"/>
  </conditionalFormatting>
  <conditionalFormatting sqref="E3">
    <cfRule type="top10" dxfId="1086" priority="42" rank="1"/>
  </conditionalFormatting>
  <conditionalFormatting sqref="I4">
    <cfRule type="top10" dxfId="1085" priority="36" rank="1"/>
  </conditionalFormatting>
  <conditionalFormatting sqref="H4">
    <cfRule type="top10" dxfId="1084" priority="32" rank="1"/>
  </conditionalFormatting>
  <conditionalFormatting sqref="J4">
    <cfRule type="top10" dxfId="1083" priority="33" rank="1"/>
  </conditionalFormatting>
  <conditionalFormatting sqref="G4">
    <cfRule type="top10" dxfId="1082" priority="35" rank="1"/>
  </conditionalFormatting>
  <conditionalFormatting sqref="F4">
    <cfRule type="top10" dxfId="1081" priority="34" rank="1"/>
  </conditionalFormatting>
  <conditionalFormatting sqref="E4">
    <cfRule type="top10" dxfId="1080" priority="31" rank="1"/>
  </conditionalFormatting>
  <conditionalFormatting sqref="I5">
    <cfRule type="top10" dxfId="1079" priority="30" rank="1"/>
  </conditionalFormatting>
  <conditionalFormatting sqref="H5">
    <cfRule type="top10" dxfId="1078" priority="26" rank="1"/>
  </conditionalFormatting>
  <conditionalFormatting sqref="J5">
    <cfRule type="top10" dxfId="1077" priority="27" rank="1"/>
  </conditionalFormatting>
  <conditionalFormatting sqref="G5">
    <cfRule type="top10" dxfId="1076" priority="29" rank="1"/>
  </conditionalFormatting>
  <conditionalFormatting sqref="F5">
    <cfRule type="top10" dxfId="1075" priority="28" rank="1"/>
  </conditionalFormatting>
  <conditionalFormatting sqref="E5">
    <cfRule type="top10" dxfId="1074" priority="25" rank="1"/>
  </conditionalFormatting>
  <conditionalFormatting sqref="J6">
    <cfRule type="top10" dxfId="1073" priority="19" rank="1"/>
  </conditionalFormatting>
  <conditionalFormatting sqref="I6">
    <cfRule type="top10" dxfId="1072" priority="20" rank="1"/>
  </conditionalFormatting>
  <conditionalFormatting sqref="H6">
    <cfRule type="top10" dxfId="1071" priority="21" rank="1"/>
  </conditionalFormatting>
  <conditionalFormatting sqref="G6">
    <cfRule type="top10" dxfId="1070" priority="22" rank="1"/>
  </conditionalFormatting>
  <conditionalFormatting sqref="F6">
    <cfRule type="top10" dxfId="1069" priority="23" rank="1"/>
  </conditionalFormatting>
  <conditionalFormatting sqref="E6">
    <cfRule type="top10" dxfId="1068" priority="24" rank="1"/>
  </conditionalFormatting>
  <conditionalFormatting sqref="I7">
    <cfRule type="top10" dxfId="1067" priority="18" rank="1"/>
  </conditionalFormatting>
  <conditionalFormatting sqref="H7">
    <cfRule type="top10" dxfId="1066" priority="14" rank="1"/>
  </conditionalFormatting>
  <conditionalFormatting sqref="J7">
    <cfRule type="top10" dxfId="1065" priority="15" rank="1"/>
  </conditionalFormatting>
  <conditionalFormatting sqref="G7">
    <cfRule type="top10" dxfId="1064" priority="17" rank="1"/>
  </conditionalFormatting>
  <conditionalFormatting sqref="F7">
    <cfRule type="top10" dxfId="1063" priority="16" rank="1"/>
  </conditionalFormatting>
  <conditionalFormatting sqref="E7">
    <cfRule type="top10" dxfId="1062" priority="13" rank="1"/>
  </conditionalFormatting>
  <conditionalFormatting sqref="J8">
    <cfRule type="top10" dxfId="1061" priority="7" rank="1"/>
  </conditionalFormatting>
  <conditionalFormatting sqref="I8">
    <cfRule type="top10" dxfId="1060" priority="8" rank="1"/>
  </conditionalFormatting>
  <conditionalFormatting sqref="H8">
    <cfRule type="top10" dxfId="1059" priority="9" rank="1"/>
  </conditionalFormatting>
  <conditionalFormatting sqref="G8">
    <cfRule type="top10" dxfId="1058" priority="10" rank="1"/>
  </conditionalFormatting>
  <conditionalFormatting sqref="F8">
    <cfRule type="top10" dxfId="1057" priority="11" rank="1"/>
  </conditionalFormatting>
  <conditionalFormatting sqref="E8">
    <cfRule type="top10" dxfId="1056" priority="12" rank="1"/>
  </conditionalFormatting>
  <conditionalFormatting sqref="J9">
    <cfRule type="top10" dxfId="1055" priority="1" rank="1"/>
  </conditionalFormatting>
  <conditionalFormatting sqref="I9">
    <cfRule type="top10" dxfId="1054" priority="2" rank="1"/>
  </conditionalFormatting>
  <conditionalFormatting sqref="H9">
    <cfRule type="top10" dxfId="1053" priority="3" rank="1"/>
  </conditionalFormatting>
  <conditionalFormatting sqref="G9">
    <cfRule type="top10" dxfId="1052" priority="4" rank="1"/>
  </conditionalFormatting>
  <conditionalFormatting sqref="F9">
    <cfRule type="top10" dxfId="1051" priority="5" rank="1"/>
  </conditionalFormatting>
  <conditionalFormatting sqref="E9">
    <cfRule type="top10" dxfId="1050" priority="6" rank="1"/>
  </conditionalFormatting>
  <hyperlinks>
    <hyperlink ref="Q1" location="'National Rankings'!A1" display="Back to Ranking" xr:uid="{083124B0-4170-4019-A220-C8BC072AAF5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5A7E7BE-6A99-4861-A8EB-42CAFD7E4BE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ED2C3-60A4-4EFE-86A9-7727CA2E29C9}">
  <sheetPr codeName="Sheet50"/>
  <dimension ref="A1:Q15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58</v>
      </c>
      <c r="C2" s="15">
        <v>44661</v>
      </c>
      <c r="D2" s="16" t="s">
        <v>59</v>
      </c>
      <c r="E2" s="17">
        <v>180</v>
      </c>
      <c r="F2" s="17">
        <v>180</v>
      </c>
      <c r="G2" s="17">
        <v>183</v>
      </c>
      <c r="H2" s="17">
        <v>187</v>
      </c>
      <c r="I2" s="17"/>
      <c r="J2" s="17"/>
      <c r="K2" s="18">
        <v>4</v>
      </c>
      <c r="L2" s="18">
        <v>730</v>
      </c>
      <c r="M2" s="19">
        <v>182.5</v>
      </c>
      <c r="N2" s="20">
        <v>2</v>
      </c>
      <c r="O2" s="21">
        <v>184.5</v>
      </c>
    </row>
    <row r="3" spans="1:17" x14ac:dyDescent="0.3">
      <c r="A3" s="13" t="s">
        <v>30</v>
      </c>
      <c r="B3" s="14" t="s">
        <v>58</v>
      </c>
      <c r="C3" s="15">
        <v>44689</v>
      </c>
      <c r="D3" s="16" t="s">
        <v>59</v>
      </c>
      <c r="E3" s="17">
        <v>174</v>
      </c>
      <c r="F3" s="17">
        <v>172</v>
      </c>
      <c r="G3" s="17">
        <v>181</v>
      </c>
      <c r="H3" s="17">
        <v>191</v>
      </c>
      <c r="I3" s="17"/>
      <c r="J3" s="17"/>
      <c r="K3" s="18">
        <v>4</v>
      </c>
      <c r="L3" s="18">
        <v>718</v>
      </c>
      <c r="M3" s="19">
        <v>179.5</v>
      </c>
      <c r="N3" s="20">
        <v>2</v>
      </c>
      <c r="O3" s="21">
        <v>181.5</v>
      </c>
    </row>
    <row r="4" spans="1:17" x14ac:dyDescent="0.3">
      <c r="A4" s="35" t="s">
        <v>29</v>
      </c>
      <c r="B4" s="36" t="s">
        <v>58</v>
      </c>
      <c r="C4" s="37">
        <v>44703</v>
      </c>
      <c r="D4" s="38" t="s">
        <v>93</v>
      </c>
      <c r="E4" s="39">
        <v>175</v>
      </c>
      <c r="F4" s="39">
        <v>183</v>
      </c>
      <c r="G4" s="39">
        <v>187</v>
      </c>
      <c r="H4" s="39">
        <v>185</v>
      </c>
      <c r="I4" s="39"/>
      <c r="J4" s="39"/>
      <c r="K4" s="40">
        <v>4</v>
      </c>
      <c r="L4" s="40">
        <v>730</v>
      </c>
      <c r="M4" s="41">
        <v>182.5</v>
      </c>
      <c r="N4" s="42">
        <v>4</v>
      </c>
      <c r="O4" s="43">
        <v>186.5</v>
      </c>
    </row>
    <row r="5" spans="1:17" x14ac:dyDescent="0.3">
      <c r="A5" s="35" t="s">
        <v>29</v>
      </c>
      <c r="B5" s="14" t="s">
        <v>58</v>
      </c>
      <c r="C5" s="15">
        <v>44724</v>
      </c>
      <c r="D5" s="16" t="s">
        <v>59</v>
      </c>
      <c r="E5" s="17">
        <v>184</v>
      </c>
      <c r="F5" s="17">
        <v>185</v>
      </c>
      <c r="G5" s="17">
        <v>179</v>
      </c>
      <c r="H5" s="17">
        <v>176</v>
      </c>
      <c r="I5" s="17"/>
      <c r="J5" s="17"/>
      <c r="K5" s="18">
        <v>4</v>
      </c>
      <c r="L5" s="18">
        <v>724</v>
      </c>
      <c r="M5" s="19">
        <v>181</v>
      </c>
      <c r="N5" s="20">
        <v>2</v>
      </c>
      <c r="O5" s="21">
        <v>183</v>
      </c>
    </row>
    <row r="6" spans="1:17" x14ac:dyDescent="0.3">
      <c r="A6" s="13" t="s">
        <v>30</v>
      </c>
      <c r="B6" s="14" t="s">
        <v>58</v>
      </c>
      <c r="C6" s="15">
        <v>44738</v>
      </c>
      <c r="D6" s="16" t="s">
        <v>93</v>
      </c>
      <c r="E6" s="17">
        <v>186</v>
      </c>
      <c r="F6" s="17">
        <v>186</v>
      </c>
      <c r="G6" s="17">
        <v>172</v>
      </c>
      <c r="H6" s="17">
        <v>179</v>
      </c>
      <c r="I6" s="17"/>
      <c r="J6" s="17"/>
      <c r="K6" s="18">
        <v>4</v>
      </c>
      <c r="L6" s="18">
        <v>723</v>
      </c>
      <c r="M6" s="19">
        <v>180.75</v>
      </c>
      <c r="N6" s="20">
        <v>2</v>
      </c>
      <c r="O6" s="21">
        <v>182.75</v>
      </c>
    </row>
    <row r="7" spans="1:17" x14ac:dyDescent="0.3">
      <c r="A7" s="13" t="s">
        <v>30</v>
      </c>
      <c r="B7" s="14" t="s">
        <v>58</v>
      </c>
      <c r="C7" s="15">
        <v>44752</v>
      </c>
      <c r="D7" s="16" t="s">
        <v>59</v>
      </c>
      <c r="E7" s="17">
        <v>175</v>
      </c>
      <c r="F7" s="17">
        <v>183</v>
      </c>
      <c r="G7" s="17">
        <v>184</v>
      </c>
      <c r="H7" s="17">
        <v>172</v>
      </c>
      <c r="I7" s="17"/>
      <c r="J7" s="17"/>
      <c r="K7" s="18">
        <v>4</v>
      </c>
      <c r="L7" s="18">
        <v>714</v>
      </c>
      <c r="M7" s="19">
        <v>178.5</v>
      </c>
      <c r="N7" s="20">
        <v>2</v>
      </c>
      <c r="O7" s="21">
        <v>180.5</v>
      </c>
    </row>
    <row r="8" spans="1:17" x14ac:dyDescent="0.3">
      <c r="A8" s="13" t="s">
        <v>30</v>
      </c>
      <c r="B8" s="14" t="s">
        <v>58</v>
      </c>
      <c r="C8" s="15">
        <v>44766</v>
      </c>
      <c r="D8" s="16" t="s">
        <v>93</v>
      </c>
      <c r="E8" s="17">
        <v>184</v>
      </c>
      <c r="F8" s="17">
        <v>187</v>
      </c>
      <c r="G8" s="17">
        <v>191</v>
      </c>
      <c r="H8" s="17">
        <v>189</v>
      </c>
      <c r="I8" s="17"/>
      <c r="J8" s="17"/>
      <c r="K8" s="18">
        <v>4</v>
      </c>
      <c r="L8" s="18">
        <v>751</v>
      </c>
      <c r="M8" s="19">
        <v>187.75</v>
      </c>
      <c r="N8" s="20">
        <v>3</v>
      </c>
      <c r="O8" s="21">
        <v>190.75</v>
      </c>
    </row>
    <row r="9" spans="1:17" x14ac:dyDescent="0.3">
      <c r="A9" s="13" t="s">
        <v>30</v>
      </c>
      <c r="B9" s="14" t="s">
        <v>58</v>
      </c>
      <c r="C9" s="15">
        <v>44787</v>
      </c>
      <c r="D9" s="16" t="s">
        <v>59</v>
      </c>
      <c r="E9" s="17">
        <v>193</v>
      </c>
      <c r="F9" s="17">
        <v>193</v>
      </c>
      <c r="G9" s="17">
        <v>191</v>
      </c>
      <c r="H9" s="17">
        <v>191</v>
      </c>
      <c r="I9" s="17"/>
      <c r="J9" s="17"/>
      <c r="K9" s="18">
        <v>4</v>
      </c>
      <c r="L9" s="18">
        <v>768</v>
      </c>
      <c r="M9" s="19">
        <v>192</v>
      </c>
      <c r="N9" s="20">
        <v>6</v>
      </c>
      <c r="O9" s="21">
        <v>198</v>
      </c>
    </row>
    <row r="10" spans="1:17" x14ac:dyDescent="0.3">
      <c r="A10" s="13" t="s">
        <v>30</v>
      </c>
      <c r="B10" s="14" t="s">
        <v>58</v>
      </c>
      <c r="C10" s="15">
        <v>44801</v>
      </c>
      <c r="D10" s="16" t="s">
        <v>93</v>
      </c>
      <c r="E10" s="17">
        <v>191</v>
      </c>
      <c r="F10" s="17">
        <v>186</v>
      </c>
      <c r="G10" s="17">
        <v>188</v>
      </c>
      <c r="H10" s="17">
        <v>193</v>
      </c>
      <c r="I10" s="17">
        <v>193</v>
      </c>
      <c r="J10" s="17">
        <v>191</v>
      </c>
      <c r="K10" s="18">
        <v>6</v>
      </c>
      <c r="L10" s="18">
        <v>1142</v>
      </c>
      <c r="M10" s="19">
        <v>190.33333333333334</v>
      </c>
      <c r="N10" s="20">
        <v>4</v>
      </c>
      <c r="O10" s="21">
        <f>SUM(M10+N10)</f>
        <v>194.33333333333334</v>
      </c>
    </row>
    <row r="11" spans="1:17" x14ac:dyDescent="0.3">
      <c r="A11" s="13" t="s">
        <v>30</v>
      </c>
      <c r="B11" s="14" t="s">
        <v>58</v>
      </c>
      <c r="C11" s="15">
        <v>44815</v>
      </c>
      <c r="D11" s="16" t="s">
        <v>59</v>
      </c>
      <c r="E11" s="34">
        <v>193</v>
      </c>
      <c r="F11" s="34">
        <v>195</v>
      </c>
      <c r="G11" s="34">
        <v>197</v>
      </c>
      <c r="H11" s="34">
        <v>194</v>
      </c>
      <c r="I11" s="34">
        <v>195</v>
      </c>
      <c r="J11" s="34">
        <v>193</v>
      </c>
      <c r="K11" s="18">
        <v>6</v>
      </c>
      <c r="L11" s="18">
        <v>1167</v>
      </c>
      <c r="M11" s="19">
        <v>194.5</v>
      </c>
      <c r="N11" s="20">
        <v>14</v>
      </c>
      <c r="O11" s="21">
        <v>208.5</v>
      </c>
    </row>
    <row r="12" spans="1:17" x14ac:dyDescent="0.3">
      <c r="A12" s="13" t="s">
        <v>30</v>
      </c>
      <c r="B12" s="14" t="s">
        <v>58</v>
      </c>
      <c r="C12" s="15">
        <v>44829</v>
      </c>
      <c r="D12" s="16" t="s">
        <v>93</v>
      </c>
      <c r="E12" s="17">
        <v>192</v>
      </c>
      <c r="F12" s="17">
        <v>191</v>
      </c>
      <c r="G12" s="17">
        <v>190</v>
      </c>
      <c r="H12" s="17">
        <v>192</v>
      </c>
      <c r="I12" s="17"/>
      <c r="J12" s="17"/>
      <c r="K12" s="18">
        <v>4</v>
      </c>
      <c r="L12" s="18">
        <v>765</v>
      </c>
      <c r="M12" s="19">
        <v>191.25</v>
      </c>
      <c r="N12" s="20">
        <v>13</v>
      </c>
      <c r="O12" s="21">
        <v>204.25</v>
      </c>
    </row>
    <row r="13" spans="1:17" x14ac:dyDescent="0.3">
      <c r="A13" s="13" t="s">
        <v>30</v>
      </c>
      <c r="B13" s="14" t="s">
        <v>58</v>
      </c>
      <c r="C13" s="15">
        <v>44813</v>
      </c>
      <c r="D13" s="16" t="s">
        <v>59</v>
      </c>
      <c r="E13" s="17">
        <v>190</v>
      </c>
      <c r="F13" s="17">
        <v>185</v>
      </c>
      <c r="G13" s="17">
        <v>183</v>
      </c>
      <c r="H13" s="17">
        <v>187</v>
      </c>
      <c r="I13" s="17"/>
      <c r="J13" s="17"/>
      <c r="K13" s="18">
        <v>4</v>
      </c>
      <c r="L13" s="18">
        <v>745</v>
      </c>
      <c r="M13" s="19">
        <v>186.25</v>
      </c>
      <c r="N13" s="20">
        <v>3</v>
      </c>
      <c r="O13" s="21">
        <v>189.25</v>
      </c>
    </row>
    <row r="14" spans="1:17" x14ac:dyDescent="0.3">
      <c r="O14" s="12">
        <f>SUM(M15+N15)</f>
        <v>243.09615384615384</v>
      </c>
    </row>
    <row r="15" spans="1:17" x14ac:dyDescent="0.3">
      <c r="K15" s="8">
        <f>SUM(K2:K14)</f>
        <v>52</v>
      </c>
      <c r="L15" s="8">
        <f>SUM(L2:L14)</f>
        <v>9677</v>
      </c>
      <c r="M15" s="7">
        <f>SUM(L15/K15)</f>
        <v>186.09615384615384</v>
      </c>
      <c r="N15" s="8">
        <f>SUM(N2:N14)</f>
        <v>57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2_1_2_1"/>
    <protectedRange algorithmName="SHA-512" hashValue="ON39YdpmFHfN9f47KpiRvqrKx0V9+erV1CNkpWzYhW/Qyc6aT8rEyCrvauWSYGZK2ia3o7vd3akF07acHAFpOA==" saltValue="yVW9XmDwTqEnmpSGai0KYg==" spinCount="100000" sqref="D2" name="Range1_1_1_4_1_1"/>
    <protectedRange algorithmName="SHA-512" hashValue="ON39YdpmFHfN9f47KpiRvqrKx0V9+erV1CNkpWzYhW/Qyc6aT8rEyCrvauWSYGZK2ia3o7vd3akF07acHAFpOA==" saltValue="yVW9XmDwTqEnmpSGai0KYg==" spinCount="100000" sqref="B3:C3 E3:J3" name="Range1_8_1"/>
    <protectedRange algorithmName="SHA-512" hashValue="ON39YdpmFHfN9f47KpiRvqrKx0V9+erV1CNkpWzYhW/Qyc6aT8rEyCrvauWSYGZK2ia3o7vd3akF07acHAFpOA==" saltValue="yVW9XmDwTqEnmpSGai0KYg==" spinCount="100000" sqref="D3" name="Range1_1_5_1"/>
    <protectedRange algorithmName="SHA-512" hashValue="ON39YdpmFHfN9f47KpiRvqrKx0V9+erV1CNkpWzYhW/Qyc6aT8rEyCrvauWSYGZK2ia3o7vd3akF07acHAFpOA==" saltValue="yVW9XmDwTqEnmpSGai0KYg==" spinCount="100000" sqref="B4:C4 E4:J4" name="Range1_5_3_1"/>
    <protectedRange algorithmName="SHA-512" hashValue="ON39YdpmFHfN9f47KpiRvqrKx0V9+erV1CNkpWzYhW/Qyc6aT8rEyCrvauWSYGZK2ia3o7vd3akF07acHAFpOA==" saltValue="yVW9XmDwTqEnmpSGai0KYg==" spinCount="100000" sqref="D4" name="Range1_1_3_3_1"/>
    <protectedRange algorithmName="SHA-512" hashValue="ON39YdpmFHfN9f47KpiRvqrKx0V9+erV1CNkpWzYhW/Qyc6aT8rEyCrvauWSYGZK2ia3o7vd3akF07acHAFpOA==" saltValue="yVW9XmDwTqEnmpSGai0KYg==" spinCount="100000" sqref="I5:J5 B5:C5" name="Range1_6_1_2"/>
    <protectedRange algorithmName="SHA-512" hashValue="ON39YdpmFHfN9f47KpiRvqrKx0V9+erV1CNkpWzYhW/Qyc6aT8rEyCrvauWSYGZK2ia3o7vd3akF07acHAFpOA==" saltValue="yVW9XmDwTqEnmpSGai0KYg==" spinCount="100000" sqref="D5" name="Range1_1_4_1_2"/>
    <protectedRange algorithmName="SHA-512" hashValue="ON39YdpmFHfN9f47KpiRvqrKx0V9+erV1CNkpWzYhW/Qyc6aT8rEyCrvauWSYGZK2ia3o7vd3akF07acHAFpOA==" saltValue="yVW9XmDwTqEnmpSGai0KYg==" spinCount="100000" sqref="E5:H5" name="Range1_3_1_1_1"/>
    <protectedRange algorithmName="SHA-512" hashValue="ON39YdpmFHfN9f47KpiRvqrKx0V9+erV1CNkpWzYhW/Qyc6aT8rEyCrvauWSYGZK2ia3o7vd3akF07acHAFpOA==" saltValue="yVW9XmDwTqEnmpSGai0KYg==" spinCount="100000" sqref="B6:C6 I6:J6" name="Range1_24"/>
    <protectedRange algorithmName="SHA-512" hashValue="ON39YdpmFHfN9f47KpiRvqrKx0V9+erV1CNkpWzYhW/Qyc6aT8rEyCrvauWSYGZK2ia3o7vd3akF07acHAFpOA==" saltValue="yVW9XmDwTqEnmpSGai0KYg==" spinCount="100000" sqref="D6" name="Range1_1_20"/>
    <protectedRange algorithmName="SHA-512" hashValue="ON39YdpmFHfN9f47KpiRvqrKx0V9+erV1CNkpWzYhW/Qyc6aT8rEyCrvauWSYGZK2ia3o7vd3akF07acHAFpOA==" saltValue="yVW9XmDwTqEnmpSGai0KYg==" spinCount="100000" sqref="E6:H6" name="Range1_3_6"/>
    <protectedRange algorithmName="SHA-512" hashValue="ON39YdpmFHfN9f47KpiRvqrKx0V9+erV1CNkpWzYhW/Qyc6aT8rEyCrvauWSYGZK2ia3o7vd3akF07acHAFpOA==" saltValue="yVW9XmDwTqEnmpSGai0KYg==" spinCount="100000" sqref="B7:C7 I7:J7" name="Range1_12"/>
    <protectedRange algorithmName="SHA-512" hashValue="ON39YdpmFHfN9f47KpiRvqrKx0V9+erV1CNkpWzYhW/Qyc6aT8rEyCrvauWSYGZK2ia3o7vd3akF07acHAFpOA==" saltValue="yVW9XmDwTqEnmpSGai0KYg==" spinCount="100000" sqref="D7" name="Range1_1_8"/>
    <protectedRange algorithmName="SHA-512" hashValue="ON39YdpmFHfN9f47KpiRvqrKx0V9+erV1CNkpWzYhW/Qyc6aT8rEyCrvauWSYGZK2ia3o7vd3akF07acHAFpOA==" saltValue="yVW9XmDwTqEnmpSGai0KYg==" spinCount="100000" sqref="E7:H7" name="Range1_3_3"/>
    <protectedRange algorithmName="SHA-512" hashValue="ON39YdpmFHfN9f47KpiRvqrKx0V9+erV1CNkpWzYhW/Qyc6aT8rEyCrvauWSYGZK2ia3o7vd3akF07acHAFpOA==" saltValue="yVW9XmDwTqEnmpSGai0KYg==" spinCount="100000" sqref="C8 I8:J8" name="Range1_8"/>
    <protectedRange algorithmName="SHA-512" hashValue="ON39YdpmFHfN9f47KpiRvqrKx0V9+erV1CNkpWzYhW/Qyc6aT8rEyCrvauWSYGZK2ia3o7vd3akF07acHAFpOA==" saltValue="yVW9XmDwTqEnmpSGai0KYg==" spinCount="100000" sqref="D8" name="Range1_1_4"/>
    <protectedRange algorithmName="SHA-512" hashValue="ON39YdpmFHfN9f47KpiRvqrKx0V9+erV1CNkpWzYhW/Qyc6aT8rEyCrvauWSYGZK2ia3o7vd3akF07acHAFpOA==" saltValue="yVW9XmDwTqEnmpSGai0KYg==" spinCount="100000" sqref="B8" name="Range1_5_1_1"/>
    <protectedRange algorithmName="SHA-512" hashValue="ON39YdpmFHfN9f47KpiRvqrKx0V9+erV1CNkpWzYhW/Qyc6aT8rEyCrvauWSYGZK2ia3o7vd3akF07acHAFpOA==" saltValue="yVW9XmDwTqEnmpSGai0KYg==" spinCount="100000" sqref="E8:H8" name="Range1_7_1"/>
    <protectedRange algorithmName="SHA-512" hashValue="ON39YdpmFHfN9f47KpiRvqrKx0V9+erV1CNkpWzYhW/Qyc6aT8rEyCrvauWSYGZK2ia3o7vd3akF07acHAFpOA==" saltValue="yVW9XmDwTqEnmpSGai0KYg==" spinCount="100000" sqref="B9:C9 E9:J9" name="Range1_61_1"/>
    <protectedRange algorithmName="SHA-512" hashValue="ON39YdpmFHfN9f47KpiRvqrKx0V9+erV1CNkpWzYhW/Qyc6aT8rEyCrvauWSYGZK2ia3o7vd3akF07acHAFpOA==" saltValue="yVW9XmDwTqEnmpSGai0KYg==" spinCount="100000" sqref="D9" name="Range1_1_62_1"/>
    <protectedRange algorithmName="SHA-512" hashValue="ON39YdpmFHfN9f47KpiRvqrKx0V9+erV1CNkpWzYhW/Qyc6aT8rEyCrvauWSYGZK2ia3o7vd3akF07acHAFpOA==" saltValue="yVW9XmDwTqEnmpSGai0KYg==" spinCount="100000" sqref="E10:J10" name="Range1_45"/>
    <protectedRange algorithmName="SHA-512" hashValue="ON39YdpmFHfN9f47KpiRvqrKx0V9+erV1CNkpWzYhW/Qyc6aT8rEyCrvauWSYGZK2ia3o7vd3akF07acHAFpOA==" saltValue="yVW9XmDwTqEnmpSGai0KYg==" spinCount="100000" sqref="B10:C10" name="Range1_1_2_7"/>
    <protectedRange algorithmName="SHA-512" hashValue="ON39YdpmFHfN9f47KpiRvqrKx0V9+erV1CNkpWzYhW/Qyc6aT8rEyCrvauWSYGZK2ia3o7vd3akF07acHAFpOA==" saltValue="yVW9XmDwTqEnmpSGai0KYg==" spinCount="100000" sqref="D10" name="Range1_1_1_2_9"/>
    <protectedRange algorithmName="SHA-512" hashValue="ON39YdpmFHfN9f47KpiRvqrKx0V9+erV1CNkpWzYhW/Qyc6aT8rEyCrvauWSYGZK2ia3o7vd3akF07acHAFpOA==" saltValue="yVW9XmDwTqEnmpSGai0KYg==" spinCount="100000" sqref="D11:D12" name="Range1_1_13_1"/>
    <protectedRange sqref="B13:C13 E13:J13" name="Range1_10"/>
    <protectedRange sqref="D13" name="Range1_1_10"/>
  </protectedRanges>
  <conditionalFormatting sqref="J2">
    <cfRule type="top10" dxfId="3318" priority="67" rank="1"/>
  </conditionalFormatting>
  <conditionalFormatting sqref="I2">
    <cfRule type="top10" dxfId="3317" priority="68" rank="1"/>
  </conditionalFormatting>
  <conditionalFormatting sqref="H2">
    <cfRule type="top10" dxfId="3316" priority="69" rank="1"/>
  </conditionalFormatting>
  <conditionalFormatting sqref="G2">
    <cfRule type="top10" dxfId="3315" priority="70" rank="1"/>
  </conditionalFormatting>
  <conditionalFormatting sqref="F2">
    <cfRule type="top10" dxfId="3314" priority="71" rank="1"/>
  </conditionalFormatting>
  <conditionalFormatting sqref="E2">
    <cfRule type="top10" dxfId="3313" priority="72" rank="1"/>
  </conditionalFormatting>
  <conditionalFormatting sqref="J3">
    <cfRule type="top10" dxfId="3312" priority="61" rank="1"/>
  </conditionalFormatting>
  <conditionalFormatting sqref="I3">
    <cfRule type="top10" dxfId="3311" priority="62" rank="1"/>
  </conditionalFormatting>
  <conditionalFormatting sqref="H3">
    <cfRule type="top10" dxfId="3310" priority="63" rank="1"/>
  </conditionalFormatting>
  <conditionalFormatting sqref="G3">
    <cfRule type="top10" dxfId="3309" priority="64" rank="1"/>
  </conditionalFormatting>
  <conditionalFormatting sqref="F3">
    <cfRule type="top10" dxfId="3308" priority="65" rank="1"/>
  </conditionalFormatting>
  <conditionalFormatting sqref="E3">
    <cfRule type="top10" dxfId="3307" priority="66" rank="1"/>
  </conditionalFormatting>
  <conditionalFormatting sqref="F5">
    <cfRule type="top10" dxfId="3306" priority="53" rank="1"/>
  </conditionalFormatting>
  <conditionalFormatting sqref="G5">
    <cfRule type="top10" dxfId="3305" priority="52" rank="1"/>
  </conditionalFormatting>
  <conditionalFormatting sqref="H5">
    <cfRule type="top10" dxfId="3304" priority="51" rank="1"/>
  </conditionalFormatting>
  <conditionalFormatting sqref="I5">
    <cfRule type="top10" dxfId="3303" priority="49" rank="1"/>
  </conditionalFormatting>
  <conditionalFormatting sqref="J5">
    <cfRule type="top10" dxfId="3302" priority="50" rank="1"/>
  </conditionalFormatting>
  <conditionalFormatting sqref="E5">
    <cfRule type="top10" dxfId="3301" priority="54" rank="1"/>
  </conditionalFormatting>
  <conditionalFormatting sqref="I4">
    <cfRule type="top10" dxfId="3300" priority="55" rank="1"/>
  </conditionalFormatting>
  <conditionalFormatting sqref="H4">
    <cfRule type="top10" dxfId="3299" priority="56" rank="1"/>
  </conditionalFormatting>
  <conditionalFormatting sqref="J4">
    <cfRule type="top10" dxfId="3298" priority="57" rank="1"/>
  </conditionalFormatting>
  <conditionalFormatting sqref="G4">
    <cfRule type="top10" dxfId="3297" priority="58" rank="1"/>
  </conditionalFormatting>
  <conditionalFormatting sqref="F4">
    <cfRule type="top10" dxfId="3296" priority="59" rank="1"/>
  </conditionalFormatting>
  <conditionalFormatting sqref="E4">
    <cfRule type="top10" dxfId="3295" priority="60" rank="1"/>
  </conditionalFormatting>
  <conditionalFormatting sqref="E6:J6">
    <cfRule type="cellIs" dxfId="3294" priority="41" operator="greaterThanOrEqual">
      <formula>200</formula>
    </cfRule>
  </conditionalFormatting>
  <conditionalFormatting sqref="F6">
    <cfRule type="top10" dxfId="3293" priority="42" rank="1"/>
  </conditionalFormatting>
  <conditionalFormatting sqref="I6">
    <cfRule type="top10" dxfId="3292" priority="43" rank="1"/>
    <cfRule type="top10" dxfId="3291" priority="44" rank="1"/>
  </conditionalFormatting>
  <conditionalFormatting sqref="E6">
    <cfRule type="top10" dxfId="3290" priority="45" rank="1"/>
  </conditionalFormatting>
  <conditionalFormatting sqref="G6">
    <cfRule type="top10" dxfId="3289" priority="46" rank="1"/>
  </conditionalFormatting>
  <conditionalFormatting sqref="H6">
    <cfRule type="top10" dxfId="3288" priority="47" rank="1"/>
  </conditionalFormatting>
  <conditionalFormatting sqref="J6">
    <cfRule type="top10" dxfId="3287" priority="48" rank="1"/>
  </conditionalFormatting>
  <conditionalFormatting sqref="F7">
    <cfRule type="top10" dxfId="3286" priority="35" rank="1"/>
  </conditionalFormatting>
  <conditionalFormatting sqref="G7">
    <cfRule type="top10" dxfId="3285" priority="36" rank="1"/>
  </conditionalFormatting>
  <conditionalFormatting sqref="H7">
    <cfRule type="top10" dxfId="3284" priority="37" rank="1"/>
  </conditionalFormatting>
  <conditionalFormatting sqref="I7">
    <cfRule type="top10" dxfId="3283" priority="38" rank="1"/>
  </conditionalFormatting>
  <conditionalFormatting sqref="J7">
    <cfRule type="top10" dxfId="3282" priority="39" rank="1"/>
  </conditionalFormatting>
  <conditionalFormatting sqref="E7">
    <cfRule type="top10" dxfId="3281" priority="40" rank="1"/>
  </conditionalFormatting>
  <conditionalFormatting sqref="J8">
    <cfRule type="top10" dxfId="3280" priority="29" rank="1"/>
  </conditionalFormatting>
  <conditionalFormatting sqref="I8">
    <cfRule type="top10" dxfId="3279" priority="30" rank="1"/>
  </conditionalFormatting>
  <conditionalFormatting sqref="H8">
    <cfRule type="top10" dxfId="3278" priority="31" rank="1"/>
  </conditionalFormatting>
  <conditionalFormatting sqref="G8">
    <cfRule type="top10" dxfId="3277" priority="32" rank="1"/>
  </conditionalFormatting>
  <conditionalFormatting sqref="F8">
    <cfRule type="top10" dxfId="3276" priority="33" rank="1"/>
  </conditionalFormatting>
  <conditionalFormatting sqref="E8">
    <cfRule type="top10" dxfId="3275" priority="34" rank="1"/>
  </conditionalFormatting>
  <conditionalFormatting sqref="I9">
    <cfRule type="top10" dxfId="3274" priority="23" rank="1"/>
  </conditionalFormatting>
  <conditionalFormatting sqref="H9">
    <cfRule type="top10" dxfId="3273" priority="24" rank="1"/>
  </conditionalFormatting>
  <conditionalFormatting sqref="G9">
    <cfRule type="top10" dxfId="3272" priority="25" rank="1"/>
  </conditionalFormatting>
  <conditionalFormatting sqref="F9">
    <cfRule type="top10" dxfId="3271" priority="26" rank="1"/>
  </conditionalFormatting>
  <conditionalFormatting sqref="E9">
    <cfRule type="top10" dxfId="3270" priority="27" rank="1"/>
  </conditionalFormatting>
  <conditionalFormatting sqref="J9">
    <cfRule type="top10" dxfId="3269" priority="28" rank="1"/>
  </conditionalFormatting>
  <conditionalFormatting sqref="E9:J9">
    <cfRule type="cellIs" dxfId="3268" priority="22" operator="equal">
      <formula>200</formula>
    </cfRule>
  </conditionalFormatting>
  <conditionalFormatting sqref="F10">
    <cfRule type="top10" dxfId="3267" priority="16" rank="1"/>
  </conditionalFormatting>
  <conditionalFormatting sqref="G10">
    <cfRule type="top10" dxfId="3266" priority="17" rank="1"/>
  </conditionalFormatting>
  <conditionalFormatting sqref="H10">
    <cfRule type="top10" dxfId="3265" priority="18" rank="1"/>
  </conditionalFormatting>
  <conditionalFormatting sqref="I10">
    <cfRule type="top10" dxfId="3264" priority="19" rank="1"/>
  </conditionalFormatting>
  <conditionalFormatting sqref="J10">
    <cfRule type="top10" dxfId="3263" priority="20" rank="1"/>
  </conditionalFormatting>
  <conditionalFormatting sqref="E10">
    <cfRule type="top10" dxfId="3262" priority="21" rank="1"/>
  </conditionalFormatting>
  <conditionalFormatting sqref="E10:J10">
    <cfRule type="cellIs" dxfId="3261" priority="15" operator="equal">
      <formula>200</formula>
    </cfRule>
  </conditionalFormatting>
  <conditionalFormatting sqref="I11:I12">
    <cfRule type="top10" dxfId="3260" priority="9" rank="1"/>
  </conditionalFormatting>
  <conditionalFormatting sqref="H11:H12">
    <cfRule type="top10" dxfId="3259" priority="10" rank="1"/>
  </conditionalFormatting>
  <conditionalFormatting sqref="G11:G12">
    <cfRule type="top10" dxfId="3258" priority="11" rank="1"/>
  </conditionalFormatting>
  <conditionalFormatting sqref="F11:F12">
    <cfRule type="top10" dxfId="3257" priority="12" rank="1"/>
  </conditionalFormatting>
  <conditionalFormatting sqref="E11:E12">
    <cfRule type="top10" dxfId="3256" priority="13" rank="1"/>
  </conditionalFormatting>
  <conditionalFormatting sqref="J11:J12">
    <cfRule type="top10" dxfId="3255" priority="14" rank="1"/>
  </conditionalFormatting>
  <conditionalFormatting sqref="E11:J12">
    <cfRule type="cellIs" dxfId="3254" priority="8" operator="equal">
      <formula>200</formula>
    </cfRule>
  </conditionalFormatting>
  <conditionalFormatting sqref="E13:J13">
    <cfRule type="cellIs" dxfId="3253" priority="7" operator="equal">
      <formula>200</formula>
    </cfRule>
  </conditionalFormatting>
  <conditionalFormatting sqref="F13">
    <cfRule type="top10" dxfId="3252" priority="1" rank="1"/>
  </conditionalFormatting>
  <conditionalFormatting sqref="G13">
    <cfRule type="top10" dxfId="3251" priority="2" rank="1"/>
  </conditionalFormatting>
  <conditionalFormatting sqref="H13">
    <cfRule type="top10" dxfId="3250" priority="3" rank="1"/>
  </conditionalFormatting>
  <conditionalFormatting sqref="I13">
    <cfRule type="top10" dxfId="3249" priority="4" rank="1"/>
  </conditionalFormatting>
  <conditionalFormatting sqref="J13">
    <cfRule type="top10" dxfId="3248" priority="5" rank="1"/>
  </conditionalFormatting>
  <conditionalFormatting sqref="E13">
    <cfRule type="top10" dxfId="3247" priority="6" rank="1"/>
  </conditionalFormatting>
  <hyperlinks>
    <hyperlink ref="Q1" location="'National Rankings'!A1" display="Back to Ranking" xr:uid="{A42F02B6-5072-4A45-9246-D77E5F32899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C1D75D3-9B3E-4460-87ED-1F11B5F113A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CCEF5-9C7E-46BB-A9B8-36AE73D8350B}">
  <sheetPr codeName="Sheet57"/>
  <dimension ref="A1:Q7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124</v>
      </c>
      <c r="C2" s="15">
        <v>44751</v>
      </c>
      <c r="D2" s="16" t="s">
        <v>42</v>
      </c>
      <c r="E2" s="17">
        <v>174</v>
      </c>
      <c r="F2" s="17">
        <v>167</v>
      </c>
      <c r="G2" s="17">
        <v>163</v>
      </c>
      <c r="H2" s="17">
        <v>158</v>
      </c>
      <c r="I2" s="17"/>
      <c r="J2" s="17"/>
      <c r="K2" s="18">
        <v>4</v>
      </c>
      <c r="L2" s="18">
        <v>662</v>
      </c>
      <c r="M2" s="19">
        <v>165.5</v>
      </c>
      <c r="N2" s="20">
        <v>3</v>
      </c>
      <c r="O2" s="21">
        <v>168.5</v>
      </c>
    </row>
    <row r="3" spans="1:17" x14ac:dyDescent="0.3">
      <c r="A3" s="13" t="s">
        <v>30</v>
      </c>
      <c r="B3" s="14" t="s">
        <v>124</v>
      </c>
      <c r="C3" s="15">
        <v>44800</v>
      </c>
      <c r="D3" s="16" t="s">
        <v>42</v>
      </c>
      <c r="E3" s="17">
        <v>174</v>
      </c>
      <c r="F3" s="17">
        <v>176</v>
      </c>
      <c r="G3" s="17">
        <v>164</v>
      </c>
      <c r="H3" s="17">
        <v>175</v>
      </c>
      <c r="I3" s="17"/>
      <c r="J3" s="17"/>
      <c r="K3" s="18">
        <v>4</v>
      </c>
      <c r="L3" s="18">
        <v>689</v>
      </c>
      <c r="M3" s="19">
        <v>172.25</v>
      </c>
      <c r="N3" s="20">
        <v>2</v>
      </c>
      <c r="O3" s="21">
        <v>174.25</v>
      </c>
    </row>
    <row r="4" spans="1:17" x14ac:dyDescent="0.3">
      <c r="A4" s="13" t="s">
        <v>30</v>
      </c>
      <c r="B4" s="14" t="s">
        <v>124</v>
      </c>
      <c r="C4" s="15">
        <v>44814</v>
      </c>
      <c r="D4" s="16" t="s">
        <v>42</v>
      </c>
      <c r="E4" s="17">
        <v>177</v>
      </c>
      <c r="F4" s="17">
        <v>166</v>
      </c>
      <c r="G4" s="17">
        <v>177</v>
      </c>
      <c r="H4" s="17">
        <v>170</v>
      </c>
      <c r="I4" s="17"/>
      <c r="J4" s="17"/>
      <c r="K4" s="18">
        <v>4</v>
      </c>
      <c r="L4" s="18">
        <v>690</v>
      </c>
      <c r="M4" s="19">
        <v>172.5</v>
      </c>
      <c r="N4" s="20">
        <v>2</v>
      </c>
      <c r="O4" s="21">
        <v>174.5</v>
      </c>
    </row>
    <row r="5" spans="1:17" x14ac:dyDescent="0.3">
      <c r="A5" s="13" t="s">
        <v>30</v>
      </c>
      <c r="B5" s="14" t="s">
        <v>124</v>
      </c>
      <c r="C5" s="15">
        <v>44842</v>
      </c>
      <c r="D5" s="16" t="s">
        <v>42</v>
      </c>
      <c r="E5" s="17">
        <v>160</v>
      </c>
      <c r="F5" s="17">
        <v>169</v>
      </c>
      <c r="G5" s="17">
        <v>156</v>
      </c>
      <c r="H5" s="17">
        <v>144</v>
      </c>
      <c r="I5" s="17">
        <v>141</v>
      </c>
      <c r="J5" s="17">
        <v>145</v>
      </c>
      <c r="K5" s="18">
        <f>COUNT(E5:J5)</f>
        <v>6</v>
      </c>
      <c r="L5" s="18">
        <f>SUM(E5:J5)</f>
        <v>915</v>
      </c>
      <c r="M5" s="19">
        <f>IFERROR(L5/K5,0)</f>
        <v>152.5</v>
      </c>
      <c r="N5" s="20">
        <v>4</v>
      </c>
      <c r="O5" s="21">
        <f>SUM(M5+N5)</f>
        <v>156.5</v>
      </c>
    </row>
    <row r="7" spans="1:17" x14ac:dyDescent="0.3">
      <c r="K7" s="8">
        <f>SUM(K2:K6)</f>
        <v>18</v>
      </c>
      <c r="L7" s="8">
        <f>SUM(L2:L6)</f>
        <v>2956</v>
      </c>
      <c r="M7" s="7">
        <f>SUM(L7/K7)</f>
        <v>164.22222222222223</v>
      </c>
      <c r="N7" s="8">
        <f>SUM(N2:N6)</f>
        <v>11</v>
      </c>
      <c r="O7" s="12">
        <f>SUM(M7+N7)</f>
        <v>175.22222222222223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6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B3:C3" name="Range1"/>
    <protectedRange algorithmName="SHA-512" hashValue="ON39YdpmFHfN9f47KpiRvqrKx0V9+erV1CNkpWzYhW/Qyc6aT8rEyCrvauWSYGZK2ia3o7vd3akF07acHAFpOA==" saltValue="yVW9XmDwTqEnmpSGai0KYg==" spinCount="100000" sqref="D3" name="Range1_1_15"/>
    <protectedRange algorithmName="SHA-512" hashValue="ON39YdpmFHfN9f47KpiRvqrKx0V9+erV1CNkpWzYhW/Qyc6aT8rEyCrvauWSYGZK2ia3o7vd3akF07acHAFpOA==" saltValue="yVW9XmDwTqEnmpSGai0KYg==" spinCount="100000" sqref="E3:J3" name="Range1_3_5"/>
    <protectedRange algorithmName="SHA-512" hashValue="ON39YdpmFHfN9f47KpiRvqrKx0V9+erV1CNkpWzYhW/Qyc6aT8rEyCrvauWSYGZK2ia3o7vd3akF07acHAFpOA==" saltValue="yVW9XmDwTqEnmpSGai0KYg==" spinCount="100000" sqref="C4" name="Range1_4_2_1"/>
    <protectedRange algorithmName="SHA-512" hashValue="ON39YdpmFHfN9f47KpiRvqrKx0V9+erV1CNkpWzYhW/Qyc6aT8rEyCrvauWSYGZK2ia3o7vd3akF07acHAFpOA==" saltValue="yVW9XmDwTqEnmpSGai0KYg==" spinCount="100000" sqref="D4" name="Range1_1_2_4_1"/>
    <protectedRange algorithmName="SHA-512" hashValue="ON39YdpmFHfN9f47KpiRvqrKx0V9+erV1CNkpWzYhW/Qyc6aT8rEyCrvauWSYGZK2ia3o7vd3akF07acHAFpOA==" saltValue="yVW9XmDwTqEnmpSGai0KYg==" spinCount="100000" sqref="B4 E4:J4" name="Range1_5_3_1"/>
    <protectedRange algorithmName="SHA-512" hashValue="ON39YdpmFHfN9f47KpiRvqrKx0V9+erV1CNkpWzYhW/Qyc6aT8rEyCrvauWSYGZK2ia3o7vd3akF07acHAFpOA==" saltValue="yVW9XmDwTqEnmpSGai0KYg==" spinCount="100000" sqref="B5:C5 I5:J5" name="Range1_10_1"/>
    <protectedRange algorithmName="SHA-512" hashValue="ON39YdpmFHfN9f47KpiRvqrKx0V9+erV1CNkpWzYhW/Qyc6aT8rEyCrvauWSYGZK2ia3o7vd3akF07acHAFpOA==" saltValue="yVW9XmDwTqEnmpSGai0KYg==" spinCount="100000" sqref="D5" name="Range1_1_13_1"/>
    <protectedRange algorithmName="SHA-512" hashValue="ON39YdpmFHfN9f47KpiRvqrKx0V9+erV1CNkpWzYhW/Qyc6aT8rEyCrvauWSYGZK2ia3o7vd3akF07acHAFpOA==" saltValue="yVW9XmDwTqEnmpSGai0KYg==" spinCount="100000" sqref="E5:H5" name="Range1_3_3_1"/>
  </protectedRanges>
  <conditionalFormatting sqref="F2">
    <cfRule type="top10" dxfId="1049" priority="25" rank="1"/>
  </conditionalFormatting>
  <conditionalFormatting sqref="I2">
    <cfRule type="top10" dxfId="1048" priority="22" rank="1"/>
    <cfRule type="top10" dxfId="1047" priority="27" rank="1"/>
  </conditionalFormatting>
  <conditionalFormatting sqref="E2">
    <cfRule type="top10" dxfId="1046" priority="26" rank="1"/>
  </conditionalFormatting>
  <conditionalFormatting sqref="G2">
    <cfRule type="top10" dxfId="1045" priority="24" rank="1"/>
  </conditionalFormatting>
  <conditionalFormatting sqref="H2">
    <cfRule type="top10" dxfId="1044" priority="23" rank="1"/>
  </conditionalFormatting>
  <conditionalFormatting sqref="J2">
    <cfRule type="top10" dxfId="1043" priority="21" rank="1"/>
  </conditionalFormatting>
  <conditionalFormatting sqref="E2:J2">
    <cfRule type="cellIs" dxfId="1042" priority="20" operator="greaterThanOrEqual">
      <formula>200</formula>
    </cfRule>
  </conditionalFormatting>
  <conditionalFormatting sqref="F3">
    <cfRule type="top10" dxfId="1041" priority="19" rank="1"/>
  </conditionalFormatting>
  <conditionalFormatting sqref="E3">
    <cfRule type="top10" dxfId="1040" priority="18" rank="1"/>
  </conditionalFormatting>
  <conditionalFormatting sqref="J3">
    <cfRule type="top10" dxfId="1039" priority="17" rank="1"/>
  </conditionalFormatting>
  <conditionalFormatting sqref="E3:J3">
    <cfRule type="cellIs" dxfId="1038" priority="16" operator="greaterThanOrEqual">
      <formula>200</formula>
    </cfRule>
  </conditionalFormatting>
  <conditionalFormatting sqref="G3">
    <cfRule type="top10" dxfId="1037" priority="15" rank="1"/>
  </conditionalFormatting>
  <conditionalFormatting sqref="H3">
    <cfRule type="top10" dxfId="1036" priority="14" rank="1"/>
  </conditionalFormatting>
  <conditionalFormatting sqref="I3">
    <cfRule type="top10" dxfId="1035" priority="13" rank="1"/>
  </conditionalFormatting>
  <conditionalFormatting sqref="I4">
    <cfRule type="top10" dxfId="1034" priority="12" rank="1"/>
  </conditionalFormatting>
  <conditionalFormatting sqref="H4">
    <cfRule type="top10" dxfId="1033" priority="8" rank="1"/>
  </conditionalFormatting>
  <conditionalFormatting sqref="J4">
    <cfRule type="top10" dxfId="1032" priority="9" rank="1"/>
  </conditionalFormatting>
  <conditionalFormatting sqref="G4">
    <cfRule type="top10" dxfId="1031" priority="11" rank="1"/>
  </conditionalFormatting>
  <conditionalFormatting sqref="F4">
    <cfRule type="top10" dxfId="1030" priority="10" rank="1"/>
  </conditionalFormatting>
  <conditionalFormatting sqref="E4">
    <cfRule type="top10" dxfId="1029" priority="7" rank="1"/>
  </conditionalFormatting>
  <conditionalFormatting sqref="F5">
    <cfRule type="top10" dxfId="1028" priority="5" rank="1"/>
  </conditionalFormatting>
  <conditionalFormatting sqref="G5">
    <cfRule type="top10" dxfId="1027" priority="4" rank="1"/>
  </conditionalFormatting>
  <conditionalFormatting sqref="H5">
    <cfRule type="top10" dxfId="1026" priority="3" rank="1"/>
  </conditionalFormatting>
  <conditionalFormatting sqref="I5">
    <cfRule type="top10" dxfId="1025" priority="1" rank="1"/>
  </conditionalFormatting>
  <conditionalFormatting sqref="J5">
    <cfRule type="top10" dxfId="1024" priority="2" rank="1"/>
  </conditionalFormatting>
  <conditionalFormatting sqref="E5">
    <cfRule type="top10" dxfId="1023" priority="6" rank="1"/>
  </conditionalFormatting>
  <hyperlinks>
    <hyperlink ref="Q1" location="'National Rankings'!A1" display="Back to Ranking" xr:uid="{987CFB9C-D2B7-4DCC-B2A0-19FEC6165F9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CF4A6F-D292-4EA3-839F-F15692A7D9E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C5AB3-A17B-4432-AF99-3964614F63B5}">
  <dimension ref="A1:Q4"/>
  <sheetViews>
    <sheetView workbookViewId="0">
      <selection activeCell="B28" sqref="B28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200</v>
      </c>
      <c r="C2" s="15">
        <v>44846</v>
      </c>
      <c r="D2" s="16" t="s">
        <v>60</v>
      </c>
      <c r="E2" s="17">
        <v>193</v>
      </c>
      <c r="F2" s="17">
        <v>178</v>
      </c>
      <c r="G2" s="17">
        <v>174</v>
      </c>
      <c r="H2" s="17">
        <v>182</v>
      </c>
      <c r="I2" s="17"/>
      <c r="J2" s="17"/>
      <c r="K2" s="18">
        <v>4</v>
      </c>
      <c r="L2" s="18">
        <v>727</v>
      </c>
      <c r="M2" s="19">
        <v>181.75</v>
      </c>
      <c r="N2" s="20">
        <v>4</v>
      </c>
      <c r="O2" s="21">
        <v>185.75</v>
      </c>
    </row>
    <row r="4" spans="1:17" x14ac:dyDescent="0.3">
      <c r="K4" s="8">
        <f>SUM(K2:K3)</f>
        <v>4</v>
      </c>
      <c r="L4" s="8">
        <f>SUM(L2:L3)</f>
        <v>727</v>
      </c>
      <c r="M4" s="7">
        <f>SUM(L4/K4)</f>
        <v>181.75</v>
      </c>
      <c r="N4" s="8">
        <f>SUM(N2:N3)</f>
        <v>4</v>
      </c>
      <c r="O4" s="12">
        <f>SUM(M4+N4)</f>
        <v>185.75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10_1_1"/>
    <protectedRange algorithmName="SHA-512" hashValue="ON39YdpmFHfN9f47KpiRvqrKx0V9+erV1CNkpWzYhW/Qyc6aT8rEyCrvauWSYGZK2ia3o7vd3akF07acHAFpOA==" saltValue="yVW9XmDwTqEnmpSGai0KYg==" spinCount="100000" sqref="D2" name="Range1_1_13_1_1"/>
    <protectedRange algorithmName="SHA-512" hashValue="ON39YdpmFHfN9f47KpiRvqrKx0V9+erV1CNkpWzYhW/Qyc6aT8rEyCrvauWSYGZK2ia3o7vd3akF07acHAFpOA==" saltValue="yVW9XmDwTqEnmpSGai0KYg==" spinCount="100000" sqref="E2:H2" name="Range1_3_3_1_1"/>
  </protectedRanges>
  <conditionalFormatting sqref="F2">
    <cfRule type="top10" dxfId="1022" priority="5" rank="1"/>
  </conditionalFormatting>
  <conditionalFormatting sqref="G2">
    <cfRule type="top10" dxfId="1021" priority="4" rank="1"/>
  </conditionalFormatting>
  <conditionalFormatting sqref="H2">
    <cfRule type="top10" dxfId="1020" priority="3" rank="1"/>
  </conditionalFormatting>
  <conditionalFormatting sqref="I2">
    <cfRule type="top10" dxfId="1019" priority="1" rank="1"/>
  </conditionalFormatting>
  <conditionalFormatting sqref="J2">
    <cfRule type="top10" dxfId="1018" priority="2" rank="1"/>
  </conditionalFormatting>
  <conditionalFormatting sqref="E2">
    <cfRule type="top10" dxfId="1017" priority="6" rank="1"/>
  </conditionalFormatting>
  <hyperlinks>
    <hyperlink ref="Q1" location="'National Rankings'!A1" display="Back to Ranking" xr:uid="{F5BD9203-BE73-440B-80FE-F5C1C799E8E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05A0F64-BA83-4D28-A4F2-830F364BAB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0F36A-1486-4735-A35D-3F6DCC3BC6F8}">
  <sheetPr codeName="Sheet24"/>
  <dimension ref="A1:Q29"/>
  <sheetViews>
    <sheetView topLeftCell="A15" workbookViewId="0">
      <selection activeCell="A27" sqref="A27:O27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29</v>
      </c>
      <c r="B2" s="14" t="s">
        <v>26</v>
      </c>
      <c r="C2" s="15">
        <v>44611</v>
      </c>
      <c r="D2" s="16" t="s">
        <v>24</v>
      </c>
      <c r="E2" s="17">
        <v>187</v>
      </c>
      <c r="F2" s="17">
        <v>190</v>
      </c>
      <c r="G2" s="17">
        <v>188</v>
      </c>
      <c r="H2" s="17">
        <v>190</v>
      </c>
      <c r="I2" s="17"/>
      <c r="J2" s="17"/>
      <c r="K2" s="18">
        <v>4</v>
      </c>
      <c r="L2" s="18">
        <v>755</v>
      </c>
      <c r="M2" s="19">
        <v>188.75</v>
      </c>
      <c r="N2" s="20">
        <v>13</v>
      </c>
      <c r="O2" s="21">
        <v>201.75</v>
      </c>
    </row>
    <row r="3" spans="1:17" x14ac:dyDescent="0.3">
      <c r="A3" s="13" t="s">
        <v>29</v>
      </c>
      <c r="B3" s="14" t="s">
        <v>26</v>
      </c>
      <c r="C3" s="15">
        <v>44612</v>
      </c>
      <c r="D3" s="16" t="s">
        <v>25</v>
      </c>
      <c r="E3" s="17">
        <v>187</v>
      </c>
      <c r="F3" s="17">
        <v>185</v>
      </c>
      <c r="G3" s="17">
        <v>189.001</v>
      </c>
      <c r="H3" s="17">
        <v>192</v>
      </c>
      <c r="I3" s="17"/>
      <c r="J3" s="17"/>
      <c r="K3" s="18">
        <v>4</v>
      </c>
      <c r="L3" s="18">
        <v>753.00099999999998</v>
      </c>
      <c r="M3" s="19">
        <v>188.25024999999999</v>
      </c>
      <c r="N3" s="20">
        <v>11</v>
      </c>
      <c r="O3" s="21">
        <v>199.25024999999999</v>
      </c>
    </row>
    <row r="4" spans="1:17" x14ac:dyDescent="0.3">
      <c r="A4" s="13" t="s">
        <v>48</v>
      </c>
      <c r="B4" s="14" t="s">
        <v>26</v>
      </c>
      <c r="C4" s="15">
        <v>44639</v>
      </c>
      <c r="D4" s="16" t="s">
        <v>24</v>
      </c>
      <c r="E4" s="17">
        <v>180</v>
      </c>
      <c r="F4" s="17">
        <v>193</v>
      </c>
      <c r="G4" s="17">
        <v>187</v>
      </c>
      <c r="H4" s="17">
        <v>196</v>
      </c>
      <c r="I4" s="17"/>
      <c r="J4" s="17"/>
      <c r="K4" s="18">
        <v>4</v>
      </c>
      <c r="L4" s="18">
        <v>756</v>
      </c>
      <c r="M4" s="19">
        <v>189</v>
      </c>
      <c r="N4" s="20">
        <v>11</v>
      </c>
      <c r="O4" s="21">
        <v>200</v>
      </c>
    </row>
    <row r="5" spans="1:17" x14ac:dyDescent="0.3">
      <c r="A5" s="13" t="s">
        <v>48</v>
      </c>
      <c r="B5" s="14" t="s">
        <v>26</v>
      </c>
      <c r="C5" s="15">
        <v>44640</v>
      </c>
      <c r="D5" s="16" t="s">
        <v>25</v>
      </c>
      <c r="E5" s="17">
        <v>195</v>
      </c>
      <c r="F5" s="17">
        <v>198</v>
      </c>
      <c r="G5" s="17">
        <v>193</v>
      </c>
      <c r="H5" s="17">
        <v>194</v>
      </c>
      <c r="I5" s="17"/>
      <c r="J5" s="17"/>
      <c r="K5" s="18">
        <v>4</v>
      </c>
      <c r="L5" s="18">
        <v>780</v>
      </c>
      <c r="M5" s="19">
        <v>195</v>
      </c>
      <c r="N5" s="20">
        <v>13</v>
      </c>
      <c r="O5" s="21">
        <v>208</v>
      </c>
    </row>
    <row r="6" spans="1:17" x14ac:dyDescent="0.3">
      <c r="A6" s="13" t="s">
        <v>30</v>
      </c>
      <c r="B6" s="14" t="s">
        <v>26</v>
      </c>
      <c r="C6" s="15">
        <v>44660</v>
      </c>
      <c r="D6" s="16" t="s">
        <v>24</v>
      </c>
      <c r="E6" s="17">
        <v>190</v>
      </c>
      <c r="F6" s="17">
        <v>192</v>
      </c>
      <c r="G6" s="17">
        <v>188.001</v>
      </c>
      <c r="H6" s="17">
        <v>191</v>
      </c>
      <c r="I6" s="17"/>
      <c r="J6" s="17"/>
      <c r="K6" s="18">
        <v>4</v>
      </c>
      <c r="L6" s="18">
        <v>761.00099999999998</v>
      </c>
      <c r="M6" s="19">
        <v>190.25024999999999</v>
      </c>
      <c r="N6" s="20">
        <v>13</v>
      </c>
      <c r="O6" s="21">
        <v>203.25024999999999</v>
      </c>
    </row>
    <row r="7" spans="1:17" x14ac:dyDescent="0.3">
      <c r="A7" s="13" t="s">
        <v>30</v>
      </c>
      <c r="B7" s="14" t="s">
        <v>26</v>
      </c>
      <c r="C7" s="15">
        <v>44661</v>
      </c>
      <c r="D7" s="16" t="s">
        <v>25</v>
      </c>
      <c r="E7" s="17">
        <v>193</v>
      </c>
      <c r="F7" s="17">
        <v>189</v>
      </c>
      <c r="G7" s="17">
        <v>195</v>
      </c>
      <c r="H7" s="17">
        <v>191</v>
      </c>
      <c r="I7" s="17"/>
      <c r="J7" s="17"/>
      <c r="K7" s="18">
        <v>4</v>
      </c>
      <c r="L7" s="18">
        <v>768</v>
      </c>
      <c r="M7" s="19">
        <v>192</v>
      </c>
      <c r="N7" s="20">
        <v>11</v>
      </c>
      <c r="O7" s="21">
        <v>203</v>
      </c>
    </row>
    <row r="8" spans="1:17" x14ac:dyDescent="0.3">
      <c r="A8" s="13" t="s">
        <v>30</v>
      </c>
      <c r="B8" s="14" t="s">
        <v>26</v>
      </c>
      <c r="C8" s="15">
        <v>44677</v>
      </c>
      <c r="D8" s="16" t="s">
        <v>25</v>
      </c>
      <c r="E8" s="17">
        <v>187</v>
      </c>
      <c r="F8" s="17">
        <v>195</v>
      </c>
      <c r="G8" s="17">
        <v>196</v>
      </c>
      <c r="H8" s="17"/>
      <c r="I8" s="17"/>
      <c r="J8" s="17"/>
      <c r="K8" s="18">
        <v>3</v>
      </c>
      <c r="L8" s="18">
        <v>578</v>
      </c>
      <c r="M8" s="19">
        <v>192.66666666666666</v>
      </c>
      <c r="N8" s="20">
        <v>5</v>
      </c>
      <c r="O8" s="21">
        <v>197.66666666666666</v>
      </c>
    </row>
    <row r="9" spans="1:17" x14ac:dyDescent="0.3">
      <c r="A9" s="13" t="s">
        <v>48</v>
      </c>
      <c r="B9" s="14" t="s">
        <v>26</v>
      </c>
      <c r="C9" s="15">
        <v>44696</v>
      </c>
      <c r="D9" s="16" t="s">
        <v>25</v>
      </c>
      <c r="E9" s="17">
        <v>192</v>
      </c>
      <c r="F9" s="17">
        <v>192</v>
      </c>
      <c r="G9" s="17">
        <v>189</v>
      </c>
      <c r="H9" s="17">
        <v>195</v>
      </c>
      <c r="I9" s="17">
        <v>190</v>
      </c>
      <c r="J9" s="17">
        <v>191</v>
      </c>
      <c r="K9" s="18">
        <v>6</v>
      </c>
      <c r="L9" s="18">
        <v>1149</v>
      </c>
      <c r="M9" s="19">
        <v>191.5</v>
      </c>
      <c r="N9" s="20">
        <v>22</v>
      </c>
      <c r="O9" s="21">
        <v>213.5</v>
      </c>
    </row>
    <row r="10" spans="1:17" x14ac:dyDescent="0.3">
      <c r="A10" s="35" t="s">
        <v>29</v>
      </c>
      <c r="B10" s="14" t="s">
        <v>26</v>
      </c>
      <c r="C10" s="15">
        <v>44712</v>
      </c>
      <c r="D10" s="16" t="s">
        <v>25</v>
      </c>
      <c r="E10" s="17">
        <v>194</v>
      </c>
      <c r="F10" s="17">
        <v>198</v>
      </c>
      <c r="G10" s="17">
        <v>196</v>
      </c>
      <c r="H10" s="17"/>
      <c r="I10" s="17"/>
      <c r="J10" s="17"/>
      <c r="K10" s="18">
        <v>3</v>
      </c>
      <c r="L10" s="18">
        <v>588</v>
      </c>
      <c r="M10" s="19">
        <v>196</v>
      </c>
      <c r="N10" s="20">
        <v>5</v>
      </c>
      <c r="O10" s="21">
        <v>201</v>
      </c>
    </row>
    <row r="11" spans="1:17" x14ac:dyDescent="0.3">
      <c r="A11" s="24" t="s">
        <v>48</v>
      </c>
      <c r="B11" s="25" t="s">
        <v>26</v>
      </c>
      <c r="C11" s="26">
        <v>44726</v>
      </c>
      <c r="D11" s="27" t="s">
        <v>24</v>
      </c>
      <c r="E11" s="28">
        <v>194</v>
      </c>
      <c r="F11" s="28">
        <v>195</v>
      </c>
      <c r="G11" s="28">
        <v>197</v>
      </c>
      <c r="H11" s="28"/>
      <c r="I11" s="28"/>
      <c r="J11" s="28"/>
      <c r="K11" s="29">
        <v>3</v>
      </c>
      <c r="L11" s="29">
        <v>586</v>
      </c>
      <c r="M11" s="30">
        <v>195.33333333333334</v>
      </c>
      <c r="N11" s="31">
        <v>5</v>
      </c>
      <c r="O11" s="32">
        <v>200.33333333333334</v>
      </c>
    </row>
    <row r="12" spans="1:17" x14ac:dyDescent="0.3">
      <c r="A12" s="13" t="s">
        <v>30</v>
      </c>
      <c r="B12" s="14" t="s">
        <v>26</v>
      </c>
      <c r="C12" s="15">
        <v>44740</v>
      </c>
      <c r="D12" s="16" t="s">
        <v>25</v>
      </c>
      <c r="E12" s="17">
        <v>193</v>
      </c>
      <c r="F12" s="17">
        <v>192</v>
      </c>
      <c r="G12" s="17">
        <v>190</v>
      </c>
      <c r="H12" s="17"/>
      <c r="I12" s="17"/>
      <c r="J12" s="17"/>
      <c r="K12" s="18">
        <v>3</v>
      </c>
      <c r="L12" s="18">
        <v>575</v>
      </c>
      <c r="M12" s="19">
        <v>191.66666666666666</v>
      </c>
      <c r="N12" s="20">
        <v>9</v>
      </c>
      <c r="O12" s="21">
        <v>200.66666666666666</v>
      </c>
    </row>
    <row r="13" spans="1:17" x14ac:dyDescent="0.3">
      <c r="A13" s="13" t="s">
        <v>30</v>
      </c>
      <c r="B13" s="14" t="s">
        <v>26</v>
      </c>
      <c r="C13" s="15">
        <v>44730</v>
      </c>
      <c r="D13" s="16" t="s">
        <v>24</v>
      </c>
      <c r="E13" s="17">
        <v>189</v>
      </c>
      <c r="F13" s="17">
        <v>194</v>
      </c>
      <c r="G13" s="17">
        <v>196</v>
      </c>
      <c r="H13" s="17">
        <v>188.001</v>
      </c>
      <c r="I13" s="17">
        <v>195</v>
      </c>
      <c r="J13" s="17">
        <v>194</v>
      </c>
      <c r="K13" s="18">
        <v>6</v>
      </c>
      <c r="L13" s="18">
        <v>1156.001</v>
      </c>
      <c r="M13" s="19">
        <v>192.66683333333333</v>
      </c>
      <c r="N13" s="20">
        <v>30</v>
      </c>
      <c r="O13" s="21">
        <v>222.66683333333333</v>
      </c>
    </row>
    <row r="14" spans="1:17" x14ac:dyDescent="0.3">
      <c r="A14" s="13" t="s">
        <v>30</v>
      </c>
      <c r="B14" s="14" t="s">
        <v>26</v>
      </c>
      <c r="C14" s="15">
        <v>44759</v>
      </c>
      <c r="D14" s="16" t="s">
        <v>25</v>
      </c>
      <c r="E14" s="17">
        <v>192</v>
      </c>
      <c r="F14" s="17">
        <v>191</v>
      </c>
      <c r="G14" s="17">
        <v>195</v>
      </c>
      <c r="H14" s="17">
        <v>193</v>
      </c>
      <c r="I14" s="17"/>
      <c r="J14" s="17"/>
      <c r="K14" s="18">
        <v>4</v>
      </c>
      <c r="L14" s="18">
        <v>771</v>
      </c>
      <c r="M14" s="19">
        <v>192.75</v>
      </c>
      <c r="N14" s="20">
        <v>13</v>
      </c>
      <c r="O14" s="21">
        <v>205.75</v>
      </c>
    </row>
    <row r="15" spans="1:17" x14ac:dyDescent="0.3">
      <c r="A15" s="13" t="s">
        <v>30</v>
      </c>
      <c r="B15" s="14" t="s">
        <v>26</v>
      </c>
      <c r="C15" s="15">
        <v>44758</v>
      </c>
      <c r="D15" s="16" t="s">
        <v>24</v>
      </c>
      <c r="E15" s="17">
        <v>199</v>
      </c>
      <c r="F15" s="17">
        <v>198</v>
      </c>
      <c r="G15" s="17">
        <v>200</v>
      </c>
      <c r="H15" s="17">
        <v>197</v>
      </c>
      <c r="I15" s="17">
        <v>197</v>
      </c>
      <c r="J15" s="17">
        <v>193</v>
      </c>
      <c r="K15" s="18">
        <v>6</v>
      </c>
      <c r="L15" s="18">
        <v>1184</v>
      </c>
      <c r="M15" s="19">
        <v>197.33333333333334</v>
      </c>
      <c r="N15" s="20">
        <v>26</v>
      </c>
      <c r="O15" s="21">
        <v>223.33333333333334</v>
      </c>
    </row>
    <row r="16" spans="1:17" x14ac:dyDescent="0.3">
      <c r="A16" s="13" t="s">
        <v>30</v>
      </c>
      <c r="B16" s="14" t="s">
        <v>26</v>
      </c>
      <c r="C16" s="15">
        <v>44754</v>
      </c>
      <c r="D16" s="16" t="s">
        <v>24</v>
      </c>
      <c r="E16" s="17">
        <v>192</v>
      </c>
      <c r="F16" s="17">
        <v>194</v>
      </c>
      <c r="G16" s="17">
        <v>194</v>
      </c>
      <c r="H16" s="17"/>
      <c r="I16" s="17"/>
      <c r="J16" s="17"/>
      <c r="K16" s="18">
        <v>3</v>
      </c>
      <c r="L16" s="18">
        <v>580</v>
      </c>
      <c r="M16" s="19">
        <v>193.33333333333334</v>
      </c>
      <c r="N16" s="20">
        <v>5</v>
      </c>
      <c r="O16" s="21">
        <v>198.33333333333334</v>
      </c>
    </row>
    <row r="17" spans="1:15" x14ac:dyDescent="0.3">
      <c r="A17" s="13" t="s">
        <v>30</v>
      </c>
      <c r="B17" s="14" t="s">
        <v>26</v>
      </c>
      <c r="C17" s="15">
        <v>44768</v>
      </c>
      <c r="D17" s="16" t="s">
        <v>25</v>
      </c>
      <c r="E17" s="17">
        <v>195</v>
      </c>
      <c r="F17" s="17">
        <v>194.001</v>
      </c>
      <c r="G17" s="17">
        <v>191</v>
      </c>
      <c r="H17" s="17"/>
      <c r="I17" s="17"/>
      <c r="J17" s="17"/>
      <c r="K17" s="18">
        <v>3</v>
      </c>
      <c r="L17" s="18">
        <v>580.00099999999998</v>
      </c>
      <c r="M17" s="19">
        <v>193.33366666666666</v>
      </c>
      <c r="N17" s="20">
        <v>9</v>
      </c>
      <c r="O17" s="21">
        <v>202.33366666666666</v>
      </c>
    </row>
    <row r="18" spans="1:15" x14ac:dyDescent="0.3">
      <c r="A18" s="13" t="s">
        <v>30</v>
      </c>
      <c r="B18" s="14" t="s">
        <v>26</v>
      </c>
      <c r="C18" s="15">
        <v>44782</v>
      </c>
      <c r="D18" s="16" t="s">
        <v>24</v>
      </c>
      <c r="E18" s="17">
        <v>194</v>
      </c>
      <c r="F18" s="17">
        <v>197</v>
      </c>
      <c r="G18" s="17">
        <v>196</v>
      </c>
      <c r="H18" s="17"/>
      <c r="I18" s="17"/>
      <c r="J18" s="17"/>
      <c r="K18" s="18">
        <v>3</v>
      </c>
      <c r="L18" s="18">
        <v>587</v>
      </c>
      <c r="M18" s="19">
        <v>195.66666666666666</v>
      </c>
      <c r="N18" s="20">
        <v>5</v>
      </c>
      <c r="O18" s="21">
        <v>200.66666666666666</v>
      </c>
    </row>
    <row r="19" spans="1:15" x14ac:dyDescent="0.3">
      <c r="A19" s="13" t="s">
        <v>30</v>
      </c>
      <c r="B19" s="70" t="s">
        <v>26</v>
      </c>
      <c r="C19" s="15">
        <v>44793</v>
      </c>
      <c r="D19" s="16" t="s">
        <v>24</v>
      </c>
      <c r="E19" s="17">
        <v>199</v>
      </c>
      <c r="F19" s="17">
        <v>195</v>
      </c>
      <c r="G19" s="17">
        <v>197</v>
      </c>
      <c r="H19" s="17">
        <v>196</v>
      </c>
      <c r="I19" s="17"/>
      <c r="J19" s="17"/>
      <c r="K19" s="18">
        <v>4</v>
      </c>
      <c r="L19" s="18">
        <v>787</v>
      </c>
      <c r="M19" s="19">
        <v>196.75</v>
      </c>
      <c r="N19" s="20">
        <v>13</v>
      </c>
      <c r="O19" s="21">
        <v>209.75</v>
      </c>
    </row>
    <row r="20" spans="1:15" x14ac:dyDescent="0.3">
      <c r="A20" s="13" t="s">
        <v>30</v>
      </c>
      <c r="B20" s="70" t="s">
        <v>26</v>
      </c>
      <c r="C20" s="15">
        <v>44794</v>
      </c>
      <c r="D20" s="16" t="s">
        <v>25</v>
      </c>
      <c r="E20" s="17">
        <v>192</v>
      </c>
      <c r="F20" s="17">
        <v>196</v>
      </c>
      <c r="G20" s="17">
        <v>193</v>
      </c>
      <c r="H20" s="17">
        <v>192</v>
      </c>
      <c r="I20" s="17"/>
      <c r="J20" s="17"/>
      <c r="K20" s="18">
        <v>4</v>
      </c>
      <c r="L20" s="18">
        <v>773</v>
      </c>
      <c r="M20" s="19">
        <v>193.25</v>
      </c>
      <c r="N20" s="20">
        <v>13</v>
      </c>
      <c r="O20" s="21">
        <v>206.25</v>
      </c>
    </row>
    <row r="21" spans="1:15" x14ac:dyDescent="0.3">
      <c r="A21" s="13" t="s">
        <v>30</v>
      </c>
      <c r="B21" s="14" t="s">
        <v>26</v>
      </c>
      <c r="C21" s="15">
        <v>44807</v>
      </c>
      <c r="D21" s="16" t="s">
        <v>172</v>
      </c>
      <c r="E21" s="17">
        <v>193</v>
      </c>
      <c r="F21" s="17">
        <v>196</v>
      </c>
      <c r="G21" s="17">
        <v>198</v>
      </c>
      <c r="H21" s="17">
        <v>194</v>
      </c>
      <c r="I21" s="17">
        <v>190</v>
      </c>
      <c r="J21" s="17">
        <v>196</v>
      </c>
      <c r="K21" s="18">
        <v>6</v>
      </c>
      <c r="L21" s="18">
        <v>1167</v>
      </c>
      <c r="M21" s="19">
        <v>194.5</v>
      </c>
      <c r="N21" s="20">
        <v>14</v>
      </c>
      <c r="O21" s="21">
        <v>208.5</v>
      </c>
    </row>
    <row r="22" spans="1:15" x14ac:dyDescent="0.3">
      <c r="A22" s="13" t="s">
        <v>30</v>
      </c>
      <c r="B22" s="14" t="s">
        <v>26</v>
      </c>
      <c r="C22" s="15">
        <v>44821</v>
      </c>
      <c r="D22" s="16" t="s">
        <v>24</v>
      </c>
      <c r="E22" s="17">
        <v>196</v>
      </c>
      <c r="F22" s="17">
        <v>199</v>
      </c>
      <c r="G22" s="17">
        <v>196</v>
      </c>
      <c r="H22" s="17">
        <v>193</v>
      </c>
      <c r="I22" s="17"/>
      <c r="J22" s="17"/>
      <c r="K22" s="18">
        <v>4</v>
      </c>
      <c r="L22" s="18">
        <v>784</v>
      </c>
      <c r="M22" s="19">
        <v>196</v>
      </c>
      <c r="N22" s="20">
        <v>11</v>
      </c>
      <c r="O22" s="21">
        <v>207</v>
      </c>
    </row>
    <row r="23" spans="1:15" x14ac:dyDescent="0.3">
      <c r="A23" s="13" t="s">
        <v>30</v>
      </c>
      <c r="B23" s="14" t="s">
        <v>26</v>
      </c>
      <c r="C23" s="15">
        <v>44822</v>
      </c>
      <c r="D23" s="16" t="s">
        <v>25</v>
      </c>
      <c r="E23" s="17">
        <v>197</v>
      </c>
      <c r="F23" s="17">
        <v>197</v>
      </c>
      <c r="G23" s="17">
        <v>195</v>
      </c>
      <c r="H23" s="17">
        <v>197</v>
      </c>
      <c r="I23" s="17"/>
      <c r="J23" s="17"/>
      <c r="K23" s="18">
        <v>4</v>
      </c>
      <c r="L23" s="18">
        <v>786</v>
      </c>
      <c r="M23" s="19">
        <v>196.5</v>
      </c>
      <c r="N23" s="20">
        <v>13</v>
      </c>
      <c r="O23" s="21">
        <v>209.5</v>
      </c>
    </row>
    <row r="24" spans="1:15" x14ac:dyDescent="0.3">
      <c r="A24" s="13" t="s">
        <v>30</v>
      </c>
      <c r="B24" s="14" t="s">
        <v>26</v>
      </c>
      <c r="C24" s="15">
        <v>44817</v>
      </c>
      <c r="D24" s="16" t="s">
        <v>24</v>
      </c>
      <c r="E24" s="17">
        <v>195</v>
      </c>
      <c r="F24" s="17">
        <v>195</v>
      </c>
      <c r="G24" s="17">
        <v>192</v>
      </c>
      <c r="H24" s="17"/>
      <c r="I24" s="17"/>
      <c r="J24" s="17"/>
      <c r="K24" s="18">
        <v>3</v>
      </c>
      <c r="L24" s="18">
        <v>582</v>
      </c>
      <c r="M24" s="19">
        <v>194</v>
      </c>
      <c r="N24" s="20">
        <v>11</v>
      </c>
      <c r="O24" s="21">
        <v>205</v>
      </c>
    </row>
    <row r="25" spans="1:15" x14ac:dyDescent="0.3">
      <c r="A25" s="13" t="s">
        <v>30</v>
      </c>
      <c r="B25" s="14" t="s">
        <v>26</v>
      </c>
      <c r="C25" s="15">
        <v>44849</v>
      </c>
      <c r="D25" s="16" t="s">
        <v>24</v>
      </c>
      <c r="E25" s="17">
        <v>192</v>
      </c>
      <c r="F25" s="17">
        <v>189</v>
      </c>
      <c r="G25" s="17">
        <v>192</v>
      </c>
      <c r="H25" s="17">
        <v>191</v>
      </c>
      <c r="I25" s="17"/>
      <c r="J25" s="17"/>
      <c r="K25" s="18">
        <v>4</v>
      </c>
      <c r="L25" s="18">
        <v>764</v>
      </c>
      <c r="M25" s="19">
        <v>191</v>
      </c>
      <c r="N25" s="20">
        <v>11</v>
      </c>
      <c r="O25" s="21">
        <v>202</v>
      </c>
    </row>
    <row r="26" spans="1:15" x14ac:dyDescent="0.3">
      <c r="A26" s="13" t="s">
        <v>30</v>
      </c>
      <c r="B26" s="14" t="s">
        <v>26</v>
      </c>
      <c r="C26" s="15">
        <v>44850</v>
      </c>
      <c r="D26" s="16" t="s">
        <v>25</v>
      </c>
      <c r="E26" s="17">
        <v>190</v>
      </c>
      <c r="F26" s="17">
        <v>195</v>
      </c>
      <c r="G26" s="17">
        <v>195</v>
      </c>
      <c r="H26" s="17">
        <v>195</v>
      </c>
      <c r="I26" s="17"/>
      <c r="J26" s="17"/>
      <c r="K26" s="18">
        <v>4</v>
      </c>
      <c r="L26" s="18">
        <v>775</v>
      </c>
      <c r="M26" s="19">
        <v>193.75</v>
      </c>
      <c r="N26" s="20">
        <v>11</v>
      </c>
      <c r="O26" s="21">
        <v>204.75</v>
      </c>
    </row>
    <row r="27" spans="1:15" x14ac:dyDescent="0.3">
      <c r="A27" s="13" t="s">
        <v>30</v>
      </c>
      <c r="B27" s="14" t="s">
        <v>26</v>
      </c>
      <c r="C27" s="15">
        <v>44870</v>
      </c>
      <c r="D27" s="16" t="s">
        <v>38</v>
      </c>
      <c r="E27" s="17">
        <v>197</v>
      </c>
      <c r="F27" s="17">
        <v>196</v>
      </c>
      <c r="G27" s="17">
        <v>196</v>
      </c>
      <c r="H27" s="17">
        <v>195</v>
      </c>
      <c r="I27" s="17">
        <v>191</v>
      </c>
      <c r="J27" s="17">
        <v>194</v>
      </c>
      <c r="K27" s="18">
        <v>6</v>
      </c>
      <c r="L27" s="18">
        <v>1169</v>
      </c>
      <c r="M27" s="19">
        <v>194.83333333333334</v>
      </c>
      <c r="N27" s="20">
        <v>26</v>
      </c>
      <c r="O27" s="21">
        <v>220.83333333333334</v>
      </c>
    </row>
    <row r="29" spans="1:15" x14ac:dyDescent="0.3">
      <c r="K29" s="8">
        <f>SUM(K2:K28)</f>
        <v>106</v>
      </c>
      <c r="L29" s="8">
        <f>SUM(L2:L28)</f>
        <v>20494.004000000001</v>
      </c>
      <c r="M29" s="7">
        <f>SUM(L29/K29)</f>
        <v>193.33966037735848</v>
      </c>
      <c r="N29" s="8">
        <f>SUM(N2:N28)</f>
        <v>329</v>
      </c>
      <c r="O29" s="12">
        <f>SUM(M29+N29)</f>
        <v>522.33966037735854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1_1"/>
    <protectedRange algorithmName="SHA-512" hashValue="ON39YdpmFHfN9f47KpiRvqrKx0V9+erV1CNkpWzYhW/Qyc6aT8rEyCrvauWSYGZK2ia3o7vd3akF07acHAFpOA==" saltValue="yVW9XmDwTqEnmpSGai0KYg==" spinCount="100000" sqref="D2" name="Range1_1_3_1_1"/>
    <protectedRange algorithmName="SHA-512" hashValue="ON39YdpmFHfN9f47KpiRvqrKx0V9+erV1CNkpWzYhW/Qyc6aT8rEyCrvauWSYGZK2ia3o7vd3akF07acHAFpOA==" saltValue="yVW9XmDwTqEnmpSGai0KYg==" spinCount="100000" sqref="B5:C5 E5:J5" name="Range1_2_1_1_2"/>
    <protectedRange algorithmName="SHA-512" hashValue="ON39YdpmFHfN9f47KpiRvqrKx0V9+erV1CNkpWzYhW/Qyc6aT8rEyCrvauWSYGZK2ia3o7vd3akF07acHAFpOA==" saltValue="yVW9XmDwTqEnmpSGai0KYg==" spinCount="100000" sqref="D5" name="Range1_1_3_1_1_2"/>
    <protectedRange algorithmName="SHA-512" hashValue="ON39YdpmFHfN9f47KpiRvqrKx0V9+erV1CNkpWzYhW/Qyc6aT8rEyCrvauWSYGZK2ia3o7vd3akF07acHAFpOA==" saltValue="yVW9XmDwTqEnmpSGai0KYg==" spinCount="100000" sqref="E6:J6 B6:C6" name="Range1_15"/>
    <protectedRange algorithmName="SHA-512" hashValue="ON39YdpmFHfN9f47KpiRvqrKx0V9+erV1CNkpWzYhW/Qyc6aT8rEyCrvauWSYGZK2ia3o7vd3akF07acHAFpOA==" saltValue="yVW9XmDwTqEnmpSGai0KYg==" spinCount="100000" sqref="D6" name="Range1_1_10"/>
    <protectedRange algorithmName="SHA-512" hashValue="ON39YdpmFHfN9f47KpiRvqrKx0V9+erV1CNkpWzYhW/Qyc6aT8rEyCrvauWSYGZK2ia3o7vd3akF07acHAFpOA==" saltValue="yVW9XmDwTqEnmpSGai0KYg==" spinCount="100000" sqref="E7:J7 B7:C7" name="Range1_16"/>
    <protectedRange algorithmName="SHA-512" hashValue="ON39YdpmFHfN9f47KpiRvqrKx0V9+erV1CNkpWzYhW/Qyc6aT8rEyCrvauWSYGZK2ia3o7vd3akF07acHAFpOA==" saltValue="yVW9XmDwTqEnmpSGai0KYg==" spinCount="100000" sqref="D7" name="Range1_1_11"/>
    <protectedRange algorithmName="SHA-512" hashValue="ON39YdpmFHfN9f47KpiRvqrKx0V9+erV1CNkpWzYhW/Qyc6aT8rEyCrvauWSYGZK2ia3o7vd3akF07acHAFpOA==" saltValue="yVW9XmDwTqEnmpSGai0KYg==" spinCount="100000" sqref="E8:J8 B8:C8" name="Range1_4_3"/>
    <protectedRange algorithmName="SHA-512" hashValue="ON39YdpmFHfN9f47KpiRvqrKx0V9+erV1CNkpWzYhW/Qyc6aT8rEyCrvauWSYGZK2ia3o7vd3akF07acHAFpOA==" saltValue="yVW9XmDwTqEnmpSGai0KYg==" spinCount="100000" sqref="D8" name="Range1_1_2_3"/>
    <protectedRange algorithmName="SHA-512" hashValue="ON39YdpmFHfN9f47KpiRvqrKx0V9+erV1CNkpWzYhW/Qyc6aT8rEyCrvauWSYGZK2ia3o7vd3akF07acHAFpOA==" saltValue="yVW9XmDwTqEnmpSGai0KYg==" spinCount="100000" sqref="B9:C9 E9:J9" name="Range1_2_1_1_7"/>
    <protectedRange algorithmName="SHA-512" hashValue="ON39YdpmFHfN9f47KpiRvqrKx0V9+erV1CNkpWzYhW/Qyc6aT8rEyCrvauWSYGZK2ia3o7vd3akF07acHAFpOA==" saltValue="yVW9XmDwTqEnmpSGai0KYg==" spinCount="100000" sqref="D9" name="Range1_1_3_1_1_7"/>
    <protectedRange algorithmName="SHA-512" hashValue="ON39YdpmFHfN9f47KpiRvqrKx0V9+erV1CNkpWzYhW/Qyc6aT8rEyCrvauWSYGZK2ia3o7vd3akF07acHAFpOA==" saltValue="yVW9XmDwTqEnmpSGai0KYg==" spinCount="100000" sqref="I10:J10 B10:C10" name="Range1_40"/>
    <protectedRange algorithmName="SHA-512" hashValue="ON39YdpmFHfN9f47KpiRvqrKx0V9+erV1CNkpWzYhW/Qyc6aT8rEyCrvauWSYGZK2ia3o7vd3akF07acHAFpOA==" saltValue="yVW9XmDwTqEnmpSGai0KYg==" spinCount="100000" sqref="D10" name="Range1_1_40"/>
    <protectedRange algorithmName="SHA-512" hashValue="ON39YdpmFHfN9f47KpiRvqrKx0V9+erV1CNkpWzYhW/Qyc6aT8rEyCrvauWSYGZK2ia3o7vd3akF07acHAFpOA==" saltValue="yVW9XmDwTqEnmpSGai0KYg==" spinCount="100000" sqref="E10:H10" name="Range1_3_2_2"/>
    <protectedRange algorithmName="SHA-512" hashValue="ON39YdpmFHfN9f47KpiRvqrKx0V9+erV1CNkpWzYhW/Qyc6aT8rEyCrvauWSYGZK2ia3o7vd3akF07acHAFpOA==" saltValue="yVW9XmDwTqEnmpSGai0KYg==" spinCount="100000" sqref="B11:C11 E11:J11" name="Range1_2_1_1_1"/>
    <protectedRange algorithmName="SHA-512" hashValue="ON39YdpmFHfN9f47KpiRvqrKx0V9+erV1CNkpWzYhW/Qyc6aT8rEyCrvauWSYGZK2ia3o7vd3akF07acHAFpOA==" saltValue="yVW9XmDwTqEnmpSGai0KYg==" spinCount="100000" sqref="D11" name="Range1_1_3_1_1_1"/>
    <protectedRange algorithmName="SHA-512" hashValue="ON39YdpmFHfN9f47KpiRvqrKx0V9+erV1CNkpWzYhW/Qyc6aT8rEyCrvauWSYGZK2ia3o7vd3akF07acHAFpOA==" saltValue="yVW9XmDwTqEnmpSGai0KYg==" spinCount="100000" sqref="B14:C16 E14:J16" name="Range1_15_1"/>
    <protectedRange algorithmName="SHA-512" hashValue="ON39YdpmFHfN9f47KpiRvqrKx0V9+erV1CNkpWzYhW/Qyc6aT8rEyCrvauWSYGZK2ia3o7vd3akF07acHAFpOA==" saltValue="yVW9XmDwTqEnmpSGai0KYg==" spinCount="100000" sqref="D14:D16" name="Range1_1_11_1"/>
    <protectedRange algorithmName="SHA-512" hashValue="ON39YdpmFHfN9f47KpiRvqrKx0V9+erV1CNkpWzYhW/Qyc6aT8rEyCrvauWSYGZK2ia3o7vd3akF07acHAFpOA==" saltValue="yVW9XmDwTqEnmpSGai0KYg==" spinCount="100000" sqref="E17:J17 B17:C17" name="Range1_2_1_2"/>
    <protectedRange algorithmName="SHA-512" hashValue="ON39YdpmFHfN9f47KpiRvqrKx0V9+erV1CNkpWzYhW/Qyc6aT8rEyCrvauWSYGZK2ia3o7vd3akF07acHAFpOA==" saltValue="yVW9XmDwTqEnmpSGai0KYg==" spinCount="100000" sqref="D17" name="Range1_1_1_1_1"/>
    <protectedRange algorithmName="SHA-512" hashValue="ON39YdpmFHfN9f47KpiRvqrKx0V9+erV1CNkpWzYhW/Qyc6aT8rEyCrvauWSYGZK2ia3o7vd3akF07acHAFpOA==" saltValue="yVW9XmDwTqEnmpSGai0KYg==" spinCount="100000" sqref="B18:C18 E18:J18" name="Range1_15_2"/>
    <protectedRange algorithmName="SHA-512" hashValue="ON39YdpmFHfN9f47KpiRvqrKx0V9+erV1CNkpWzYhW/Qyc6aT8rEyCrvauWSYGZK2ia3o7vd3akF07acHAFpOA==" saltValue="yVW9XmDwTqEnmpSGai0KYg==" spinCount="100000" sqref="D18" name="Range1_1_10_1"/>
    <protectedRange algorithmName="SHA-512" hashValue="ON39YdpmFHfN9f47KpiRvqrKx0V9+erV1CNkpWzYhW/Qyc6aT8rEyCrvauWSYGZK2ia3o7vd3akF07acHAFpOA==" saltValue="yVW9XmDwTqEnmpSGai0KYg==" spinCount="100000" sqref="E19:J19 B19:C19" name="Range1_14"/>
    <protectedRange algorithmName="SHA-512" hashValue="ON39YdpmFHfN9f47KpiRvqrKx0V9+erV1CNkpWzYhW/Qyc6aT8rEyCrvauWSYGZK2ia3o7vd3akF07acHAFpOA==" saltValue="yVW9XmDwTqEnmpSGai0KYg==" spinCount="100000" sqref="D19" name="Range1_1_11_2"/>
    <protectedRange algorithmName="SHA-512" hashValue="ON39YdpmFHfN9f47KpiRvqrKx0V9+erV1CNkpWzYhW/Qyc6aT8rEyCrvauWSYGZK2ia3o7vd3akF07acHAFpOA==" saltValue="yVW9XmDwTqEnmpSGai0KYg==" spinCount="100000" sqref="B21:C21" name="Range1"/>
    <protectedRange algorithmName="SHA-512" hashValue="ON39YdpmFHfN9f47KpiRvqrKx0V9+erV1CNkpWzYhW/Qyc6aT8rEyCrvauWSYGZK2ia3o7vd3akF07acHAFpOA==" saltValue="yVW9XmDwTqEnmpSGai0KYg==" spinCount="100000" sqref="D21" name="Range1_1_15"/>
    <protectedRange algorithmName="SHA-512" hashValue="ON39YdpmFHfN9f47KpiRvqrKx0V9+erV1CNkpWzYhW/Qyc6aT8rEyCrvauWSYGZK2ia3o7vd3akF07acHAFpOA==" saltValue="yVW9XmDwTqEnmpSGai0KYg==" spinCount="100000" sqref="E21:J21" name="Range1_3_5"/>
    <protectedRange algorithmName="SHA-512" hashValue="ON39YdpmFHfN9f47KpiRvqrKx0V9+erV1CNkpWzYhW/Qyc6aT8rEyCrvauWSYGZK2ia3o7vd3akF07acHAFpOA==" saltValue="yVW9XmDwTqEnmpSGai0KYg==" spinCount="100000" sqref="C22" name="Range1_4_2_1"/>
    <protectedRange algorithmName="SHA-512" hashValue="ON39YdpmFHfN9f47KpiRvqrKx0V9+erV1CNkpWzYhW/Qyc6aT8rEyCrvauWSYGZK2ia3o7vd3akF07acHAFpOA==" saltValue="yVW9XmDwTqEnmpSGai0KYg==" spinCount="100000" sqref="D22" name="Range1_1_2_4_1"/>
    <protectedRange algorithmName="SHA-512" hashValue="ON39YdpmFHfN9f47KpiRvqrKx0V9+erV1CNkpWzYhW/Qyc6aT8rEyCrvauWSYGZK2ia3o7vd3akF07acHAFpOA==" saltValue="yVW9XmDwTqEnmpSGai0KYg==" spinCount="100000" sqref="B22 E22:J22" name="Range1_5_3_1"/>
    <protectedRange sqref="I23:J24 B23:C24" name="Range1_6_1"/>
    <protectedRange sqref="D23:D24" name="Range1_1_4_3"/>
    <protectedRange sqref="E23:H24" name="Range1_3_4_3"/>
    <protectedRange algorithmName="SHA-512" hashValue="ON39YdpmFHfN9f47KpiRvqrKx0V9+erV1CNkpWzYhW/Qyc6aT8rEyCrvauWSYGZK2ia3o7vd3akF07acHAFpOA==" saltValue="yVW9XmDwTqEnmpSGai0KYg==" spinCount="100000" sqref="B25:C26 E25:J26" name="Range1_16_1"/>
    <protectedRange algorithmName="SHA-512" hashValue="ON39YdpmFHfN9f47KpiRvqrKx0V9+erV1CNkpWzYhW/Qyc6aT8rEyCrvauWSYGZK2ia3o7vd3akF07acHAFpOA==" saltValue="yVW9XmDwTqEnmpSGai0KYg==" spinCount="100000" sqref="D25:D26" name="Range1_1_14"/>
    <protectedRange algorithmName="SHA-512" hashValue="ON39YdpmFHfN9f47KpiRvqrKx0V9+erV1CNkpWzYhW/Qyc6aT8rEyCrvauWSYGZK2ia3o7vd3akF07acHAFpOA==" saltValue="yVW9XmDwTqEnmpSGai0KYg==" spinCount="100000" sqref="B27:C27 I27:J27" name="Range1_6"/>
    <protectedRange algorithmName="SHA-512" hashValue="ON39YdpmFHfN9f47KpiRvqrKx0V9+erV1CNkpWzYhW/Qyc6aT8rEyCrvauWSYGZK2ia3o7vd3akF07acHAFpOA==" saltValue="yVW9XmDwTqEnmpSGai0KYg==" spinCount="100000" sqref="D27" name="Range1_1_12"/>
    <protectedRange algorithmName="SHA-512" hashValue="ON39YdpmFHfN9f47KpiRvqrKx0V9+erV1CNkpWzYhW/Qyc6aT8rEyCrvauWSYGZK2ia3o7vd3akF07acHAFpOA==" saltValue="yVW9XmDwTqEnmpSGai0KYg==" spinCount="100000" sqref="E27:H27" name="Range1_3_4"/>
  </protectedRanges>
  <conditionalFormatting sqref="E2">
    <cfRule type="top10" dxfId="1016" priority="125" rank="1"/>
  </conditionalFormatting>
  <conditionalFormatting sqref="F2">
    <cfRule type="top10" dxfId="1015" priority="124" rank="1"/>
  </conditionalFormatting>
  <conditionalFormatting sqref="G2">
    <cfRule type="top10" dxfId="1014" priority="123" rank="1"/>
  </conditionalFormatting>
  <conditionalFormatting sqref="H2">
    <cfRule type="top10" dxfId="1013" priority="122" rank="1"/>
  </conditionalFormatting>
  <conditionalFormatting sqref="I2">
    <cfRule type="top10" dxfId="1012" priority="121" rank="1"/>
  </conditionalFormatting>
  <conditionalFormatting sqref="J2">
    <cfRule type="top10" dxfId="1011" priority="120" rank="1"/>
  </conditionalFormatting>
  <conditionalFormatting sqref="E4">
    <cfRule type="top10" dxfId="1010" priority="119" rank="1"/>
  </conditionalFormatting>
  <conditionalFormatting sqref="F4">
    <cfRule type="top10" dxfId="1009" priority="118" rank="1"/>
  </conditionalFormatting>
  <conditionalFormatting sqref="G4">
    <cfRule type="top10" dxfId="1008" priority="117" rank="1"/>
  </conditionalFormatting>
  <conditionalFormatting sqref="H4">
    <cfRule type="top10" dxfId="1007" priority="116" rank="1"/>
  </conditionalFormatting>
  <conditionalFormatting sqref="I4">
    <cfRule type="top10" dxfId="1006" priority="115" rank="1"/>
  </conditionalFormatting>
  <conditionalFormatting sqref="J4">
    <cfRule type="top10" dxfId="1005" priority="114" rank="1"/>
  </conditionalFormatting>
  <conditionalFormatting sqref="E5">
    <cfRule type="top10" dxfId="1004" priority="113" rank="1"/>
  </conditionalFormatting>
  <conditionalFormatting sqref="F5">
    <cfRule type="top10" dxfId="1003" priority="112" rank="1"/>
  </conditionalFormatting>
  <conditionalFormatting sqref="G5">
    <cfRule type="top10" dxfId="1002" priority="111" rank="1"/>
  </conditionalFormatting>
  <conditionalFormatting sqref="H5">
    <cfRule type="top10" dxfId="1001" priority="110" rank="1"/>
  </conditionalFormatting>
  <conditionalFormatting sqref="I5">
    <cfRule type="top10" dxfId="1000" priority="109" rank="1"/>
  </conditionalFormatting>
  <conditionalFormatting sqref="J5">
    <cfRule type="top10" dxfId="999" priority="108" rank="1"/>
  </conditionalFormatting>
  <conditionalFormatting sqref="E6:J6">
    <cfRule type="cellIs" dxfId="998" priority="107" operator="equal">
      <formula>200</formula>
    </cfRule>
  </conditionalFormatting>
  <conditionalFormatting sqref="F6">
    <cfRule type="top10" dxfId="997" priority="101" rank="1"/>
  </conditionalFormatting>
  <conditionalFormatting sqref="G6">
    <cfRule type="top10" dxfId="996" priority="102" rank="1"/>
  </conditionalFormatting>
  <conditionalFormatting sqref="H6">
    <cfRule type="top10" dxfId="995" priority="103" rank="1"/>
  </conditionalFormatting>
  <conditionalFormatting sqref="I6">
    <cfRule type="top10" dxfId="994" priority="104" rank="1"/>
  </conditionalFormatting>
  <conditionalFormatting sqref="J6">
    <cfRule type="top10" dxfId="993" priority="105" rank="1"/>
  </conditionalFormatting>
  <conditionalFormatting sqref="E6">
    <cfRule type="top10" dxfId="992" priority="106" rank="1"/>
  </conditionalFormatting>
  <conditionalFormatting sqref="F7">
    <cfRule type="top10" dxfId="991" priority="95" rank="1"/>
  </conditionalFormatting>
  <conditionalFormatting sqref="G7">
    <cfRule type="top10" dxfId="990" priority="96" rank="1"/>
  </conditionalFormatting>
  <conditionalFormatting sqref="H7">
    <cfRule type="top10" dxfId="989" priority="97" rank="1"/>
  </conditionalFormatting>
  <conditionalFormatting sqref="I7">
    <cfRule type="top10" dxfId="988" priority="98" rank="1"/>
  </conditionalFormatting>
  <conditionalFormatting sqref="J7">
    <cfRule type="top10" dxfId="987" priority="99" rank="1"/>
  </conditionalFormatting>
  <conditionalFormatting sqref="E7">
    <cfRule type="top10" dxfId="986" priority="100" rank="1"/>
  </conditionalFormatting>
  <conditionalFormatting sqref="E7:J7">
    <cfRule type="cellIs" dxfId="985" priority="94" operator="equal">
      <formula>200</formula>
    </cfRule>
  </conditionalFormatting>
  <conditionalFormatting sqref="E8">
    <cfRule type="top10" dxfId="984" priority="93" rank="1"/>
  </conditionalFormatting>
  <conditionalFormatting sqref="F8">
    <cfRule type="top10" dxfId="983" priority="92" rank="1"/>
  </conditionalFormatting>
  <conditionalFormatting sqref="G8">
    <cfRule type="top10" dxfId="982" priority="91" rank="1"/>
  </conditionalFormatting>
  <conditionalFormatting sqref="H8">
    <cfRule type="top10" dxfId="981" priority="90" rank="1"/>
  </conditionalFormatting>
  <conditionalFormatting sqref="I8">
    <cfRule type="top10" dxfId="980" priority="89" rank="1"/>
  </conditionalFormatting>
  <conditionalFormatting sqref="J8">
    <cfRule type="top10" dxfId="979" priority="88" rank="1"/>
  </conditionalFormatting>
  <conditionalFormatting sqref="E9">
    <cfRule type="top10" dxfId="978" priority="87" rank="1"/>
  </conditionalFormatting>
  <conditionalFormatting sqref="F9">
    <cfRule type="top10" dxfId="977" priority="86" rank="1"/>
  </conditionalFormatting>
  <conditionalFormatting sqref="G9">
    <cfRule type="top10" dxfId="976" priority="85" rank="1"/>
  </conditionalFormatting>
  <conditionalFormatting sqref="H9">
    <cfRule type="top10" dxfId="975" priority="84" rank="1"/>
  </conditionalFormatting>
  <conditionalFormatting sqref="I9">
    <cfRule type="top10" dxfId="974" priority="83" rank="1"/>
  </conditionalFormatting>
  <conditionalFormatting sqref="J9">
    <cfRule type="top10" dxfId="973" priority="82" rank="1"/>
  </conditionalFormatting>
  <conditionalFormatting sqref="F10">
    <cfRule type="top10" dxfId="972" priority="76" rank="1"/>
  </conditionalFormatting>
  <conditionalFormatting sqref="G10">
    <cfRule type="top10" dxfId="971" priority="77" rank="1"/>
  </conditionalFormatting>
  <conditionalFormatting sqref="H10">
    <cfRule type="top10" dxfId="970" priority="78" rank="1"/>
  </conditionalFormatting>
  <conditionalFormatting sqref="I10">
    <cfRule type="top10" dxfId="969" priority="79" rank="1"/>
  </conditionalFormatting>
  <conditionalFormatting sqref="J10">
    <cfRule type="top10" dxfId="968" priority="80" rank="1"/>
  </conditionalFormatting>
  <conditionalFormatting sqref="E10">
    <cfRule type="top10" dxfId="967" priority="81" rank="1"/>
  </conditionalFormatting>
  <conditionalFormatting sqref="E11">
    <cfRule type="top10" dxfId="966" priority="75" rank="1"/>
  </conditionalFormatting>
  <conditionalFormatting sqref="F11">
    <cfRule type="top10" dxfId="965" priority="74" rank="1"/>
  </conditionalFormatting>
  <conditionalFormatting sqref="G11">
    <cfRule type="top10" dxfId="964" priority="73" rank="1"/>
  </conditionalFormatting>
  <conditionalFormatting sqref="H11">
    <cfRule type="top10" dxfId="963" priority="72" rank="1"/>
  </conditionalFormatting>
  <conditionalFormatting sqref="I11">
    <cfRule type="top10" dxfId="962" priority="71" rank="1"/>
  </conditionalFormatting>
  <conditionalFormatting sqref="J11">
    <cfRule type="top10" dxfId="961" priority="70" rank="1"/>
  </conditionalFormatting>
  <conditionalFormatting sqref="E12:E13">
    <cfRule type="top10" dxfId="960" priority="69" rank="1"/>
  </conditionalFormatting>
  <conditionalFormatting sqref="F12:F13">
    <cfRule type="top10" dxfId="959" priority="68" rank="1"/>
  </conditionalFormatting>
  <conditionalFormatting sqref="G12:G13">
    <cfRule type="top10" dxfId="958" priority="67" rank="1"/>
  </conditionalFormatting>
  <conditionalFormatting sqref="H12:H13">
    <cfRule type="top10" dxfId="957" priority="66" rank="1"/>
  </conditionalFormatting>
  <conditionalFormatting sqref="I12:I13">
    <cfRule type="top10" dxfId="956" priority="65" rank="1"/>
  </conditionalFormatting>
  <conditionalFormatting sqref="J12:J13">
    <cfRule type="top10" dxfId="955" priority="64" rank="1"/>
  </conditionalFormatting>
  <conditionalFormatting sqref="I14:I16">
    <cfRule type="top10" dxfId="954" priority="63" rank="1"/>
  </conditionalFormatting>
  <conditionalFormatting sqref="H14:H16">
    <cfRule type="top10" dxfId="953" priority="59" rank="1"/>
  </conditionalFormatting>
  <conditionalFormatting sqref="J14:J16">
    <cfRule type="top10" dxfId="952" priority="60" rank="1"/>
  </conditionalFormatting>
  <conditionalFormatting sqref="G14:G16">
    <cfRule type="top10" dxfId="951" priority="62" rank="1"/>
  </conditionalFormatting>
  <conditionalFormatting sqref="F14:F16">
    <cfRule type="top10" dxfId="950" priority="61" rank="1"/>
  </conditionalFormatting>
  <conditionalFormatting sqref="E14:E16">
    <cfRule type="top10" dxfId="949" priority="58" rank="1"/>
  </conditionalFormatting>
  <conditionalFormatting sqref="J17">
    <cfRule type="top10" dxfId="948" priority="52" rank="1"/>
  </conditionalFormatting>
  <conditionalFormatting sqref="I17">
    <cfRule type="top10" dxfId="947" priority="53" rank="1"/>
  </conditionalFormatting>
  <conditionalFormatting sqref="H17">
    <cfRule type="top10" dxfId="946" priority="54" rank="1"/>
  </conditionalFormatting>
  <conditionalFormatting sqref="G17">
    <cfRule type="top10" dxfId="945" priority="55" rank="1"/>
  </conditionalFormatting>
  <conditionalFormatting sqref="F17">
    <cfRule type="top10" dxfId="944" priority="56" rank="1"/>
  </conditionalFormatting>
  <conditionalFormatting sqref="E17">
    <cfRule type="top10" dxfId="943" priority="57" rank="1"/>
  </conditionalFormatting>
  <conditionalFormatting sqref="J18">
    <cfRule type="top10" dxfId="942" priority="46" rank="1"/>
  </conditionalFormatting>
  <conditionalFormatting sqref="I18">
    <cfRule type="top10" dxfId="941" priority="47" rank="1"/>
  </conditionalFormatting>
  <conditionalFormatting sqref="H18">
    <cfRule type="top10" dxfId="940" priority="48" rank="1"/>
  </conditionalFormatting>
  <conditionalFormatting sqref="G18">
    <cfRule type="top10" dxfId="939" priority="49" rank="1"/>
  </conditionalFormatting>
  <conditionalFormatting sqref="F18">
    <cfRule type="top10" dxfId="938" priority="50" rank="1"/>
  </conditionalFormatting>
  <conditionalFormatting sqref="E18">
    <cfRule type="top10" dxfId="937" priority="51" rank="1"/>
  </conditionalFormatting>
  <conditionalFormatting sqref="I19">
    <cfRule type="top10" dxfId="936" priority="45" rank="1"/>
  </conditionalFormatting>
  <conditionalFormatting sqref="H19">
    <cfRule type="top10" dxfId="935" priority="41" rank="1"/>
  </conditionalFormatting>
  <conditionalFormatting sqref="J19">
    <cfRule type="top10" dxfId="934" priority="42" rank="1"/>
  </conditionalFormatting>
  <conditionalFormatting sqref="G19">
    <cfRule type="top10" dxfId="933" priority="44" rank="1"/>
  </conditionalFormatting>
  <conditionalFormatting sqref="F19">
    <cfRule type="top10" dxfId="932" priority="43" rank="1"/>
  </conditionalFormatting>
  <conditionalFormatting sqref="E19">
    <cfRule type="top10" dxfId="931" priority="40" rank="1"/>
  </conditionalFormatting>
  <conditionalFormatting sqref="E20">
    <cfRule type="top10" dxfId="930" priority="39" rank="1"/>
  </conditionalFormatting>
  <conditionalFormatting sqref="F20">
    <cfRule type="top10" dxfId="929" priority="38" rank="1"/>
  </conditionalFormatting>
  <conditionalFormatting sqref="G20">
    <cfRule type="top10" dxfId="928" priority="37" rank="1"/>
  </conditionalFormatting>
  <conditionalFormatting sqref="H20">
    <cfRule type="top10" dxfId="927" priority="36" rank="1"/>
  </conditionalFormatting>
  <conditionalFormatting sqref="I20">
    <cfRule type="top10" dxfId="926" priority="35" rank="1"/>
  </conditionalFormatting>
  <conditionalFormatting sqref="J20">
    <cfRule type="top10" dxfId="925" priority="34" rank="1"/>
  </conditionalFormatting>
  <conditionalFormatting sqref="F21">
    <cfRule type="top10" dxfId="924" priority="33" rank="1"/>
  </conditionalFormatting>
  <conditionalFormatting sqref="E21">
    <cfRule type="top10" dxfId="923" priority="32" rank="1"/>
  </conditionalFormatting>
  <conditionalFormatting sqref="J21">
    <cfRule type="top10" dxfId="922" priority="31" rank="1"/>
  </conditionalFormatting>
  <conditionalFormatting sqref="E21:J21">
    <cfRule type="cellIs" dxfId="921" priority="30" operator="greaterThanOrEqual">
      <formula>200</formula>
    </cfRule>
  </conditionalFormatting>
  <conditionalFormatting sqref="G21">
    <cfRule type="top10" dxfId="920" priority="29" rank="1"/>
  </conditionalFormatting>
  <conditionalFormatting sqref="H21">
    <cfRule type="top10" dxfId="919" priority="28" rank="1"/>
  </conditionalFormatting>
  <conditionalFormatting sqref="I21">
    <cfRule type="top10" dxfId="918" priority="27" rank="1"/>
  </conditionalFormatting>
  <conditionalFormatting sqref="I22">
    <cfRule type="top10" dxfId="917" priority="26" rank="1"/>
  </conditionalFormatting>
  <conditionalFormatting sqref="H22">
    <cfRule type="top10" dxfId="916" priority="22" rank="1"/>
  </conditionalFormatting>
  <conditionalFormatting sqref="J22">
    <cfRule type="top10" dxfId="915" priority="23" rank="1"/>
  </conditionalFormatting>
  <conditionalFormatting sqref="G22">
    <cfRule type="top10" dxfId="914" priority="25" rank="1"/>
  </conditionalFormatting>
  <conditionalFormatting sqref="F22">
    <cfRule type="top10" dxfId="913" priority="24" rank="1"/>
  </conditionalFormatting>
  <conditionalFormatting sqref="E22">
    <cfRule type="top10" dxfId="912" priority="21" rank="1"/>
  </conditionalFormatting>
  <conditionalFormatting sqref="F23:F24">
    <cfRule type="top10" dxfId="911" priority="15" rank="1"/>
  </conditionalFormatting>
  <conditionalFormatting sqref="G23:G24">
    <cfRule type="top10" dxfId="910" priority="16" rank="1"/>
  </conditionalFormatting>
  <conditionalFormatting sqref="H23:H24">
    <cfRule type="top10" dxfId="909" priority="17" rank="1"/>
  </conditionalFormatting>
  <conditionalFormatting sqref="I23:I24">
    <cfRule type="top10" dxfId="908" priority="18" rank="1"/>
  </conditionalFormatting>
  <conditionalFormatting sqref="J23:J24">
    <cfRule type="top10" dxfId="907" priority="19" rank="1"/>
  </conditionalFormatting>
  <conditionalFormatting sqref="E23:E24">
    <cfRule type="top10" dxfId="906" priority="20" rank="1"/>
  </conditionalFormatting>
  <conditionalFormatting sqref="J25:J26">
    <cfRule type="top10" dxfId="905" priority="9" rank="1"/>
  </conditionalFormatting>
  <conditionalFormatting sqref="I25:I26">
    <cfRule type="top10" dxfId="904" priority="10" rank="1"/>
  </conditionalFormatting>
  <conditionalFormatting sqref="H25:H26">
    <cfRule type="top10" dxfId="903" priority="11" rank="1"/>
  </conditionalFormatting>
  <conditionalFormatting sqref="G25:G26">
    <cfRule type="top10" dxfId="902" priority="12" rank="1"/>
  </conditionalFormatting>
  <conditionalFormatting sqref="F25:F26">
    <cfRule type="top10" dxfId="901" priority="13" rank="1"/>
  </conditionalFormatting>
  <conditionalFormatting sqref="E25:E26">
    <cfRule type="top10" dxfId="900" priority="14" rank="1"/>
  </conditionalFormatting>
  <conditionalFormatting sqref="E27:J27">
    <cfRule type="cellIs" dxfId="899" priority="1" operator="greaterThanOrEqual">
      <formula>200</formula>
    </cfRule>
  </conditionalFormatting>
  <conditionalFormatting sqref="F27">
    <cfRule type="top10" dxfId="898" priority="2" rank="1"/>
  </conditionalFormatting>
  <conditionalFormatting sqref="I27">
    <cfRule type="top10" dxfId="897" priority="3" rank="1"/>
    <cfRule type="top10" dxfId="896" priority="4" rank="1"/>
  </conditionalFormatting>
  <conditionalFormatting sqref="E27">
    <cfRule type="top10" dxfId="895" priority="5" rank="1"/>
  </conditionalFormatting>
  <conditionalFormatting sqref="G27">
    <cfRule type="top10" dxfId="894" priority="6" rank="1"/>
  </conditionalFormatting>
  <conditionalFormatting sqref="H27">
    <cfRule type="top10" dxfId="893" priority="7" rank="1"/>
  </conditionalFormatting>
  <conditionalFormatting sqref="J27">
    <cfRule type="top10" dxfId="892" priority="8" rank="1"/>
  </conditionalFormatting>
  <hyperlinks>
    <hyperlink ref="Q1" location="'National Rankings'!A1" display="Back to Ranking" xr:uid="{D4FE179B-0E66-48C9-8D65-C633AC7381B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D17FB4-4724-4620-A5F8-06A42DD13E0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7656C-8808-4603-91BE-66146FA7366E}">
  <sheetPr codeName="Sheet58"/>
  <dimension ref="A1:Q4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74</v>
      </c>
      <c r="C2" s="15">
        <v>44667</v>
      </c>
      <c r="D2" s="16" t="s">
        <v>42</v>
      </c>
      <c r="E2" s="17">
        <v>171</v>
      </c>
      <c r="F2" s="17">
        <v>166</v>
      </c>
      <c r="G2" s="17">
        <v>179</v>
      </c>
      <c r="H2" s="17">
        <v>183</v>
      </c>
      <c r="I2" s="17"/>
      <c r="J2" s="17"/>
      <c r="K2" s="18">
        <v>4</v>
      </c>
      <c r="L2" s="18">
        <v>699</v>
      </c>
      <c r="M2" s="19">
        <v>174.75</v>
      </c>
      <c r="N2" s="20">
        <v>2</v>
      </c>
      <c r="O2" s="21">
        <v>176.75</v>
      </c>
    </row>
    <row r="3" spans="1:17" x14ac:dyDescent="0.3">
      <c r="A3" s="24"/>
      <c r="B3" s="25"/>
      <c r="C3" s="26"/>
      <c r="D3" s="27"/>
      <c r="E3" s="28"/>
      <c r="F3" s="28"/>
      <c r="G3" s="28"/>
      <c r="H3" s="28"/>
      <c r="I3" s="28"/>
      <c r="J3" s="28"/>
      <c r="K3" s="29"/>
      <c r="L3" s="29"/>
      <c r="M3" s="30"/>
      <c r="N3" s="31"/>
      <c r="O3" s="32"/>
    </row>
    <row r="4" spans="1:17" x14ac:dyDescent="0.3">
      <c r="K4" s="8">
        <f>SUM(K2:K3)</f>
        <v>4</v>
      </c>
      <c r="L4" s="8">
        <f>SUM(L2:L3)</f>
        <v>699</v>
      </c>
      <c r="M4" s="7">
        <f>SUM(L4/K4)</f>
        <v>174.75</v>
      </c>
      <c r="N4" s="8">
        <f>SUM(N2:N3)</f>
        <v>2</v>
      </c>
      <c r="O4" s="12">
        <f>SUM(M4+N4)</f>
        <v>176.75</v>
      </c>
    </row>
  </sheetData>
  <protectedRanges>
    <protectedRange algorithmName="SHA-512" hashValue="ON39YdpmFHfN9f47KpiRvqrKx0V9+erV1CNkpWzYhW/Qyc6aT8rEyCrvauWSYGZK2ia3o7vd3akF07acHAFpOA==" saltValue="yVW9XmDwTqEnmpSGai0KYg==" spinCount="100000" sqref="B3:C3 I3:J3" name="Range1_20_1_1"/>
    <protectedRange algorithmName="SHA-512" hashValue="ON39YdpmFHfN9f47KpiRvqrKx0V9+erV1CNkpWzYhW/Qyc6aT8rEyCrvauWSYGZK2ia3o7vd3akF07acHAFpOA==" saltValue="yVW9XmDwTqEnmpSGai0KYg==" spinCount="100000" sqref="D3" name="Range1_1_15_1"/>
    <protectedRange algorithmName="SHA-512" hashValue="ON39YdpmFHfN9f47KpiRvqrKx0V9+erV1CNkpWzYhW/Qyc6aT8rEyCrvauWSYGZK2ia3o7vd3akF07acHAFpOA==" saltValue="yVW9XmDwTqEnmpSGai0KYg==" spinCount="100000" sqref="E3:H3" name="Range1_3_4_1_1"/>
    <protectedRange algorithmName="SHA-512" hashValue="ON39YdpmFHfN9f47KpiRvqrKx0V9+erV1CNkpWzYhW/Qyc6aT8rEyCrvauWSYGZK2ia3o7vd3akF07acHAFpOA==" saltValue="yVW9XmDwTqEnmpSGai0KYg==" spinCount="100000" sqref="B2:C2 I2:J2" name="Range1_13_1_1"/>
    <protectedRange algorithmName="SHA-512" hashValue="ON39YdpmFHfN9f47KpiRvqrKx0V9+erV1CNkpWzYhW/Qyc6aT8rEyCrvauWSYGZK2ia3o7vd3akF07acHAFpOA==" saltValue="yVW9XmDwTqEnmpSGai0KYg==" spinCount="100000" sqref="D2" name="Range1_1_8_1_1"/>
    <protectedRange algorithmName="SHA-512" hashValue="ON39YdpmFHfN9f47KpiRvqrKx0V9+erV1CNkpWzYhW/Qyc6aT8rEyCrvauWSYGZK2ia3o7vd3akF07acHAFpOA==" saltValue="yVW9XmDwTqEnmpSGai0KYg==" spinCount="100000" sqref="E2:H2" name="Range1_3_2_1_1"/>
  </protectedRanges>
  <conditionalFormatting sqref="E3:J3">
    <cfRule type="cellIs" dxfId="891" priority="15" operator="greaterThanOrEqual">
      <formula>200</formula>
    </cfRule>
  </conditionalFormatting>
  <conditionalFormatting sqref="F3">
    <cfRule type="top10" dxfId="890" priority="16" rank="1"/>
  </conditionalFormatting>
  <conditionalFormatting sqref="I3">
    <cfRule type="top10" dxfId="889" priority="17" rank="1"/>
    <cfRule type="top10" dxfId="888" priority="18" rank="1"/>
  </conditionalFormatting>
  <conditionalFormatting sqref="E3">
    <cfRule type="top10" dxfId="887" priority="19" rank="1"/>
  </conditionalFormatting>
  <conditionalFormatting sqref="G3">
    <cfRule type="top10" dxfId="886" priority="20" rank="1"/>
  </conditionalFormatting>
  <conditionalFormatting sqref="H3">
    <cfRule type="top10" dxfId="885" priority="21" rank="1"/>
  </conditionalFormatting>
  <conditionalFormatting sqref="J3">
    <cfRule type="top10" dxfId="884" priority="22" rank="1"/>
  </conditionalFormatting>
  <conditionalFormatting sqref="F2">
    <cfRule type="top10" dxfId="883" priority="6" rank="1"/>
  </conditionalFormatting>
  <conditionalFormatting sqref="I2">
    <cfRule type="top10" dxfId="882" priority="3" rank="1"/>
    <cfRule type="top10" dxfId="881" priority="8" rank="1"/>
  </conditionalFormatting>
  <conditionalFormatting sqref="E2">
    <cfRule type="top10" dxfId="880" priority="7" rank="1"/>
  </conditionalFormatting>
  <conditionalFormatting sqref="G2">
    <cfRule type="top10" dxfId="879" priority="5" rank="1"/>
  </conditionalFormatting>
  <conditionalFormatting sqref="H2">
    <cfRule type="top10" dxfId="878" priority="4" rank="1"/>
  </conditionalFormatting>
  <conditionalFormatting sqref="J2">
    <cfRule type="top10" dxfId="877" priority="2" rank="1"/>
  </conditionalFormatting>
  <conditionalFormatting sqref="E2:J2">
    <cfRule type="cellIs" dxfId="876" priority="1" operator="greaterThanOrEqual">
      <formula>200</formula>
    </cfRule>
  </conditionalFormatting>
  <hyperlinks>
    <hyperlink ref="Q1" location="'National Rankings'!A1" display="Back to Ranking" xr:uid="{C6B745BA-A395-43D5-AA07-20724F12B39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14D4A38-F040-4E87-9589-95A939F512A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A9871-75C0-4FBF-9540-F7318981C7B5}">
  <sheetPr codeName="Sheet83"/>
  <dimension ref="A1:Q5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148</v>
      </c>
      <c r="C2" s="15">
        <v>44775</v>
      </c>
      <c r="D2" s="16" t="s">
        <v>35</v>
      </c>
      <c r="E2" s="17">
        <v>156</v>
      </c>
      <c r="F2" s="17">
        <v>186</v>
      </c>
      <c r="G2" s="17">
        <v>182</v>
      </c>
      <c r="H2" s="17">
        <v>189</v>
      </c>
      <c r="I2" s="17"/>
      <c r="J2" s="17"/>
      <c r="K2" s="18">
        <v>4</v>
      </c>
      <c r="L2" s="18">
        <v>713</v>
      </c>
      <c r="M2" s="19">
        <v>178.25</v>
      </c>
      <c r="N2" s="20">
        <v>5</v>
      </c>
      <c r="O2" s="21">
        <v>183.25</v>
      </c>
    </row>
    <row r="3" spans="1:17" x14ac:dyDescent="0.3">
      <c r="A3" s="13" t="s">
        <v>30</v>
      </c>
      <c r="B3" s="14" t="s">
        <v>148</v>
      </c>
      <c r="C3" s="15">
        <v>44786</v>
      </c>
      <c r="D3" s="16" t="s">
        <v>35</v>
      </c>
      <c r="E3" s="17">
        <v>183</v>
      </c>
      <c r="F3" s="17">
        <v>182</v>
      </c>
      <c r="G3" s="17">
        <v>182</v>
      </c>
      <c r="H3" s="17">
        <v>179</v>
      </c>
      <c r="I3" s="17"/>
      <c r="J3" s="17"/>
      <c r="K3" s="18">
        <v>4</v>
      </c>
      <c r="L3" s="18">
        <v>726</v>
      </c>
      <c r="M3" s="19">
        <v>181.5</v>
      </c>
      <c r="N3" s="20">
        <v>2</v>
      </c>
      <c r="O3" s="21">
        <v>183.5</v>
      </c>
    </row>
    <row r="5" spans="1:17" x14ac:dyDescent="0.3">
      <c r="K5" s="8">
        <f>SUM(K2:K4)</f>
        <v>8</v>
      </c>
      <c r="L5" s="8">
        <f>SUM(L2:L4)</f>
        <v>1439</v>
      </c>
      <c r="M5" s="7">
        <f>SUM(L5/K5)</f>
        <v>179.875</v>
      </c>
      <c r="N5" s="8">
        <f>SUM(N2:N4)</f>
        <v>7</v>
      </c>
      <c r="O5" s="12">
        <f>SUM(M5+N5)</f>
        <v>186.875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1_2_1"/>
    <protectedRange algorithmName="SHA-512" hashValue="ON39YdpmFHfN9f47KpiRvqrKx0V9+erV1CNkpWzYhW/Qyc6aT8rEyCrvauWSYGZK2ia3o7vd3akF07acHAFpOA==" saltValue="yVW9XmDwTqEnmpSGai0KYg==" spinCount="100000" sqref="D2" name="Range1_1_1_1_1_1"/>
    <protectedRange algorithmName="SHA-512" hashValue="ON39YdpmFHfN9f47KpiRvqrKx0V9+erV1CNkpWzYhW/Qyc6aT8rEyCrvauWSYGZK2ia3o7vd3akF07acHAFpOA==" saltValue="yVW9XmDwTqEnmpSGai0KYg==" spinCount="100000" sqref="E3:J3 B3:C3" name="Range1_15"/>
    <protectedRange algorithmName="SHA-512" hashValue="ON39YdpmFHfN9f47KpiRvqrKx0V9+erV1CNkpWzYhW/Qyc6aT8rEyCrvauWSYGZK2ia3o7vd3akF07acHAFpOA==" saltValue="yVW9XmDwTqEnmpSGai0KYg==" spinCount="100000" sqref="D3" name="Range1_1_10_1"/>
  </protectedRanges>
  <conditionalFormatting sqref="J2">
    <cfRule type="top10" dxfId="875" priority="7" rank="1"/>
  </conditionalFormatting>
  <conditionalFormatting sqref="I2">
    <cfRule type="top10" dxfId="874" priority="8" rank="1"/>
  </conditionalFormatting>
  <conditionalFormatting sqref="H2">
    <cfRule type="top10" dxfId="873" priority="9" rank="1"/>
  </conditionalFormatting>
  <conditionalFormatting sqref="G2">
    <cfRule type="top10" dxfId="872" priority="10" rank="1"/>
  </conditionalFormatting>
  <conditionalFormatting sqref="F2">
    <cfRule type="top10" dxfId="871" priority="11" rank="1"/>
  </conditionalFormatting>
  <conditionalFormatting sqref="E2">
    <cfRule type="top10" dxfId="870" priority="12" rank="1"/>
  </conditionalFormatting>
  <conditionalFormatting sqref="J3">
    <cfRule type="top10" dxfId="869" priority="1" rank="1"/>
  </conditionalFormatting>
  <conditionalFormatting sqref="I3">
    <cfRule type="top10" dxfId="868" priority="2" rank="1"/>
  </conditionalFormatting>
  <conditionalFormatting sqref="H3">
    <cfRule type="top10" dxfId="867" priority="3" rank="1"/>
  </conditionalFormatting>
  <conditionalFormatting sqref="G3">
    <cfRule type="top10" dxfId="866" priority="4" rank="1"/>
  </conditionalFormatting>
  <conditionalFormatting sqref="F3">
    <cfRule type="top10" dxfId="865" priority="5" rank="1"/>
  </conditionalFormatting>
  <conditionalFormatting sqref="E3">
    <cfRule type="top10" dxfId="864" priority="6" rank="1"/>
  </conditionalFormatting>
  <hyperlinks>
    <hyperlink ref="Q1" location="'National Rankings'!A1" display="Back to Ranking" xr:uid="{E5FD5172-A5CC-4C14-A724-44B7EFA8A8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6D540EC-8656-43BF-85EB-A5845F5F77E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64E4B-263D-4EB3-8F81-7BBFDD138FDF}">
  <sheetPr codeName="Sheet72"/>
  <dimension ref="A1:Q7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54</v>
      </c>
      <c r="C2" s="15">
        <v>44646</v>
      </c>
      <c r="D2" s="16" t="s">
        <v>35</v>
      </c>
      <c r="E2" s="17">
        <v>181</v>
      </c>
      <c r="F2" s="17">
        <v>177.001</v>
      </c>
      <c r="G2" s="17">
        <v>178</v>
      </c>
      <c r="H2" s="17">
        <v>179</v>
      </c>
      <c r="I2" s="17"/>
      <c r="J2" s="17"/>
      <c r="K2" s="18">
        <v>4</v>
      </c>
      <c r="L2" s="18">
        <v>715.00099999999998</v>
      </c>
      <c r="M2" s="19">
        <v>178.75024999999999</v>
      </c>
      <c r="N2" s="20">
        <v>10</v>
      </c>
      <c r="O2" s="21">
        <v>188.75024999999999</v>
      </c>
    </row>
    <row r="3" spans="1:17" x14ac:dyDescent="0.3">
      <c r="A3" s="13" t="s">
        <v>30</v>
      </c>
      <c r="B3" s="14" t="s">
        <v>54</v>
      </c>
      <c r="C3" s="15">
        <v>44674</v>
      </c>
      <c r="D3" s="16" t="s">
        <v>35</v>
      </c>
      <c r="E3" s="17">
        <v>167</v>
      </c>
      <c r="F3" s="17">
        <v>164</v>
      </c>
      <c r="G3" s="17">
        <v>169</v>
      </c>
      <c r="H3" s="17">
        <v>166</v>
      </c>
      <c r="I3" s="17"/>
      <c r="J3" s="17"/>
      <c r="K3" s="18">
        <v>4</v>
      </c>
      <c r="L3" s="18">
        <v>666</v>
      </c>
      <c r="M3" s="19">
        <v>166.5</v>
      </c>
      <c r="N3" s="20">
        <v>4</v>
      </c>
      <c r="O3" s="21">
        <v>170.5</v>
      </c>
    </row>
    <row r="4" spans="1:17" x14ac:dyDescent="0.3">
      <c r="A4" s="13" t="s">
        <v>30</v>
      </c>
      <c r="B4" s="14" t="s">
        <v>54</v>
      </c>
      <c r="C4" s="15">
        <v>44765</v>
      </c>
      <c r="D4" s="16" t="s">
        <v>35</v>
      </c>
      <c r="E4" s="17">
        <v>180</v>
      </c>
      <c r="F4" s="17">
        <v>173</v>
      </c>
      <c r="G4" s="17">
        <v>176</v>
      </c>
      <c r="H4" s="17">
        <v>165</v>
      </c>
      <c r="I4" s="17"/>
      <c r="J4" s="17"/>
      <c r="K4" s="18">
        <v>4</v>
      </c>
      <c r="L4" s="18">
        <v>694</v>
      </c>
      <c r="M4" s="19">
        <v>173.5</v>
      </c>
      <c r="N4" s="20">
        <v>2</v>
      </c>
      <c r="O4" s="21">
        <v>175.5</v>
      </c>
    </row>
    <row r="5" spans="1:17" x14ac:dyDescent="0.3">
      <c r="A5" s="13" t="s">
        <v>30</v>
      </c>
      <c r="B5" s="14" t="s">
        <v>54</v>
      </c>
      <c r="C5" s="15">
        <v>44800</v>
      </c>
      <c r="D5" s="16" t="s">
        <v>35</v>
      </c>
      <c r="E5" s="17">
        <v>183</v>
      </c>
      <c r="F5" s="17">
        <v>181</v>
      </c>
      <c r="G5" s="17">
        <v>177</v>
      </c>
      <c r="H5" s="17">
        <v>180</v>
      </c>
      <c r="I5" s="17"/>
      <c r="J5" s="17"/>
      <c r="K5" s="18">
        <v>4</v>
      </c>
      <c r="L5" s="18">
        <v>721</v>
      </c>
      <c r="M5" s="19">
        <v>180.25</v>
      </c>
      <c r="N5" s="20">
        <v>3</v>
      </c>
      <c r="O5" s="21">
        <v>183.25</v>
      </c>
    </row>
    <row r="7" spans="1:17" x14ac:dyDescent="0.3">
      <c r="K7" s="8">
        <f>SUM(K2:K6)</f>
        <v>16</v>
      </c>
      <c r="L7" s="8">
        <f>SUM(L2:L6)</f>
        <v>2796.0010000000002</v>
      </c>
      <c r="M7" s="7">
        <f>SUM(L7/K7)</f>
        <v>174.75006250000001</v>
      </c>
      <c r="N7" s="8">
        <f>SUM(N2:N6)</f>
        <v>19</v>
      </c>
      <c r="O7" s="12">
        <f>SUM(M7+N7)</f>
        <v>193.75006250000001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2_1"/>
    <protectedRange algorithmName="SHA-512" hashValue="ON39YdpmFHfN9f47KpiRvqrKx0V9+erV1CNkpWzYhW/Qyc6aT8rEyCrvauWSYGZK2ia3o7vd3akF07acHAFpOA==" saltValue="yVW9XmDwTqEnmpSGai0KYg==" spinCount="100000" sqref="D2" name="Range1_1_1_3_1"/>
    <protectedRange algorithmName="SHA-512" hashValue="ON39YdpmFHfN9f47KpiRvqrKx0V9+erV1CNkpWzYhW/Qyc6aT8rEyCrvauWSYGZK2ia3o7vd3akF07acHAFpOA==" saltValue="yVW9XmDwTqEnmpSGai0KYg==" spinCount="100000" sqref="E3:J3 B3:C3" name="Range1_2_3"/>
    <protectedRange algorithmName="SHA-512" hashValue="ON39YdpmFHfN9f47KpiRvqrKx0V9+erV1CNkpWzYhW/Qyc6aT8rEyCrvauWSYGZK2ia3o7vd3akF07acHAFpOA==" saltValue="yVW9XmDwTqEnmpSGai0KYg==" spinCount="100000" sqref="D3" name="Range1_1_1_6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B5:C5" name="Range1_4"/>
    <protectedRange algorithmName="SHA-512" hashValue="ON39YdpmFHfN9f47KpiRvqrKx0V9+erV1CNkpWzYhW/Qyc6aT8rEyCrvauWSYGZK2ia3o7vd3akF07acHAFpOA==" saltValue="yVW9XmDwTqEnmpSGai0KYg==" spinCount="100000" sqref="D5" name="Range1_1_15"/>
    <protectedRange algorithmName="SHA-512" hashValue="ON39YdpmFHfN9f47KpiRvqrKx0V9+erV1CNkpWzYhW/Qyc6aT8rEyCrvauWSYGZK2ia3o7vd3akF07acHAFpOA==" saltValue="yVW9XmDwTqEnmpSGai0KYg==" spinCount="100000" sqref="E5:J5" name="Range1_3_5"/>
  </protectedRanges>
  <conditionalFormatting sqref="J2">
    <cfRule type="top10" dxfId="863" priority="20" rank="1"/>
  </conditionalFormatting>
  <conditionalFormatting sqref="I2">
    <cfRule type="top10" dxfId="862" priority="21" rank="1"/>
  </conditionalFormatting>
  <conditionalFormatting sqref="H2">
    <cfRule type="top10" dxfId="861" priority="22" rank="1"/>
  </conditionalFormatting>
  <conditionalFormatting sqref="G2">
    <cfRule type="top10" dxfId="860" priority="23" rank="1"/>
  </conditionalFormatting>
  <conditionalFormatting sqref="F2">
    <cfRule type="top10" dxfId="859" priority="24" rank="1"/>
  </conditionalFormatting>
  <conditionalFormatting sqref="E2">
    <cfRule type="top10" dxfId="858" priority="25" rank="1"/>
  </conditionalFormatting>
  <conditionalFormatting sqref="J3">
    <cfRule type="top10" dxfId="857" priority="14" rank="1"/>
  </conditionalFormatting>
  <conditionalFormatting sqref="I3">
    <cfRule type="top10" dxfId="856" priority="15" rank="1"/>
  </conditionalFormatting>
  <conditionalFormatting sqref="H3">
    <cfRule type="top10" dxfId="855" priority="16" rank="1"/>
  </conditionalFormatting>
  <conditionalFormatting sqref="G3">
    <cfRule type="top10" dxfId="854" priority="17" rank="1"/>
  </conditionalFormatting>
  <conditionalFormatting sqref="F3">
    <cfRule type="top10" dxfId="853" priority="18" rank="1"/>
  </conditionalFormatting>
  <conditionalFormatting sqref="E3">
    <cfRule type="top10" dxfId="852" priority="19" rank="1"/>
  </conditionalFormatting>
  <conditionalFormatting sqref="F4">
    <cfRule type="top10" dxfId="851" priority="12" rank="1"/>
  </conditionalFormatting>
  <conditionalFormatting sqref="G4">
    <cfRule type="top10" dxfId="850" priority="11" rank="1"/>
  </conditionalFormatting>
  <conditionalFormatting sqref="H4">
    <cfRule type="top10" dxfId="849" priority="10" rank="1"/>
  </conditionalFormatting>
  <conditionalFormatting sqref="I4">
    <cfRule type="top10" dxfId="848" priority="8" rank="1"/>
  </conditionalFormatting>
  <conditionalFormatting sqref="J4">
    <cfRule type="top10" dxfId="847" priority="9" rank="1"/>
  </conditionalFormatting>
  <conditionalFormatting sqref="E4">
    <cfRule type="top10" dxfId="846" priority="13" rank="1"/>
  </conditionalFormatting>
  <conditionalFormatting sqref="F5">
    <cfRule type="top10" dxfId="845" priority="7" rank="1"/>
  </conditionalFormatting>
  <conditionalFormatting sqref="E5">
    <cfRule type="top10" dxfId="844" priority="6" rank="1"/>
  </conditionalFormatting>
  <conditionalFormatting sqref="J5">
    <cfRule type="top10" dxfId="843" priority="5" rank="1"/>
  </conditionalFormatting>
  <conditionalFormatting sqref="E5:J5">
    <cfRule type="cellIs" dxfId="842" priority="4" operator="greaterThanOrEqual">
      <formula>200</formula>
    </cfRule>
  </conditionalFormatting>
  <conditionalFormatting sqref="G5">
    <cfRule type="top10" dxfId="841" priority="3" rank="1"/>
  </conditionalFormatting>
  <conditionalFormatting sqref="H5">
    <cfRule type="top10" dxfId="840" priority="2" rank="1"/>
  </conditionalFormatting>
  <conditionalFormatting sqref="I5">
    <cfRule type="top10" dxfId="839" priority="1" rank="1"/>
  </conditionalFormatting>
  <hyperlinks>
    <hyperlink ref="Q1" location="'National Rankings'!A1" display="Back to Ranking" xr:uid="{FDAFF5D2-1A45-409D-A244-668B87BBDD2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D15C24-2DA8-4247-A8C8-66159BF8DE1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68B62-958F-4263-A458-2D237EB13DA4}">
  <dimension ref="A1:Q5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161</v>
      </c>
      <c r="C2" s="15">
        <v>44786</v>
      </c>
      <c r="D2" s="16" t="s">
        <v>35</v>
      </c>
      <c r="E2" s="17">
        <v>184</v>
      </c>
      <c r="F2" s="17">
        <v>185</v>
      </c>
      <c r="G2" s="17">
        <v>191</v>
      </c>
      <c r="H2" s="17">
        <v>187</v>
      </c>
      <c r="I2" s="17"/>
      <c r="J2" s="17"/>
      <c r="K2" s="18">
        <v>4</v>
      </c>
      <c r="L2" s="18">
        <v>747</v>
      </c>
      <c r="M2" s="19">
        <v>186.75</v>
      </c>
      <c r="N2" s="20">
        <v>3</v>
      </c>
      <c r="O2" s="21">
        <v>189.75</v>
      </c>
    </row>
    <row r="3" spans="1:17" x14ac:dyDescent="0.3">
      <c r="A3" s="13" t="s">
        <v>30</v>
      </c>
      <c r="B3" s="14" t="s">
        <v>161</v>
      </c>
      <c r="C3" s="15">
        <v>44810</v>
      </c>
      <c r="D3" s="16" t="s">
        <v>35</v>
      </c>
      <c r="E3" s="17">
        <v>190</v>
      </c>
      <c r="F3" s="17">
        <v>191</v>
      </c>
      <c r="G3" s="17">
        <v>185</v>
      </c>
      <c r="H3" s="17">
        <v>182</v>
      </c>
      <c r="I3" s="17"/>
      <c r="J3" s="17"/>
      <c r="K3" s="18">
        <v>4</v>
      </c>
      <c r="L3" s="18">
        <v>748</v>
      </c>
      <c r="M3" s="19">
        <v>187</v>
      </c>
      <c r="N3" s="20">
        <v>3</v>
      </c>
      <c r="O3" s="21">
        <v>190</v>
      </c>
    </row>
    <row r="5" spans="1:17" x14ac:dyDescent="0.3">
      <c r="K5" s="8">
        <f>SUM(K2:K4)</f>
        <v>8</v>
      </c>
      <c r="L5" s="8">
        <f>SUM(L2:L4)</f>
        <v>1495</v>
      </c>
      <c r="M5" s="7">
        <f>SUM(L5/K5)</f>
        <v>186.875</v>
      </c>
      <c r="N5" s="8">
        <f>SUM(N2:N4)</f>
        <v>6</v>
      </c>
      <c r="O5" s="12">
        <f>SUM(M5+N5)</f>
        <v>192.875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5"/>
    <protectedRange algorithmName="SHA-512" hashValue="ON39YdpmFHfN9f47KpiRvqrKx0V9+erV1CNkpWzYhW/Qyc6aT8rEyCrvauWSYGZK2ia3o7vd3akF07acHAFpOA==" saltValue="yVW9XmDwTqEnmpSGai0KYg==" spinCount="100000" sqref="D2" name="Range1_1_10_1"/>
    <protectedRange algorithmName="SHA-512" hashValue="ON39YdpmFHfN9f47KpiRvqrKx0V9+erV1CNkpWzYhW/Qyc6aT8rEyCrvauWSYGZK2ia3o7vd3akF07acHAFpOA==" saltValue="yVW9XmDwTqEnmpSGai0KYg==" spinCount="100000" sqref="B3:C3" name="Range1"/>
    <protectedRange algorithmName="SHA-512" hashValue="ON39YdpmFHfN9f47KpiRvqrKx0V9+erV1CNkpWzYhW/Qyc6aT8rEyCrvauWSYGZK2ia3o7vd3akF07acHAFpOA==" saltValue="yVW9XmDwTqEnmpSGai0KYg==" spinCount="100000" sqref="D3" name="Range1_1_15"/>
    <protectedRange algorithmName="SHA-512" hashValue="ON39YdpmFHfN9f47KpiRvqrKx0V9+erV1CNkpWzYhW/Qyc6aT8rEyCrvauWSYGZK2ia3o7vd3akF07acHAFpOA==" saltValue="yVW9XmDwTqEnmpSGai0KYg==" spinCount="100000" sqref="E3:J3" name="Range1_3_5"/>
  </protectedRanges>
  <conditionalFormatting sqref="J2">
    <cfRule type="top10" dxfId="838" priority="8" rank="1"/>
  </conditionalFormatting>
  <conditionalFormatting sqref="I2">
    <cfRule type="top10" dxfId="837" priority="9" rank="1"/>
  </conditionalFormatting>
  <conditionalFormatting sqref="H2">
    <cfRule type="top10" dxfId="836" priority="10" rank="1"/>
  </conditionalFormatting>
  <conditionalFormatting sqref="G2">
    <cfRule type="top10" dxfId="835" priority="11" rank="1"/>
  </conditionalFormatting>
  <conditionalFormatting sqref="F2">
    <cfRule type="top10" dxfId="834" priority="12" rank="1"/>
  </conditionalFormatting>
  <conditionalFormatting sqref="E2">
    <cfRule type="top10" dxfId="833" priority="13" rank="1"/>
  </conditionalFormatting>
  <conditionalFormatting sqref="F3">
    <cfRule type="top10" dxfId="832" priority="7" rank="1"/>
  </conditionalFormatting>
  <conditionalFormatting sqref="E3">
    <cfRule type="top10" dxfId="831" priority="6" rank="1"/>
  </conditionalFormatting>
  <conditionalFormatting sqref="J3">
    <cfRule type="top10" dxfId="830" priority="5" rank="1"/>
  </conditionalFormatting>
  <conditionalFormatting sqref="E3:J3">
    <cfRule type="cellIs" dxfId="829" priority="4" operator="greaterThanOrEqual">
      <formula>200</formula>
    </cfRule>
  </conditionalFormatting>
  <conditionalFormatting sqref="G3">
    <cfRule type="top10" dxfId="828" priority="3" rank="1"/>
  </conditionalFormatting>
  <conditionalFormatting sqref="H3">
    <cfRule type="top10" dxfId="827" priority="2" rank="1"/>
  </conditionalFormatting>
  <conditionalFormatting sqref="I3">
    <cfRule type="top10" dxfId="826" priority="1" rank="1"/>
  </conditionalFormatting>
  <hyperlinks>
    <hyperlink ref="Q1" location="'National Rankings'!A1" display="Back to Ranking" xr:uid="{DFD91459-2225-4551-B6EB-76C9B97BA69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E7D546-1C12-47A2-A1A8-9D0B3385F50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1DE04-1F0F-435A-B68A-C7601DE99948}">
  <sheetPr codeName="Sheet60"/>
  <dimension ref="A1:Q6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106</v>
      </c>
      <c r="C2" s="15">
        <v>44695</v>
      </c>
      <c r="D2" s="16" t="s">
        <v>62</v>
      </c>
      <c r="E2" s="17">
        <v>181</v>
      </c>
      <c r="F2" s="17">
        <v>172</v>
      </c>
      <c r="G2" s="17">
        <v>173</v>
      </c>
      <c r="H2" s="17">
        <v>177</v>
      </c>
      <c r="I2" s="17"/>
      <c r="J2" s="17"/>
      <c r="K2" s="18">
        <v>4</v>
      </c>
      <c r="L2" s="18">
        <v>703</v>
      </c>
      <c r="M2" s="19">
        <v>175.75</v>
      </c>
      <c r="N2" s="20">
        <v>2</v>
      </c>
      <c r="O2" s="21">
        <v>177.75</v>
      </c>
    </row>
    <row r="3" spans="1:17" x14ac:dyDescent="0.3">
      <c r="A3" s="35" t="s">
        <v>29</v>
      </c>
      <c r="B3" s="14" t="s">
        <v>106</v>
      </c>
      <c r="C3" s="15">
        <v>44716</v>
      </c>
      <c r="D3" s="16" t="s">
        <v>100</v>
      </c>
      <c r="E3" s="17">
        <v>183</v>
      </c>
      <c r="F3" s="17">
        <v>184</v>
      </c>
      <c r="G3" s="17">
        <v>187</v>
      </c>
      <c r="H3" s="17">
        <v>187</v>
      </c>
      <c r="I3" s="17"/>
      <c r="J3" s="17"/>
      <c r="K3" s="18">
        <f>COUNT(E3:J3)</f>
        <v>4</v>
      </c>
      <c r="L3" s="18">
        <f>SUM(E3:J3)</f>
        <v>741</v>
      </c>
      <c r="M3" s="19">
        <f>IFERROR(L3/K3,0)</f>
        <v>185.25</v>
      </c>
      <c r="N3" s="20">
        <v>2</v>
      </c>
      <c r="O3" s="21">
        <f>SUM(M3+N3)</f>
        <v>187.25</v>
      </c>
    </row>
    <row r="4" spans="1:17" x14ac:dyDescent="0.3">
      <c r="A4" s="13" t="s">
        <v>30</v>
      </c>
      <c r="B4" s="14" t="s">
        <v>120</v>
      </c>
      <c r="C4" s="15">
        <v>44744</v>
      </c>
      <c r="D4" s="16" t="s">
        <v>62</v>
      </c>
      <c r="E4" s="17">
        <v>178</v>
      </c>
      <c r="F4" s="17">
        <v>185</v>
      </c>
      <c r="G4" s="17">
        <v>185</v>
      </c>
      <c r="H4" s="17">
        <v>181</v>
      </c>
      <c r="I4" s="17"/>
      <c r="J4" s="17"/>
      <c r="K4" s="18">
        <v>4</v>
      </c>
      <c r="L4" s="18">
        <v>729</v>
      </c>
      <c r="M4" s="19">
        <v>182.25</v>
      </c>
      <c r="N4" s="20">
        <v>3</v>
      </c>
      <c r="O4" s="21">
        <v>185.25</v>
      </c>
    </row>
    <row r="6" spans="1:17" x14ac:dyDescent="0.3">
      <c r="K6" s="8">
        <f>SUM(K2:K5)</f>
        <v>12</v>
      </c>
      <c r="L6" s="8">
        <f>SUM(L2:L5)</f>
        <v>2173</v>
      </c>
      <c r="M6" s="7">
        <f>SUM(L6/K6)</f>
        <v>181.08333333333334</v>
      </c>
      <c r="N6" s="8">
        <f>SUM(N2:N5)</f>
        <v>7</v>
      </c>
      <c r="O6" s="12">
        <f>SUM(M6+N6)</f>
        <v>188.08333333333334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 E2:J2" name="Range1_4_3"/>
    <protectedRange algorithmName="SHA-512" hashValue="ON39YdpmFHfN9f47KpiRvqrKx0V9+erV1CNkpWzYhW/Qyc6aT8rEyCrvauWSYGZK2ia3o7vd3akF07acHAFpOA==" saltValue="yVW9XmDwTqEnmpSGai0KYg==" spinCount="100000" sqref="D2" name="Range1_1_2_3"/>
    <protectedRange algorithmName="SHA-512" hashValue="ON39YdpmFHfN9f47KpiRvqrKx0V9+erV1CNkpWzYhW/Qyc6aT8rEyCrvauWSYGZK2ia3o7vd3akF07acHAFpOA==" saltValue="yVW9XmDwTqEnmpSGai0KYg==" spinCount="100000" sqref="B3:C3 E3:J3 B2" name="Range1_2_5"/>
    <protectedRange algorithmName="SHA-512" hashValue="ON39YdpmFHfN9f47KpiRvqrKx0V9+erV1CNkpWzYhW/Qyc6aT8rEyCrvauWSYGZK2ia3o7vd3akF07acHAFpOA==" saltValue="yVW9XmDwTqEnmpSGai0KYg==" spinCount="100000" sqref="D3" name="Range1_1_1_7"/>
    <protectedRange algorithmName="SHA-512" hashValue="ON39YdpmFHfN9f47KpiRvqrKx0V9+erV1CNkpWzYhW/Qyc6aT8rEyCrvauWSYGZK2ia3o7vd3akF07acHAFpOA==" saltValue="yVW9XmDwTqEnmpSGai0KYg==" spinCount="100000" sqref="B4:C4 E4:J4" name="Range1_38"/>
    <protectedRange algorithmName="SHA-512" hashValue="ON39YdpmFHfN9f47KpiRvqrKx0V9+erV1CNkpWzYhW/Qyc6aT8rEyCrvauWSYGZK2ia3o7vd3akF07acHAFpOA==" saltValue="yVW9XmDwTqEnmpSGai0KYg==" spinCount="100000" sqref="D4" name="Range1_1_38"/>
  </protectedRanges>
  <conditionalFormatting sqref="E2">
    <cfRule type="top10" dxfId="825" priority="19" rank="1"/>
  </conditionalFormatting>
  <conditionalFormatting sqref="F2">
    <cfRule type="top10" dxfId="824" priority="18" rank="1"/>
  </conditionalFormatting>
  <conditionalFormatting sqref="G2">
    <cfRule type="top10" dxfId="823" priority="17" rank="1"/>
  </conditionalFormatting>
  <conditionalFormatting sqref="H2">
    <cfRule type="top10" dxfId="822" priority="16" rank="1"/>
  </conditionalFormatting>
  <conditionalFormatting sqref="I2">
    <cfRule type="top10" dxfId="821" priority="15" rank="1"/>
  </conditionalFormatting>
  <conditionalFormatting sqref="J2">
    <cfRule type="top10" dxfId="820" priority="14" rank="1"/>
  </conditionalFormatting>
  <conditionalFormatting sqref="J3">
    <cfRule type="top10" dxfId="819" priority="8" rank="1"/>
  </conditionalFormatting>
  <conditionalFormatting sqref="I3">
    <cfRule type="top10" dxfId="818" priority="9" rank="1"/>
  </conditionalFormatting>
  <conditionalFormatting sqref="H3">
    <cfRule type="top10" dxfId="817" priority="10" rank="1"/>
  </conditionalFormatting>
  <conditionalFormatting sqref="G3">
    <cfRule type="top10" dxfId="816" priority="11" rank="1"/>
  </conditionalFormatting>
  <conditionalFormatting sqref="F3">
    <cfRule type="top10" dxfId="815" priority="12" rank="1"/>
  </conditionalFormatting>
  <conditionalFormatting sqref="E3">
    <cfRule type="top10" dxfId="814" priority="13" rank="1"/>
  </conditionalFormatting>
  <conditionalFormatting sqref="I4">
    <cfRule type="top10" dxfId="813" priority="2" rank="1"/>
  </conditionalFormatting>
  <conditionalFormatting sqref="H4">
    <cfRule type="top10" dxfId="812" priority="3" rank="1"/>
  </conditionalFormatting>
  <conditionalFormatting sqref="G4">
    <cfRule type="top10" dxfId="811" priority="4" rank="1"/>
  </conditionalFormatting>
  <conditionalFormatting sqref="F4">
    <cfRule type="top10" dxfId="810" priority="5" rank="1"/>
  </conditionalFormatting>
  <conditionalFormatting sqref="E4">
    <cfRule type="top10" dxfId="809" priority="6" rank="1"/>
  </conditionalFormatting>
  <conditionalFormatting sqref="J4">
    <cfRule type="top10" dxfId="808" priority="7" rank="1"/>
  </conditionalFormatting>
  <conditionalFormatting sqref="E4:J4">
    <cfRule type="cellIs" dxfId="807" priority="1" operator="equal">
      <formula>200</formula>
    </cfRule>
  </conditionalFormatting>
  <hyperlinks>
    <hyperlink ref="Q1" location="'National Rankings'!A1" display="Back to Ranking" xr:uid="{066950D8-8C17-4AD5-A8DB-292B6F34022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59620D2-1D7B-40EA-9387-CD449FC4EA6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877B5-28EA-467E-B963-D5E026254189}">
  <sheetPr codeName="Sheet61"/>
  <dimension ref="A1:Q4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137</v>
      </c>
      <c r="C2" s="15">
        <v>44758</v>
      </c>
      <c r="D2" s="16" t="s">
        <v>24</v>
      </c>
      <c r="E2" s="17">
        <v>189</v>
      </c>
      <c r="F2" s="17">
        <v>188</v>
      </c>
      <c r="G2" s="17">
        <v>195</v>
      </c>
      <c r="H2" s="17">
        <v>182</v>
      </c>
      <c r="I2" s="17">
        <v>191</v>
      </c>
      <c r="J2" s="17">
        <v>190</v>
      </c>
      <c r="K2" s="18">
        <v>6</v>
      </c>
      <c r="L2" s="18">
        <v>1135</v>
      </c>
      <c r="M2" s="19">
        <v>189.16666666666666</v>
      </c>
      <c r="N2" s="20">
        <v>4</v>
      </c>
      <c r="O2" s="21">
        <v>193.16666666666666</v>
      </c>
    </row>
    <row r="4" spans="1:17" x14ac:dyDescent="0.3">
      <c r="K4" s="8">
        <f>SUM(K2:K3)</f>
        <v>6</v>
      </c>
      <c r="L4" s="8">
        <f>SUM(L2:L3)</f>
        <v>1135</v>
      </c>
      <c r="M4" s="7">
        <f>SUM(L4/K4)</f>
        <v>189.16666666666666</v>
      </c>
      <c r="N4" s="8">
        <f>SUM(N2:N3)</f>
        <v>4</v>
      </c>
      <c r="O4" s="12">
        <f>SUM(M4+N4)</f>
        <v>193.16666666666666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5"/>
    <protectedRange algorithmName="SHA-512" hashValue="ON39YdpmFHfN9f47KpiRvqrKx0V9+erV1CNkpWzYhW/Qyc6aT8rEyCrvauWSYGZK2ia3o7vd3akF07acHAFpOA==" saltValue="yVW9XmDwTqEnmpSGai0KYg==" spinCount="100000" sqref="D2" name="Range1_1_11"/>
  </protectedRanges>
  <conditionalFormatting sqref="I2">
    <cfRule type="top10" dxfId="806" priority="6" rank="1"/>
  </conditionalFormatting>
  <conditionalFormatting sqref="H2">
    <cfRule type="top10" dxfId="805" priority="2" rank="1"/>
  </conditionalFormatting>
  <conditionalFormatting sqref="J2">
    <cfRule type="top10" dxfId="804" priority="3" rank="1"/>
  </conditionalFormatting>
  <conditionalFormatting sqref="G2">
    <cfRule type="top10" dxfId="803" priority="5" rank="1"/>
  </conditionalFormatting>
  <conditionalFormatting sqref="F2">
    <cfRule type="top10" dxfId="802" priority="4" rank="1"/>
  </conditionalFormatting>
  <conditionalFormatting sqref="E2">
    <cfRule type="top10" dxfId="801" priority="1" rank="1"/>
  </conditionalFormatting>
  <hyperlinks>
    <hyperlink ref="Q1" location="'National Rankings'!A1" display="Back to Ranking" xr:uid="{23B92353-72EA-43AC-A5B7-133614DC04D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55041FC-B7BE-44D3-B3A6-40F7B57C0D3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0D676-373F-4F14-B974-D2910105CCCB}">
  <sheetPr codeName="Sheet63"/>
  <dimension ref="A1:Q4"/>
  <sheetViews>
    <sheetView workbookViewId="0">
      <selection activeCell="G26" sqref="G26"/>
    </sheetView>
  </sheetViews>
  <sheetFormatPr defaultRowHeight="14.4" x14ac:dyDescent="0.3"/>
  <cols>
    <col min="1" max="1" width="27.21875" customWidth="1"/>
    <col min="2" max="2" width="17.21875" bestFit="1" customWidth="1"/>
    <col min="3" max="3" width="15.5546875" customWidth="1"/>
    <col min="4" max="4" width="20.77734375" customWidth="1"/>
    <col min="17" max="17" width="14.777343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2" t="s">
        <v>19</v>
      </c>
    </row>
    <row r="2" spans="1:17" x14ac:dyDescent="0.3">
      <c r="A2" s="13" t="s">
        <v>30</v>
      </c>
      <c r="B2" s="14" t="s">
        <v>138</v>
      </c>
      <c r="C2" s="15">
        <v>44752</v>
      </c>
      <c r="D2" s="16" t="s">
        <v>59</v>
      </c>
      <c r="E2" s="17">
        <v>63</v>
      </c>
      <c r="F2" s="17">
        <v>50</v>
      </c>
      <c r="G2" s="17">
        <v>73</v>
      </c>
      <c r="H2" s="17">
        <v>104</v>
      </c>
      <c r="I2" s="17"/>
      <c r="J2" s="17"/>
      <c r="K2" s="18">
        <v>4</v>
      </c>
      <c r="L2" s="18">
        <v>290</v>
      </c>
      <c r="M2" s="19">
        <v>72.5</v>
      </c>
      <c r="N2" s="20">
        <v>2</v>
      </c>
      <c r="O2" s="21">
        <v>74.5</v>
      </c>
    </row>
    <row r="4" spans="1:17" x14ac:dyDescent="0.3">
      <c r="K4" s="8">
        <f>SUM(K2:K3)</f>
        <v>4</v>
      </c>
      <c r="L4" s="8">
        <f>SUM(L2:L3)</f>
        <v>290</v>
      </c>
      <c r="M4" s="7">
        <f>SUM(L4/K4)</f>
        <v>72.5</v>
      </c>
      <c r="N4" s="8">
        <f>SUM(N2:N3)</f>
        <v>2</v>
      </c>
      <c r="O4" s="12">
        <f>SUM(M4+N4)</f>
        <v>74.5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5_1"/>
    <protectedRange algorithmName="SHA-512" hashValue="ON39YdpmFHfN9f47KpiRvqrKx0V9+erV1CNkpWzYhW/Qyc6aT8rEyCrvauWSYGZK2ia3o7vd3akF07acHAFpOA==" saltValue="yVW9XmDwTqEnmpSGai0KYg==" spinCount="100000" sqref="D2" name="Range1_1_11_1"/>
  </protectedRanges>
  <conditionalFormatting sqref="I2">
    <cfRule type="top10" dxfId="800" priority="6" rank="1"/>
  </conditionalFormatting>
  <conditionalFormatting sqref="H2">
    <cfRule type="top10" dxfId="799" priority="2" rank="1"/>
  </conditionalFormatting>
  <conditionalFormatting sqref="J2">
    <cfRule type="top10" dxfId="798" priority="3" rank="1"/>
  </conditionalFormatting>
  <conditionalFormatting sqref="G2">
    <cfRule type="top10" dxfId="797" priority="5" rank="1"/>
  </conditionalFormatting>
  <conditionalFormatting sqref="F2">
    <cfRule type="top10" dxfId="796" priority="4" rank="1"/>
  </conditionalFormatting>
  <conditionalFormatting sqref="E2">
    <cfRule type="top10" dxfId="795" priority="1" rank="1"/>
  </conditionalFormatting>
  <hyperlinks>
    <hyperlink ref="Q1" location="'National Rankings'!A1" display="Back to Ranking" xr:uid="{6E2EC6CE-5179-44AE-81B3-BFCEE8C8A47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D59E45B-8A9F-45D4-A1D2-91E27B8653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142</vt:i4>
      </vt:variant>
    </vt:vector>
  </HeadingPairs>
  <TitlesOfParts>
    <vt:vector size="142" baseType="lpstr">
      <vt:lpstr>National Rankings</vt:lpstr>
      <vt:lpstr>Adam Plummer</vt:lpstr>
      <vt:lpstr>Arch Morgan</vt:lpstr>
      <vt:lpstr>Barrett Morgan</vt:lpstr>
      <vt:lpstr>Ben Johnson</vt:lpstr>
      <vt:lpstr>Bert Farias</vt:lpstr>
      <vt:lpstr>Bill Cordle</vt:lpstr>
      <vt:lpstr>Bill Debany</vt:lpstr>
      <vt:lpstr>Bill Meyer</vt:lpstr>
      <vt:lpstr>Bill Poor</vt:lpstr>
      <vt:lpstr>Bob Bass</vt:lpstr>
      <vt:lpstr>Bobby Starr</vt:lpstr>
      <vt:lpstr>Bob Dunkin</vt:lpstr>
      <vt:lpstr>Brandon Eversole</vt:lpstr>
      <vt:lpstr>Brian Vincent</vt:lpstr>
      <vt:lpstr>Bruce Badding</vt:lpstr>
      <vt:lpstr>Chance Heath</vt:lpstr>
      <vt:lpstr>Charles Miller</vt:lpstr>
      <vt:lpstr>Chris Helton</vt:lpstr>
      <vt:lpstr>Claude Pennington</vt:lpstr>
      <vt:lpstr>Craig Bailey</vt:lpstr>
      <vt:lpstr>Dale Cauthen</vt:lpstr>
      <vt:lpstr>Dan Tucker</vt:lpstr>
      <vt:lpstr>David Barbey</vt:lpstr>
      <vt:lpstr>David Barney</vt:lpstr>
      <vt:lpstr>David Joe</vt:lpstr>
      <vt:lpstr>Dean Irvin</vt:lpstr>
      <vt:lpstr>Dalton Naguin</vt:lpstr>
      <vt:lpstr>Don Anglin</vt:lpstr>
      <vt:lpstr>Don Tucker</vt:lpstr>
      <vt:lpstr>Chris Bissett</vt:lpstr>
      <vt:lpstr>Chris Bradley</vt:lpstr>
      <vt:lpstr>Chuck Brooks</vt:lpstr>
      <vt:lpstr>Claudia Escoto</vt:lpstr>
      <vt:lpstr>Cody Dockery</vt:lpstr>
      <vt:lpstr>Colton Wall</vt:lpstr>
      <vt:lpstr>Connal Rowe</vt:lpstr>
      <vt:lpstr>Craig Kraft</vt:lpstr>
      <vt:lpstr>Curtis Jenkins</vt:lpstr>
      <vt:lpstr>Daniel Keller</vt:lpstr>
      <vt:lpstr>Dana Waxler</vt:lpstr>
      <vt:lpstr>Dave Eisenschmied</vt:lpstr>
      <vt:lpstr>David Durrant</vt:lpstr>
      <vt:lpstr>David Jennings</vt:lpstr>
      <vt:lpstr>David Lewis</vt:lpstr>
      <vt:lpstr>David McGeorge</vt:lpstr>
      <vt:lpstr>David Strother</vt:lpstr>
      <vt:lpstr>Doug Adams</vt:lpstr>
      <vt:lpstr>Doug Depweg</vt:lpstr>
      <vt:lpstr>Doug Lingle</vt:lpstr>
      <vt:lpstr>Drew Johnston</vt:lpstr>
      <vt:lpstr>Emory Viands</vt:lpstr>
      <vt:lpstr>Eric Smith</vt:lpstr>
      <vt:lpstr>Foster Arvin</vt:lpstr>
      <vt:lpstr>Frank Baird</vt:lpstr>
      <vt:lpstr>Fred Moreo</vt:lpstr>
      <vt:lpstr>Gary Henry</vt:lpstr>
      <vt:lpstr>Gary Hicks</vt:lpstr>
      <vt:lpstr>Gary Kehl</vt:lpstr>
      <vt:lpstr>Greg George</vt:lpstr>
      <vt:lpstr>Harold Reynolds</vt:lpstr>
      <vt:lpstr>Houston Lacy</vt:lpstr>
      <vt:lpstr>Heather Johns</vt:lpstr>
      <vt:lpstr>Hubert Kelsheimer</vt:lpstr>
      <vt:lpstr>Jack Hutchins</vt:lpstr>
      <vt:lpstr>Jake Radwanski</vt:lpstr>
      <vt:lpstr>James Braddy</vt:lpstr>
      <vt:lpstr>James Freeman</vt:lpstr>
      <vt:lpstr>Jarrod Morgan</vt:lpstr>
      <vt:lpstr>Jay Boyd</vt:lpstr>
      <vt:lpstr>Jay Osmond</vt:lpstr>
      <vt:lpstr>Jeff Kite</vt:lpstr>
      <vt:lpstr>Jeff Mason</vt:lpstr>
      <vt:lpstr>Jeff Velazquez</vt:lpstr>
      <vt:lpstr>Jerry Thompson</vt:lpstr>
      <vt:lpstr>Jim Haley</vt:lpstr>
      <vt:lpstr>Jim Peightal</vt:lpstr>
      <vt:lpstr>Jim Stewart</vt:lpstr>
      <vt:lpstr>Joe Jarrell</vt:lpstr>
      <vt:lpstr>Joe Wells</vt:lpstr>
      <vt:lpstr>Joe Yanez</vt:lpstr>
      <vt:lpstr>Joey Patton</vt:lpstr>
      <vt:lpstr>Jon McGeorge</vt:lpstr>
      <vt:lpstr>Jon Landsaw</vt:lpstr>
      <vt:lpstr>John Hovan</vt:lpstr>
      <vt:lpstr>Josh Magee</vt:lpstr>
      <vt:lpstr>Josh McGeorge</vt:lpstr>
      <vt:lpstr>Jose S Maldonado</vt:lpstr>
      <vt:lpstr>Julie Mekolites</vt:lpstr>
      <vt:lpstr>Juan Iracheta</vt:lpstr>
      <vt:lpstr>Jud Denniston</vt:lpstr>
      <vt:lpstr>Justin Fortson</vt:lpstr>
      <vt:lpstr>Juan Ocon</vt:lpstr>
      <vt:lpstr>Ken Osmond</vt:lpstr>
      <vt:lpstr>Ken Patton</vt:lpstr>
      <vt:lpstr>Kirby Dahl</vt:lpstr>
      <vt:lpstr>Lee Barker</vt:lpstr>
      <vt:lpstr>Leigh Thomas</vt:lpstr>
      <vt:lpstr>Lilley Black</vt:lpstr>
      <vt:lpstr>Max Dixon</vt:lpstr>
      <vt:lpstr>Michael Anderson</vt:lpstr>
      <vt:lpstr>Mike Moore</vt:lpstr>
      <vt:lpstr>Mike Rorer</vt:lpstr>
      <vt:lpstr>Mark Harrison</vt:lpstr>
      <vt:lpstr>Mark Lippi</vt:lpstr>
      <vt:lpstr>Marvin Batliner</vt:lpstr>
      <vt:lpstr>Nancy Eversole</vt:lpstr>
      <vt:lpstr>Patrick Driscoll</vt:lpstr>
      <vt:lpstr>Paul Dyer</vt:lpstr>
      <vt:lpstr>Phil Blower</vt:lpstr>
      <vt:lpstr>Pierce Rorer</vt:lpstr>
      <vt:lpstr>Ray Lydon</vt:lpstr>
      <vt:lpstr>Ray Miller</vt:lpstr>
      <vt:lpstr>Rene Hardin</vt:lpstr>
      <vt:lpstr>Rick Edington</vt:lpstr>
      <vt:lpstr>Rick Hahn</vt:lpstr>
      <vt:lpstr>Robert Tyree</vt:lpstr>
      <vt:lpstr>Robert Benoit II</vt:lpstr>
      <vt:lpstr>Roger Blaine</vt:lpstr>
      <vt:lpstr>Robert Jackson</vt:lpstr>
      <vt:lpstr>Ruben Ramos</vt:lpstr>
      <vt:lpstr>Rusty Link</vt:lpstr>
      <vt:lpstr>Scott McClure</vt:lpstr>
      <vt:lpstr>Scott Spencer</vt:lpstr>
      <vt:lpstr>Stan Fitch</vt:lpstr>
      <vt:lpstr>Stephanie Brewer</vt:lpstr>
      <vt:lpstr>Stephanie Bilski</vt:lpstr>
      <vt:lpstr>Steve Huebinger</vt:lpstr>
      <vt:lpstr>Steven Decoteau</vt:lpstr>
      <vt:lpstr>Stephen Rorer</vt:lpstr>
      <vt:lpstr>Steve Kiemele</vt:lpstr>
      <vt:lpstr>Steve Muntzinger</vt:lpstr>
      <vt:lpstr>Steve Pennington</vt:lpstr>
      <vt:lpstr>Tanner Lawson</vt:lpstr>
      <vt:lpstr>Tim Brewer</vt:lpstr>
      <vt:lpstr>Tim Thomas</vt:lpstr>
      <vt:lpstr>Tom Muntzinger</vt:lpstr>
      <vt:lpstr>Troy Gibbens</vt:lpstr>
      <vt:lpstr>Van Presson</vt:lpstr>
      <vt:lpstr>Walter Smith</vt:lpstr>
      <vt:lpstr>Wyatt Morgan</vt:lpstr>
      <vt:lpstr>Zane Wolf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2022-12-02T16:46:10Z</dcterms:modified>
</cp:coreProperties>
</file>