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Virginia Indoor 2021\"/>
    </mc:Choice>
  </mc:AlternateContent>
  <xr:revisionPtr revIDLastSave="0" documentId="13_ncr:1_{5B8A752E-6473-4D42-AE5E-323FA9BB9BAF}" xr6:coauthVersionLast="46" xr6:coauthVersionMax="46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Virginia Indoor Rankings" sheetId="1" r:id="rId2"/>
    <sheet name="Barry Maney" sheetId="266" r:id="rId3"/>
    <sheet name="Benji Matoy" sheetId="110" r:id="rId4"/>
    <sheet name="Bob Laauser" sheetId="269" r:id="rId5"/>
    <sheet name="Brad Patton" sheetId="241" r:id="rId6"/>
    <sheet name="Cecil Combs" sheetId="243" r:id="rId7"/>
    <sheet name="Chuck Morrell" sheetId="125" r:id="rId8"/>
    <sheet name="Chris Bradley" sheetId="274" r:id="rId9"/>
    <sheet name="Claude Pennington" sheetId="174" r:id="rId10"/>
    <sheet name="Dave Jennings" sheetId="88" r:id="rId11"/>
    <sheet name="David Huff" sheetId="90" r:id="rId12"/>
    <sheet name="Dennis Huffman" sheetId="280" r:id="rId13"/>
    <sheet name="Doc Gilliam" sheetId="89" r:id="rId14"/>
    <sheet name="Ethan Pennington" sheetId="273" r:id="rId15"/>
    <sheet name="Gary Gallion" sheetId="276" r:id="rId16"/>
    <sheet name="George Atkins" sheetId="268" r:id="rId17"/>
    <sheet name="Jay Boyd" sheetId="85" r:id="rId18"/>
    <sheet name="Jeromy Viands" sheetId="264" r:id="rId19"/>
    <sheet name="Jody Campbell" sheetId="267" r:id="rId20"/>
    <sheet name="Jud Denniston" sheetId="272" r:id="rId21"/>
    <sheet name="Judy Gallion" sheetId="277" r:id="rId22"/>
    <sheet name="Keith Northcutt" sheetId="202" r:id="rId23"/>
    <sheet name="Kimberly Duff" sheetId="279" r:id="rId24"/>
    <sheet name="Mark Burns" sheetId="275" r:id="rId25"/>
    <sheet name="Mathew Strong" sheetId="244" r:id="rId26"/>
    <sheet name="Melvin Ferguson" sheetId="261" r:id="rId27"/>
    <sheet name="Mike Gross" sheetId="245" r:id="rId28"/>
    <sheet name="Mike Rorer" sheetId="128" r:id="rId29"/>
    <sheet name="Russ Peters" sheetId="282" r:id="rId30"/>
    <sheet name="Scott Sexton" sheetId="270" r:id="rId31"/>
    <sheet name="Stanley Canter" sheetId="173" r:id="rId32"/>
    <sheet name="Stephen Rorer" sheetId="278" r:id="rId33"/>
    <sheet name="Steve Fletcher" sheetId="281" r:id="rId34"/>
    <sheet name="Steve Pennington" sheetId="87" r:id="rId35"/>
    <sheet name="Tim Miller" sheetId="283" r:id="rId36"/>
    <sheet name="Timmy Rolland" sheetId="271" r:id="rId37"/>
    <sheet name="Tom Tignor" sheetId="91" r:id="rId38"/>
    <sheet name="Wayne Wills" sheetId="265" r:id="rId39"/>
  </sheets>
  <externalReferences>
    <externalReference r:id="rId40"/>
    <externalReference r:id="rId41"/>
  </externalReferences>
  <definedNames>
    <definedName name="_xlnm._FilterDatabase" localSheetId="1" hidden="1">'Virginia Indoor Rankings'!$C$5:$H$37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F47" i="1"/>
  <c r="E47" i="1"/>
  <c r="D47" i="1"/>
  <c r="N19" i="265"/>
  <c r="L19" i="265"/>
  <c r="K19" i="265"/>
  <c r="D25" i="1"/>
  <c r="N16" i="87"/>
  <c r="G25" i="1" s="1"/>
  <c r="L16" i="87"/>
  <c r="E25" i="1" s="1"/>
  <c r="K16" i="87"/>
  <c r="H33" i="1"/>
  <c r="G33" i="1"/>
  <c r="F33" i="1"/>
  <c r="E33" i="1"/>
  <c r="D33" i="1"/>
  <c r="N4" i="283"/>
  <c r="L4" i="283"/>
  <c r="M4" i="283" s="1"/>
  <c r="O4" i="283" s="1"/>
  <c r="K4" i="283"/>
  <c r="H31" i="1"/>
  <c r="G31" i="1"/>
  <c r="F31" i="1"/>
  <c r="E31" i="1"/>
  <c r="D31" i="1"/>
  <c r="N4" i="282"/>
  <c r="L4" i="282"/>
  <c r="K4" i="282"/>
  <c r="N17" i="88"/>
  <c r="G28" i="1" s="1"/>
  <c r="L17" i="88"/>
  <c r="E28" i="1" s="1"/>
  <c r="K17" i="88"/>
  <c r="D28" i="1" s="1"/>
  <c r="H34" i="1"/>
  <c r="G34" i="1"/>
  <c r="F34" i="1"/>
  <c r="E34" i="1"/>
  <c r="D34" i="1"/>
  <c r="N14" i="264"/>
  <c r="L14" i="264"/>
  <c r="M14" i="264" s="1"/>
  <c r="O14" i="264" s="1"/>
  <c r="K14" i="264"/>
  <c r="E21" i="1"/>
  <c r="D21" i="1"/>
  <c r="N5" i="281"/>
  <c r="G21" i="1" s="1"/>
  <c r="L5" i="281"/>
  <c r="K5" i="281"/>
  <c r="N19" i="89"/>
  <c r="G20" i="1" s="1"/>
  <c r="L19" i="89"/>
  <c r="E20" i="1" s="1"/>
  <c r="K19" i="89"/>
  <c r="D20" i="1" s="1"/>
  <c r="N6" i="280"/>
  <c r="G16" i="1" s="1"/>
  <c r="L6" i="280"/>
  <c r="K6" i="280"/>
  <c r="D16" i="1" s="1"/>
  <c r="M19" i="265" l="1"/>
  <c r="O19" i="265" s="1"/>
  <c r="M6" i="280"/>
  <c r="E16" i="1"/>
  <c r="M16" i="87"/>
  <c r="M4" i="282"/>
  <c r="O4" i="282" s="1"/>
  <c r="M17" i="88"/>
  <c r="M5" i="281"/>
  <c r="M19" i="89"/>
  <c r="H71" i="1"/>
  <c r="G71" i="1"/>
  <c r="F71" i="1"/>
  <c r="E71" i="1"/>
  <c r="D71" i="1"/>
  <c r="H62" i="1"/>
  <c r="G62" i="1"/>
  <c r="F62" i="1"/>
  <c r="E62" i="1"/>
  <c r="D62" i="1"/>
  <c r="N4" i="279"/>
  <c r="L4" i="279"/>
  <c r="M4" i="279" s="1"/>
  <c r="O4" i="279" s="1"/>
  <c r="K4" i="279"/>
  <c r="H58" i="1"/>
  <c r="G58" i="1"/>
  <c r="F58" i="1"/>
  <c r="E58" i="1"/>
  <c r="D58" i="1"/>
  <c r="N11" i="277"/>
  <c r="L11" i="277"/>
  <c r="K11" i="277"/>
  <c r="H55" i="1"/>
  <c r="G55" i="1"/>
  <c r="F55" i="1"/>
  <c r="E55" i="1"/>
  <c r="D55" i="1"/>
  <c r="N14" i="276"/>
  <c r="L14" i="276"/>
  <c r="M14" i="276" s="1"/>
  <c r="K14" i="276"/>
  <c r="H37" i="1"/>
  <c r="G37" i="1"/>
  <c r="F37" i="1"/>
  <c r="E37" i="1"/>
  <c r="D37" i="1"/>
  <c r="N4" i="278"/>
  <c r="L4" i="278"/>
  <c r="M4" i="278" s="1"/>
  <c r="O4" i="278" s="1"/>
  <c r="K4" i="278"/>
  <c r="H36" i="1"/>
  <c r="G36" i="1"/>
  <c r="F36" i="1"/>
  <c r="E36" i="1"/>
  <c r="D36" i="1"/>
  <c r="H35" i="1"/>
  <c r="G35" i="1"/>
  <c r="F35" i="1"/>
  <c r="E35" i="1"/>
  <c r="D35" i="1"/>
  <c r="N4" i="277"/>
  <c r="L4" i="277"/>
  <c r="K4" i="277"/>
  <c r="N4" i="276"/>
  <c r="L4" i="276"/>
  <c r="K4" i="276"/>
  <c r="H30" i="1"/>
  <c r="G30" i="1"/>
  <c r="F30" i="1"/>
  <c r="E30" i="1"/>
  <c r="D30" i="1"/>
  <c r="N4" i="275"/>
  <c r="L4" i="275"/>
  <c r="M4" i="275" s="1"/>
  <c r="O4" i="275" s="1"/>
  <c r="K4" i="275"/>
  <c r="G29" i="1"/>
  <c r="H29" i="1"/>
  <c r="F29" i="1"/>
  <c r="E29" i="1"/>
  <c r="D29" i="1"/>
  <c r="N4" i="274"/>
  <c r="L4" i="274"/>
  <c r="K4" i="274"/>
  <c r="H27" i="1"/>
  <c r="G27" i="1"/>
  <c r="F27" i="1"/>
  <c r="E27" i="1"/>
  <c r="D27" i="1"/>
  <c r="N4" i="273"/>
  <c r="L4" i="273"/>
  <c r="K4" i="273"/>
  <c r="E22" i="1"/>
  <c r="N5" i="272"/>
  <c r="G22" i="1" s="1"/>
  <c r="L5" i="272"/>
  <c r="K5" i="272"/>
  <c r="D22" i="1" s="1"/>
  <c r="H24" i="1"/>
  <c r="G24" i="1"/>
  <c r="F24" i="1"/>
  <c r="E24" i="1"/>
  <c r="D24" i="1"/>
  <c r="N5" i="271"/>
  <c r="L5" i="271"/>
  <c r="M5" i="271" s="1"/>
  <c r="O5" i="271" s="1"/>
  <c r="K5" i="271"/>
  <c r="H23" i="1"/>
  <c r="G23" i="1"/>
  <c r="F23" i="1"/>
  <c r="E23" i="1"/>
  <c r="D23" i="1"/>
  <c r="N4" i="270"/>
  <c r="L4" i="270"/>
  <c r="M4" i="270" s="1"/>
  <c r="O4" i="270" s="1"/>
  <c r="K4" i="270"/>
  <c r="E57" i="1"/>
  <c r="N5" i="91"/>
  <c r="G57" i="1" s="1"/>
  <c r="L5" i="91"/>
  <c r="K5" i="91"/>
  <c r="D57" i="1" s="1"/>
  <c r="E63" i="1"/>
  <c r="D63" i="1"/>
  <c r="N6" i="269"/>
  <c r="G63" i="1" s="1"/>
  <c r="L6" i="269"/>
  <c r="K6" i="269"/>
  <c r="O17" i="88" l="1"/>
  <c r="H28" i="1" s="1"/>
  <c r="F28" i="1"/>
  <c r="M6" i="269"/>
  <c r="O19" i="89"/>
  <c r="H20" i="1" s="1"/>
  <c r="F20" i="1"/>
  <c r="O16" i="87"/>
  <c r="H25" i="1" s="1"/>
  <c r="F25" i="1"/>
  <c r="O6" i="280"/>
  <c r="H16" i="1" s="1"/>
  <c r="F16" i="1"/>
  <c r="O5" i="281"/>
  <c r="H21" i="1" s="1"/>
  <c r="F21" i="1"/>
  <c r="M5" i="91"/>
  <c r="M11" i="277"/>
  <c r="O11" i="277" s="1"/>
  <c r="O14" i="276"/>
  <c r="M4" i="277"/>
  <c r="O4" i="277" s="1"/>
  <c r="M4" i="276"/>
  <c r="O4" i="276" s="1"/>
  <c r="M4" i="274"/>
  <c r="O4" i="274" s="1"/>
  <c r="M4" i="273"/>
  <c r="O4" i="273" s="1"/>
  <c r="M5" i="272"/>
  <c r="E32" i="1"/>
  <c r="N5" i="268"/>
  <c r="G32" i="1" s="1"/>
  <c r="L5" i="268"/>
  <c r="K5" i="268"/>
  <c r="D32" i="1" s="1"/>
  <c r="N7" i="267"/>
  <c r="G19" i="1" s="1"/>
  <c r="L7" i="267"/>
  <c r="E19" i="1" s="1"/>
  <c r="K7" i="267"/>
  <c r="D19" i="1" s="1"/>
  <c r="N5" i="266"/>
  <c r="G13" i="1" s="1"/>
  <c r="L5" i="266"/>
  <c r="M5" i="266" s="1"/>
  <c r="O5" i="266" s="1"/>
  <c r="H13" i="1" s="1"/>
  <c r="K5" i="266"/>
  <c r="D13" i="1" s="1"/>
  <c r="N10" i="265"/>
  <c r="G8" i="1" s="1"/>
  <c r="K10" i="265"/>
  <c r="D8" i="1" s="1"/>
  <c r="N8" i="88"/>
  <c r="G45" i="1" s="1"/>
  <c r="L8" i="88"/>
  <c r="K8" i="88"/>
  <c r="D45" i="1" s="1"/>
  <c r="N8" i="87"/>
  <c r="G44" i="1" s="1"/>
  <c r="L8" i="87"/>
  <c r="K8" i="87"/>
  <c r="D44" i="1" s="1"/>
  <c r="O6" i="269" l="1"/>
  <c r="H63" i="1" s="1"/>
  <c r="F63" i="1"/>
  <c r="O5" i="272"/>
  <c r="H22" i="1" s="1"/>
  <c r="F22" i="1"/>
  <c r="E13" i="1"/>
  <c r="F13" i="1"/>
  <c r="M8" i="88"/>
  <c r="O8" i="88" s="1"/>
  <c r="H45" i="1" s="1"/>
  <c r="M8" i="87"/>
  <c r="F44" i="1" s="1"/>
  <c r="O5" i="91"/>
  <c r="H57" i="1" s="1"/>
  <c r="F57" i="1"/>
  <c r="E45" i="1"/>
  <c r="F45" i="1"/>
  <c r="E44" i="1"/>
  <c r="M5" i="268"/>
  <c r="M7" i="267"/>
  <c r="L10" i="265"/>
  <c r="O8" i="87" l="1"/>
  <c r="H44" i="1" s="1"/>
  <c r="O7" i="267"/>
  <c r="H19" i="1" s="1"/>
  <c r="F19" i="1"/>
  <c r="O5" i="268"/>
  <c r="H32" i="1" s="1"/>
  <c r="F32" i="1"/>
  <c r="M10" i="265"/>
  <c r="E8" i="1"/>
  <c r="O10" i="265" l="1"/>
  <c r="H8" i="1" s="1"/>
  <c r="F8" i="1"/>
  <c r="N5" i="264" l="1"/>
  <c r="G60" i="1" s="1"/>
  <c r="L5" i="264"/>
  <c r="K5" i="264"/>
  <c r="D60" i="1" l="1"/>
  <c r="M5" i="264"/>
  <c r="O5" i="264" s="1"/>
  <c r="H60" i="1" s="1"/>
  <c r="E60" i="1"/>
  <c r="F60" i="1" l="1"/>
  <c r="N5" i="261"/>
  <c r="G17" i="1" s="1"/>
  <c r="L5" i="261"/>
  <c r="K5" i="261"/>
  <c r="D17" i="1" l="1"/>
  <c r="E17" i="1"/>
  <c r="M5" i="261"/>
  <c r="O5" i="261" l="1"/>
  <c r="H17" i="1" s="1"/>
  <c r="F17" i="1"/>
  <c r="N6" i="245" l="1"/>
  <c r="G14" i="1" s="1"/>
  <c r="L6" i="245"/>
  <c r="K6" i="245"/>
  <c r="N7" i="244"/>
  <c r="G15" i="1" s="1"/>
  <c r="L7" i="244"/>
  <c r="K7" i="244"/>
  <c r="N13" i="243"/>
  <c r="G7" i="1" s="1"/>
  <c r="L13" i="243"/>
  <c r="K13" i="243"/>
  <c r="N5" i="241"/>
  <c r="G26" i="1" s="1"/>
  <c r="L5" i="241"/>
  <c r="K5" i="241"/>
  <c r="D14" i="1" l="1"/>
  <c r="E14" i="1"/>
  <c r="E26" i="1"/>
  <c r="D7" i="1"/>
  <c r="D15" i="1"/>
  <c r="M6" i="245"/>
  <c r="E15" i="1"/>
  <c r="M7" i="244"/>
  <c r="E7" i="1"/>
  <c r="M13" i="243"/>
  <c r="D26" i="1"/>
  <c r="M5" i="241"/>
  <c r="O6" i="245" l="1"/>
  <c r="H14" i="1" s="1"/>
  <c r="F14" i="1"/>
  <c r="O7" i="244"/>
  <c r="H15" i="1" s="1"/>
  <c r="F15" i="1"/>
  <c r="O13" i="243"/>
  <c r="H7" i="1" s="1"/>
  <c r="F7" i="1"/>
  <c r="O5" i="241"/>
  <c r="H26" i="1" s="1"/>
  <c r="F26" i="1"/>
  <c r="N5" i="202" l="1"/>
  <c r="G61" i="1" s="1"/>
  <c r="L5" i="202"/>
  <c r="K5" i="202"/>
  <c r="M5" i="202" l="1"/>
  <c r="F61" i="1" s="1"/>
  <c r="D61" i="1"/>
  <c r="E61" i="1"/>
  <c r="N5" i="196"/>
  <c r="L5" i="196"/>
  <c r="K5" i="196"/>
  <c r="O5" i="202" l="1"/>
  <c r="H61" i="1" s="1"/>
  <c r="M5" i="196"/>
  <c r="O5" i="196" s="1"/>
  <c r="L10" i="174" l="1"/>
  <c r="K10" i="174"/>
  <c r="D10" i="1" s="1"/>
  <c r="N10" i="174"/>
  <c r="G10" i="1" s="1"/>
  <c r="L8" i="173"/>
  <c r="K8" i="173"/>
  <c r="N8" i="173"/>
  <c r="G12" i="1" s="1"/>
  <c r="N5" i="128"/>
  <c r="L5" i="128"/>
  <c r="K5" i="128"/>
  <c r="N23" i="90"/>
  <c r="G18" i="1" s="1"/>
  <c r="L23" i="90"/>
  <c r="K23" i="90"/>
  <c r="D18" i="1" s="1"/>
  <c r="N9" i="125"/>
  <c r="G6" i="1" s="1"/>
  <c r="L9" i="125"/>
  <c r="K9" i="125"/>
  <c r="D6" i="1" s="1"/>
  <c r="K4" i="110"/>
  <c r="N4" i="110"/>
  <c r="G56" i="1" s="1"/>
  <c r="L4" i="110"/>
  <c r="K6" i="90"/>
  <c r="N6" i="90"/>
  <c r="G59" i="1" s="1"/>
  <c r="L7" i="89"/>
  <c r="N7" i="89"/>
  <c r="G46" i="1" s="1"/>
  <c r="L11" i="85"/>
  <c r="E9" i="1" s="1"/>
  <c r="N11" i="85"/>
  <c r="G9" i="1" s="1"/>
  <c r="E46" i="1" l="1"/>
  <c r="M4" i="110"/>
  <c r="F56" i="1" s="1"/>
  <c r="M10" i="174"/>
  <c r="O10" i="174" s="1"/>
  <c r="H10" i="1" s="1"/>
  <c r="E10" i="1"/>
  <c r="K7" i="89"/>
  <c r="E12" i="1"/>
  <c r="E56" i="1"/>
  <c r="D56" i="1"/>
  <c r="D59" i="1"/>
  <c r="K11" i="85"/>
  <c r="L6" i="90"/>
  <c r="E18" i="1"/>
  <c r="M23" i="90"/>
  <c r="E6" i="1"/>
  <c r="M9" i="125"/>
  <c r="M5" i="128"/>
  <c r="M8" i="173"/>
  <c r="D12" i="1"/>
  <c r="D46" i="1" l="1"/>
  <c r="O4" i="110"/>
  <c r="H56" i="1" s="1"/>
  <c r="F10" i="1"/>
  <c r="M7" i="89"/>
  <c r="F46" i="1" s="1"/>
  <c r="O5" i="128"/>
  <c r="O8" i="173"/>
  <c r="H12" i="1" s="1"/>
  <c r="F12" i="1"/>
  <c r="O23" i="90"/>
  <c r="H18" i="1" s="1"/>
  <c r="F18" i="1"/>
  <c r="O9" i="125"/>
  <c r="H6" i="1" s="1"/>
  <c r="F6" i="1"/>
  <c r="M6" i="90"/>
  <c r="E59" i="1"/>
  <c r="D9" i="1"/>
  <c r="M11" i="85"/>
  <c r="O7" i="89" l="1"/>
  <c r="H46" i="1" s="1"/>
  <c r="F9" i="1"/>
  <c r="O11" i="85"/>
  <c r="H9" i="1" s="1"/>
  <c r="F59" i="1"/>
  <c r="O6" i="90"/>
  <c r="H59" i="1" s="1"/>
</calcChain>
</file>

<file path=xl/sharedStrings.xml><?xml version="1.0" encoding="utf-8"?>
<sst xmlns="http://schemas.openxmlformats.org/spreadsheetml/2006/main" count="1170" uniqueCount="108">
  <si>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</si>
  <si>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</si>
  <si>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</si>
  <si>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</si>
  <si>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</si>
  <si>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</si>
  <si>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</si>
  <si>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</si>
  <si>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</si>
  <si>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</si>
  <si>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</si>
  <si>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</si>
  <si>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</si>
  <si>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</si>
  <si>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</si>
  <si>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</si>
  <si>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</si>
  <si>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</si>
  <si>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</si>
  <si>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</si>
  <si>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Unlimited</t>
  </si>
  <si>
    <t>Factory</t>
  </si>
  <si>
    <t>Return to Rankings</t>
  </si>
  <si>
    <t>Outlaw Lite</t>
  </si>
  <si>
    <t>Outlaw Lt</t>
  </si>
  <si>
    <t>Jay Boyd</t>
  </si>
  <si>
    <t>Steve Pennington</t>
  </si>
  <si>
    <t>Dave Jennings</t>
  </si>
  <si>
    <t>Doc Gilliam</t>
  </si>
  <si>
    <t>David Huff</t>
  </si>
  <si>
    <t>Tom Tignor</t>
  </si>
  <si>
    <t xml:space="preserve">Unlimited </t>
  </si>
  <si>
    <t xml:space="preserve">Outlaw Hvy </t>
  </si>
  <si>
    <t>Benji Matoy</t>
  </si>
  <si>
    <t>Wayne Wills</t>
  </si>
  <si>
    <t>Chuck Morrell</t>
  </si>
  <si>
    <t>Mike Rorer</t>
  </si>
  <si>
    <t>Stanley Canter</t>
  </si>
  <si>
    <t>Claude Pennington</t>
  </si>
  <si>
    <t>David Jennings</t>
  </si>
  <si>
    <t>Mt. Sterling, KY</t>
  </si>
  <si>
    <t>Jamie Compton</t>
  </si>
  <si>
    <t>Keith Northcutt</t>
  </si>
  <si>
    <t>Brad Patton</t>
  </si>
  <si>
    <t>Cecil Combs</t>
  </si>
  <si>
    <t>Mathew Strong</t>
  </si>
  <si>
    <t>Mike Gross</t>
  </si>
  <si>
    <t>Melvin Ferguson</t>
  </si>
  <si>
    <t>Jeromy Viands</t>
  </si>
  <si>
    <t>Matt Strong</t>
  </si>
  <si>
    <t>Viriginia Indoor</t>
  </si>
  <si>
    <t>Indoor Bristol VA</t>
  </si>
  <si>
    <t>Barry Maney</t>
  </si>
  <si>
    <t>Jody Campbell</t>
  </si>
  <si>
    <t>George Atkins</t>
  </si>
  <si>
    <t>CHUCK MORRELL</t>
  </si>
  <si>
    <t>MATT STRONG</t>
  </si>
  <si>
    <t>Bob Laauser</t>
  </si>
  <si>
    <t>WAYNE WILLS</t>
  </si>
  <si>
    <t>SCOTT SEXTON</t>
  </si>
  <si>
    <t>Scott Sexton</t>
  </si>
  <si>
    <t>CECIL COMBS</t>
  </si>
  <si>
    <t>MELVIN FERGUSON</t>
  </si>
  <si>
    <t>MIKE GROSS</t>
  </si>
  <si>
    <t>DAVID HUFF</t>
  </si>
  <si>
    <t>JAY BOYD</t>
  </si>
  <si>
    <t>TIMMY ROLLAND</t>
  </si>
  <si>
    <t>Timmy Rolland</t>
  </si>
  <si>
    <t>CLAUDE PENNINGTON</t>
  </si>
  <si>
    <t>JUD DENNISTON</t>
  </si>
  <si>
    <t>Jud Denniston</t>
  </si>
  <si>
    <t>BRAD PATTON</t>
  </si>
  <si>
    <t>ETHAN PENNINGTON</t>
  </si>
  <si>
    <t>Ethan Pennington</t>
  </si>
  <si>
    <t>CHRIS BRADLEY</t>
  </si>
  <si>
    <t>Chris Bradley</t>
  </si>
  <si>
    <t>MARK BURNS</t>
  </si>
  <si>
    <t>Mark Burns</t>
  </si>
  <si>
    <t>JODY CAMPBELL</t>
  </si>
  <si>
    <t>Gary Gallion</t>
  </si>
  <si>
    <t>Judy Gallion</t>
  </si>
  <si>
    <t>GARY GALLION</t>
  </si>
  <si>
    <t>JUDY GALLION</t>
  </si>
  <si>
    <t>Stephen Rorer</t>
  </si>
  <si>
    <t>STEPHEN RORER</t>
  </si>
  <si>
    <t>DOC GILLIAM</t>
  </si>
  <si>
    <t>STEVE PENNINGTON</t>
  </si>
  <si>
    <t>DAVE JENNINGS</t>
  </si>
  <si>
    <t>BENJI MATOY</t>
  </si>
  <si>
    <t>JEROMY VIANDS</t>
  </si>
  <si>
    <t>TOM TIGNOR</t>
  </si>
  <si>
    <t>KEITH NORTHCUTT</t>
  </si>
  <si>
    <t>KIMBERLY DUFF</t>
  </si>
  <si>
    <t>Kimberly Duff</t>
  </si>
  <si>
    <t xml:space="preserve">Factory </t>
  </si>
  <si>
    <t>MICHAEL RORER</t>
  </si>
  <si>
    <t>Kettlefoot VA Indoor</t>
  </si>
  <si>
    <t>Dennis Huffman</t>
  </si>
  <si>
    <t>David Gilliam</t>
  </si>
  <si>
    <t>Steve Fletcher</t>
  </si>
  <si>
    <t>Russ Peters</t>
  </si>
  <si>
    <t>Tim Miller</t>
  </si>
  <si>
    <t>ABRA OUTLAW HEAVY RANKING 2020-2021</t>
  </si>
  <si>
    <t>ABRA OUTLAW LITE RANKING 2020-2021</t>
  </si>
  <si>
    <t>ABRA UNLIMITED RANKING 2020-2021</t>
  </si>
  <si>
    <t>ABRA FACTORY RANKING 2020-2021</t>
  </si>
  <si>
    <t>Outlaw Hvy</t>
  </si>
  <si>
    <t>Bristol,VA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</si>
</sst>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4" fillId="2" borderId="0" xfId="0" applyFont="1" applyFill="1" applyAlignment="1"/>
    <xf numFmtId="1" fontId="4" fillId="2" borderId="0" xfId="0" applyNumberFormat="1" applyFont="1" applyFill="1" applyAlignment="1"/>
    <xf numFmtId="0" fontId="4" fillId="0" borderId="0" xfId="0" applyFont="1" applyAlignment="1"/>
    <xf numFmtId="0" fontId="8" fillId="2" borderId="0" xfId="0" applyFont="1" applyFill="1" applyAlignment="1"/>
    <xf numFmtId="2" fontId="4" fillId="2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/>
    <xf numFmtId="0" fontId="2" fillId="0" borderId="0" xfId="1" applyFill="1"/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/>
    <xf numFmtId="0" fontId="4" fillId="3" borderId="0" xfId="0" applyFont="1" applyFill="1" applyAlignment="1">
      <alignment horizontal="center"/>
    </xf>
    <xf numFmtId="0" fontId="5" fillId="3" borderId="0" xfId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63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9" t="s">
        <v>32</v>
      </c>
      <c r="B2" s="10" t="s">
        <v>41</v>
      </c>
      <c r="C2" s="11">
        <v>44002</v>
      </c>
      <c r="D2" s="12" t="s">
        <v>40</v>
      </c>
      <c r="E2" s="13">
        <v>193</v>
      </c>
      <c r="F2" s="13">
        <v>192</v>
      </c>
      <c r="G2" s="13">
        <v>189</v>
      </c>
      <c r="H2" s="13">
        <v>193</v>
      </c>
      <c r="I2" s="13"/>
      <c r="J2" s="13"/>
      <c r="K2" s="14">
        <v>4</v>
      </c>
      <c r="L2" s="14">
        <v>767</v>
      </c>
      <c r="M2" s="15">
        <v>191.75</v>
      </c>
      <c r="N2" s="16">
        <v>2</v>
      </c>
      <c r="O2" s="17">
        <v>193.75</v>
      </c>
    </row>
    <row r="5" spans="1:17" x14ac:dyDescent="0.25">
      <c r="K5" s="7">
        <f>SUM(K2:K4)</f>
        <v>4</v>
      </c>
      <c r="L5" s="7">
        <f>SUM(L2:L4)</f>
        <v>767</v>
      </c>
      <c r="M5" s="8">
        <f>SUM(L5/K5)</f>
        <v>191.75</v>
      </c>
      <c r="N5" s="7">
        <f>SUM(N2:N4)</f>
        <v>2</v>
      </c>
      <c r="O5" s="8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629" priority="6" rank="1"/>
  </conditionalFormatting>
  <conditionalFormatting sqref="F2">
    <cfRule type="top10" dxfId="628" priority="5" rank="1"/>
  </conditionalFormatting>
  <conditionalFormatting sqref="G2">
    <cfRule type="top10" dxfId="627" priority="4" rank="1"/>
  </conditionalFormatting>
  <conditionalFormatting sqref="H2">
    <cfRule type="top10" dxfId="626" priority="3" rank="1"/>
  </conditionalFormatting>
  <conditionalFormatting sqref="I2">
    <cfRule type="top10" dxfId="625" priority="1" rank="1"/>
  </conditionalFormatting>
  <conditionalFormatting sqref="J2">
    <cfRule type="top10" dxfId="624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38E1-0B90-49D6-AB51-ED2EAC932D14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21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68</v>
      </c>
      <c r="C2" s="11">
        <v>44177</v>
      </c>
      <c r="D2" s="12" t="s">
        <v>51</v>
      </c>
      <c r="E2" s="13">
        <v>199</v>
      </c>
      <c r="F2" s="13">
        <v>197</v>
      </c>
      <c r="G2" s="13">
        <v>197</v>
      </c>
      <c r="H2" s="13">
        <v>197</v>
      </c>
      <c r="I2" s="13">
        <v>197</v>
      </c>
      <c r="J2" s="13">
        <v>197</v>
      </c>
      <c r="K2" s="14">
        <v>6</v>
      </c>
      <c r="L2" s="14">
        <v>1184</v>
      </c>
      <c r="M2" s="15">
        <v>197.33333333333334</v>
      </c>
      <c r="N2" s="16">
        <v>4</v>
      </c>
      <c r="O2" s="17">
        <v>201.33333333333334</v>
      </c>
    </row>
    <row r="3" spans="1:17" x14ac:dyDescent="0.25">
      <c r="A3" s="9" t="s">
        <v>32</v>
      </c>
      <c r="B3" s="10" t="s">
        <v>38</v>
      </c>
      <c r="C3" s="11">
        <v>44219</v>
      </c>
      <c r="D3" s="11" t="s">
        <v>51</v>
      </c>
      <c r="E3" s="13">
        <v>197</v>
      </c>
      <c r="F3" s="13">
        <v>194</v>
      </c>
      <c r="G3" s="13"/>
      <c r="H3" s="13"/>
      <c r="I3" s="13"/>
      <c r="J3" s="13"/>
      <c r="K3" s="14">
        <v>2</v>
      </c>
      <c r="L3" s="14">
        <v>391</v>
      </c>
      <c r="M3" s="15">
        <v>195.5</v>
      </c>
      <c r="N3" s="16">
        <v>2</v>
      </c>
      <c r="O3" s="17">
        <v>197.5</v>
      </c>
    </row>
    <row r="4" spans="1:17" x14ac:dyDescent="0.25">
      <c r="A4" s="9" t="s">
        <v>32</v>
      </c>
      <c r="B4" s="10" t="s">
        <v>38</v>
      </c>
      <c r="C4" s="11">
        <v>44226</v>
      </c>
      <c r="D4" s="11" t="s">
        <v>51</v>
      </c>
      <c r="E4" s="13">
        <v>198</v>
      </c>
      <c r="F4" s="13">
        <v>196</v>
      </c>
      <c r="G4" s="13">
        <v>199</v>
      </c>
      <c r="H4" s="13"/>
      <c r="I4" s="13"/>
      <c r="J4" s="13"/>
      <c r="K4" s="14">
        <v>3</v>
      </c>
      <c r="L4" s="14">
        <v>593</v>
      </c>
      <c r="M4" s="15">
        <v>197.66666666666666</v>
      </c>
      <c r="N4" s="16">
        <v>2</v>
      </c>
      <c r="O4" s="17">
        <v>199.66666666666666</v>
      </c>
    </row>
    <row r="5" spans="1:17" x14ac:dyDescent="0.25">
      <c r="A5" s="9" t="s">
        <v>32</v>
      </c>
      <c r="B5" s="10" t="s">
        <v>38</v>
      </c>
      <c r="C5" s="11">
        <v>44233</v>
      </c>
      <c r="D5" s="12" t="s">
        <v>51</v>
      </c>
      <c r="E5" s="13">
        <v>196</v>
      </c>
      <c r="F5" s="13">
        <v>197</v>
      </c>
      <c r="G5" s="13">
        <v>200</v>
      </c>
      <c r="H5" s="13">
        <v>194</v>
      </c>
      <c r="I5" s="13"/>
      <c r="J5" s="13"/>
      <c r="K5" s="14">
        <v>4</v>
      </c>
      <c r="L5" s="14">
        <v>787</v>
      </c>
      <c r="M5" s="15">
        <v>196.75</v>
      </c>
      <c r="N5" s="16">
        <v>2</v>
      </c>
      <c r="O5" s="17">
        <v>198.75</v>
      </c>
    </row>
    <row r="6" spans="1:17" x14ac:dyDescent="0.25">
      <c r="A6" s="9" t="s">
        <v>32</v>
      </c>
      <c r="B6" s="10" t="s">
        <v>38</v>
      </c>
      <c r="C6" s="11">
        <v>44254</v>
      </c>
      <c r="D6" s="12" t="s">
        <v>96</v>
      </c>
      <c r="E6" s="13">
        <v>199</v>
      </c>
      <c r="F6" s="13">
        <v>196</v>
      </c>
      <c r="G6" s="13">
        <v>196</v>
      </c>
      <c r="H6" s="13"/>
      <c r="I6" s="13"/>
      <c r="J6" s="13"/>
      <c r="K6" s="14">
        <v>3</v>
      </c>
      <c r="L6" s="14">
        <v>591</v>
      </c>
      <c r="M6" s="15">
        <v>197</v>
      </c>
      <c r="N6" s="16">
        <v>3</v>
      </c>
      <c r="O6" s="17">
        <v>200</v>
      </c>
    </row>
    <row r="7" spans="1:17" x14ac:dyDescent="0.25">
      <c r="A7" s="9" t="s">
        <v>106</v>
      </c>
      <c r="B7" s="10" t="s">
        <v>38</v>
      </c>
      <c r="C7" s="11">
        <v>44261</v>
      </c>
      <c r="D7" s="12" t="s">
        <v>107</v>
      </c>
      <c r="E7" s="13">
        <v>195</v>
      </c>
      <c r="F7" s="13">
        <v>196</v>
      </c>
      <c r="G7" s="13">
        <v>191</v>
      </c>
      <c r="H7" s="13">
        <v>192</v>
      </c>
      <c r="I7" s="13"/>
      <c r="J7" s="13"/>
      <c r="K7" s="14">
        <v>4</v>
      </c>
      <c r="L7" s="14">
        <v>774</v>
      </c>
      <c r="M7" s="15">
        <v>193.5</v>
      </c>
      <c r="N7" s="16">
        <v>2</v>
      </c>
      <c r="O7" s="17">
        <v>195.5</v>
      </c>
    </row>
    <row r="10" spans="1:17" x14ac:dyDescent="0.25">
      <c r="K10" s="7">
        <f>SUM(K2:K9)</f>
        <v>22</v>
      </c>
      <c r="L10" s="7">
        <f>SUM(L2:L9)</f>
        <v>4320</v>
      </c>
      <c r="M10" s="8">
        <f>SUM(L10/K10)</f>
        <v>196.36363636363637</v>
      </c>
      <c r="N10" s="7">
        <f>SUM(N2:N9)</f>
        <v>15</v>
      </c>
      <c r="O10" s="8">
        <f>SUM(M10+N10)</f>
        <v>211.36363636363637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I3:J3 B3:D3" name="Range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D4" name="Range1_9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17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H7" name="Range1_3_6"/>
  </protectedRanges>
  <conditionalFormatting sqref="I2">
    <cfRule type="top10" dxfId="455" priority="36" rank="1"/>
  </conditionalFormatting>
  <conditionalFormatting sqref="E2">
    <cfRule type="top10" dxfId="454" priority="35" rank="1"/>
  </conditionalFormatting>
  <conditionalFormatting sqref="F2">
    <cfRule type="top10" dxfId="453" priority="34" rank="1"/>
  </conditionalFormatting>
  <conditionalFormatting sqref="G2">
    <cfRule type="top10" dxfId="452" priority="33" rank="1"/>
  </conditionalFormatting>
  <conditionalFormatting sqref="H2">
    <cfRule type="top10" dxfId="451" priority="32" rank="1"/>
  </conditionalFormatting>
  <conditionalFormatting sqref="J2">
    <cfRule type="top10" dxfId="450" priority="31" rank="1"/>
  </conditionalFormatting>
  <conditionalFormatting sqref="I3">
    <cfRule type="top10" dxfId="449" priority="30" rank="1"/>
  </conditionalFormatting>
  <conditionalFormatting sqref="E3">
    <cfRule type="top10" dxfId="448" priority="29" rank="1"/>
  </conditionalFormatting>
  <conditionalFormatting sqref="F3">
    <cfRule type="top10" dxfId="447" priority="28" rank="1"/>
  </conditionalFormatting>
  <conditionalFormatting sqref="G3">
    <cfRule type="top10" dxfId="446" priority="27" rank="1"/>
  </conditionalFormatting>
  <conditionalFormatting sqref="H3">
    <cfRule type="top10" dxfId="445" priority="26" rank="1"/>
  </conditionalFormatting>
  <conditionalFormatting sqref="J3">
    <cfRule type="top10" dxfId="444" priority="25" rank="1"/>
  </conditionalFormatting>
  <conditionalFormatting sqref="I4">
    <cfRule type="top10" dxfId="443" priority="24" rank="1"/>
  </conditionalFormatting>
  <conditionalFormatting sqref="E4">
    <cfRule type="top10" dxfId="442" priority="23" rank="1"/>
  </conditionalFormatting>
  <conditionalFormatting sqref="F4">
    <cfRule type="top10" dxfId="441" priority="22" rank="1"/>
  </conditionalFormatting>
  <conditionalFormatting sqref="G4">
    <cfRule type="top10" dxfId="440" priority="21" rank="1"/>
  </conditionalFormatting>
  <conditionalFormatting sqref="H4">
    <cfRule type="top10" dxfId="439" priority="20" rank="1"/>
  </conditionalFormatting>
  <conditionalFormatting sqref="J4">
    <cfRule type="top10" dxfId="438" priority="19" rank="1"/>
  </conditionalFormatting>
  <conditionalFormatting sqref="I5">
    <cfRule type="top10" dxfId="437" priority="18" rank="1"/>
  </conditionalFormatting>
  <conditionalFormatting sqref="E5">
    <cfRule type="top10" dxfId="436" priority="17" rank="1"/>
  </conditionalFormatting>
  <conditionalFormatting sqref="F5">
    <cfRule type="top10" dxfId="435" priority="16" rank="1"/>
  </conditionalFormatting>
  <conditionalFormatting sqref="G5">
    <cfRule type="top10" dxfId="434" priority="15" rank="1"/>
  </conditionalFormatting>
  <conditionalFormatting sqref="H5">
    <cfRule type="top10" dxfId="433" priority="14" rank="1"/>
  </conditionalFormatting>
  <conditionalFormatting sqref="J5">
    <cfRule type="top10" dxfId="432" priority="13" rank="1"/>
  </conditionalFormatting>
  <conditionalFormatting sqref="I6">
    <cfRule type="top10" dxfId="431" priority="12" rank="1"/>
  </conditionalFormatting>
  <conditionalFormatting sqref="E6">
    <cfRule type="top10" dxfId="430" priority="11" rank="1"/>
  </conditionalFormatting>
  <conditionalFormatting sqref="F6">
    <cfRule type="top10" dxfId="429" priority="10" rank="1"/>
  </conditionalFormatting>
  <conditionalFormatting sqref="G6">
    <cfRule type="top10" dxfId="428" priority="9" rank="1"/>
  </conditionalFormatting>
  <conditionalFormatting sqref="H6">
    <cfRule type="top10" dxfId="427" priority="8" rank="1"/>
  </conditionalFormatting>
  <conditionalFormatting sqref="J6">
    <cfRule type="top10" dxfId="426" priority="7" rank="1"/>
  </conditionalFormatting>
  <conditionalFormatting sqref="F7">
    <cfRule type="top10" dxfId="425" priority="5" rank="1"/>
  </conditionalFormatting>
  <conditionalFormatting sqref="G7">
    <cfRule type="top10" dxfId="424" priority="4" rank="1"/>
  </conditionalFormatting>
  <conditionalFormatting sqref="H7">
    <cfRule type="top10" dxfId="423" priority="3" rank="1"/>
  </conditionalFormatting>
  <conditionalFormatting sqref="I7">
    <cfRule type="top10" dxfId="422" priority="1" rank="1"/>
  </conditionalFormatting>
  <conditionalFormatting sqref="J7">
    <cfRule type="top10" dxfId="421" priority="2" rank="1"/>
  </conditionalFormatting>
  <conditionalFormatting sqref="E7">
    <cfRule type="top10" dxfId="420" priority="6" rank="1"/>
  </conditionalFormatting>
  <hyperlinks>
    <hyperlink ref="Q1" location="'Virginia Indoor Rankings'!A1" display="Return to Rankings" xr:uid="{143FB6D6-64FD-4AAE-933D-51B2965E14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FDBD69-8629-4795-911C-F1E1282BB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0FE3-D51E-405E-9DED-46541FD2531F}">
  <sheetPr codeName="Sheet87"/>
  <dimension ref="A1:Q17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24</v>
      </c>
      <c r="B2" s="10" t="s">
        <v>39</v>
      </c>
      <c r="C2" s="11">
        <v>44156</v>
      </c>
      <c r="D2" s="12" t="s">
        <v>51</v>
      </c>
      <c r="E2" s="13">
        <v>193</v>
      </c>
      <c r="F2" s="13">
        <v>187</v>
      </c>
      <c r="G2" s="13">
        <v>196</v>
      </c>
      <c r="H2" s="13">
        <v>194</v>
      </c>
      <c r="I2" s="13">
        <v>198</v>
      </c>
      <c r="J2" s="13">
        <v>189</v>
      </c>
      <c r="K2" s="14">
        <v>6</v>
      </c>
      <c r="L2" s="14">
        <v>1157</v>
      </c>
      <c r="M2" s="15">
        <v>192.83333333333334</v>
      </c>
      <c r="N2" s="16">
        <v>8</v>
      </c>
      <c r="O2" s="17">
        <v>200.83333333333334</v>
      </c>
    </row>
    <row r="3" spans="1:17" x14ac:dyDescent="0.25">
      <c r="A3" s="9" t="s">
        <v>24</v>
      </c>
      <c r="B3" s="10" t="s">
        <v>87</v>
      </c>
      <c r="C3" s="11">
        <v>44177</v>
      </c>
      <c r="D3" s="12" t="s">
        <v>51</v>
      </c>
      <c r="E3" s="13">
        <v>193</v>
      </c>
      <c r="F3" s="13">
        <v>193</v>
      </c>
      <c r="G3" s="13">
        <v>192</v>
      </c>
      <c r="H3" s="13">
        <v>195</v>
      </c>
      <c r="I3" s="13">
        <v>197</v>
      </c>
      <c r="J3" s="13">
        <v>193</v>
      </c>
      <c r="K3" s="14">
        <v>6</v>
      </c>
      <c r="L3" s="14">
        <v>1163</v>
      </c>
      <c r="M3" s="15">
        <v>193.83333333333334</v>
      </c>
      <c r="N3" s="16">
        <v>6</v>
      </c>
      <c r="O3" s="17">
        <v>199.83333333333334</v>
      </c>
    </row>
    <row r="4" spans="1:17" x14ac:dyDescent="0.25">
      <c r="A4" s="9" t="s">
        <v>24</v>
      </c>
      <c r="B4" s="10" t="s">
        <v>39</v>
      </c>
      <c r="C4" s="11">
        <v>44205</v>
      </c>
      <c r="D4" s="12" t="s">
        <v>96</v>
      </c>
      <c r="E4" s="13">
        <v>198</v>
      </c>
      <c r="F4" s="13">
        <v>199</v>
      </c>
      <c r="G4" s="13">
        <v>194</v>
      </c>
      <c r="H4" s="13">
        <v>191</v>
      </c>
      <c r="I4" s="13">
        <v>198</v>
      </c>
      <c r="J4" s="13"/>
      <c r="K4" s="14">
        <v>5</v>
      </c>
      <c r="L4" s="14">
        <v>980</v>
      </c>
      <c r="M4" s="15">
        <v>196</v>
      </c>
      <c r="N4" s="16">
        <v>20</v>
      </c>
      <c r="O4" s="17">
        <v>216</v>
      </c>
    </row>
    <row r="5" spans="1:17" x14ac:dyDescent="0.25">
      <c r="A5" s="9" t="s">
        <v>24</v>
      </c>
      <c r="B5" s="10" t="s">
        <v>39</v>
      </c>
      <c r="C5" s="11">
        <v>44261</v>
      </c>
      <c r="D5" s="12" t="s">
        <v>107</v>
      </c>
      <c r="E5" s="13">
        <v>196</v>
      </c>
      <c r="F5" s="13">
        <v>198</v>
      </c>
      <c r="G5" s="13">
        <v>193</v>
      </c>
      <c r="H5" s="13">
        <v>194</v>
      </c>
      <c r="I5" s="13"/>
      <c r="J5" s="13"/>
      <c r="K5" s="14">
        <v>4</v>
      </c>
      <c r="L5" s="14">
        <v>781</v>
      </c>
      <c r="M5" s="15">
        <v>195.25</v>
      </c>
      <c r="N5" s="16">
        <v>6</v>
      </c>
      <c r="O5" s="17">
        <v>201.25</v>
      </c>
    </row>
    <row r="8" spans="1:17" x14ac:dyDescent="0.25">
      <c r="K8" s="37">
        <f>SUM(K2:K7)</f>
        <v>21</v>
      </c>
      <c r="L8" s="37">
        <f>SUM(L2:L7)</f>
        <v>4081</v>
      </c>
      <c r="M8" s="38">
        <f>SUM(L8/K8)</f>
        <v>194.33333333333334</v>
      </c>
      <c r="N8" s="37">
        <f>SUM(N2:N7)</f>
        <v>40</v>
      </c>
      <c r="O8" s="39">
        <f>SUM(M8+N8)</f>
        <v>234.33333333333334</v>
      </c>
    </row>
    <row r="13" spans="1:17" ht="18" customHeight="1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9" t="s">
        <v>24</v>
      </c>
      <c r="B14" s="10" t="s">
        <v>39</v>
      </c>
      <c r="C14" s="11">
        <v>44156</v>
      </c>
      <c r="D14" s="12" t="s">
        <v>51</v>
      </c>
      <c r="E14" s="13">
        <v>193</v>
      </c>
      <c r="F14" s="13">
        <v>187</v>
      </c>
      <c r="G14" s="13">
        <v>196</v>
      </c>
      <c r="H14" s="13">
        <v>194</v>
      </c>
      <c r="I14" s="13">
        <v>198</v>
      </c>
      <c r="J14" s="13">
        <v>189</v>
      </c>
      <c r="K14" s="14">
        <v>6</v>
      </c>
      <c r="L14" s="14">
        <v>1157</v>
      </c>
      <c r="M14" s="15">
        <v>192.83333333333334</v>
      </c>
      <c r="N14" s="16">
        <v>8</v>
      </c>
      <c r="O14" s="17">
        <v>200.83333333333334</v>
      </c>
    </row>
    <row r="17" spans="11:15" x14ac:dyDescent="0.25">
      <c r="K17" s="37">
        <f>SUM(K14:K16)</f>
        <v>6</v>
      </c>
      <c r="L17" s="37">
        <f>SUM(L14:L16)</f>
        <v>1157</v>
      </c>
      <c r="M17" s="38">
        <f>SUM(L17/K17)</f>
        <v>192.83333333333334</v>
      </c>
      <c r="N17" s="37">
        <f>SUM(N14:N16)</f>
        <v>8</v>
      </c>
      <c r="O17" s="39">
        <f>SUM(M17+N17)</f>
        <v>200.83333333333334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_1"/>
    <protectedRange algorithmName="SHA-512" hashValue="ON39YdpmFHfN9f47KpiRvqrKx0V9+erV1CNkpWzYhW/Qyc6aT8rEyCrvauWSYGZK2ia3o7vd3akF07acHAFpOA==" saltValue="yVW9XmDwTqEnmpSGai0KYg==" spinCount="100000" sqref="E2:J2 B2:C2 E14:J14 B14:C14" name="Range1_2_2"/>
    <protectedRange algorithmName="SHA-512" hashValue="ON39YdpmFHfN9f47KpiRvqrKx0V9+erV1CNkpWzYhW/Qyc6aT8rEyCrvauWSYGZK2ia3o7vd3akF07acHAFpOA==" saltValue="yVW9XmDwTqEnmpSGai0KYg==" spinCount="100000" sqref="D2 D14" name="Range1_1_1_2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C4" name="Range1_5"/>
    <protectedRange algorithmName="SHA-512" hashValue="ON39YdpmFHfN9f47KpiRvqrKx0V9+erV1CNkpWzYhW/Qyc6aT8rEyCrvauWSYGZK2ia3o7vd3akF07acHAFpOA==" saltValue="yVW9XmDwTqEnmpSGai0KYg==" spinCount="100000" sqref="E4:J4 B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5:J5 B5:C5" name="Range1_4_1"/>
    <protectedRange algorithmName="SHA-512" hashValue="ON39YdpmFHfN9f47KpiRvqrKx0V9+erV1CNkpWzYhW/Qyc6aT8rEyCrvauWSYGZK2ia3o7vd3akF07acHAFpOA==" saltValue="yVW9XmDwTqEnmpSGai0KYg==" spinCount="100000" sqref="D5" name="Range1_1_2_1"/>
  </protectedRanges>
  <conditionalFormatting sqref="F2">
    <cfRule type="top10" dxfId="419" priority="42" rank="1"/>
  </conditionalFormatting>
  <conditionalFormatting sqref="E2">
    <cfRule type="top10" dxfId="418" priority="41" rank="1"/>
  </conditionalFormatting>
  <conditionalFormatting sqref="I2">
    <cfRule type="top10" dxfId="417" priority="38" rank="1"/>
  </conditionalFormatting>
  <conditionalFormatting sqref="H2">
    <cfRule type="top10" dxfId="416" priority="39" rank="1"/>
  </conditionalFormatting>
  <conditionalFormatting sqref="G2">
    <cfRule type="top10" dxfId="415" priority="40" rank="1"/>
  </conditionalFormatting>
  <conditionalFormatting sqref="J2">
    <cfRule type="top10" dxfId="414" priority="37" rank="1"/>
  </conditionalFormatting>
  <conditionalFormatting sqref="F3">
    <cfRule type="top10" dxfId="413" priority="36" rank="1"/>
  </conditionalFormatting>
  <conditionalFormatting sqref="E3">
    <cfRule type="top10" dxfId="412" priority="35" rank="1"/>
  </conditionalFormatting>
  <conditionalFormatting sqref="I3">
    <cfRule type="top10" dxfId="411" priority="32" rank="1"/>
  </conditionalFormatting>
  <conditionalFormatting sqref="H3">
    <cfRule type="top10" dxfId="410" priority="33" rank="1"/>
  </conditionalFormatting>
  <conditionalFormatting sqref="G3">
    <cfRule type="top10" dxfId="409" priority="34" rank="1"/>
  </conditionalFormatting>
  <conditionalFormatting sqref="J3">
    <cfRule type="top10" dxfId="408" priority="31" rank="1"/>
  </conditionalFormatting>
  <conditionalFormatting sqref="F4">
    <cfRule type="top10" dxfId="407" priority="30" rank="1"/>
  </conditionalFormatting>
  <conditionalFormatting sqref="E4">
    <cfRule type="top10" dxfId="406" priority="29" rank="1"/>
  </conditionalFormatting>
  <conditionalFormatting sqref="I4">
    <cfRule type="top10" dxfId="405" priority="26" rank="1"/>
  </conditionalFormatting>
  <conditionalFormatting sqref="H4">
    <cfRule type="top10" dxfId="404" priority="27" rank="1"/>
  </conditionalFormatting>
  <conditionalFormatting sqref="G4">
    <cfRule type="top10" dxfId="403" priority="28" rank="1"/>
  </conditionalFormatting>
  <conditionalFormatting sqref="J4">
    <cfRule type="top10" dxfId="402" priority="25" rank="1"/>
  </conditionalFormatting>
  <conditionalFormatting sqref="F14">
    <cfRule type="top10" dxfId="401" priority="24" rank="1"/>
  </conditionalFormatting>
  <conditionalFormatting sqref="E14">
    <cfRule type="top10" dxfId="400" priority="23" rank="1"/>
  </conditionalFormatting>
  <conditionalFormatting sqref="I14">
    <cfRule type="top10" dxfId="399" priority="20" rank="1"/>
  </conditionalFormatting>
  <conditionalFormatting sqref="H14">
    <cfRule type="top10" dxfId="398" priority="21" rank="1"/>
  </conditionalFormatting>
  <conditionalFormatting sqref="G14">
    <cfRule type="top10" dxfId="397" priority="22" rank="1"/>
  </conditionalFormatting>
  <conditionalFormatting sqref="J14">
    <cfRule type="top10" dxfId="396" priority="19" rank="1"/>
  </conditionalFormatting>
  <conditionalFormatting sqref="J5">
    <cfRule type="top10" dxfId="395" priority="1" rank="1"/>
  </conditionalFormatting>
  <conditionalFormatting sqref="I5">
    <cfRule type="top10" dxfId="394" priority="2" rank="1"/>
  </conditionalFormatting>
  <conditionalFormatting sqref="H5">
    <cfRule type="top10" dxfId="393" priority="3" rank="1"/>
  </conditionalFormatting>
  <conditionalFormatting sqref="G5">
    <cfRule type="top10" dxfId="392" priority="4" rank="1"/>
  </conditionalFormatting>
  <conditionalFormatting sqref="F5">
    <cfRule type="top10" dxfId="391" priority="5" rank="1"/>
  </conditionalFormatting>
  <conditionalFormatting sqref="E5">
    <cfRule type="top10" dxfId="390" priority="6" rank="1"/>
  </conditionalFormatting>
  <hyperlinks>
    <hyperlink ref="Q1" location="'Virginia Indoor Rankings'!A1" display="Return to Rankings" xr:uid="{3D8A8C91-BC53-46A0-92E5-8D8CACA890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0884DD-1045-4F1E-8AB9-295EC81CFB7D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E1630B74-446E-4C92-8757-8DC575CE5221}">
          <x14:formula1>
            <xm:f>'C:\Users\abra2\AppData\Local\Packages\Microsoft.MicrosoftEdge_8wekyb3d8bbwe\TempState\Downloads\[__ABRA Scoring Program  2-24-2020 MASTER (2).xlsm]DATA'!#REF!</xm:f>
          </x14:formula1>
          <xm:sqref>D2 D14 B14 B2:B5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BA28-CF8D-49F6-8733-2A5C70A3BC34}">
  <sheetPr codeName="Sheet89"/>
  <dimension ref="A1:Q23"/>
  <sheetViews>
    <sheetView workbookViewId="0">
      <selection activeCell="D19" sqref="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29</v>
      </c>
      <c r="C2" s="11">
        <v>44156</v>
      </c>
      <c r="D2" s="12" t="s">
        <v>51</v>
      </c>
      <c r="E2" s="13">
        <v>189</v>
      </c>
      <c r="F2" s="13">
        <v>190</v>
      </c>
      <c r="G2" s="13">
        <v>193</v>
      </c>
      <c r="H2" s="13">
        <v>192</v>
      </c>
      <c r="I2" s="13">
        <v>195</v>
      </c>
      <c r="J2" s="13">
        <v>190</v>
      </c>
      <c r="K2" s="14">
        <v>6</v>
      </c>
      <c r="L2" s="14">
        <v>1149</v>
      </c>
      <c r="M2" s="15">
        <v>191.5</v>
      </c>
      <c r="N2" s="16">
        <v>10</v>
      </c>
      <c r="O2" s="17">
        <v>201.5</v>
      </c>
    </row>
    <row r="3" spans="1:17" x14ac:dyDescent="0.25">
      <c r="A3" s="9" t="s">
        <v>31</v>
      </c>
      <c r="B3" s="10" t="s">
        <v>29</v>
      </c>
      <c r="C3" s="11">
        <v>44170</v>
      </c>
      <c r="D3" s="12" t="s">
        <v>51</v>
      </c>
      <c r="E3" s="13">
        <v>192</v>
      </c>
      <c r="F3" s="13">
        <v>193</v>
      </c>
      <c r="G3" s="13">
        <v>185</v>
      </c>
      <c r="H3" s="13">
        <v>185</v>
      </c>
      <c r="I3" s="13"/>
      <c r="J3" s="13"/>
      <c r="K3" s="14">
        <v>4</v>
      </c>
      <c r="L3" s="14">
        <v>755</v>
      </c>
      <c r="M3" s="15">
        <v>188.75</v>
      </c>
      <c r="N3" s="16">
        <v>6</v>
      </c>
      <c r="O3" s="17">
        <v>194.75</v>
      </c>
    </row>
    <row r="6" spans="1:17" x14ac:dyDescent="0.25">
      <c r="K6" s="7">
        <f>SUM(K2:K5)</f>
        <v>10</v>
      </c>
      <c r="L6" s="7">
        <f>SUM(L2:L5)</f>
        <v>1904</v>
      </c>
      <c r="M6" s="8">
        <f>SUM(L6/K6)</f>
        <v>190.4</v>
      </c>
      <c r="N6" s="7">
        <f>SUM(N2:N5)</f>
        <v>16</v>
      </c>
      <c r="O6" s="8">
        <f>SUM(M6+N6)</f>
        <v>206.4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9" t="s">
        <v>32</v>
      </c>
      <c r="B18" s="10" t="s">
        <v>29</v>
      </c>
      <c r="C18" s="11">
        <v>44156</v>
      </c>
      <c r="D18" s="12" t="s">
        <v>51</v>
      </c>
      <c r="E18" s="13">
        <v>198</v>
      </c>
      <c r="F18" s="13">
        <v>197</v>
      </c>
      <c r="G18" s="13">
        <v>198</v>
      </c>
      <c r="H18" s="13">
        <v>198</v>
      </c>
      <c r="I18" s="13">
        <v>198</v>
      </c>
      <c r="J18" s="13">
        <v>197</v>
      </c>
      <c r="K18" s="14">
        <v>6</v>
      </c>
      <c r="L18" s="14">
        <v>1186</v>
      </c>
      <c r="M18" s="15">
        <v>197.66666666666666</v>
      </c>
      <c r="N18" s="16">
        <v>4</v>
      </c>
      <c r="O18" s="17">
        <v>201.66666666666666</v>
      </c>
    </row>
    <row r="19" spans="1:15" x14ac:dyDescent="0.25">
      <c r="A19" s="9" t="s">
        <v>32</v>
      </c>
      <c r="B19" s="10" t="s">
        <v>64</v>
      </c>
      <c r="C19" s="11">
        <v>44177</v>
      </c>
      <c r="D19" s="12" t="s">
        <v>51</v>
      </c>
      <c r="E19" s="13">
        <v>196</v>
      </c>
      <c r="F19" s="13">
        <v>196</v>
      </c>
      <c r="G19" s="13">
        <v>198</v>
      </c>
      <c r="H19" s="13">
        <v>200</v>
      </c>
      <c r="I19" s="13">
        <v>200</v>
      </c>
      <c r="J19" s="13">
        <v>198</v>
      </c>
      <c r="K19" s="14">
        <v>6</v>
      </c>
      <c r="L19" s="14">
        <v>1188</v>
      </c>
      <c r="M19" s="15">
        <v>198</v>
      </c>
      <c r="N19" s="16">
        <v>4</v>
      </c>
      <c r="O19" s="17">
        <v>202</v>
      </c>
    </row>
    <row r="23" spans="1:15" x14ac:dyDescent="0.25">
      <c r="K23" s="7">
        <f>SUM(K18:K22)</f>
        <v>12</v>
      </c>
      <c r="L23" s="7">
        <f>SUM(L18:L22)</f>
        <v>2374</v>
      </c>
      <c r="M23" s="8">
        <f>SUM(L23/K23)</f>
        <v>197.83333333333334</v>
      </c>
      <c r="N23" s="7">
        <f>SUM(N18:N22)</f>
        <v>8</v>
      </c>
      <c r="O23" s="8">
        <f>SUM(M23+N23)</f>
        <v>205.83333333333334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E2:J2 B2:C2" name="Range1_4_4"/>
    <protectedRange algorithmName="SHA-512" hashValue="ON39YdpmFHfN9f47KpiRvqrKx0V9+erV1CNkpWzYhW/Qyc6aT8rEyCrvauWSYGZK2ia3o7vd3akF07acHAFpOA==" saltValue="yVW9XmDwTqEnmpSGai0KYg==" spinCount="100000" sqref="D2" name="Range1_1_2_3"/>
    <protectedRange algorithmName="SHA-512" hashValue="ON39YdpmFHfN9f47KpiRvqrKx0V9+erV1CNkpWzYhW/Qyc6aT8rEyCrvauWSYGZK2ia3o7vd3akF07acHAFpOA==" saltValue="yVW9XmDwTqEnmpSGai0KYg==" spinCount="100000" sqref="I18:J18 B18:C18" name="Range1"/>
    <protectedRange algorithmName="SHA-512" hashValue="ON39YdpmFHfN9f47KpiRvqrKx0V9+erV1CNkpWzYhW/Qyc6aT8rEyCrvauWSYGZK2ia3o7vd3akF07acHAFpOA==" saltValue="yVW9XmDwTqEnmpSGai0KYg==" spinCount="100000" sqref="D18" name="Range1_1"/>
    <protectedRange algorithmName="SHA-512" hashValue="ON39YdpmFHfN9f47KpiRvqrKx0V9+erV1CNkpWzYhW/Qyc6aT8rEyCrvauWSYGZK2ia3o7vd3akF07acHAFpOA==" saltValue="yVW9XmDwTqEnmpSGai0KYg==" spinCount="100000" sqref="E18:H18" name="Range1_3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I19:J19 B19:C19" name="Range1_11"/>
    <protectedRange algorithmName="SHA-512" hashValue="ON39YdpmFHfN9f47KpiRvqrKx0V9+erV1CNkpWzYhW/Qyc6aT8rEyCrvauWSYGZK2ia3o7vd3akF07acHAFpOA==" saltValue="yVW9XmDwTqEnmpSGai0KYg==" spinCount="100000" sqref="E19:H19" name="Range1_3_2"/>
    <protectedRange algorithmName="SHA-512" hashValue="ON39YdpmFHfN9f47KpiRvqrKx0V9+erV1CNkpWzYhW/Qyc6aT8rEyCrvauWSYGZK2ia3o7vd3akF07acHAFpOA==" saltValue="yVW9XmDwTqEnmpSGai0KYg==" spinCount="100000" sqref="D19" name="Range1_1_1"/>
  </protectedRanges>
  <conditionalFormatting sqref="F2">
    <cfRule type="top10" dxfId="389" priority="24" rank="1"/>
  </conditionalFormatting>
  <conditionalFormatting sqref="G2">
    <cfRule type="top10" dxfId="388" priority="23" rank="1"/>
  </conditionalFormatting>
  <conditionalFormatting sqref="H2">
    <cfRule type="top10" dxfId="387" priority="22" rank="1"/>
  </conditionalFormatting>
  <conditionalFormatting sqref="I2">
    <cfRule type="top10" dxfId="386" priority="21" rank="1"/>
  </conditionalFormatting>
  <conditionalFormatting sqref="J2">
    <cfRule type="top10" dxfId="385" priority="20" rank="1"/>
  </conditionalFormatting>
  <conditionalFormatting sqref="E2">
    <cfRule type="top10" dxfId="384" priority="19" rank="1"/>
  </conditionalFormatting>
  <conditionalFormatting sqref="I18">
    <cfRule type="top10" dxfId="383" priority="18" rank="1"/>
  </conditionalFormatting>
  <conditionalFormatting sqref="E18">
    <cfRule type="top10" dxfId="382" priority="17" rank="1"/>
  </conditionalFormatting>
  <conditionalFormatting sqref="F18">
    <cfRule type="top10" dxfId="381" priority="16" rank="1"/>
  </conditionalFormatting>
  <conditionalFormatting sqref="G18">
    <cfRule type="top10" dxfId="380" priority="15" rank="1"/>
  </conditionalFormatting>
  <conditionalFormatting sqref="H18">
    <cfRule type="top10" dxfId="379" priority="14" rank="1"/>
  </conditionalFormatting>
  <conditionalFormatting sqref="J18">
    <cfRule type="top10" dxfId="378" priority="13" rank="1"/>
  </conditionalFormatting>
  <conditionalFormatting sqref="F3">
    <cfRule type="top10" dxfId="377" priority="12" rank="1"/>
  </conditionalFormatting>
  <conditionalFormatting sqref="G3">
    <cfRule type="top10" dxfId="376" priority="11" rank="1"/>
  </conditionalFormatting>
  <conditionalFormatting sqref="H3">
    <cfRule type="top10" dxfId="375" priority="10" rank="1"/>
  </conditionalFormatting>
  <conditionalFormatting sqref="I3">
    <cfRule type="top10" dxfId="374" priority="9" rank="1"/>
  </conditionalFormatting>
  <conditionalFormatting sqref="J3">
    <cfRule type="top10" dxfId="373" priority="8" rank="1"/>
  </conditionalFormatting>
  <conditionalFormatting sqref="E3">
    <cfRule type="top10" dxfId="372" priority="7" rank="1"/>
  </conditionalFormatting>
  <conditionalFormatting sqref="I19">
    <cfRule type="top10" dxfId="371" priority="6" rank="1"/>
  </conditionalFormatting>
  <conditionalFormatting sqref="E19">
    <cfRule type="top10" dxfId="370" priority="5" rank="1"/>
  </conditionalFormatting>
  <conditionalFormatting sqref="F19">
    <cfRule type="top10" dxfId="369" priority="4" rank="1"/>
  </conditionalFormatting>
  <conditionalFormatting sqref="G19">
    <cfRule type="top10" dxfId="368" priority="3" rank="1"/>
  </conditionalFormatting>
  <conditionalFormatting sqref="H19">
    <cfRule type="top10" dxfId="367" priority="2" rank="1"/>
  </conditionalFormatting>
  <conditionalFormatting sqref="J19">
    <cfRule type="top10" dxfId="366" priority="1" rank="1"/>
  </conditionalFormatting>
  <hyperlinks>
    <hyperlink ref="Q1" location="'Virginia Indoor Rankings'!A1" display="Return to Rankings" xr:uid="{7BF97246-8A0E-4A99-B87D-62C7EE1CB1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CC2F8D-6AFB-49FA-8C7A-8133D3653487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13E7946B-7F60-441D-86F8-FA5DA76DCEEB}">
          <x14:formula1>
            <xm:f>'C:\Users\abra2\AppData\Local\Packages\Microsoft.MicrosoftEdge_8wekyb3d8bbwe\TempState\Downloads\[__ABRA Scoring Program  2-24-2020 MASTER (2).xlsm]DATA'!#REF!</xm:f>
          </x14:formula1>
          <xm:sqref>B2:B3 D2:D3 B18:B19 D18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F3D8-5C28-4E0A-A972-F3A705A1D274}"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97</v>
      </c>
      <c r="C2" s="11">
        <v>44205</v>
      </c>
      <c r="D2" s="12" t="s">
        <v>96</v>
      </c>
      <c r="E2" s="13">
        <v>193</v>
      </c>
      <c r="F2" s="13">
        <v>195</v>
      </c>
      <c r="G2" s="13">
        <v>195</v>
      </c>
      <c r="H2" s="13">
        <v>196</v>
      </c>
      <c r="I2" s="13">
        <v>195</v>
      </c>
      <c r="J2" s="13">
        <v>191</v>
      </c>
      <c r="K2" s="14">
        <v>6</v>
      </c>
      <c r="L2" s="14">
        <v>1165</v>
      </c>
      <c r="M2" s="15">
        <v>194.16666666666666</v>
      </c>
      <c r="N2" s="16">
        <v>6</v>
      </c>
      <c r="O2" s="17">
        <v>200.16666666666666</v>
      </c>
    </row>
    <row r="3" spans="1:17" x14ac:dyDescent="0.25">
      <c r="A3" s="9" t="s">
        <v>32</v>
      </c>
      <c r="B3" s="10" t="s">
        <v>97</v>
      </c>
      <c r="C3" s="11">
        <v>44233</v>
      </c>
      <c r="D3" s="12" t="s">
        <v>51</v>
      </c>
      <c r="E3" s="13">
        <v>196</v>
      </c>
      <c r="F3" s="13">
        <v>200</v>
      </c>
      <c r="G3" s="13">
        <v>197</v>
      </c>
      <c r="H3" s="13">
        <v>199</v>
      </c>
      <c r="I3" s="13"/>
      <c r="J3" s="13"/>
      <c r="K3" s="14">
        <v>4</v>
      </c>
      <c r="L3" s="14">
        <v>792</v>
      </c>
      <c r="M3" s="15">
        <v>198</v>
      </c>
      <c r="N3" s="16">
        <v>4</v>
      </c>
      <c r="O3" s="17">
        <v>202</v>
      </c>
    </row>
    <row r="4" spans="1:17" x14ac:dyDescent="0.25">
      <c r="A4" s="9" t="s">
        <v>106</v>
      </c>
      <c r="B4" s="10" t="s">
        <v>97</v>
      </c>
      <c r="C4" s="11">
        <v>44261</v>
      </c>
      <c r="D4" s="12" t="s">
        <v>107</v>
      </c>
      <c r="E4" s="13">
        <v>196</v>
      </c>
      <c r="F4" s="13">
        <v>196</v>
      </c>
      <c r="G4" s="13">
        <v>196</v>
      </c>
      <c r="H4" s="13">
        <v>199.001</v>
      </c>
      <c r="I4" s="13"/>
      <c r="J4" s="13"/>
      <c r="K4" s="14">
        <v>4</v>
      </c>
      <c r="L4" s="14">
        <v>787.00099999999998</v>
      </c>
      <c r="M4" s="15">
        <v>196.75024999999999</v>
      </c>
      <c r="N4" s="16">
        <v>5</v>
      </c>
      <c r="O4" s="17">
        <v>201.75024999999999</v>
      </c>
    </row>
    <row r="6" spans="1:17" x14ac:dyDescent="0.25">
      <c r="K6" s="7">
        <f>SUM(K2:K5)</f>
        <v>14</v>
      </c>
      <c r="L6" s="7">
        <f>SUM(L2:L5)</f>
        <v>2744.0010000000002</v>
      </c>
      <c r="M6" s="8">
        <f>SUM(L6/K6)</f>
        <v>196.00007142857143</v>
      </c>
      <c r="N6" s="7">
        <f>SUM(N2:N5)</f>
        <v>15</v>
      </c>
      <c r="O6" s="8">
        <f>SUM(M6+N6)</f>
        <v>211.00007142857143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6"/>
  </protectedRanges>
  <conditionalFormatting sqref="J2">
    <cfRule type="top10" dxfId="599" priority="13" rank="1"/>
  </conditionalFormatting>
  <conditionalFormatting sqref="I2">
    <cfRule type="top10" dxfId="598" priority="18" rank="1"/>
  </conditionalFormatting>
  <conditionalFormatting sqref="E2">
    <cfRule type="top10" dxfId="597" priority="17" rank="1"/>
  </conditionalFormatting>
  <conditionalFormatting sqref="F2">
    <cfRule type="top10" dxfId="596" priority="16" rank="1"/>
  </conditionalFormatting>
  <conditionalFormatting sqref="G2">
    <cfRule type="top10" dxfId="595" priority="15" rank="1"/>
  </conditionalFormatting>
  <conditionalFormatting sqref="H2">
    <cfRule type="top10" dxfId="594" priority="14" rank="1"/>
  </conditionalFormatting>
  <conditionalFormatting sqref="I3">
    <cfRule type="top10" dxfId="593" priority="12" rank="1"/>
  </conditionalFormatting>
  <conditionalFormatting sqref="E3">
    <cfRule type="top10" dxfId="592" priority="11" rank="1"/>
  </conditionalFormatting>
  <conditionalFormatting sqref="F3">
    <cfRule type="top10" dxfId="591" priority="10" rank="1"/>
  </conditionalFormatting>
  <conditionalFormatting sqref="G3">
    <cfRule type="top10" dxfId="590" priority="9" rank="1"/>
  </conditionalFormatting>
  <conditionalFormatting sqref="H3">
    <cfRule type="top10" dxfId="589" priority="8" rank="1"/>
  </conditionalFormatting>
  <conditionalFormatting sqref="J3">
    <cfRule type="top10" dxfId="588" priority="7" rank="1"/>
  </conditionalFormatting>
  <conditionalFormatting sqref="F4">
    <cfRule type="top10" dxfId="587" priority="5" rank="1"/>
  </conditionalFormatting>
  <conditionalFormatting sqref="G4">
    <cfRule type="top10" dxfId="586" priority="4" rank="1"/>
  </conditionalFormatting>
  <conditionalFormatting sqref="H4">
    <cfRule type="top10" dxfId="585" priority="3" rank="1"/>
  </conditionalFormatting>
  <conditionalFormatting sqref="I4">
    <cfRule type="top10" dxfId="584" priority="1" rank="1"/>
  </conditionalFormatting>
  <conditionalFormatting sqref="J4">
    <cfRule type="top10" dxfId="583" priority="2" rank="1"/>
  </conditionalFormatting>
  <conditionalFormatting sqref="E4">
    <cfRule type="top10" dxfId="582" priority="6" rank="1"/>
  </conditionalFormatting>
  <hyperlinks>
    <hyperlink ref="Q1" location="'Virginia Indoor Rankings'!A1" display="Return to Rankings" xr:uid="{9F61B345-8E09-49E9-827A-4BC47C9527A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770A46-FC30-46BC-8CAA-B9B24596CC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8750-CEFA-4208-B8CA-B69A4D2D5ADA}">
  <sheetPr codeName="Sheet88"/>
  <dimension ref="A1:Q19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24</v>
      </c>
      <c r="B2" s="10" t="s">
        <v>28</v>
      </c>
      <c r="C2" s="11">
        <v>44170</v>
      </c>
      <c r="D2" s="12" t="s">
        <v>51</v>
      </c>
      <c r="E2" s="13">
        <v>197</v>
      </c>
      <c r="F2" s="13">
        <v>192</v>
      </c>
      <c r="G2" s="13">
        <v>192</v>
      </c>
      <c r="H2" s="13">
        <v>196</v>
      </c>
      <c r="I2" s="13"/>
      <c r="J2" s="13"/>
      <c r="K2" s="14">
        <v>4</v>
      </c>
      <c r="L2" s="14">
        <v>777</v>
      </c>
      <c r="M2" s="15">
        <v>194.25</v>
      </c>
      <c r="N2" s="16">
        <v>5</v>
      </c>
      <c r="O2" s="17">
        <v>199.25</v>
      </c>
    </row>
    <row r="3" spans="1:17" x14ac:dyDescent="0.25">
      <c r="A3" s="9" t="s">
        <v>24</v>
      </c>
      <c r="B3" s="10" t="s">
        <v>85</v>
      </c>
      <c r="C3" s="11">
        <v>44177</v>
      </c>
      <c r="D3" s="12" t="s">
        <v>51</v>
      </c>
      <c r="E3" s="13">
        <v>194</v>
      </c>
      <c r="F3" s="13">
        <v>199</v>
      </c>
      <c r="G3" s="13">
        <v>198</v>
      </c>
      <c r="H3" s="13">
        <v>197</v>
      </c>
      <c r="I3" s="13">
        <v>193</v>
      </c>
      <c r="J3" s="13">
        <v>198</v>
      </c>
      <c r="K3" s="14">
        <v>6</v>
      </c>
      <c r="L3" s="14">
        <v>1179</v>
      </c>
      <c r="M3" s="15">
        <v>196.5</v>
      </c>
      <c r="N3" s="16">
        <v>22</v>
      </c>
      <c r="O3" s="17">
        <v>218.5</v>
      </c>
    </row>
    <row r="4" spans="1:17" x14ac:dyDescent="0.25">
      <c r="A4" s="9" t="s">
        <v>24</v>
      </c>
      <c r="B4" s="10" t="s">
        <v>98</v>
      </c>
      <c r="C4" s="11">
        <v>44261</v>
      </c>
      <c r="D4" s="12" t="s">
        <v>107</v>
      </c>
      <c r="E4" s="13">
        <v>196.001</v>
      </c>
      <c r="F4" s="13">
        <v>195</v>
      </c>
      <c r="G4" s="13">
        <v>192</v>
      </c>
      <c r="H4" s="13">
        <v>194</v>
      </c>
      <c r="I4" s="13"/>
      <c r="J4" s="13"/>
      <c r="K4" s="14">
        <v>4</v>
      </c>
      <c r="L4" s="14">
        <v>777.00099999999998</v>
      </c>
      <c r="M4" s="15">
        <v>194.25024999999999</v>
      </c>
      <c r="N4" s="16">
        <v>5</v>
      </c>
      <c r="O4" s="17">
        <v>199.25024999999999</v>
      </c>
    </row>
    <row r="7" spans="1:17" x14ac:dyDescent="0.25">
      <c r="K7" s="7">
        <f>SUM(K2:K6)</f>
        <v>14</v>
      </c>
      <c r="L7" s="7">
        <f>SUM(L2:L6)</f>
        <v>2733.0010000000002</v>
      </c>
      <c r="M7" s="8">
        <f>SUM(L7/K7)</f>
        <v>195.21435714285715</v>
      </c>
      <c r="N7" s="7">
        <f>SUM(N2:N6)</f>
        <v>32</v>
      </c>
      <c r="O7" s="8">
        <f>SUM(M7+N7)</f>
        <v>227.21435714285715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9" t="s">
        <v>32</v>
      </c>
      <c r="B14" s="10" t="s">
        <v>98</v>
      </c>
      <c r="C14" s="11">
        <v>44219</v>
      </c>
      <c r="D14" s="11" t="s">
        <v>51</v>
      </c>
      <c r="E14" s="13">
        <v>200</v>
      </c>
      <c r="F14" s="13">
        <v>198</v>
      </c>
      <c r="G14" s="13"/>
      <c r="H14" s="13"/>
      <c r="I14" s="13"/>
      <c r="J14" s="13"/>
      <c r="K14" s="14">
        <v>2</v>
      </c>
      <c r="L14" s="14">
        <v>398</v>
      </c>
      <c r="M14" s="15">
        <v>199</v>
      </c>
      <c r="N14" s="16">
        <v>2</v>
      </c>
      <c r="O14" s="17">
        <v>201</v>
      </c>
    </row>
    <row r="15" spans="1:17" x14ac:dyDescent="0.25">
      <c r="A15" s="9" t="s">
        <v>32</v>
      </c>
      <c r="B15" s="10" t="s">
        <v>98</v>
      </c>
      <c r="C15" s="11">
        <v>44233</v>
      </c>
      <c r="D15" s="12" t="s">
        <v>51</v>
      </c>
      <c r="E15" s="13">
        <v>196</v>
      </c>
      <c r="F15" s="13">
        <v>195</v>
      </c>
      <c r="G15" s="13">
        <v>196</v>
      </c>
      <c r="H15" s="13">
        <v>197</v>
      </c>
      <c r="I15" s="13"/>
      <c r="J15" s="13"/>
      <c r="K15" s="14">
        <v>4</v>
      </c>
      <c r="L15" s="14">
        <v>784</v>
      </c>
      <c r="M15" s="15">
        <v>196</v>
      </c>
      <c r="N15" s="16">
        <v>2</v>
      </c>
      <c r="O15" s="17">
        <v>198</v>
      </c>
    </row>
    <row r="16" spans="1:17" x14ac:dyDescent="0.25">
      <c r="A16" s="9" t="s">
        <v>32</v>
      </c>
      <c r="B16" s="10" t="s">
        <v>98</v>
      </c>
      <c r="C16" s="11">
        <v>44254</v>
      </c>
      <c r="D16" s="12" t="s">
        <v>96</v>
      </c>
      <c r="E16" s="13">
        <v>198</v>
      </c>
      <c r="F16" s="13">
        <v>197</v>
      </c>
      <c r="G16" s="13">
        <v>199</v>
      </c>
      <c r="H16" s="13"/>
      <c r="I16" s="13"/>
      <c r="J16" s="13"/>
      <c r="K16" s="14">
        <v>3</v>
      </c>
      <c r="L16" s="14">
        <v>594</v>
      </c>
      <c r="M16" s="15">
        <v>198</v>
      </c>
      <c r="N16" s="16">
        <v>4</v>
      </c>
      <c r="O16" s="17">
        <v>202</v>
      </c>
    </row>
    <row r="19" spans="11:15" x14ac:dyDescent="0.25">
      <c r="K19" s="7">
        <f>SUM(K14:K18)</f>
        <v>9</v>
      </c>
      <c r="L19" s="7">
        <f>SUM(L14:L18)</f>
        <v>1776</v>
      </c>
      <c r="M19" s="8">
        <f>SUM(L19/K19)</f>
        <v>197.33333333333334</v>
      </c>
      <c r="N19" s="7">
        <f>SUM(N14:N18)</f>
        <v>8</v>
      </c>
      <c r="O19" s="8">
        <f>SUM(M19+N19)</f>
        <v>205.33333333333334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_1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I14:J14 B14:D14" name="Range1_7_1"/>
    <protectedRange algorithmName="SHA-512" hashValue="ON39YdpmFHfN9f47KpiRvqrKx0V9+erV1CNkpWzYhW/Qyc6aT8rEyCrvauWSYGZK2ia3o7vd3akF07acHAFpOA==" saltValue="yVW9XmDwTqEnmpSGai0KYg==" spinCount="100000" sqref="E14:H14" name="Range1_3_3_1"/>
    <protectedRange algorithmName="SHA-512" hashValue="ON39YdpmFHfN9f47KpiRvqrKx0V9+erV1CNkpWzYhW/Qyc6aT8rEyCrvauWSYGZK2ia3o7vd3akF07acHAFpOA==" saltValue="yVW9XmDwTqEnmpSGai0KYg==" spinCount="100000" sqref="I15:J15 B15:C15" name="Range1_8"/>
    <protectedRange algorithmName="SHA-512" hashValue="ON39YdpmFHfN9f47KpiRvqrKx0V9+erV1CNkpWzYhW/Qyc6aT8rEyCrvauWSYGZK2ia3o7vd3akF07acHAFpOA==" saltValue="yVW9XmDwTqEnmpSGai0KYg==" spinCount="100000" sqref="E15:H15" name="Range1_3_2"/>
    <protectedRange algorithmName="SHA-512" hashValue="ON39YdpmFHfN9f47KpiRvqrKx0V9+erV1CNkpWzYhW/Qyc6aT8rEyCrvauWSYGZK2ia3o7vd3akF07acHAFpOA==" saltValue="yVW9XmDwTqEnmpSGai0KYg==" spinCount="100000" sqref="D15" name="Range1_1_6"/>
    <protectedRange algorithmName="SHA-512" hashValue="ON39YdpmFHfN9f47KpiRvqrKx0V9+erV1CNkpWzYhW/Qyc6aT8rEyCrvauWSYGZK2ia3o7vd3akF07acHAFpOA==" saltValue="yVW9XmDwTqEnmpSGai0KYg==" spinCount="100000" sqref="I16:J16 B16:C16" name="Range1_12_1"/>
    <protectedRange algorithmName="SHA-512" hashValue="ON39YdpmFHfN9f47KpiRvqrKx0V9+erV1CNkpWzYhW/Qyc6aT8rEyCrvauWSYGZK2ia3o7vd3akF07acHAFpOA==" saltValue="yVW9XmDwTqEnmpSGai0KYg==" spinCount="100000" sqref="D16" name="Range1_1_5"/>
    <protectedRange algorithmName="SHA-512" hashValue="ON39YdpmFHfN9f47KpiRvqrKx0V9+erV1CNkpWzYhW/Qyc6aT8rEyCrvauWSYGZK2ia3o7vd3akF07acHAFpOA==" saltValue="yVW9XmDwTqEnmpSGai0KYg==" spinCount="100000" sqref="E16:H16" name="Range1_3_4"/>
    <protectedRange algorithmName="SHA-512" hashValue="ON39YdpmFHfN9f47KpiRvqrKx0V9+erV1CNkpWzYhW/Qyc6aT8rEyCrvauWSYGZK2ia3o7vd3akF07acHAFpOA==" saltValue="yVW9XmDwTqEnmpSGai0KYg==" spinCount="100000" sqref="E4:J4 B4:C4" name="Range1_4_1"/>
    <protectedRange algorithmName="SHA-512" hashValue="ON39YdpmFHfN9f47KpiRvqrKx0V9+erV1CNkpWzYhW/Qyc6aT8rEyCrvauWSYGZK2ia3o7vd3akF07acHAFpOA==" saltValue="yVW9XmDwTqEnmpSGai0KYg==" spinCount="100000" sqref="D4" name="Range1_1_2_1"/>
  </protectedRanges>
  <conditionalFormatting sqref="F2">
    <cfRule type="top10" dxfId="365" priority="48" rank="1"/>
  </conditionalFormatting>
  <conditionalFormatting sqref="E2">
    <cfRule type="top10" dxfId="364" priority="47" rank="1"/>
  </conditionalFormatting>
  <conditionalFormatting sqref="I2">
    <cfRule type="top10" dxfId="363" priority="44" rank="1"/>
  </conditionalFormatting>
  <conditionalFormatting sqref="H2">
    <cfRule type="top10" dxfId="362" priority="45" rank="1"/>
  </conditionalFormatting>
  <conditionalFormatting sqref="G2">
    <cfRule type="top10" dxfId="361" priority="46" rank="1"/>
  </conditionalFormatting>
  <conditionalFormatting sqref="J2">
    <cfRule type="top10" dxfId="360" priority="43" rank="1"/>
  </conditionalFormatting>
  <conditionalFormatting sqref="F3">
    <cfRule type="top10" dxfId="359" priority="42" rank="1"/>
  </conditionalFormatting>
  <conditionalFormatting sqref="E3">
    <cfRule type="top10" dxfId="358" priority="41" rank="1"/>
  </conditionalFormatting>
  <conditionalFormatting sqref="I3">
    <cfRule type="top10" dxfId="357" priority="38" rank="1"/>
  </conditionalFormatting>
  <conditionalFormatting sqref="H3">
    <cfRule type="top10" dxfId="356" priority="39" rank="1"/>
  </conditionalFormatting>
  <conditionalFormatting sqref="G3">
    <cfRule type="top10" dxfId="355" priority="40" rank="1"/>
  </conditionalFormatting>
  <conditionalFormatting sqref="J3">
    <cfRule type="top10" dxfId="354" priority="37" rank="1"/>
  </conditionalFormatting>
  <conditionalFormatting sqref="I14">
    <cfRule type="top10" dxfId="353" priority="24" rank="1"/>
  </conditionalFormatting>
  <conditionalFormatting sqref="E14">
    <cfRule type="top10" dxfId="352" priority="23" rank="1"/>
  </conditionalFormatting>
  <conditionalFormatting sqref="F14">
    <cfRule type="top10" dxfId="351" priority="22" rank="1"/>
  </conditionalFormatting>
  <conditionalFormatting sqref="G14">
    <cfRule type="top10" dxfId="350" priority="21" rank="1"/>
  </conditionalFormatting>
  <conditionalFormatting sqref="H14">
    <cfRule type="top10" dxfId="349" priority="20" rank="1"/>
  </conditionalFormatting>
  <conditionalFormatting sqref="J14">
    <cfRule type="top10" dxfId="348" priority="19" rank="1"/>
  </conditionalFormatting>
  <conditionalFormatting sqref="I15">
    <cfRule type="top10" dxfId="347" priority="18" rank="1"/>
  </conditionalFormatting>
  <conditionalFormatting sqref="E15">
    <cfRule type="top10" dxfId="346" priority="17" rank="1"/>
  </conditionalFormatting>
  <conditionalFormatting sqref="F15">
    <cfRule type="top10" dxfId="345" priority="16" rank="1"/>
  </conditionalFormatting>
  <conditionalFormatting sqref="G15">
    <cfRule type="top10" dxfId="344" priority="15" rank="1"/>
  </conditionalFormatting>
  <conditionalFormatting sqref="H15">
    <cfRule type="top10" dxfId="343" priority="14" rank="1"/>
  </conditionalFormatting>
  <conditionalFormatting sqref="J15">
    <cfRule type="top10" dxfId="342" priority="13" rank="1"/>
  </conditionalFormatting>
  <conditionalFormatting sqref="I16">
    <cfRule type="top10" dxfId="341" priority="12" rank="1"/>
  </conditionalFormatting>
  <conditionalFormatting sqref="E16">
    <cfRule type="top10" dxfId="340" priority="11" rank="1"/>
  </conditionalFormatting>
  <conditionalFormatting sqref="F16">
    <cfRule type="top10" dxfId="339" priority="10" rank="1"/>
  </conditionalFormatting>
  <conditionalFormatting sqref="G16">
    <cfRule type="top10" dxfId="338" priority="9" rank="1"/>
  </conditionalFormatting>
  <conditionalFormatting sqref="H16">
    <cfRule type="top10" dxfId="337" priority="8" rank="1"/>
  </conditionalFormatting>
  <conditionalFormatting sqref="J16">
    <cfRule type="top10" dxfId="336" priority="7" rank="1"/>
  </conditionalFormatting>
  <conditionalFormatting sqref="J4">
    <cfRule type="top10" dxfId="335" priority="1" rank="1"/>
  </conditionalFormatting>
  <conditionalFormatting sqref="I4">
    <cfRule type="top10" dxfId="334" priority="2" rank="1"/>
  </conditionalFormatting>
  <conditionalFormatting sqref="H4">
    <cfRule type="top10" dxfId="333" priority="3" rank="1"/>
  </conditionalFormatting>
  <conditionalFormatting sqref="G4">
    <cfRule type="top10" dxfId="332" priority="4" rank="1"/>
  </conditionalFormatting>
  <conditionalFormatting sqref="F4">
    <cfRule type="top10" dxfId="331" priority="5" rank="1"/>
  </conditionalFormatting>
  <conditionalFormatting sqref="E4">
    <cfRule type="top10" dxfId="330" priority="6" rank="1"/>
  </conditionalFormatting>
  <hyperlinks>
    <hyperlink ref="Q1" location="'Virginia Indoor Rankings'!A1" display="Return to Rankings" xr:uid="{1B629D71-D234-4D8D-BAC3-6E7B03FB79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3CA49C-55AB-4391-865F-E9EC8BBF6F4E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15A6D4B7-94F8-40BC-96F3-4C0042AE8607}">
          <x14:formula1>
            <xm:f>'C:\Users\abra2\AppData\Local\Packages\Microsoft.MicrosoftEdge_8wekyb3d8bbwe\TempState\Downloads\[__ABRA Scoring Program  2-24-2020 MASTER (2).xlsm]DATA'!#REF!</xm:f>
          </x14:formula1>
          <xm:sqref>D2 B14:B16 D14:D16 B2:B4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903E-A76E-4442-B50A-418F4E9ADB77}">
  <dimension ref="A1:Q4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72</v>
      </c>
      <c r="C2" s="11">
        <v>44177</v>
      </c>
      <c r="D2" s="12" t="s">
        <v>51</v>
      </c>
      <c r="E2" s="13">
        <v>197</v>
      </c>
      <c r="F2" s="13">
        <v>197</v>
      </c>
      <c r="G2" s="13">
        <v>198</v>
      </c>
      <c r="H2" s="13">
        <v>195</v>
      </c>
      <c r="I2" s="13">
        <v>199</v>
      </c>
      <c r="J2" s="13">
        <v>196</v>
      </c>
      <c r="K2" s="14">
        <v>6</v>
      </c>
      <c r="L2" s="14">
        <v>1182</v>
      </c>
      <c r="M2" s="15">
        <v>197</v>
      </c>
      <c r="N2" s="16">
        <v>4</v>
      </c>
      <c r="O2" s="17">
        <v>201</v>
      </c>
    </row>
    <row r="4" spans="1:17" x14ac:dyDescent="0.25">
      <c r="K4" s="7">
        <f>SUM(K2:K3)</f>
        <v>6</v>
      </c>
      <c r="L4" s="7">
        <f>SUM(L2:L3)</f>
        <v>1182</v>
      </c>
      <c r="M4" s="8">
        <f>SUM(L4/K4)</f>
        <v>197</v>
      </c>
      <c r="N4" s="7">
        <f>SUM(N2:N3)</f>
        <v>4</v>
      </c>
      <c r="O4" s="8">
        <f>SUM(M4+N4)</f>
        <v>201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329" priority="1" rank="1"/>
  </conditionalFormatting>
  <conditionalFormatting sqref="I2">
    <cfRule type="top10" dxfId="328" priority="6" rank="1"/>
  </conditionalFormatting>
  <conditionalFormatting sqref="E2">
    <cfRule type="top10" dxfId="327" priority="5" rank="1"/>
  </conditionalFormatting>
  <conditionalFormatting sqref="F2">
    <cfRule type="top10" dxfId="326" priority="4" rank="1"/>
  </conditionalFormatting>
  <conditionalFormatting sqref="G2">
    <cfRule type="top10" dxfId="325" priority="3" rank="1"/>
  </conditionalFormatting>
  <conditionalFormatting sqref="H2">
    <cfRule type="top10" dxfId="324" priority="2" rank="1"/>
  </conditionalFormatting>
  <hyperlinks>
    <hyperlink ref="Q1" location="'Virginia Indoor Rankings'!A1" display="Return to Rankings" xr:uid="{151D57AE-4915-44B6-92CA-5FF346F761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B26DE8-BCB7-4DE1-A094-331480FACE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BF2DA-91E2-4A4D-A4CE-F0A089E9FACE}">
  <dimension ref="A1:Q14"/>
  <sheetViews>
    <sheetView workbookViewId="0">
      <selection activeCell="D12" sqref="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81</v>
      </c>
      <c r="C2" s="11">
        <v>44177</v>
      </c>
      <c r="D2" s="12" t="s">
        <v>51</v>
      </c>
      <c r="E2" s="13">
        <v>194</v>
      </c>
      <c r="F2" s="13">
        <v>190</v>
      </c>
      <c r="G2" s="13">
        <v>193</v>
      </c>
      <c r="H2" s="13">
        <v>194</v>
      </c>
      <c r="I2" s="13">
        <v>198</v>
      </c>
      <c r="J2" s="13">
        <v>191</v>
      </c>
      <c r="K2" s="14">
        <v>6</v>
      </c>
      <c r="L2" s="14">
        <v>1160</v>
      </c>
      <c r="M2" s="15">
        <v>193.33333333333334</v>
      </c>
      <c r="N2" s="16">
        <v>4</v>
      </c>
      <c r="O2" s="17">
        <v>197.33333333333334</v>
      </c>
    </row>
    <row r="4" spans="1:17" x14ac:dyDescent="0.25">
      <c r="K4" s="7">
        <f>SUM(K2:K3)</f>
        <v>6</v>
      </c>
      <c r="L4" s="7">
        <f>SUM(L2:L3)</f>
        <v>1160</v>
      </c>
      <c r="M4" s="8">
        <f>SUM(L4/K4)</f>
        <v>193.33333333333334</v>
      </c>
      <c r="N4" s="7">
        <f>SUM(N2:N3)</f>
        <v>4</v>
      </c>
      <c r="O4" s="8">
        <f>SUM(M4+N4)</f>
        <v>197.33333333333334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9" t="s">
        <v>31</v>
      </c>
      <c r="B12" s="10" t="s">
        <v>81</v>
      </c>
      <c r="C12" s="11">
        <v>44177</v>
      </c>
      <c r="D12" s="12" t="s">
        <v>51</v>
      </c>
      <c r="E12" s="13">
        <v>197</v>
      </c>
      <c r="F12" s="13">
        <v>197.001</v>
      </c>
      <c r="G12" s="13">
        <v>197</v>
      </c>
      <c r="H12" s="13">
        <v>195</v>
      </c>
      <c r="I12" s="13">
        <v>197</v>
      </c>
      <c r="J12" s="13">
        <v>193</v>
      </c>
      <c r="K12" s="14">
        <v>6</v>
      </c>
      <c r="L12" s="14">
        <v>1176.001</v>
      </c>
      <c r="M12" s="15">
        <v>196.00016666666667</v>
      </c>
      <c r="N12" s="16">
        <v>18</v>
      </c>
      <c r="O12" s="17">
        <v>214.00016666666667</v>
      </c>
    </row>
    <row r="14" spans="1:17" x14ac:dyDescent="0.25">
      <c r="K14" s="7">
        <f>SUM(K12:K13)</f>
        <v>6</v>
      </c>
      <c r="L14" s="7">
        <f>SUM(L12:L13)</f>
        <v>1176.001</v>
      </c>
      <c r="M14" s="8">
        <f>SUM(L14/K14)</f>
        <v>196.00016666666667</v>
      </c>
      <c r="N14" s="7">
        <f>SUM(N12:N13)</f>
        <v>18</v>
      </c>
      <c r="O14" s="8">
        <f>SUM(M14+N14)</f>
        <v>214.00016666666667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E12:J12 B12:C12" name="Range1_1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D12" name="Range1_1_1_1"/>
  </protectedRanges>
  <conditionalFormatting sqref="J2">
    <cfRule type="top10" dxfId="323" priority="13" rank="1"/>
  </conditionalFormatting>
  <conditionalFormatting sqref="I2">
    <cfRule type="top10" dxfId="322" priority="18" rank="1"/>
  </conditionalFormatting>
  <conditionalFormatting sqref="E2">
    <cfRule type="top10" dxfId="321" priority="17" rank="1"/>
  </conditionalFormatting>
  <conditionalFormatting sqref="F2">
    <cfRule type="top10" dxfId="320" priority="16" rank="1"/>
  </conditionalFormatting>
  <conditionalFormatting sqref="G2">
    <cfRule type="top10" dxfId="319" priority="15" rank="1"/>
  </conditionalFormatting>
  <conditionalFormatting sqref="H2">
    <cfRule type="top10" dxfId="318" priority="14" rank="1"/>
  </conditionalFormatting>
  <conditionalFormatting sqref="F12">
    <cfRule type="top10" dxfId="317" priority="6" rank="1"/>
  </conditionalFormatting>
  <conditionalFormatting sqref="G12">
    <cfRule type="top10" dxfId="316" priority="5" rank="1"/>
  </conditionalFormatting>
  <conditionalFormatting sqref="H12">
    <cfRule type="top10" dxfId="315" priority="4" rank="1"/>
  </conditionalFormatting>
  <conditionalFormatting sqref="I12">
    <cfRule type="top10" dxfId="314" priority="3" rank="1"/>
  </conditionalFormatting>
  <conditionalFormatting sqref="J12">
    <cfRule type="top10" dxfId="313" priority="2" rank="1"/>
  </conditionalFormatting>
  <conditionalFormatting sqref="E12">
    <cfRule type="top10" dxfId="312" priority="1" rank="1"/>
  </conditionalFormatting>
  <hyperlinks>
    <hyperlink ref="Q1" location="'Virginia Indoor Rankings'!A1" display="Return to Rankings" xr:uid="{5018EB5C-A67C-4429-851A-3791DAF9D6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6B456-5840-408F-8287-2E591CF02050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9CF20-EAF8-4270-A8F3-82BA5362922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54</v>
      </c>
      <c r="C2" s="11">
        <v>44156</v>
      </c>
      <c r="D2" s="12" t="s">
        <v>51</v>
      </c>
      <c r="E2" s="13">
        <v>191</v>
      </c>
      <c r="F2" s="13">
        <v>189</v>
      </c>
      <c r="G2" s="13">
        <v>191</v>
      </c>
      <c r="H2" s="13">
        <v>194</v>
      </c>
      <c r="I2" s="13">
        <v>195</v>
      </c>
      <c r="J2" s="13">
        <v>196</v>
      </c>
      <c r="K2" s="14">
        <v>6</v>
      </c>
      <c r="L2" s="14">
        <v>1156</v>
      </c>
      <c r="M2" s="15">
        <v>192.66666666666666</v>
      </c>
      <c r="N2" s="16">
        <v>4</v>
      </c>
      <c r="O2" s="17">
        <v>196.66666666666666</v>
      </c>
    </row>
    <row r="3" spans="1:17" x14ac:dyDescent="0.25">
      <c r="A3" s="9" t="s">
        <v>32</v>
      </c>
      <c r="B3" s="10" t="s">
        <v>54</v>
      </c>
      <c r="C3" s="11">
        <v>44170</v>
      </c>
      <c r="D3" s="12" t="s">
        <v>51</v>
      </c>
      <c r="E3" s="13">
        <v>195</v>
      </c>
      <c r="F3" s="13">
        <v>195</v>
      </c>
      <c r="G3" s="13">
        <v>193</v>
      </c>
      <c r="H3" s="13">
        <v>195</v>
      </c>
      <c r="I3" s="13"/>
      <c r="J3" s="13"/>
      <c r="K3" s="14">
        <v>4</v>
      </c>
      <c r="L3" s="14">
        <v>778</v>
      </c>
      <c r="M3" s="15">
        <v>194.5</v>
      </c>
      <c r="N3" s="16">
        <v>2</v>
      </c>
      <c r="O3" s="17">
        <v>196.5</v>
      </c>
    </row>
    <row r="5" spans="1:17" x14ac:dyDescent="0.25">
      <c r="K5" s="7">
        <f>SUM(K2:K4)</f>
        <v>10</v>
      </c>
      <c r="L5" s="7">
        <f>SUM(L2:L4)</f>
        <v>1934</v>
      </c>
      <c r="M5" s="8">
        <f>SUM(L5/K5)</f>
        <v>193.4</v>
      </c>
      <c r="N5" s="7">
        <f>SUM(N2:N4)</f>
        <v>6</v>
      </c>
      <c r="O5" s="8">
        <f>SUM(M5+N5)</f>
        <v>199.4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J2">
    <cfRule type="top10" dxfId="311" priority="7" rank="1"/>
  </conditionalFormatting>
  <conditionalFormatting sqref="I2">
    <cfRule type="top10" dxfId="310" priority="12" rank="1"/>
  </conditionalFormatting>
  <conditionalFormatting sqref="E2">
    <cfRule type="top10" dxfId="309" priority="11" rank="1"/>
  </conditionalFormatting>
  <conditionalFormatting sqref="F2">
    <cfRule type="top10" dxfId="308" priority="10" rank="1"/>
  </conditionalFormatting>
  <conditionalFormatting sqref="G2">
    <cfRule type="top10" dxfId="307" priority="9" rank="1"/>
  </conditionalFormatting>
  <conditionalFormatting sqref="H2">
    <cfRule type="top10" dxfId="306" priority="8" rank="1"/>
  </conditionalFormatting>
  <conditionalFormatting sqref="I3">
    <cfRule type="top10" dxfId="305" priority="6" rank="1"/>
  </conditionalFormatting>
  <conditionalFormatting sqref="E3">
    <cfRule type="top10" dxfId="304" priority="5" rank="1"/>
  </conditionalFormatting>
  <conditionalFormatting sqref="F3">
    <cfRule type="top10" dxfId="303" priority="4" rank="1"/>
  </conditionalFormatting>
  <conditionalFormatting sqref="G3">
    <cfRule type="top10" dxfId="302" priority="3" rank="1"/>
  </conditionalFormatting>
  <conditionalFormatting sqref="H3">
    <cfRule type="top10" dxfId="301" priority="2" rank="1"/>
  </conditionalFormatting>
  <conditionalFormatting sqref="J3">
    <cfRule type="top10" dxfId="300" priority="1" rank="1"/>
  </conditionalFormatting>
  <hyperlinks>
    <hyperlink ref="Q1" location="'Virginia Indoor Rankings'!A1" display="Return to Rankings" xr:uid="{3633314C-4EFD-4858-8256-522511EE6A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8D8BBB-B32E-440A-A98E-33507B8F98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F41D-E575-4B92-814B-A2B7B8118C29}">
  <sheetPr codeName="Sheet84"/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25</v>
      </c>
      <c r="C2" s="11">
        <v>44156</v>
      </c>
      <c r="D2" s="12" t="s">
        <v>51</v>
      </c>
      <c r="E2" s="13">
        <v>194</v>
      </c>
      <c r="F2" s="13">
        <v>193</v>
      </c>
      <c r="G2" s="13">
        <v>195</v>
      </c>
      <c r="H2" s="13">
        <v>198</v>
      </c>
      <c r="I2" s="13">
        <v>198</v>
      </c>
      <c r="J2" s="13">
        <v>199</v>
      </c>
      <c r="K2" s="14">
        <v>6</v>
      </c>
      <c r="L2" s="14">
        <v>1177</v>
      </c>
      <c r="M2" s="15">
        <v>196.16666666666666</v>
      </c>
      <c r="N2" s="16">
        <v>4</v>
      </c>
      <c r="O2" s="17">
        <v>200.16666666666666</v>
      </c>
    </row>
    <row r="3" spans="1:17" x14ac:dyDescent="0.25">
      <c r="A3" s="9" t="s">
        <v>32</v>
      </c>
      <c r="B3" s="10" t="s">
        <v>25</v>
      </c>
      <c r="C3" s="11">
        <v>44170</v>
      </c>
      <c r="D3" s="12" t="s">
        <v>51</v>
      </c>
      <c r="E3" s="13">
        <v>196</v>
      </c>
      <c r="F3" s="13">
        <v>198</v>
      </c>
      <c r="G3" s="13">
        <v>196</v>
      </c>
      <c r="H3" s="13">
        <v>193</v>
      </c>
      <c r="I3" s="13"/>
      <c r="J3" s="13"/>
      <c r="K3" s="14">
        <v>4</v>
      </c>
      <c r="L3" s="14">
        <v>783</v>
      </c>
      <c r="M3" s="15">
        <v>195.75</v>
      </c>
      <c r="N3" s="16">
        <v>4</v>
      </c>
      <c r="O3" s="17">
        <v>199.75</v>
      </c>
    </row>
    <row r="4" spans="1:17" x14ac:dyDescent="0.25">
      <c r="A4" s="9" t="s">
        <v>32</v>
      </c>
      <c r="B4" s="10" t="s">
        <v>65</v>
      </c>
      <c r="C4" s="11">
        <v>44177</v>
      </c>
      <c r="D4" s="12" t="s">
        <v>51</v>
      </c>
      <c r="E4" s="13">
        <v>198</v>
      </c>
      <c r="F4" s="13">
        <v>196</v>
      </c>
      <c r="G4" s="13">
        <v>199</v>
      </c>
      <c r="H4" s="13">
        <v>198</v>
      </c>
      <c r="I4" s="13">
        <v>200.001</v>
      </c>
      <c r="J4" s="13">
        <v>196</v>
      </c>
      <c r="K4" s="14">
        <v>6</v>
      </c>
      <c r="L4" s="14">
        <v>1187.001</v>
      </c>
      <c r="M4" s="15">
        <v>197.83349999999999</v>
      </c>
      <c r="N4" s="16">
        <v>8</v>
      </c>
      <c r="O4" s="17">
        <v>205.83349999999999</v>
      </c>
    </row>
    <row r="5" spans="1:17" x14ac:dyDescent="0.25">
      <c r="A5" s="9" t="s">
        <v>32</v>
      </c>
      <c r="B5" s="10" t="s">
        <v>25</v>
      </c>
      <c r="C5" s="11">
        <v>44219</v>
      </c>
      <c r="D5" s="11" t="s">
        <v>51</v>
      </c>
      <c r="E5" s="13">
        <v>199</v>
      </c>
      <c r="F5" s="13">
        <v>195</v>
      </c>
      <c r="G5" s="13"/>
      <c r="H5" s="13"/>
      <c r="I5" s="13"/>
      <c r="J5" s="13"/>
      <c r="K5" s="14">
        <v>2</v>
      </c>
      <c r="L5" s="14">
        <v>394</v>
      </c>
      <c r="M5" s="15">
        <v>197</v>
      </c>
      <c r="N5" s="16">
        <v>2</v>
      </c>
      <c r="O5" s="17">
        <v>199</v>
      </c>
    </row>
    <row r="6" spans="1:17" x14ac:dyDescent="0.25">
      <c r="A6" s="9" t="s">
        <v>32</v>
      </c>
      <c r="B6" s="10" t="s">
        <v>25</v>
      </c>
      <c r="C6" s="11">
        <v>44226</v>
      </c>
      <c r="D6" s="11" t="s">
        <v>51</v>
      </c>
      <c r="E6" s="13">
        <v>198</v>
      </c>
      <c r="F6" s="13">
        <v>199</v>
      </c>
      <c r="G6" s="13">
        <v>196</v>
      </c>
      <c r="H6" s="13"/>
      <c r="I6" s="13"/>
      <c r="J6" s="13"/>
      <c r="K6" s="14">
        <v>3</v>
      </c>
      <c r="L6" s="14">
        <v>593</v>
      </c>
      <c r="M6" s="15">
        <v>197.66666666666666</v>
      </c>
      <c r="N6" s="16">
        <v>2</v>
      </c>
      <c r="O6" s="17">
        <v>199.66666666666666</v>
      </c>
    </row>
    <row r="7" spans="1:17" x14ac:dyDescent="0.25">
      <c r="A7" s="9" t="s">
        <v>32</v>
      </c>
      <c r="B7" s="10" t="s">
        <v>25</v>
      </c>
      <c r="C7" s="11">
        <v>44233</v>
      </c>
      <c r="D7" s="12" t="s">
        <v>51</v>
      </c>
      <c r="E7" s="13">
        <v>199</v>
      </c>
      <c r="F7" s="13">
        <v>196</v>
      </c>
      <c r="G7" s="13">
        <v>199</v>
      </c>
      <c r="H7" s="13">
        <v>199</v>
      </c>
      <c r="I7" s="13"/>
      <c r="J7" s="13"/>
      <c r="K7" s="14">
        <v>4</v>
      </c>
      <c r="L7" s="14">
        <v>793</v>
      </c>
      <c r="M7" s="15">
        <v>198.25</v>
      </c>
      <c r="N7" s="16">
        <v>4</v>
      </c>
      <c r="O7" s="17">
        <v>202.25</v>
      </c>
    </row>
    <row r="8" spans="1:17" x14ac:dyDescent="0.25">
      <c r="A8" s="9" t="s">
        <v>106</v>
      </c>
      <c r="B8" s="10" t="s">
        <v>25</v>
      </c>
      <c r="C8" s="11">
        <v>44261</v>
      </c>
      <c r="D8" s="12" t="s">
        <v>107</v>
      </c>
      <c r="E8" s="13">
        <v>196</v>
      </c>
      <c r="F8" s="13">
        <v>197</v>
      </c>
      <c r="G8" s="13">
        <v>198</v>
      </c>
      <c r="H8" s="13">
        <v>198</v>
      </c>
      <c r="I8" s="13"/>
      <c r="J8" s="13"/>
      <c r="K8" s="14">
        <v>4</v>
      </c>
      <c r="L8" s="14">
        <v>789</v>
      </c>
      <c r="M8" s="15">
        <v>197.25</v>
      </c>
      <c r="N8" s="16">
        <v>4</v>
      </c>
      <c r="O8" s="17">
        <v>201.25</v>
      </c>
    </row>
    <row r="11" spans="1:17" x14ac:dyDescent="0.25">
      <c r="K11" s="7">
        <f>SUM(K2:K10)</f>
        <v>29</v>
      </c>
      <c r="L11" s="7">
        <f>SUM(L2:L10)</f>
        <v>5716.0010000000002</v>
      </c>
      <c r="M11" s="8">
        <f>SUM(L11/K11)</f>
        <v>197.10348275862069</v>
      </c>
      <c r="N11" s="7">
        <f>SUM(N2:N10)</f>
        <v>28</v>
      </c>
      <c r="O11" s="8">
        <f>SUM(M11+N11)</f>
        <v>225.10348275862069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:D4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D5" name="Range1_7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D6" name="Range1_9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8"/>
    <protectedRange algorithmName="SHA-512" hashValue="ON39YdpmFHfN9f47KpiRvqrKx0V9+erV1CNkpWzYhW/Qyc6aT8rEyCrvauWSYGZK2ia3o7vd3akF07acHAFpOA==" saltValue="yVW9XmDwTqEnmpSGai0KYg==" spinCount="100000" sqref="E7:H7" name="Range1_3_2_1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7"/>
    <protectedRange algorithmName="SHA-512" hashValue="ON39YdpmFHfN9f47KpiRvqrKx0V9+erV1CNkpWzYhW/Qyc6aT8rEyCrvauWSYGZK2ia3o7vd3akF07acHAFpOA==" saltValue="yVW9XmDwTqEnmpSGai0KYg==" spinCount="100000" sqref="E8:H8" name="Range1_3_6"/>
  </protectedRanges>
  <conditionalFormatting sqref="I2">
    <cfRule type="top10" dxfId="299" priority="42" rank="1"/>
  </conditionalFormatting>
  <conditionalFormatting sqref="E2">
    <cfRule type="top10" dxfId="298" priority="41" rank="1"/>
  </conditionalFormatting>
  <conditionalFormatting sqref="F2">
    <cfRule type="top10" dxfId="297" priority="40" rank="1"/>
  </conditionalFormatting>
  <conditionalFormatting sqref="G2">
    <cfRule type="top10" dxfId="296" priority="39" rank="1"/>
  </conditionalFormatting>
  <conditionalFormatting sqref="H2">
    <cfRule type="top10" dxfId="295" priority="38" rank="1"/>
  </conditionalFormatting>
  <conditionalFormatting sqref="J2">
    <cfRule type="top10" dxfId="294" priority="37" rank="1"/>
  </conditionalFormatting>
  <conditionalFormatting sqref="I3">
    <cfRule type="top10" dxfId="293" priority="36" rank="1"/>
  </conditionalFormatting>
  <conditionalFormatting sqref="E3">
    <cfRule type="top10" dxfId="292" priority="35" rank="1"/>
  </conditionalFormatting>
  <conditionalFormatting sqref="F3">
    <cfRule type="top10" dxfId="291" priority="34" rank="1"/>
  </conditionalFormatting>
  <conditionalFormatting sqref="G3">
    <cfRule type="top10" dxfId="290" priority="33" rank="1"/>
  </conditionalFormatting>
  <conditionalFormatting sqref="H3">
    <cfRule type="top10" dxfId="289" priority="32" rank="1"/>
  </conditionalFormatting>
  <conditionalFormatting sqref="J3">
    <cfRule type="top10" dxfId="288" priority="31" rank="1"/>
  </conditionalFormatting>
  <conditionalFormatting sqref="I4">
    <cfRule type="top10" dxfId="287" priority="30" rank="1"/>
  </conditionalFormatting>
  <conditionalFormatting sqref="E4">
    <cfRule type="top10" dxfId="286" priority="29" rank="1"/>
  </conditionalFormatting>
  <conditionalFormatting sqref="F4">
    <cfRule type="top10" dxfId="285" priority="28" rank="1"/>
  </conditionalFormatting>
  <conditionalFormatting sqref="G4">
    <cfRule type="top10" dxfId="284" priority="27" rank="1"/>
  </conditionalFormatting>
  <conditionalFormatting sqref="H4">
    <cfRule type="top10" dxfId="283" priority="26" rank="1"/>
  </conditionalFormatting>
  <conditionalFormatting sqref="J4">
    <cfRule type="top10" dxfId="282" priority="25" rank="1"/>
  </conditionalFormatting>
  <conditionalFormatting sqref="I5">
    <cfRule type="top10" dxfId="281" priority="24" rank="1"/>
  </conditionalFormatting>
  <conditionalFormatting sqref="E5">
    <cfRule type="top10" dxfId="280" priority="23" rank="1"/>
  </conditionalFormatting>
  <conditionalFormatting sqref="F5">
    <cfRule type="top10" dxfId="279" priority="22" rank="1"/>
  </conditionalFormatting>
  <conditionalFormatting sqref="G5">
    <cfRule type="top10" dxfId="278" priority="21" rank="1"/>
  </conditionalFormatting>
  <conditionalFormatting sqref="H5">
    <cfRule type="top10" dxfId="277" priority="20" rank="1"/>
  </conditionalFormatting>
  <conditionalFormatting sqref="J5">
    <cfRule type="top10" dxfId="276" priority="19" rank="1"/>
  </conditionalFormatting>
  <conditionalFormatting sqref="I6">
    <cfRule type="top10" dxfId="275" priority="18" rank="1"/>
  </conditionalFormatting>
  <conditionalFormatting sqref="E6">
    <cfRule type="top10" dxfId="274" priority="17" rank="1"/>
  </conditionalFormatting>
  <conditionalFormatting sqref="F6">
    <cfRule type="top10" dxfId="273" priority="16" rank="1"/>
  </conditionalFormatting>
  <conditionalFormatting sqref="G6">
    <cfRule type="top10" dxfId="272" priority="15" rank="1"/>
  </conditionalFormatting>
  <conditionalFormatting sqref="H6">
    <cfRule type="top10" dxfId="271" priority="14" rank="1"/>
  </conditionalFormatting>
  <conditionalFormatting sqref="J6">
    <cfRule type="top10" dxfId="270" priority="13" rank="1"/>
  </conditionalFormatting>
  <conditionalFormatting sqref="I7">
    <cfRule type="top10" dxfId="269" priority="12" rank="1"/>
  </conditionalFormatting>
  <conditionalFormatting sqref="E7">
    <cfRule type="top10" dxfId="268" priority="11" rank="1"/>
  </conditionalFormatting>
  <conditionalFormatting sqref="F7">
    <cfRule type="top10" dxfId="267" priority="10" rank="1"/>
  </conditionalFormatting>
  <conditionalFormatting sqref="G7">
    <cfRule type="top10" dxfId="266" priority="9" rank="1"/>
  </conditionalFormatting>
  <conditionalFormatting sqref="H7">
    <cfRule type="top10" dxfId="265" priority="8" rank="1"/>
  </conditionalFormatting>
  <conditionalFormatting sqref="J7">
    <cfRule type="top10" dxfId="264" priority="7" rank="1"/>
  </conditionalFormatting>
  <conditionalFormatting sqref="F8">
    <cfRule type="top10" dxfId="263" priority="5" rank="1"/>
  </conditionalFormatting>
  <conditionalFormatting sqref="G8">
    <cfRule type="top10" dxfId="262" priority="4" rank="1"/>
  </conditionalFormatting>
  <conditionalFormatting sqref="H8">
    <cfRule type="top10" dxfId="261" priority="3" rank="1"/>
  </conditionalFormatting>
  <conditionalFormatting sqref="I8">
    <cfRule type="top10" dxfId="260" priority="1" rank="1"/>
  </conditionalFormatting>
  <conditionalFormatting sqref="J8">
    <cfRule type="top10" dxfId="259" priority="2" rank="1"/>
  </conditionalFormatting>
  <conditionalFormatting sqref="E8">
    <cfRule type="top10" dxfId="258" priority="6" rank="1"/>
  </conditionalFormatting>
  <hyperlinks>
    <hyperlink ref="Q1" location="'Virginia Indoor Rankings'!A1" display="Return to Rankings" xr:uid="{7D55F4DD-7E9F-4E43-8676-12AD1F046C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3E4A88-8B59-4D9E-AB76-C223A2AA3D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6FF8567-267B-4122-9AA4-3A13E0BA627A}">
          <x14:formula1>
            <xm:f>'C:\Users\abra2\AppData\Local\Packages\Microsoft.MicrosoftEdge_8wekyb3d8bbwe\TempState\Downloads\[__ABRA Scoring Program  2-24-2020 MASTER (2).xlsm]DATA'!#REF!</xm:f>
          </x14:formula1>
          <xm:sqref>B2:B8 D2:D8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424C-280E-4E86-8D31-F5E58E15F313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89</v>
      </c>
      <c r="C2" s="11">
        <v>44177</v>
      </c>
      <c r="D2" s="12" t="s">
        <v>51</v>
      </c>
      <c r="E2" s="13">
        <v>194</v>
      </c>
      <c r="F2" s="13">
        <v>195</v>
      </c>
      <c r="G2" s="13">
        <v>197</v>
      </c>
      <c r="H2" s="13">
        <v>193</v>
      </c>
      <c r="I2" s="13">
        <v>195</v>
      </c>
      <c r="J2" s="13">
        <v>195</v>
      </c>
      <c r="K2" s="14">
        <v>6</v>
      </c>
      <c r="L2" s="14">
        <v>1169</v>
      </c>
      <c r="M2" s="15">
        <v>194.83333333333334</v>
      </c>
      <c r="N2" s="16">
        <v>4</v>
      </c>
      <c r="O2" s="17">
        <v>198.83333333333334</v>
      </c>
    </row>
    <row r="3" spans="1:17" x14ac:dyDescent="0.25">
      <c r="D3" s="12"/>
    </row>
    <row r="5" spans="1:17" x14ac:dyDescent="0.25">
      <c r="K5" s="7">
        <f>SUM(K2:K4)</f>
        <v>6</v>
      </c>
      <c r="L5" s="7">
        <f>SUM(L2:L4)</f>
        <v>1169</v>
      </c>
      <c r="M5" s="8">
        <f>SUM(L5/K5)</f>
        <v>194.83333333333334</v>
      </c>
      <c r="N5" s="7">
        <f>SUM(N2:N4)</f>
        <v>4</v>
      </c>
      <c r="O5" s="8">
        <f>SUM(M5+N5)</f>
        <v>198.83333333333334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9" t="s">
        <v>32</v>
      </c>
      <c r="B11" s="10" t="s">
        <v>48</v>
      </c>
      <c r="C11" s="11">
        <v>44219</v>
      </c>
      <c r="D11" s="11" t="s">
        <v>51</v>
      </c>
      <c r="E11" s="13">
        <v>197</v>
      </c>
      <c r="F11" s="13">
        <v>197</v>
      </c>
      <c r="G11" s="13"/>
      <c r="H11" s="13"/>
      <c r="I11" s="13"/>
      <c r="J11" s="13"/>
      <c r="K11" s="14">
        <v>2</v>
      </c>
      <c r="L11" s="14">
        <v>394</v>
      </c>
      <c r="M11" s="15">
        <v>197</v>
      </c>
      <c r="N11" s="16">
        <v>2</v>
      </c>
      <c r="O11" s="17">
        <v>199</v>
      </c>
    </row>
    <row r="12" spans="1:17" x14ac:dyDescent="0.25">
      <c r="D12" s="12"/>
    </row>
    <row r="14" spans="1:17" x14ac:dyDescent="0.25">
      <c r="K14" s="7">
        <f>SUM(K11:K13)</f>
        <v>2</v>
      </c>
      <c r="L14" s="7">
        <f>SUM(L11:L13)</f>
        <v>394</v>
      </c>
      <c r="M14" s="8">
        <f>SUM(L14/K14)</f>
        <v>197</v>
      </c>
      <c r="N14" s="7">
        <f>SUM(N11:N13)</f>
        <v>2</v>
      </c>
      <c r="O14" s="8">
        <f>SUM(M14+N14)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:D3 D12" name="Range1_1"/>
    <protectedRange algorithmName="SHA-512" hashValue="ON39YdpmFHfN9f47KpiRvqrKx0V9+erV1CNkpWzYhW/Qyc6aT8rEyCrvauWSYGZK2ia3o7vd3akF07acHAFpOA==" saltValue="yVW9XmDwTqEnmpSGai0KYg==" spinCount="100000" sqref="I11:J11 B11:D11" name="Range1_7"/>
    <protectedRange algorithmName="SHA-512" hashValue="ON39YdpmFHfN9f47KpiRvqrKx0V9+erV1CNkpWzYhW/Qyc6aT8rEyCrvauWSYGZK2ia3o7vd3akF07acHAFpOA==" saltValue="yVW9XmDwTqEnmpSGai0KYg==" spinCount="100000" sqref="E11:H11" name="Range1_3_3"/>
  </protectedRanges>
  <conditionalFormatting sqref="F2">
    <cfRule type="top10" dxfId="257" priority="18" rank="1"/>
  </conditionalFormatting>
  <conditionalFormatting sqref="G2">
    <cfRule type="top10" dxfId="256" priority="17" rank="1"/>
  </conditionalFormatting>
  <conditionalFormatting sqref="H2">
    <cfRule type="top10" dxfId="255" priority="16" rank="1"/>
  </conditionalFormatting>
  <conditionalFormatting sqref="I2">
    <cfRule type="top10" dxfId="254" priority="15" rank="1"/>
  </conditionalFormatting>
  <conditionalFormatting sqref="J2">
    <cfRule type="top10" dxfId="253" priority="14" rank="1"/>
  </conditionalFormatting>
  <conditionalFormatting sqref="E2">
    <cfRule type="top10" dxfId="252" priority="13" rank="1"/>
  </conditionalFormatting>
  <conditionalFormatting sqref="I11">
    <cfRule type="top10" dxfId="251" priority="6" rank="1"/>
  </conditionalFormatting>
  <conditionalFormatting sqref="E11">
    <cfRule type="top10" dxfId="250" priority="5" rank="1"/>
  </conditionalFormatting>
  <conditionalFormatting sqref="F11">
    <cfRule type="top10" dxfId="249" priority="4" rank="1"/>
  </conditionalFormatting>
  <conditionalFormatting sqref="G11">
    <cfRule type="top10" dxfId="248" priority="3" rank="1"/>
  </conditionalFormatting>
  <conditionalFormatting sqref="H11">
    <cfRule type="top10" dxfId="247" priority="2" rank="1"/>
  </conditionalFormatting>
  <conditionalFormatting sqref="J11">
    <cfRule type="top10" dxfId="246" priority="1" rank="1"/>
  </conditionalFormatting>
  <hyperlinks>
    <hyperlink ref="Q1" location="'Virginia Indoor Rankings'!A1" display="Return to Rankings" xr:uid="{E0C6B939-BD4C-45AC-BB9C-341AFF0701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28300A-6715-4631-96E8-67F736AFC458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  <x14:dataValidation type="list" allowBlank="1" showInputMessage="1" showErrorMessage="1" xr:uid="{2700CF5A-3C9A-4C0B-A4FD-C71D6E58F591}">
          <x14:formula1>
            <xm:f>'C:\Users\abra2\AppData\Local\Packages\Microsoft.MicrosoftEdge_8wekyb3d8bbwe\TempState\Downloads\[__ABRA Scoring Program  2-24-2020 MASTER (2).xlsm]DATA'!#REF!</xm:f>
          </x14:formula1>
          <xm:sqref>D2:D3 D11:D12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XFD71"/>
  <sheetViews>
    <sheetView tabSelected="1" topLeftCell="A55" workbookViewId="0"/>
  </sheetViews>
  <sheetFormatPr defaultColWidth="9.140625" defaultRowHeight="15" x14ac:dyDescent="0.25"/>
  <cols>
    <col min="1" max="1" width="9.140625" style="19"/>
    <col min="2" max="2" width="13.42578125" style="19" bestFit="1" customWidth="1"/>
    <col min="3" max="3" width="19.7109375" style="19" customWidth="1"/>
    <col min="4" max="4" width="15.7109375" style="19" bestFit="1" customWidth="1"/>
    <col min="5" max="5" width="16.140625" style="20" bestFit="1" customWidth="1"/>
    <col min="6" max="6" width="9.140625" style="34"/>
    <col min="7" max="7" width="9.140625" style="19"/>
    <col min="8" max="8" width="16.28515625" style="34" bestFit="1" customWidth="1"/>
    <col min="9" max="9" width="3.7109375" style="19" customWidth="1"/>
    <col min="10" max="16384" width="9.140625" style="19"/>
  </cols>
  <sheetData>
    <row r="1" spans="1:8" x14ac:dyDescent="0.25">
      <c r="A1" s="24"/>
      <c r="B1" s="24"/>
      <c r="C1" s="24"/>
      <c r="D1" s="24"/>
      <c r="E1" s="25"/>
      <c r="F1" s="32"/>
      <c r="G1" s="24"/>
      <c r="H1" s="32"/>
    </row>
    <row r="2" spans="1:8" ht="28.5" x14ac:dyDescent="0.45">
      <c r="A2" s="24"/>
      <c r="B2" s="24"/>
      <c r="C2" s="31" t="s">
        <v>102</v>
      </c>
      <c r="D2" s="24"/>
      <c r="E2" s="25"/>
      <c r="F2" s="32"/>
      <c r="G2" s="24"/>
      <c r="H2" s="32"/>
    </row>
    <row r="3" spans="1:8" ht="18.75" x14ac:dyDescent="0.3">
      <c r="A3" s="24"/>
      <c r="B3" s="24"/>
      <c r="C3" s="24"/>
      <c r="D3" s="26" t="s">
        <v>50</v>
      </c>
      <c r="E3" s="25"/>
      <c r="F3" s="32"/>
      <c r="G3" s="24"/>
      <c r="H3" s="32"/>
    </row>
    <row r="4" spans="1:8" x14ac:dyDescent="0.25">
      <c r="A4" s="24"/>
      <c r="B4" s="24"/>
      <c r="C4" s="24"/>
      <c r="D4" s="24"/>
      <c r="E4" s="25"/>
      <c r="F4" s="32"/>
      <c r="G4" s="24"/>
      <c r="H4" s="32"/>
    </row>
    <row r="5" spans="1:8" ht="20.25" customHeight="1" x14ac:dyDescent="0.4">
      <c r="A5" s="22" t="s">
        <v>0</v>
      </c>
      <c r="B5" s="22" t="s">
        <v>1</v>
      </c>
      <c r="C5" s="22" t="s">
        <v>2</v>
      </c>
      <c r="D5" s="22" t="s">
        <v>11</v>
      </c>
      <c r="E5" s="23" t="s">
        <v>16</v>
      </c>
      <c r="F5" s="33" t="s">
        <v>17</v>
      </c>
      <c r="G5" s="22" t="s">
        <v>14</v>
      </c>
      <c r="H5" s="33" t="s">
        <v>18</v>
      </c>
    </row>
    <row r="6" spans="1:8" x14ac:dyDescent="0.25">
      <c r="A6" s="19">
        <v>1</v>
      </c>
      <c r="B6" s="19" t="s">
        <v>19</v>
      </c>
      <c r="C6" s="21" t="s">
        <v>35</v>
      </c>
      <c r="D6" s="20">
        <f>SUM('Chuck Morrell'!K9)</f>
        <v>23</v>
      </c>
      <c r="E6" s="20">
        <f>SUM('Chuck Morrell'!L9)</f>
        <v>4577.0129999999999</v>
      </c>
      <c r="F6" s="34">
        <f>SUM('Chuck Morrell'!M9)</f>
        <v>199.00056521739131</v>
      </c>
      <c r="G6" s="20">
        <f>SUM('Chuck Morrell'!N9)</f>
        <v>73</v>
      </c>
      <c r="H6" s="34">
        <f>SUM('Chuck Morrell'!O9)</f>
        <v>272.00056521739134</v>
      </c>
    </row>
    <row r="7" spans="1:8" x14ac:dyDescent="0.25">
      <c r="A7" s="19">
        <v>2</v>
      </c>
      <c r="B7" s="19" t="s">
        <v>19</v>
      </c>
      <c r="C7" s="21" t="s">
        <v>44</v>
      </c>
      <c r="D7" s="20">
        <f>SUM('Cecil Combs'!K13)</f>
        <v>38</v>
      </c>
      <c r="E7" s="20">
        <f>SUM('Cecil Combs'!L13)</f>
        <v>7514.0039999999999</v>
      </c>
      <c r="F7" s="34">
        <f>SUM('Cecil Combs'!M13)</f>
        <v>197.73694736842106</v>
      </c>
      <c r="G7" s="20">
        <f>SUM('Cecil Combs'!N13)</f>
        <v>53</v>
      </c>
      <c r="H7" s="34">
        <f>SUM('Cecil Combs'!O13)</f>
        <v>250.73694736842106</v>
      </c>
    </row>
    <row r="8" spans="1:8" x14ac:dyDescent="0.25">
      <c r="A8" s="19">
        <v>3</v>
      </c>
      <c r="B8" s="19" t="s">
        <v>19</v>
      </c>
      <c r="C8" s="21" t="s">
        <v>34</v>
      </c>
      <c r="D8" s="20">
        <f>SUM('Wayne Wills'!K10)</f>
        <v>24</v>
      </c>
      <c r="E8" s="20">
        <f>SUM('Wayne Wills'!L10)</f>
        <v>4761.0030000000006</v>
      </c>
      <c r="F8" s="34">
        <f>SUM('Wayne Wills'!M10)</f>
        <v>198.37512500000003</v>
      </c>
      <c r="G8" s="20">
        <f>SUM('Wayne Wills'!N10)</f>
        <v>44</v>
      </c>
      <c r="H8" s="34">
        <f>SUM('Wayne Wills'!O10)</f>
        <v>242.37512500000003</v>
      </c>
    </row>
    <row r="9" spans="1:8" x14ac:dyDescent="0.25">
      <c r="A9" s="19">
        <v>4</v>
      </c>
      <c r="B9" s="19" t="s">
        <v>19</v>
      </c>
      <c r="C9" s="27" t="s">
        <v>25</v>
      </c>
      <c r="D9" s="20">
        <f>SUM('Jay Boyd'!K11)</f>
        <v>29</v>
      </c>
      <c r="E9" s="20">
        <f>SUM('Jay Boyd'!L11)</f>
        <v>5716.0010000000002</v>
      </c>
      <c r="F9" s="34">
        <f>SUM('Jay Boyd'!M11)</f>
        <v>197.10348275862069</v>
      </c>
      <c r="G9" s="20">
        <f>SUM('Jay Boyd'!N11)</f>
        <v>28</v>
      </c>
      <c r="H9" s="34">
        <f>SUM('Jay Boyd'!O11)</f>
        <v>225.10348275862069</v>
      </c>
    </row>
    <row r="10" spans="1:8" x14ac:dyDescent="0.25">
      <c r="A10" s="19">
        <v>5</v>
      </c>
      <c r="B10" s="19" t="s">
        <v>19</v>
      </c>
      <c r="C10" s="21" t="s">
        <v>38</v>
      </c>
      <c r="D10" s="20">
        <f>SUM('Claude Pennington'!K10)</f>
        <v>22</v>
      </c>
      <c r="E10" s="20">
        <f>SUM('Claude Pennington'!L10)</f>
        <v>4320</v>
      </c>
      <c r="F10" s="34">
        <f>SUM('Claude Pennington'!M10)</f>
        <v>196.36363636363637</v>
      </c>
      <c r="G10" s="20">
        <f>SUM('Claude Pennington'!N10)</f>
        <v>15</v>
      </c>
      <c r="H10" s="34">
        <f>SUM('Claude Pennington'!O10)</f>
        <v>211.36363636363637</v>
      </c>
    </row>
    <row r="11" spans="1:8" x14ac:dyDescent="0.25">
      <c r="A11" s="41"/>
      <c r="B11" s="41"/>
      <c r="C11" s="42"/>
      <c r="D11" s="43"/>
      <c r="E11" s="43"/>
      <c r="F11" s="44"/>
      <c r="G11" s="43"/>
      <c r="H11" s="44"/>
    </row>
    <row r="12" spans="1:8" x14ac:dyDescent="0.25">
      <c r="A12" s="19">
        <v>6</v>
      </c>
      <c r="B12" s="19" t="s">
        <v>19</v>
      </c>
      <c r="C12" s="21" t="s">
        <v>37</v>
      </c>
      <c r="D12" s="20">
        <f>SUM('Stanley Canter'!K8)</f>
        <v>18</v>
      </c>
      <c r="E12" s="20">
        <f>SUM('Stanley Canter'!L8)</f>
        <v>3568.0029999999997</v>
      </c>
      <c r="F12" s="34">
        <f>SUM('Stanley Canter'!M8)</f>
        <v>198.22238888888887</v>
      </c>
      <c r="G12" s="20">
        <f>SUM('Stanley Canter'!N8)</f>
        <v>31</v>
      </c>
      <c r="H12" s="34">
        <f>SUM('Stanley Canter'!O8)</f>
        <v>229.22238888888887</v>
      </c>
    </row>
    <row r="13" spans="1:8" x14ac:dyDescent="0.25">
      <c r="A13" s="19">
        <v>7</v>
      </c>
      <c r="B13" s="19" t="s">
        <v>19</v>
      </c>
      <c r="C13" s="21" t="s">
        <v>52</v>
      </c>
      <c r="D13" s="20">
        <f>SUM('Barry Maney'!K5)</f>
        <v>9</v>
      </c>
      <c r="E13" s="20">
        <f>SUM('Barry Maney'!L5)</f>
        <v>1781.002</v>
      </c>
      <c r="F13" s="34">
        <f>SUM('Barry Maney'!M5)</f>
        <v>197.88911111111111</v>
      </c>
      <c r="G13" s="20">
        <f>SUM('Barry Maney'!N5)</f>
        <v>18</v>
      </c>
      <c r="H13" s="34">
        <f>SUM('Barry Maney'!O5)</f>
        <v>215.88911111111111</v>
      </c>
    </row>
    <row r="14" spans="1:8" x14ac:dyDescent="0.25">
      <c r="A14" s="19">
        <v>8</v>
      </c>
      <c r="B14" s="19" t="s">
        <v>19</v>
      </c>
      <c r="C14" s="21" t="s">
        <v>46</v>
      </c>
      <c r="D14" s="20">
        <f>SUM('Mike Gross'!K6)</f>
        <v>14</v>
      </c>
      <c r="E14" s="20">
        <f>SUM('Mike Gross'!L6)</f>
        <v>2773.0010000000002</v>
      </c>
      <c r="F14" s="34">
        <f>SUM('Mike Gross'!M6)</f>
        <v>198.07150000000001</v>
      </c>
      <c r="G14" s="20">
        <f>SUM('Mike Gross'!N6)</f>
        <v>15</v>
      </c>
      <c r="H14" s="34">
        <f>SUM('Mike Gross'!O6)</f>
        <v>213.07150000000001</v>
      </c>
    </row>
    <row r="15" spans="1:8" x14ac:dyDescent="0.25">
      <c r="A15" s="19">
        <v>9</v>
      </c>
      <c r="B15" s="19" t="s">
        <v>19</v>
      </c>
      <c r="C15" s="21" t="s">
        <v>45</v>
      </c>
      <c r="D15" s="20">
        <f>SUM('Mathew Strong'!K7)</f>
        <v>14</v>
      </c>
      <c r="E15" s="20">
        <f>SUM('Mathew Strong'!L7)</f>
        <v>2772</v>
      </c>
      <c r="F15" s="34">
        <f>SUM('Mathew Strong'!M7)</f>
        <v>198</v>
      </c>
      <c r="G15" s="20">
        <f>SUM('Mathew Strong'!N7)</f>
        <v>14</v>
      </c>
      <c r="H15" s="34">
        <f>SUM('Mathew Strong'!O7)</f>
        <v>212</v>
      </c>
    </row>
    <row r="16" spans="1:8" x14ac:dyDescent="0.25">
      <c r="A16" s="19">
        <v>10</v>
      </c>
      <c r="B16" s="19" t="s">
        <v>19</v>
      </c>
      <c r="C16" s="21" t="s">
        <v>97</v>
      </c>
      <c r="D16" s="20">
        <f>SUM('Dennis Huffman'!K6)</f>
        <v>14</v>
      </c>
      <c r="E16" s="20">
        <f>SUM('Dennis Huffman'!L6)</f>
        <v>2744.0010000000002</v>
      </c>
      <c r="F16" s="34">
        <f>SUM('Dennis Huffman'!M6)</f>
        <v>196.00007142857143</v>
      </c>
      <c r="G16" s="20">
        <f>SUM('Dennis Huffman'!N6)</f>
        <v>15</v>
      </c>
      <c r="H16" s="34">
        <f>SUM('Dennis Huffman'!O6)</f>
        <v>211.00007142857143</v>
      </c>
    </row>
    <row r="17" spans="1:8" x14ac:dyDescent="0.25">
      <c r="A17" s="19">
        <v>11</v>
      </c>
      <c r="B17" s="19" t="s">
        <v>19</v>
      </c>
      <c r="C17" s="21" t="s">
        <v>47</v>
      </c>
      <c r="D17" s="20">
        <f>SUM('Melvin Ferguson'!K5)</f>
        <v>6</v>
      </c>
      <c r="E17" s="20">
        <f>SUM('Melvin Ferguson'!L5)</f>
        <v>1189.001</v>
      </c>
      <c r="F17" s="34">
        <f>SUM('Melvin Ferguson'!M5)</f>
        <v>198.16683333333333</v>
      </c>
      <c r="G17" s="20">
        <f>SUM('Melvin Ferguson'!N5)</f>
        <v>8</v>
      </c>
      <c r="H17" s="34">
        <f>SUM('Melvin Ferguson'!O5)</f>
        <v>206.16683333333333</v>
      </c>
    </row>
    <row r="18" spans="1:8" x14ac:dyDescent="0.25">
      <c r="A18" s="19">
        <v>12</v>
      </c>
      <c r="B18" s="19" t="s">
        <v>19</v>
      </c>
      <c r="C18" s="21" t="s">
        <v>29</v>
      </c>
      <c r="D18" s="20">
        <f>SUM('David Huff'!K23)</f>
        <v>12</v>
      </c>
      <c r="E18" s="20">
        <f>SUM('David Huff'!L23)</f>
        <v>2374</v>
      </c>
      <c r="F18" s="34">
        <f>SUM('David Huff'!M23)</f>
        <v>197.83333333333334</v>
      </c>
      <c r="G18" s="20">
        <f>SUM('David Huff'!N23)</f>
        <v>8</v>
      </c>
      <c r="H18" s="34">
        <f>SUM('David Huff'!O23)</f>
        <v>205.83333333333334</v>
      </c>
    </row>
    <row r="19" spans="1:8" x14ac:dyDescent="0.25">
      <c r="A19" s="19">
        <v>13</v>
      </c>
      <c r="B19" s="19" t="s">
        <v>19</v>
      </c>
      <c r="C19" s="21" t="s">
        <v>53</v>
      </c>
      <c r="D19" s="20">
        <f>SUM('Jody Campbell'!K7)</f>
        <v>15</v>
      </c>
      <c r="E19" s="20">
        <f>SUM('Jody Campbell'!L7)</f>
        <v>2931</v>
      </c>
      <c r="F19" s="34">
        <f>SUM('Jody Campbell'!M7)</f>
        <v>195.4</v>
      </c>
      <c r="G19" s="20">
        <f>SUM('Jody Campbell'!N7)</f>
        <v>10</v>
      </c>
      <c r="H19" s="34">
        <f>SUM('Jody Campbell'!O7)</f>
        <v>205.4</v>
      </c>
    </row>
    <row r="20" spans="1:8" x14ac:dyDescent="0.25">
      <c r="A20" s="19">
        <v>14</v>
      </c>
      <c r="B20" s="19" t="s">
        <v>19</v>
      </c>
      <c r="C20" s="21" t="s">
        <v>28</v>
      </c>
      <c r="D20" s="20">
        <f>SUM('Doc Gilliam'!K19)</f>
        <v>9</v>
      </c>
      <c r="E20" s="20">
        <f>SUM('Doc Gilliam'!L19)</f>
        <v>1776</v>
      </c>
      <c r="F20" s="34">
        <f>SUM('Doc Gilliam'!M19)</f>
        <v>197.33333333333334</v>
      </c>
      <c r="G20" s="20">
        <f>SUM('Doc Gilliam'!N19)</f>
        <v>8</v>
      </c>
      <c r="H20" s="34">
        <f>SUM('Doc Gilliam'!O19)</f>
        <v>205.33333333333334</v>
      </c>
    </row>
    <row r="21" spans="1:8" x14ac:dyDescent="0.25">
      <c r="A21" s="19">
        <v>15</v>
      </c>
      <c r="B21" s="19" t="s">
        <v>19</v>
      </c>
      <c r="C21" s="21" t="s">
        <v>99</v>
      </c>
      <c r="D21" s="20">
        <f>SUM('Steve Fletcher'!K5)</f>
        <v>6</v>
      </c>
      <c r="E21" s="20">
        <f>SUM('Steve Fletcher'!L5)</f>
        <v>1190</v>
      </c>
      <c r="F21" s="34">
        <f>SUM('Steve Fletcher'!M5)</f>
        <v>198.33333333333334</v>
      </c>
      <c r="G21" s="20">
        <f>SUM('Steve Fletcher'!N5)</f>
        <v>6</v>
      </c>
      <c r="H21" s="34">
        <f>SUM('Steve Fletcher'!O5)</f>
        <v>204.33333333333334</v>
      </c>
    </row>
    <row r="22" spans="1:8" x14ac:dyDescent="0.25">
      <c r="A22" s="19">
        <v>16</v>
      </c>
      <c r="B22" s="19" t="s">
        <v>19</v>
      </c>
      <c r="C22" s="21" t="s">
        <v>70</v>
      </c>
      <c r="D22" s="20">
        <f>SUM('Jud Denniston'!K5)</f>
        <v>9</v>
      </c>
      <c r="E22" s="20">
        <f>SUM('Jud Denniston'!L5)</f>
        <v>1773</v>
      </c>
      <c r="F22" s="34">
        <f>SUM('Jud Denniston'!M5)</f>
        <v>197</v>
      </c>
      <c r="G22" s="20">
        <f>SUM('Jud Denniston'!N5)</f>
        <v>6</v>
      </c>
      <c r="H22" s="34">
        <f>SUM('Jud Denniston'!O5)</f>
        <v>203</v>
      </c>
    </row>
    <row r="23" spans="1:8" x14ac:dyDescent="0.25">
      <c r="A23" s="19">
        <v>17</v>
      </c>
      <c r="B23" s="19" t="s">
        <v>19</v>
      </c>
      <c r="C23" s="21" t="s">
        <v>60</v>
      </c>
      <c r="D23" s="20">
        <f>SUM('Scott Sexton'!K4)</f>
        <v>6</v>
      </c>
      <c r="E23" s="20">
        <f>SUM('Scott Sexton'!L4)</f>
        <v>1190</v>
      </c>
      <c r="F23" s="34">
        <f>SUM('Scott Sexton'!M4)</f>
        <v>198.33333333333334</v>
      </c>
      <c r="G23" s="20">
        <f>SUM('Scott Sexton'!N4)</f>
        <v>4</v>
      </c>
      <c r="H23" s="34">
        <f>SUM('Scott Sexton'!O4)</f>
        <v>202.33333333333334</v>
      </c>
    </row>
    <row r="24" spans="1:8" x14ac:dyDescent="0.25">
      <c r="A24" s="19">
        <v>18</v>
      </c>
      <c r="B24" s="19" t="s">
        <v>19</v>
      </c>
      <c r="C24" s="21" t="s">
        <v>67</v>
      </c>
      <c r="D24" s="20">
        <f>SUM('Timmy Rolland'!K5)</f>
        <v>6</v>
      </c>
      <c r="E24" s="20">
        <f>SUM('Timmy Rolland'!L5)</f>
        <v>1187</v>
      </c>
      <c r="F24" s="34">
        <f>SUM('Timmy Rolland'!M5)</f>
        <v>197.83333333333334</v>
      </c>
      <c r="G24" s="20">
        <f>SUM('Timmy Rolland'!N5)</f>
        <v>4</v>
      </c>
      <c r="H24" s="34">
        <f>SUM('Timmy Rolland'!O5)</f>
        <v>201.83333333333334</v>
      </c>
    </row>
    <row r="25" spans="1:8" x14ac:dyDescent="0.25">
      <c r="A25" s="19">
        <v>19</v>
      </c>
      <c r="B25" s="19" t="s">
        <v>19</v>
      </c>
      <c r="C25" s="27" t="s">
        <v>26</v>
      </c>
      <c r="D25" s="20">
        <f>SUM('Steve Pennington'!K16)</f>
        <v>7</v>
      </c>
      <c r="E25" s="20">
        <f>SUM('Steve Pennington'!L16)</f>
        <v>1381</v>
      </c>
      <c r="F25" s="34">
        <f>SUM('Steve Pennington'!M16)</f>
        <v>197.28571428571428</v>
      </c>
      <c r="G25" s="20">
        <f>SUM('Steve Pennington'!N16)</f>
        <v>4</v>
      </c>
      <c r="H25" s="34">
        <f>SUM('Steve Pennington'!O16)</f>
        <v>201.28571428571428</v>
      </c>
    </row>
    <row r="26" spans="1:8" x14ac:dyDescent="0.25">
      <c r="A26" s="19">
        <v>20</v>
      </c>
      <c r="B26" s="19" t="s">
        <v>19</v>
      </c>
      <c r="C26" s="21" t="s">
        <v>43</v>
      </c>
      <c r="D26" s="20">
        <f>SUM('Brad Patton'!K5)</f>
        <v>6</v>
      </c>
      <c r="E26" s="20">
        <f>SUM('Brad Patton'!L5)</f>
        <v>1183</v>
      </c>
      <c r="F26" s="34">
        <f>SUM('Brad Patton'!M5)</f>
        <v>197.16666666666666</v>
      </c>
      <c r="G26" s="20">
        <f>SUM('Brad Patton'!N5)</f>
        <v>4</v>
      </c>
      <c r="H26" s="34">
        <f>SUM('Brad Patton'!O5)</f>
        <v>201.16666666666666</v>
      </c>
    </row>
    <row r="27" spans="1:8" x14ac:dyDescent="0.25">
      <c r="A27" s="19">
        <v>21</v>
      </c>
      <c r="B27" s="19" t="s">
        <v>19</v>
      </c>
      <c r="C27" s="21" t="s">
        <v>73</v>
      </c>
      <c r="D27" s="20">
        <f>SUM('Ethan Pennington'!K4)</f>
        <v>6</v>
      </c>
      <c r="E27" s="20">
        <f>SUM('Ethan Pennington'!L4)</f>
        <v>1182</v>
      </c>
      <c r="F27" s="34">
        <f>SUM('Ethan Pennington'!M4)</f>
        <v>197</v>
      </c>
      <c r="G27" s="20">
        <f>SUM('Ethan Pennington'!N4)</f>
        <v>4</v>
      </c>
      <c r="H27" s="34">
        <f>SUM('Ethan Pennington'!O4)</f>
        <v>201</v>
      </c>
    </row>
    <row r="28" spans="1:8" x14ac:dyDescent="0.25">
      <c r="A28" s="19">
        <v>22</v>
      </c>
      <c r="B28" s="19" t="s">
        <v>19</v>
      </c>
      <c r="C28" s="27" t="s">
        <v>27</v>
      </c>
      <c r="D28" s="20">
        <f>SUM('Dave Jennings'!K17)</f>
        <v>6</v>
      </c>
      <c r="E28" s="20">
        <f>SUM('Dave Jennings'!L17)</f>
        <v>1157</v>
      </c>
      <c r="F28" s="34">
        <f>SUM('Dave Jennings'!M17)</f>
        <v>192.83333333333334</v>
      </c>
      <c r="G28" s="20">
        <f>SUM('Dave Jennings'!N17)</f>
        <v>8</v>
      </c>
      <c r="H28" s="34">
        <f>SUM('Dave Jennings'!O17)</f>
        <v>200.83333333333334</v>
      </c>
    </row>
    <row r="29" spans="1:8" x14ac:dyDescent="0.25">
      <c r="A29" s="19">
        <v>23</v>
      </c>
      <c r="B29" s="19" t="s">
        <v>19</v>
      </c>
      <c r="C29" s="21" t="s">
        <v>75</v>
      </c>
      <c r="D29" s="20">
        <f>SUM('Chris Bradley'!K4)</f>
        <v>6</v>
      </c>
      <c r="E29" s="20">
        <f>SUM('Chris Bradley'!L4)</f>
        <v>1175</v>
      </c>
      <c r="F29" s="34">
        <f>SUM('Chris Bradley'!M4)</f>
        <v>195.83333333333334</v>
      </c>
      <c r="G29" s="20">
        <f>SUM('Chris Bradley'!N4)</f>
        <v>4</v>
      </c>
      <c r="H29" s="34">
        <f>SUM('Chris Bradley'!O4)</f>
        <v>199.83333333333334</v>
      </c>
    </row>
    <row r="30" spans="1:8" x14ac:dyDescent="0.25">
      <c r="A30" s="19">
        <v>24</v>
      </c>
      <c r="B30" s="19" t="s">
        <v>19</v>
      </c>
      <c r="C30" s="21" t="s">
        <v>77</v>
      </c>
      <c r="D30" s="20">
        <f>SUM('Mark Burns'!K4)</f>
        <v>6</v>
      </c>
      <c r="E30" s="20">
        <f>SUM('Mark Burns'!L4)</f>
        <v>1174</v>
      </c>
      <c r="F30" s="34">
        <f>SUM('Mark Burns'!M4)</f>
        <v>195.66666666666666</v>
      </c>
      <c r="G30" s="20">
        <f>SUM('Mark Burns'!N4)</f>
        <v>4</v>
      </c>
      <c r="H30" s="34">
        <f>SUM('Mark Burns'!O4)</f>
        <v>199.66666666666666</v>
      </c>
    </row>
    <row r="31" spans="1:8" x14ac:dyDescent="0.25">
      <c r="A31" s="19">
        <v>25</v>
      </c>
      <c r="B31" s="19" t="s">
        <v>19</v>
      </c>
      <c r="C31" s="27" t="s">
        <v>100</v>
      </c>
      <c r="D31" s="20">
        <f>SUM('Russ Peters'!K4)</f>
        <v>3</v>
      </c>
      <c r="E31" s="20">
        <f>SUM('Russ Peters'!L4)</f>
        <v>593</v>
      </c>
      <c r="F31" s="34">
        <f>SUM('Russ Peters'!M4)</f>
        <v>197.66666666666666</v>
      </c>
      <c r="G31" s="20">
        <f>SUM('Russ Peters'!N4)</f>
        <v>2</v>
      </c>
      <c r="H31" s="34">
        <f>SUM('Russ Peters'!O4)</f>
        <v>199.66666666666666</v>
      </c>
    </row>
    <row r="32" spans="1:8" x14ac:dyDescent="0.25">
      <c r="A32" s="19">
        <v>26</v>
      </c>
      <c r="B32" s="19" t="s">
        <v>19</v>
      </c>
      <c r="C32" s="21" t="s">
        <v>54</v>
      </c>
      <c r="D32" s="20">
        <f>SUM('George Atkins'!K5)</f>
        <v>10</v>
      </c>
      <c r="E32" s="20">
        <f>SUM('George Atkins'!L5)</f>
        <v>1934</v>
      </c>
      <c r="F32" s="34">
        <f>SUM('George Atkins'!M5)</f>
        <v>193.4</v>
      </c>
      <c r="G32" s="20">
        <f>SUM('George Atkins'!N5)</f>
        <v>6</v>
      </c>
      <c r="H32" s="34">
        <f>SUM('George Atkins'!O5)</f>
        <v>199.4</v>
      </c>
    </row>
    <row r="33" spans="1:9" x14ac:dyDescent="0.25">
      <c r="A33" s="19">
        <v>27</v>
      </c>
      <c r="B33" s="19" t="s">
        <v>19</v>
      </c>
      <c r="C33" s="27" t="s">
        <v>101</v>
      </c>
      <c r="D33" s="20">
        <f>SUM('Tim Miller'!K4)</f>
        <v>3</v>
      </c>
      <c r="E33" s="20">
        <f>SUM('Tim Miller'!L4)</f>
        <v>592</v>
      </c>
      <c r="F33" s="34">
        <f>SUM('Tim Miller'!M4)</f>
        <v>197.33333333333334</v>
      </c>
      <c r="G33" s="20">
        <f>SUM('Tim Miller'!N4)</f>
        <v>2</v>
      </c>
      <c r="H33" s="34">
        <f>SUM('Tim Miller'!O4)</f>
        <v>199.33333333333334</v>
      </c>
    </row>
    <row r="34" spans="1:9" x14ac:dyDescent="0.25">
      <c r="A34" s="19">
        <v>28</v>
      </c>
      <c r="B34" s="19" t="s">
        <v>19</v>
      </c>
      <c r="C34" s="21" t="s">
        <v>48</v>
      </c>
      <c r="D34" s="20">
        <f>SUM('Jeromy Viands'!K14)</f>
        <v>2</v>
      </c>
      <c r="E34" s="20">
        <f>SUM('Jeromy Viands'!L14)</f>
        <v>394</v>
      </c>
      <c r="F34" s="34">
        <f>SUM('Jeromy Viands'!M14)</f>
        <v>197</v>
      </c>
      <c r="G34" s="20">
        <f>SUM('Jeromy Viands'!N14)</f>
        <v>2</v>
      </c>
      <c r="H34" s="34">
        <f>SUM('Jeromy Viands'!O14)</f>
        <v>199</v>
      </c>
    </row>
    <row r="35" spans="1:9" x14ac:dyDescent="0.25">
      <c r="A35" s="19">
        <v>29</v>
      </c>
      <c r="B35" s="19" t="s">
        <v>19</v>
      </c>
      <c r="C35" s="21" t="s">
        <v>79</v>
      </c>
      <c r="D35" s="20">
        <f>SUM('Gary Gallion'!K4)</f>
        <v>6</v>
      </c>
      <c r="E35" s="20">
        <f>SUM('Gary Gallion'!L4)</f>
        <v>1160</v>
      </c>
      <c r="F35" s="34">
        <f>SUM('Gary Gallion'!M4)</f>
        <v>193.33333333333334</v>
      </c>
      <c r="G35" s="20">
        <f>SUM('Gary Gallion'!N4)</f>
        <v>4</v>
      </c>
      <c r="H35" s="34">
        <f>SUM('Gary Gallion'!O4)</f>
        <v>197.33333333333334</v>
      </c>
    </row>
    <row r="36" spans="1:9" x14ac:dyDescent="0.25">
      <c r="A36" s="19">
        <v>30</v>
      </c>
      <c r="B36" s="19" t="s">
        <v>19</v>
      </c>
      <c r="C36" s="21" t="s">
        <v>80</v>
      </c>
      <c r="D36" s="20">
        <f>SUM('Judy Gallion'!K4)</f>
        <v>6</v>
      </c>
      <c r="E36" s="20">
        <f>SUM('Judy Gallion'!L4)</f>
        <v>1139</v>
      </c>
      <c r="F36" s="34">
        <f>SUM('Judy Gallion'!M4)</f>
        <v>189.83333333333334</v>
      </c>
      <c r="G36" s="20">
        <f>SUM('Judy Gallion'!N4)</f>
        <v>4</v>
      </c>
      <c r="H36" s="34">
        <f>SUM('Judy Gallion'!O4)</f>
        <v>193.83333333333334</v>
      </c>
    </row>
    <row r="37" spans="1:9" x14ac:dyDescent="0.25">
      <c r="A37" s="19">
        <v>31</v>
      </c>
      <c r="B37" s="19" t="s">
        <v>19</v>
      </c>
      <c r="C37" s="21" t="s">
        <v>83</v>
      </c>
      <c r="D37" s="20">
        <f>SUM('Stephen Rorer'!K4)</f>
        <v>6</v>
      </c>
      <c r="E37" s="20">
        <f>SUM('Stephen Rorer'!L4)</f>
        <v>893</v>
      </c>
      <c r="F37" s="34">
        <f>SUM('Stephen Rorer'!M4)</f>
        <v>148.83333333333334</v>
      </c>
      <c r="G37" s="20">
        <f>SUM('Stephen Rorer'!N4)</f>
        <v>4</v>
      </c>
      <c r="H37" s="34">
        <f>SUM('Stephen Rorer'!O4)</f>
        <v>152.83333333333334</v>
      </c>
    </row>
    <row r="38" spans="1:9" x14ac:dyDescent="0.25">
      <c r="C38" s="21"/>
      <c r="D38" s="20"/>
      <c r="G38" s="20"/>
    </row>
    <row r="39" spans="1:9" x14ac:dyDescent="0.25">
      <c r="A39" s="24"/>
      <c r="B39" s="24"/>
      <c r="C39" s="24"/>
      <c r="D39" s="24"/>
      <c r="E39" s="25"/>
      <c r="F39" s="32"/>
      <c r="G39" s="24"/>
      <c r="H39" s="32"/>
    </row>
    <row r="40" spans="1:9" ht="28.5" x14ac:dyDescent="0.45">
      <c r="A40" s="24"/>
      <c r="B40" s="24"/>
      <c r="C40" s="31" t="s">
        <v>103</v>
      </c>
      <c r="D40" s="28"/>
      <c r="E40" s="29"/>
      <c r="F40" s="35"/>
      <c r="G40" s="28"/>
      <c r="H40" s="35"/>
      <c r="I40" s="30"/>
    </row>
    <row r="41" spans="1:9" ht="18.75" x14ac:dyDescent="0.3">
      <c r="A41" s="24"/>
      <c r="B41" s="24"/>
      <c r="C41" s="24"/>
      <c r="D41" s="26" t="s">
        <v>50</v>
      </c>
      <c r="E41" s="25"/>
      <c r="F41" s="32"/>
      <c r="G41" s="24"/>
      <c r="H41" s="32"/>
    </row>
    <row r="42" spans="1:9" x14ac:dyDescent="0.25">
      <c r="A42" s="24"/>
      <c r="B42" s="24"/>
      <c r="C42" s="24"/>
      <c r="D42" s="24"/>
      <c r="E42" s="25"/>
      <c r="F42" s="32"/>
      <c r="G42" s="24"/>
      <c r="H42" s="32"/>
    </row>
    <row r="43" spans="1:9" ht="18.75" x14ac:dyDescent="0.4">
      <c r="A43" s="22" t="s">
        <v>0</v>
      </c>
      <c r="B43" s="22" t="s">
        <v>1</v>
      </c>
      <c r="C43" s="22" t="s">
        <v>2</v>
      </c>
      <c r="D43" s="22" t="s">
        <v>11</v>
      </c>
      <c r="E43" s="23" t="s">
        <v>16</v>
      </c>
      <c r="F43" s="33" t="s">
        <v>17</v>
      </c>
      <c r="G43" s="22" t="s">
        <v>14</v>
      </c>
      <c r="H43" s="33" t="s">
        <v>18</v>
      </c>
    </row>
    <row r="44" spans="1:9" x14ac:dyDescent="0.25">
      <c r="A44" s="19">
        <v>1</v>
      </c>
      <c r="B44" s="19" t="s">
        <v>23</v>
      </c>
      <c r="C44" s="27" t="s">
        <v>26</v>
      </c>
      <c r="D44" s="20">
        <f>SUM('Steve Pennington'!K8)</f>
        <v>21</v>
      </c>
      <c r="E44" s="20">
        <f>SUM('Steve Pennington'!L8)</f>
        <v>4134.0020000000004</v>
      </c>
      <c r="F44" s="34">
        <f>SUM('Steve Pennington'!M8)</f>
        <v>196.8572380952381</v>
      </c>
      <c r="G44" s="20">
        <f>SUM('Steve Pennington'!N8)</f>
        <v>81</v>
      </c>
      <c r="H44" s="34">
        <f>SUM('Steve Pennington'!O8)</f>
        <v>277.85723809523813</v>
      </c>
    </row>
    <row r="45" spans="1:9" x14ac:dyDescent="0.25">
      <c r="A45" s="19">
        <v>2</v>
      </c>
      <c r="B45" s="19" t="s">
        <v>23</v>
      </c>
      <c r="C45" s="27" t="s">
        <v>27</v>
      </c>
      <c r="D45" s="20">
        <f>SUM('Dave Jennings'!K8)</f>
        <v>21</v>
      </c>
      <c r="E45" s="20">
        <f>SUM('Dave Jennings'!L8)</f>
        <v>4081</v>
      </c>
      <c r="F45" s="34">
        <f>SUM('Dave Jennings'!M8)</f>
        <v>194.33333333333334</v>
      </c>
      <c r="G45" s="20">
        <f>SUM('Dave Jennings'!N8)</f>
        <v>40</v>
      </c>
      <c r="H45" s="34">
        <f>SUM('Dave Jennings'!O8)</f>
        <v>234.33333333333334</v>
      </c>
    </row>
    <row r="46" spans="1:9" x14ac:dyDescent="0.25">
      <c r="A46" s="19">
        <v>3</v>
      </c>
      <c r="B46" s="19" t="s">
        <v>23</v>
      </c>
      <c r="C46" s="27" t="s">
        <v>28</v>
      </c>
      <c r="D46" s="20">
        <f>SUM('Doc Gilliam'!K7)</f>
        <v>14</v>
      </c>
      <c r="E46" s="20">
        <f>SUM('Doc Gilliam'!L7)</f>
        <v>2733.0010000000002</v>
      </c>
      <c r="F46" s="34">
        <f>SUM('Doc Gilliam'!M7)</f>
        <v>195.21435714285715</v>
      </c>
      <c r="G46" s="20">
        <f>SUM('Doc Gilliam'!N7)</f>
        <v>32</v>
      </c>
      <c r="H46" s="34">
        <f>SUM('Doc Gilliam'!O7)</f>
        <v>227.21435714285715</v>
      </c>
    </row>
    <row r="47" spans="1:9" x14ac:dyDescent="0.25">
      <c r="A47" s="19">
        <v>4</v>
      </c>
      <c r="B47" s="19" t="s">
        <v>23</v>
      </c>
      <c r="C47" s="21" t="s">
        <v>34</v>
      </c>
      <c r="D47" s="20">
        <f>SUM('Wayne Wills'!K19)</f>
        <v>4</v>
      </c>
      <c r="E47" s="20">
        <f>SUM('Wayne Wills'!L19)</f>
        <v>755</v>
      </c>
      <c r="F47" s="34">
        <f>SUM('Wayne Wills'!M19)</f>
        <v>188.75</v>
      </c>
      <c r="G47" s="20">
        <f>SUM('Wayne Wills'!N19)</f>
        <v>2</v>
      </c>
      <c r="H47" s="34">
        <f>SUM('Wayne Wills'!O19)</f>
        <v>190.75</v>
      </c>
    </row>
    <row r="48" spans="1:9" x14ac:dyDescent="0.25">
      <c r="C48" s="21"/>
      <c r="D48" s="20"/>
      <c r="G48" s="20"/>
    </row>
    <row r="49" spans="1:9 16384:16384" x14ac:dyDescent="0.25">
      <c r="A49" s="24"/>
      <c r="B49" s="24"/>
      <c r="C49" s="24"/>
      <c r="D49" s="24"/>
      <c r="E49" s="25"/>
      <c r="F49" s="32"/>
      <c r="G49" s="24"/>
      <c r="H49" s="32"/>
    </row>
    <row r="50" spans="1:9 16384:16384" ht="28.5" x14ac:dyDescent="0.45">
      <c r="A50" s="24"/>
      <c r="B50" s="28"/>
      <c r="C50" s="31" t="s">
        <v>104</v>
      </c>
      <c r="D50" s="28"/>
      <c r="E50" s="29"/>
      <c r="F50" s="35"/>
      <c r="G50" s="28"/>
      <c r="H50" s="35"/>
      <c r="I50" s="30"/>
    </row>
    <row r="51" spans="1:9 16384:16384" ht="18.75" x14ac:dyDescent="0.3">
      <c r="A51" s="24"/>
      <c r="B51" s="24"/>
      <c r="C51" s="24"/>
      <c r="D51" s="26" t="s">
        <v>50</v>
      </c>
      <c r="E51" s="25"/>
      <c r="F51" s="32"/>
      <c r="G51" s="24"/>
      <c r="H51" s="32"/>
    </row>
    <row r="52" spans="1:9 16384:16384" x14ac:dyDescent="0.25">
      <c r="A52" s="24"/>
      <c r="B52" s="24"/>
      <c r="C52" s="24"/>
      <c r="D52" s="24"/>
      <c r="E52" s="25"/>
      <c r="F52" s="32"/>
      <c r="G52" s="24"/>
      <c r="H52" s="32"/>
    </row>
    <row r="53" spans="1:9 16384:16384" x14ac:dyDescent="0.25">
      <c r="A53" s="24"/>
      <c r="B53" s="24"/>
      <c r="C53" s="24"/>
      <c r="D53" s="24"/>
      <c r="E53" s="25"/>
      <c r="F53" s="32"/>
      <c r="G53" s="24"/>
      <c r="H53" s="32"/>
    </row>
    <row r="54" spans="1:9 16384:16384" ht="18.75" x14ac:dyDescent="0.4">
      <c r="A54" s="22" t="s">
        <v>0</v>
      </c>
      <c r="B54" s="22" t="s">
        <v>1</v>
      </c>
      <c r="C54" s="22" t="s">
        <v>2</v>
      </c>
      <c r="D54" s="22" t="s">
        <v>11</v>
      </c>
      <c r="E54" s="23" t="s">
        <v>16</v>
      </c>
      <c r="F54" s="33" t="s">
        <v>17</v>
      </c>
      <c r="G54" s="22" t="s">
        <v>14</v>
      </c>
      <c r="H54" s="33" t="s">
        <v>18</v>
      </c>
    </row>
    <row r="55" spans="1:9 16384:16384" x14ac:dyDescent="0.25">
      <c r="A55" s="19">
        <v>1</v>
      </c>
      <c r="B55" s="19" t="s">
        <v>20</v>
      </c>
      <c r="C55" s="21" t="s">
        <v>79</v>
      </c>
      <c r="D55" s="20">
        <f>SUM('Gary Gallion'!K14)</f>
        <v>6</v>
      </c>
      <c r="E55" s="20">
        <f>SUM('Gary Gallion'!L14)</f>
        <v>1176.001</v>
      </c>
      <c r="F55" s="34">
        <f>SUM('Gary Gallion'!M14)</f>
        <v>196.00016666666667</v>
      </c>
      <c r="G55" s="20">
        <f>SUM('Gary Gallion'!N14)</f>
        <v>18</v>
      </c>
      <c r="H55" s="34">
        <f>SUM('Gary Gallion'!O14)</f>
        <v>214.00016666666667</v>
      </c>
    </row>
    <row r="56" spans="1:9 16384:16384" x14ac:dyDescent="0.25">
      <c r="A56" s="19">
        <v>2</v>
      </c>
      <c r="B56" s="19" t="s">
        <v>20</v>
      </c>
      <c r="C56" s="21" t="s">
        <v>33</v>
      </c>
      <c r="D56" s="20">
        <f>SUM('Benji Matoy'!K4)</f>
        <v>6</v>
      </c>
      <c r="E56" s="20">
        <f>SUM('Benji Matoy'!L4)</f>
        <v>1175</v>
      </c>
      <c r="F56" s="34">
        <f>SUM('Benji Matoy'!M4)</f>
        <v>195.83333333333334</v>
      </c>
      <c r="G56" s="20">
        <f>SUM('Benji Matoy'!N4)</f>
        <v>16</v>
      </c>
      <c r="H56" s="34">
        <f>SUM('Benji Matoy'!O4)</f>
        <v>211.83333333333334</v>
      </c>
    </row>
    <row r="57" spans="1:9 16384:16384" x14ac:dyDescent="0.25">
      <c r="A57" s="19">
        <v>3</v>
      </c>
      <c r="B57" s="19" t="s">
        <v>20</v>
      </c>
      <c r="C57" s="21" t="s">
        <v>30</v>
      </c>
      <c r="D57" s="20">
        <f>SUM('Tom Tignor'!K5)</f>
        <v>10</v>
      </c>
      <c r="E57" s="20">
        <f>SUM('Tom Tignor'!L5)</f>
        <v>1928</v>
      </c>
      <c r="F57" s="34">
        <f>SUM('Tom Tignor'!M5)</f>
        <v>192.8</v>
      </c>
      <c r="G57" s="20">
        <f>SUM('Tom Tignor'!N5)</f>
        <v>15</v>
      </c>
      <c r="H57" s="34">
        <f>SUM('Tom Tignor'!O5)</f>
        <v>207.8</v>
      </c>
    </row>
    <row r="58" spans="1:9 16384:16384" x14ac:dyDescent="0.25">
      <c r="A58" s="19">
        <v>4</v>
      </c>
      <c r="B58" s="19" t="s">
        <v>20</v>
      </c>
      <c r="C58" s="21" t="s">
        <v>80</v>
      </c>
      <c r="D58" s="20">
        <f>SUM('Judy Gallion'!K11)</f>
        <v>6</v>
      </c>
      <c r="E58" s="20">
        <f>SUM('Judy Gallion'!L11)</f>
        <v>1169</v>
      </c>
      <c r="F58" s="34">
        <f>SUM('Judy Gallion'!M11)</f>
        <v>194.83333333333334</v>
      </c>
      <c r="G58" s="20">
        <f>SUM('Judy Gallion'!N11)</f>
        <v>12</v>
      </c>
      <c r="H58" s="34">
        <f>SUM('Judy Gallion'!O11)</f>
        <v>206.83333333333334</v>
      </c>
    </row>
    <row r="59" spans="1:9 16384:16384" ht="14.25" customHeight="1" x14ac:dyDescent="0.25">
      <c r="A59" s="19">
        <v>6</v>
      </c>
      <c r="B59" s="19" t="s">
        <v>20</v>
      </c>
      <c r="C59" s="21" t="s">
        <v>29</v>
      </c>
      <c r="D59" s="20">
        <f>SUM('David Huff'!K6)</f>
        <v>10</v>
      </c>
      <c r="E59" s="20">
        <f>SUM('David Huff'!L6)</f>
        <v>1904</v>
      </c>
      <c r="F59" s="34">
        <f>SUM('David Huff'!M6)</f>
        <v>190.4</v>
      </c>
      <c r="G59" s="20">
        <f>SUM('David Huff'!N6)</f>
        <v>16</v>
      </c>
      <c r="H59" s="34">
        <f>SUM('David Huff'!O6)</f>
        <v>206.4</v>
      </c>
    </row>
    <row r="60" spans="1:9 16384:16384" ht="14.25" customHeight="1" x14ac:dyDescent="0.25">
      <c r="A60" s="19">
        <v>7</v>
      </c>
      <c r="B60" s="19" t="s">
        <v>20</v>
      </c>
      <c r="C60" s="21" t="s">
        <v>48</v>
      </c>
      <c r="D60" s="20">
        <f>SUM('Jeromy Viands'!K5)</f>
        <v>6</v>
      </c>
      <c r="E60" s="20">
        <f>SUM('Jeromy Viands'!L5)</f>
        <v>1169</v>
      </c>
      <c r="F60" s="34">
        <f>SUM('Jeromy Viands'!M5)</f>
        <v>194.83333333333334</v>
      </c>
      <c r="G60" s="20">
        <f>SUM('Jeromy Viands'!N5)</f>
        <v>4</v>
      </c>
      <c r="H60" s="34">
        <f>SUM('Jeromy Viands'!O5)</f>
        <v>198.83333333333334</v>
      </c>
    </row>
    <row r="61" spans="1:9 16384:16384" ht="14.25" customHeight="1" x14ac:dyDescent="0.25">
      <c r="A61" s="19">
        <v>8</v>
      </c>
      <c r="B61" s="19" t="s">
        <v>20</v>
      </c>
      <c r="C61" s="21" t="s">
        <v>42</v>
      </c>
      <c r="D61" s="20">
        <f>SUM('Keith Northcutt'!K5)</f>
        <v>6</v>
      </c>
      <c r="E61" s="20">
        <f>SUM('Keith Northcutt'!L5)</f>
        <v>1156</v>
      </c>
      <c r="F61" s="34">
        <f>SUM('Keith Northcutt'!M5)</f>
        <v>192.66666666666666</v>
      </c>
      <c r="G61" s="20">
        <f>SUM('Keith Northcutt'!N5)</f>
        <v>4</v>
      </c>
      <c r="H61" s="34">
        <f>SUM('Keith Northcutt'!O5)</f>
        <v>196.66666666666666</v>
      </c>
    </row>
    <row r="62" spans="1:9 16384:16384" ht="14.25" customHeight="1" x14ac:dyDescent="0.25">
      <c r="A62" s="19">
        <v>9</v>
      </c>
      <c r="B62" s="19" t="s">
        <v>20</v>
      </c>
      <c r="C62" s="21" t="s">
        <v>93</v>
      </c>
      <c r="D62" s="20">
        <f>SUM('Kimberly Duff'!K4)</f>
        <v>6</v>
      </c>
      <c r="E62" s="20">
        <f>SUM('Kimberly Duff'!L4)</f>
        <v>1149</v>
      </c>
      <c r="F62" s="34">
        <f>SUM('Kimberly Duff'!M4)</f>
        <v>191.5</v>
      </c>
      <c r="G62" s="20">
        <f>SUM('Kimberly Duff'!N4)</f>
        <v>4</v>
      </c>
      <c r="H62" s="34">
        <f>SUM('Kimberly Duff'!O4)</f>
        <v>195.5</v>
      </c>
    </row>
    <row r="63" spans="1:9 16384:16384" ht="14.25" customHeight="1" x14ac:dyDescent="0.25">
      <c r="A63" s="19">
        <v>10</v>
      </c>
      <c r="B63" s="19" t="s">
        <v>20</v>
      </c>
      <c r="C63" s="21" t="s">
        <v>57</v>
      </c>
      <c r="D63" s="20">
        <f>SUM('Bob Laauser'!K6)</f>
        <v>8</v>
      </c>
      <c r="E63" s="20">
        <f>SUM('Bob Laauser'!L6)</f>
        <v>1504</v>
      </c>
      <c r="F63" s="34">
        <f>SUM('Bob Laauser'!M6)</f>
        <v>188</v>
      </c>
      <c r="G63" s="20">
        <f>SUM('Bob Laauser'!N6)</f>
        <v>8</v>
      </c>
      <c r="H63" s="34">
        <f>SUM('Bob Laauser'!O6)</f>
        <v>196</v>
      </c>
      <c r="XFD63" s="20"/>
    </row>
    <row r="64" spans="1:9 16384:16384" ht="14.25" customHeight="1" x14ac:dyDescent="0.25">
      <c r="C64" s="21"/>
      <c r="D64" s="20"/>
      <c r="G64" s="20"/>
    </row>
    <row r="65" spans="1:9" x14ac:dyDescent="0.25">
      <c r="A65" s="24"/>
      <c r="B65" s="24"/>
      <c r="C65" s="24"/>
      <c r="D65" s="24"/>
      <c r="E65" s="25"/>
      <c r="F65" s="32"/>
      <c r="G65" s="24"/>
      <c r="H65" s="32"/>
    </row>
    <row r="66" spans="1:9" ht="28.5" x14ac:dyDescent="0.45">
      <c r="A66" s="24"/>
      <c r="B66" s="28"/>
      <c r="C66" s="31" t="s">
        <v>105</v>
      </c>
      <c r="D66" s="28"/>
      <c r="E66" s="29"/>
      <c r="F66" s="35"/>
      <c r="G66" s="28"/>
      <c r="H66" s="35"/>
      <c r="I66" s="30"/>
    </row>
    <row r="67" spans="1:9" ht="18.75" x14ac:dyDescent="0.3">
      <c r="A67" s="24"/>
      <c r="B67" s="24"/>
      <c r="C67" s="24"/>
      <c r="D67" s="26" t="s">
        <v>50</v>
      </c>
      <c r="E67" s="25"/>
      <c r="F67" s="32"/>
      <c r="G67" s="24"/>
      <c r="H67" s="32"/>
    </row>
    <row r="68" spans="1:9" x14ac:dyDescent="0.25">
      <c r="A68" s="24"/>
      <c r="B68" s="24"/>
      <c r="C68" s="24"/>
      <c r="D68" s="24"/>
      <c r="E68" s="25"/>
      <c r="F68" s="32"/>
      <c r="G68" s="24"/>
      <c r="H68" s="32"/>
    </row>
    <row r="69" spans="1:9" x14ac:dyDescent="0.25">
      <c r="A69" s="24"/>
      <c r="B69" s="24"/>
      <c r="C69" s="24"/>
      <c r="D69" s="24"/>
      <c r="E69" s="25"/>
      <c r="F69" s="32"/>
      <c r="G69" s="24"/>
      <c r="H69" s="32"/>
    </row>
    <row r="70" spans="1:9" ht="18.75" x14ac:dyDescent="0.4">
      <c r="A70" s="22" t="s">
        <v>0</v>
      </c>
      <c r="B70" s="22" t="s">
        <v>1</v>
      </c>
      <c r="C70" s="22" t="s">
        <v>2</v>
      </c>
      <c r="D70" s="22" t="s">
        <v>11</v>
      </c>
      <c r="E70" s="23" t="s">
        <v>16</v>
      </c>
      <c r="F70" s="33" t="s">
        <v>17</v>
      </c>
      <c r="G70" s="22" t="s">
        <v>14</v>
      </c>
      <c r="H70" s="33" t="s">
        <v>18</v>
      </c>
    </row>
    <row r="71" spans="1:9" x14ac:dyDescent="0.25">
      <c r="A71" s="19">
        <v>1</v>
      </c>
      <c r="B71" s="19" t="s">
        <v>21</v>
      </c>
      <c r="C71" s="21" t="s">
        <v>36</v>
      </c>
      <c r="D71" s="20">
        <f>SUM('Mike Rorer'!K5)</f>
        <v>6</v>
      </c>
      <c r="E71" s="20">
        <f>SUM('Mike Rorer'!L5)</f>
        <v>889</v>
      </c>
      <c r="F71" s="34">
        <f>SUM('Mike Rorer'!M5)</f>
        <v>148.16666666666666</v>
      </c>
      <c r="G71" s="20">
        <f>SUM('Mike Rorer'!N5)</f>
        <v>10</v>
      </c>
      <c r="H71" s="34">
        <f>SUM('Mike Rorer'!O5)</f>
        <v>158.16666666666666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10:C17" name="Range1"/>
    <protectedRange algorithmName="SHA-512" hashValue="ON39YdpmFHfN9f47KpiRvqrKx0V9+erV1CNkpWzYhW/Qyc6aT8rEyCrvauWSYGZK2ia3o7vd3akF07acHAFpOA==" saltValue="yVW9XmDwTqEnmpSGai0KYg==" spinCount="100000" sqref="C57:C58" name="Range1_3"/>
  </protectedRanges>
  <sortState xmlns:xlrd2="http://schemas.microsoft.com/office/spreadsheetml/2017/richdata2" ref="C6:H10">
    <sortCondition descending="1" ref="H6:H10"/>
  </sortState>
  <hyperlinks>
    <hyperlink ref="C9" location="'Jay Boyd'!A1" display="Jay Boyd" xr:uid="{48E82E5A-942E-4E53-9699-B8CAB42ACB19}"/>
    <hyperlink ref="C44" location="'Steve Pennington'!A1" display="Steve Pennington" xr:uid="{4539F9B6-DC6F-49D2-BDA0-7D0DA388334A}"/>
    <hyperlink ref="C45" location="'Dave Jennings'!A1" display="Dave Jennings" xr:uid="{AAF7DD59-E57A-4AB6-B20F-243527139B96}"/>
    <hyperlink ref="C46" location="'Doc Gilliam'!A1" display="Doc Gilliam" xr:uid="{3C73475B-5518-415D-A86A-22C45E9DBD19}"/>
    <hyperlink ref="C59" location="'David Huff'!A1" display="David Huff" xr:uid="{3F146F8B-3EC6-4881-9BAF-EC7902DD76D2}"/>
    <hyperlink ref="C56" location="'Benji Matoy'!A1" display="Benji Matoy" xr:uid="{C3833BE8-4A3D-4642-BADF-F2B9B03C7727}"/>
    <hyperlink ref="C8" location="'Wayne Wills'!A1" display="Wayne Wills" xr:uid="{C9A90E68-574F-4FF3-ADF7-409207345283}"/>
    <hyperlink ref="C6" location="'Chuck Morrell'!A1" display="Chuck Morrell" xr:uid="{BDE0D018-450E-40F3-8796-68BA4E68CF9C}"/>
    <hyperlink ref="C18" location="'David Huff'!A1" display="David Huff" xr:uid="{D4683E62-B7D7-4298-849C-5654273FDB38}"/>
    <hyperlink ref="C12" location="'Stanley Canter'!A1" display="Stanley Canter" xr:uid="{F7930C22-7134-43E7-94DF-1CED4BEA3C61}"/>
    <hyperlink ref="C10" location="'Claude Pennington'!A1" display="Claude Pennington" xr:uid="{83786F8A-D3F1-4786-AEED-7A53C724FE0E}"/>
    <hyperlink ref="C61" location="'Keith Northcutt'!A1" display="Keith Northcutt" xr:uid="{20F9785F-3ABD-42B5-AD8D-0D0D1ECAF6AA}"/>
    <hyperlink ref="C26" location="'Brad Patton'!A1" display="Brad Patton" xr:uid="{AE6036AF-77D5-42AE-816F-5AC9DC1BE79F}"/>
    <hyperlink ref="C7" location="'Cecil Combs'!A1" display="Cecil Combs" xr:uid="{55FACF96-B208-4A54-AEB8-89B4A0814AAF}"/>
    <hyperlink ref="C15" location="'Mathew Strong'!A1" display="Mathew Strong" xr:uid="{41392EC5-BBFB-4E1C-8681-BC7C1C64E44F}"/>
    <hyperlink ref="C14" location="'Mike Gross'!A1" display="Mike Gross" xr:uid="{9C30B599-70E4-45D7-99FA-0F8D8B83EA10}"/>
    <hyperlink ref="C17" location="'Melvin Ferguson'!A1" display="Melvin Ferguson" xr:uid="{466E6A66-0350-4FC1-965B-042B2C8EB20F}"/>
    <hyperlink ref="C60" location="'Jeromy Viands'!A1" display="Jeromy Viands" xr:uid="{326C9844-F141-46E5-8861-FE0809A7D01E}"/>
    <hyperlink ref="C13" location="'Barry Maney'!A1" display="Barry Maney" xr:uid="{A2235C22-3902-4832-B296-80C7D31DEA69}"/>
    <hyperlink ref="C19" location="'Jody Campbell'!A1" display="Jody Campbell" xr:uid="{EB0131F7-B69C-4A51-B7DF-95D693C84566}"/>
    <hyperlink ref="C32" location="'George Atkins'!A1" display="George Atkins" xr:uid="{2291217B-3591-4421-832C-99121F4A0769}"/>
    <hyperlink ref="C63" location="'Bob Laauser'!A1" display="Bob Laauser" xr:uid="{08EC2BEA-B7FF-4B61-8916-17F7CBEDC72C}"/>
    <hyperlink ref="C23" location="'Scott Sexton'!A1" display="Scott Sexton" xr:uid="{8D7129AD-4C30-49C7-9FB5-394ECAD2F2A0}"/>
    <hyperlink ref="C24" location="'Timmy Rolland'!A1" display="Timmy Rolland" xr:uid="{F4435805-F4B0-475D-B418-9B009FA2F6DA}"/>
    <hyperlink ref="C22" location="'Jud Denniston'!A1" display="Jud Denniston" xr:uid="{F41698C3-6D8B-4A6D-B77A-5BEFBB1E3E2A}"/>
    <hyperlink ref="C27" location="'Ethan Pennington'!A1" display="Ethan Pennington" xr:uid="{279A7EBA-F3B6-4394-A086-6CACE9E3E29B}"/>
    <hyperlink ref="C29" location="'Chris Bradley'!A1" display="Chris Bradley" xr:uid="{2AA437B4-F5E6-4988-ABCC-EED67FF0A047}"/>
    <hyperlink ref="C30" location="'Mark Burns'!A1" display="Mark Burns" xr:uid="{0DE40997-928D-4D0A-B828-88E7C37B28EC}"/>
    <hyperlink ref="C35" location="'Gary Gallion'!A1" display="Gary Gallion" xr:uid="{DC3EF779-EB17-4DC5-B23D-EA30B0FDA5C5}"/>
    <hyperlink ref="C36" location="'Judy Gallion'!A1" display="Judy Gallion" xr:uid="{77E92271-9935-417A-B153-03B2B92AEAAF}"/>
    <hyperlink ref="C37" location="'Stephen Rorer'!A1" display="Stephen Rorer" xr:uid="{6BB4DA60-F9DE-461A-AB71-3D6258E0BB19}"/>
    <hyperlink ref="C55" location="'Gary Gallion'!A1" display="Gary Gallion" xr:uid="{E5F3E0C5-17BA-4527-A1DD-528BE6EEE6CA}"/>
    <hyperlink ref="C58" location="'Judy Gallion'!A1" display="Judy Gallion" xr:uid="{D211C083-8D9D-443E-99BF-6F1DBAACFB2D}"/>
    <hyperlink ref="C71" location="'Mike Rorer'!A1" display="Mike Rorer" xr:uid="{6838EBAF-819B-4338-8887-115607DA88C8}"/>
    <hyperlink ref="C16" location="'Dennis Huffman'!A1" display="Dennis Huffman" xr:uid="{C48D1768-4F73-4E06-9683-B42AE49AD552}"/>
    <hyperlink ref="C20" location="'Doc Gilliam'!A1" display="Doc Gilliam" xr:uid="{8C151A86-75AB-4FA3-9257-8EEBD2071CA6}"/>
    <hyperlink ref="C21" location="'Steve Fletcher'!A1" display="Steve Fletcher" xr:uid="{403AF0D5-7C80-412E-A9E9-58F1DEDAA9FA}"/>
    <hyperlink ref="C34" location="'Jeromy Viands'!A1" display="Jeromy Viands" xr:uid="{34AC0FA2-643C-4FCE-917E-F592D66E3CC2}"/>
    <hyperlink ref="C28" location="'Dave Jennings'!A1" display="Dave Jennings" xr:uid="{7433129F-EA7F-44E2-84B2-5EBBCDF2AEFB}"/>
    <hyperlink ref="C31" location="'Russ Peters'!A1" display="Russ Peters" xr:uid="{B3A3E853-0067-4CA1-8F60-A3D5DECF86A9}"/>
    <hyperlink ref="C33" location="'Tim Miller'!A1" display="Tim Miller" xr:uid="{20B759F6-A8C9-4837-998F-F0351BB82845}"/>
    <hyperlink ref="C25" location="'Steve Pennington'!A1" display="Steve Pennington" xr:uid="{AF0FCA50-5862-474C-8496-F8B96B4A9ACE}"/>
    <hyperlink ref="C47" location="'Wayne Wills'!A1" display="Wayne Wills" xr:uid="{BE0C5F95-DE92-4A9D-933D-C238FDB45DB9}"/>
  </hyperlink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89344-9ABE-4854-8678-AC03B10BAC96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53</v>
      </c>
      <c r="C2" s="11">
        <v>44156</v>
      </c>
      <c r="D2" s="12" t="s">
        <v>51</v>
      </c>
      <c r="E2" s="13">
        <v>193</v>
      </c>
      <c r="F2" s="13">
        <v>198</v>
      </c>
      <c r="G2" s="13">
        <v>198</v>
      </c>
      <c r="H2" s="13">
        <v>198</v>
      </c>
      <c r="I2" s="13">
        <v>199</v>
      </c>
      <c r="J2" s="13">
        <v>198</v>
      </c>
      <c r="K2" s="14">
        <v>6</v>
      </c>
      <c r="L2" s="14">
        <v>1184</v>
      </c>
      <c r="M2" s="15">
        <v>197.33333333333334</v>
      </c>
      <c r="N2" s="16">
        <v>4</v>
      </c>
      <c r="O2" s="17">
        <v>201.33333333333334</v>
      </c>
    </row>
    <row r="3" spans="1:17" x14ac:dyDescent="0.25">
      <c r="A3" s="9" t="s">
        <v>32</v>
      </c>
      <c r="B3" s="10" t="s">
        <v>78</v>
      </c>
      <c r="C3" s="11">
        <v>44177</v>
      </c>
      <c r="D3" s="12" t="s">
        <v>51</v>
      </c>
      <c r="E3" s="13">
        <v>199</v>
      </c>
      <c r="F3" s="13">
        <v>196</v>
      </c>
      <c r="G3" s="13">
        <v>193</v>
      </c>
      <c r="H3" s="13">
        <v>191</v>
      </c>
      <c r="I3" s="13">
        <v>198</v>
      </c>
      <c r="J3" s="13">
        <v>191</v>
      </c>
      <c r="K3" s="14">
        <v>6</v>
      </c>
      <c r="L3" s="14">
        <v>1168</v>
      </c>
      <c r="M3" s="15">
        <v>194.66666666666666</v>
      </c>
      <c r="N3" s="16">
        <v>4</v>
      </c>
      <c r="O3" s="17">
        <v>198.66666666666666</v>
      </c>
    </row>
    <row r="4" spans="1:17" x14ac:dyDescent="0.25">
      <c r="A4" s="9" t="s">
        <v>32</v>
      </c>
      <c r="B4" s="10" t="s">
        <v>53</v>
      </c>
      <c r="C4" s="11">
        <v>44254</v>
      </c>
      <c r="D4" s="12" t="s">
        <v>96</v>
      </c>
      <c r="E4" s="13">
        <v>192</v>
      </c>
      <c r="F4" s="13">
        <v>191</v>
      </c>
      <c r="G4" s="13">
        <v>196</v>
      </c>
      <c r="H4" s="13"/>
      <c r="I4" s="13"/>
      <c r="J4" s="13"/>
      <c r="K4" s="14">
        <v>3</v>
      </c>
      <c r="L4" s="14">
        <v>579</v>
      </c>
      <c r="M4" s="15">
        <v>193</v>
      </c>
      <c r="N4" s="16">
        <v>2</v>
      </c>
      <c r="O4" s="17">
        <v>195</v>
      </c>
    </row>
    <row r="7" spans="1:17" x14ac:dyDescent="0.25">
      <c r="K7" s="7">
        <f>SUM(K2:K6)</f>
        <v>15</v>
      </c>
      <c r="L7" s="7">
        <f>SUM(L2:L6)</f>
        <v>2931</v>
      </c>
      <c r="M7" s="8">
        <f>SUM(L7/K7)</f>
        <v>195.4</v>
      </c>
      <c r="N7" s="7">
        <f>SUM(N2:N6)</f>
        <v>10</v>
      </c>
      <c r="O7" s="8">
        <f>SUM(M7+N7)</f>
        <v>205.4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:D3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4"/>
  </protectedRanges>
  <conditionalFormatting sqref="I2">
    <cfRule type="top10" dxfId="245" priority="18" rank="1"/>
  </conditionalFormatting>
  <conditionalFormatting sqref="E2">
    <cfRule type="top10" dxfId="244" priority="17" rank="1"/>
  </conditionalFormatting>
  <conditionalFormatting sqref="F2">
    <cfRule type="top10" dxfId="243" priority="16" rank="1"/>
  </conditionalFormatting>
  <conditionalFormatting sqref="G2">
    <cfRule type="top10" dxfId="242" priority="15" rank="1"/>
  </conditionalFormatting>
  <conditionalFormatting sqref="H2">
    <cfRule type="top10" dxfId="241" priority="14" rank="1"/>
  </conditionalFormatting>
  <conditionalFormatting sqref="J2">
    <cfRule type="top10" dxfId="240" priority="13" rank="1"/>
  </conditionalFormatting>
  <conditionalFormatting sqref="I3">
    <cfRule type="top10" dxfId="239" priority="12" rank="1"/>
  </conditionalFormatting>
  <conditionalFormatting sqref="E3">
    <cfRule type="top10" dxfId="238" priority="11" rank="1"/>
  </conditionalFormatting>
  <conditionalFormatting sqref="F3">
    <cfRule type="top10" dxfId="237" priority="10" rank="1"/>
  </conditionalFormatting>
  <conditionalFormatting sqref="G3">
    <cfRule type="top10" dxfId="236" priority="9" rank="1"/>
  </conditionalFormatting>
  <conditionalFormatting sqref="H3">
    <cfRule type="top10" dxfId="235" priority="8" rank="1"/>
  </conditionalFormatting>
  <conditionalFormatting sqref="J3">
    <cfRule type="top10" dxfId="234" priority="7" rank="1"/>
  </conditionalFormatting>
  <conditionalFormatting sqref="I4">
    <cfRule type="top10" dxfId="233" priority="6" rank="1"/>
  </conditionalFormatting>
  <conditionalFormatting sqref="E4">
    <cfRule type="top10" dxfId="232" priority="5" rank="1"/>
  </conditionalFormatting>
  <conditionalFormatting sqref="F4">
    <cfRule type="top10" dxfId="231" priority="4" rank="1"/>
  </conditionalFormatting>
  <conditionalFormatting sqref="G4">
    <cfRule type="top10" dxfId="230" priority="3" rank="1"/>
  </conditionalFormatting>
  <conditionalFormatting sqref="H4">
    <cfRule type="top10" dxfId="229" priority="2" rank="1"/>
  </conditionalFormatting>
  <conditionalFormatting sqref="J4">
    <cfRule type="top10" dxfId="228" priority="1" rank="1"/>
  </conditionalFormatting>
  <hyperlinks>
    <hyperlink ref="Q1" location="'Virginia Indoor Rankings'!A1" display="Return to Rankings" xr:uid="{59D7C333-328C-4CE6-868A-D775911E9EA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DB3B91-63C6-4F36-A47E-BFF11FC65B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70AA-DC87-4A6B-A236-8AEB7A52C44D}">
  <dimension ref="A1:Q5"/>
  <sheetViews>
    <sheetView workbookViewId="0">
      <selection activeCell="D20" sqref="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69</v>
      </c>
      <c r="C2" s="11">
        <v>44177</v>
      </c>
      <c r="D2" s="12" t="s">
        <v>51</v>
      </c>
      <c r="E2" s="13">
        <v>198</v>
      </c>
      <c r="F2" s="13">
        <v>198</v>
      </c>
      <c r="G2" s="13">
        <v>199</v>
      </c>
      <c r="H2" s="13">
        <v>198</v>
      </c>
      <c r="I2" s="13">
        <v>196</v>
      </c>
      <c r="J2" s="13">
        <v>195</v>
      </c>
      <c r="K2" s="14">
        <v>6</v>
      </c>
      <c r="L2" s="14">
        <v>1184</v>
      </c>
      <c r="M2" s="15">
        <v>197.33333333333334</v>
      </c>
      <c r="N2" s="16">
        <v>4</v>
      </c>
      <c r="O2" s="17">
        <v>201.33333333333334</v>
      </c>
    </row>
    <row r="3" spans="1:17" x14ac:dyDescent="0.25">
      <c r="A3" s="9" t="s">
        <v>32</v>
      </c>
      <c r="B3" s="10" t="s">
        <v>70</v>
      </c>
      <c r="C3" s="11">
        <v>44226</v>
      </c>
      <c r="D3" s="11" t="s">
        <v>51</v>
      </c>
      <c r="E3" s="13">
        <v>195</v>
      </c>
      <c r="F3" s="13">
        <v>198</v>
      </c>
      <c r="G3" s="13">
        <v>196</v>
      </c>
      <c r="H3" s="13"/>
      <c r="I3" s="13"/>
      <c r="J3" s="13"/>
      <c r="K3" s="14">
        <v>3</v>
      </c>
      <c r="L3" s="14">
        <v>589</v>
      </c>
      <c r="M3" s="15">
        <v>196.33333333333334</v>
      </c>
      <c r="N3" s="16">
        <v>2</v>
      </c>
      <c r="O3" s="17">
        <v>198.33333333333334</v>
      </c>
    </row>
    <row r="5" spans="1:17" x14ac:dyDescent="0.25">
      <c r="K5" s="7">
        <f>SUM(K2:K4)</f>
        <v>9</v>
      </c>
      <c r="L5" s="7">
        <f>SUM(L2:L4)</f>
        <v>1773</v>
      </c>
      <c r="M5" s="8">
        <f>SUM(L5/K5)</f>
        <v>197</v>
      </c>
      <c r="N5" s="7">
        <f>SUM(N2:N4)</f>
        <v>6</v>
      </c>
      <c r="O5" s="8">
        <f>SUM(M5+N5)</f>
        <v>203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I3:J3 B3:D3" name="Range1_9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J2">
    <cfRule type="top10" dxfId="227" priority="7" rank="1"/>
  </conditionalFormatting>
  <conditionalFormatting sqref="I2">
    <cfRule type="top10" dxfId="226" priority="12" rank="1"/>
  </conditionalFormatting>
  <conditionalFormatting sqref="E2">
    <cfRule type="top10" dxfId="225" priority="11" rank="1"/>
  </conditionalFormatting>
  <conditionalFormatting sqref="F2">
    <cfRule type="top10" dxfId="224" priority="10" rank="1"/>
  </conditionalFormatting>
  <conditionalFormatting sqref="G2">
    <cfRule type="top10" dxfId="223" priority="9" rank="1"/>
  </conditionalFormatting>
  <conditionalFormatting sqref="H2">
    <cfRule type="top10" dxfId="222" priority="8" rank="1"/>
  </conditionalFormatting>
  <conditionalFormatting sqref="I3">
    <cfRule type="top10" dxfId="221" priority="6" rank="1"/>
  </conditionalFormatting>
  <conditionalFormatting sqref="E3">
    <cfRule type="top10" dxfId="220" priority="5" rank="1"/>
  </conditionalFormatting>
  <conditionalFormatting sqref="F3">
    <cfRule type="top10" dxfId="219" priority="4" rank="1"/>
  </conditionalFormatting>
  <conditionalFormatting sqref="G3">
    <cfRule type="top10" dxfId="218" priority="3" rank="1"/>
  </conditionalFormatting>
  <conditionalFormatting sqref="H3">
    <cfRule type="top10" dxfId="217" priority="2" rank="1"/>
  </conditionalFormatting>
  <conditionalFormatting sqref="J3">
    <cfRule type="top10" dxfId="216" priority="1" rank="1"/>
  </conditionalFormatting>
  <hyperlinks>
    <hyperlink ref="Q1" location="'Virginia Indoor Rankings'!A1" display="Return to Rankings" xr:uid="{DCDD4E47-EE88-4803-9E78-4043365395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A2428-78E6-453F-A0B8-8D6F212D9F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E7605-AEF7-4351-8BE5-D1ADFF40D653}">
  <dimension ref="A1:Q11"/>
  <sheetViews>
    <sheetView workbookViewId="0">
      <selection activeCell="D9" sqref="D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82</v>
      </c>
      <c r="C2" s="11">
        <v>44177</v>
      </c>
      <c r="D2" s="12" t="s">
        <v>51</v>
      </c>
      <c r="E2" s="13">
        <v>190</v>
      </c>
      <c r="F2" s="13">
        <v>195</v>
      </c>
      <c r="G2" s="13">
        <v>193</v>
      </c>
      <c r="H2" s="13">
        <v>192</v>
      </c>
      <c r="I2" s="13">
        <v>181</v>
      </c>
      <c r="J2" s="13">
        <v>188</v>
      </c>
      <c r="K2" s="14">
        <v>6</v>
      </c>
      <c r="L2" s="14">
        <v>1139</v>
      </c>
      <c r="M2" s="15">
        <v>189.83333333333334</v>
      </c>
      <c r="N2" s="16">
        <v>4</v>
      </c>
      <c r="O2" s="17">
        <v>193.83333333333334</v>
      </c>
    </row>
    <row r="4" spans="1:17" x14ac:dyDescent="0.25">
      <c r="K4" s="7">
        <f>SUM(K2:K3)</f>
        <v>6</v>
      </c>
      <c r="L4" s="7">
        <f>SUM(L2:L3)</f>
        <v>1139</v>
      </c>
      <c r="M4" s="8">
        <f>SUM(L4/K4)</f>
        <v>189.83333333333334</v>
      </c>
      <c r="N4" s="7">
        <f>SUM(N2:N3)</f>
        <v>4</v>
      </c>
      <c r="O4" s="8">
        <f>SUM(M4+N4)</f>
        <v>193.83333333333334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9" t="s">
        <v>31</v>
      </c>
      <c r="B9" s="10" t="s">
        <v>82</v>
      </c>
      <c r="C9" s="11">
        <v>44177</v>
      </c>
      <c r="D9" s="12" t="s">
        <v>51</v>
      </c>
      <c r="E9" s="13">
        <v>198</v>
      </c>
      <c r="F9" s="13">
        <v>196</v>
      </c>
      <c r="G9" s="13">
        <v>198</v>
      </c>
      <c r="H9" s="13">
        <v>189</v>
      </c>
      <c r="I9" s="13">
        <v>194</v>
      </c>
      <c r="J9" s="13">
        <v>194</v>
      </c>
      <c r="K9" s="14">
        <v>6</v>
      </c>
      <c r="L9" s="14">
        <v>1169</v>
      </c>
      <c r="M9" s="15">
        <v>194.83333333333334</v>
      </c>
      <c r="N9" s="16">
        <v>12</v>
      </c>
      <c r="O9" s="17">
        <v>206.83333333333334</v>
      </c>
    </row>
    <row r="11" spans="1:17" x14ac:dyDescent="0.25">
      <c r="K11" s="7">
        <f>SUM(K9:K10)</f>
        <v>6</v>
      </c>
      <c r="L11" s="7">
        <f>SUM(L9:L10)</f>
        <v>1169</v>
      </c>
      <c r="M11" s="8">
        <f>SUM(L11/K11)</f>
        <v>194.83333333333334</v>
      </c>
      <c r="N11" s="7">
        <f>SUM(N9:N10)</f>
        <v>12</v>
      </c>
      <c r="O11" s="8">
        <f>SUM(M11+N11)</f>
        <v>206.83333333333334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E9:J9 B9:C9" name="Range1_1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D9" name="Range1_1_1_1"/>
  </protectedRanges>
  <conditionalFormatting sqref="J2">
    <cfRule type="top10" dxfId="215" priority="13" rank="1"/>
  </conditionalFormatting>
  <conditionalFormatting sqref="I2">
    <cfRule type="top10" dxfId="214" priority="18" rank="1"/>
  </conditionalFormatting>
  <conditionalFormatting sqref="E2">
    <cfRule type="top10" dxfId="213" priority="17" rank="1"/>
  </conditionalFormatting>
  <conditionalFormatting sqref="F2">
    <cfRule type="top10" dxfId="212" priority="16" rank="1"/>
  </conditionalFormatting>
  <conditionalFormatting sqref="G2">
    <cfRule type="top10" dxfId="211" priority="15" rank="1"/>
  </conditionalFormatting>
  <conditionalFormatting sqref="H2">
    <cfRule type="top10" dxfId="210" priority="14" rank="1"/>
  </conditionalFormatting>
  <conditionalFormatting sqref="F9">
    <cfRule type="top10" dxfId="209" priority="6" rank="1"/>
  </conditionalFormatting>
  <conditionalFormatting sqref="G9">
    <cfRule type="top10" dxfId="208" priority="5" rank="1"/>
  </conditionalFormatting>
  <conditionalFormatting sqref="H9">
    <cfRule type="top10" dxfId="207" priority="4" rank="1"/>
  </conditionalFormatting>
  <conditionalFormatting sqref="I9">
    <cfRule type="top10" dxfId="206" priority="3" rank="1"/>
  </conditionalFormatting>
  <conditionalFormatting sqref="J9">
    <cfRule type="top10" dxfId="205" priority="2" rank="1"/>
  </conditionalFormatting>
  <conditionalFormatting sqref="E9">
    <cfRule type="top10" dxfId="204" priority="1" rank="1"/>
  </conditionalFormatting>
  <hyperlinks>
    <hyperlink ref="Q1" location="'Virginia Indoor Rankings'!A1" display="Return to Rankings" xr:uid="{CB749518-FAB9-4E44-A11F-BC424B75CE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9285DA-884A-4DBA-A58E-D414B1AF0AEC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8005-7335-4F56-A29D-B542BE3694F5}">
  <dimension ref="A1:Q5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91</v>
      </c>
      <c r="C2" s="11">
        <v>44177</v>
      </c>
      <c r="D2" s="12" t="s">
        <v>51</v>
      </c>
      <c r="E2" s="13">
        <v>193</v>
      </c>
      <c r="F2" s="13">
        <v>192</v>
      </c>
      <c r="G2" s="13">
        <v>194</v>
      </c>
      <c r="H2" s="13">
        <v>194</v>
      </c>
      <c r="I2" s="13">
        <v>191</v>
      </c>
      <c r="J2" s="13">
        <v>192</v>
      </c>
      <c r="K2" s="14">
        <v>6</v>
      </c>
      <c r="L2" s="14">
        <v>1156</v>
      </c>
      <c r="M2" s="15">
        <v>192.66666666666666</v>
      </c>
      <c r="N2" s="16">
        <v>4</v>
      </c>
      <c r="O2" s="17">
        <v>196.66666666666666</v>
      </c>
    </row>
    <row r="5" spans="1:17" x14ac:dyDescent="0.25">
      <c r="K5" s="7">
        <f>SUM(K2:K4)</f>
        <v>6</v>
      </c>
      <c r="L5" s="7">
        <f>SUM(L2:L4)</f>
        <v>1156</v>
      </c>
      <c r="M5" s="8">
        <f>SUM(L5/K5)</f>
        <v>192.66666666666666</v>
      </c>
      <c r="N5" s="7">
        <f>SUM(N2:N4)</f>
        <v>4</v>
      </c>
      <c r="O5" s="8">
        <f>SUM(M5+N5)</f>
        <v>196.66666666666666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203" priority="6" rank="1"/>
  </conditionalFormatting>
  <conditionalFormatting sqref="G2">
    <cfRule type="top10" dxfId="202" priority="5" rank="1"/>
  </conditionalFormatting>
  <conditionalFormatting sqref="H2">
    <cfRule type="top10" dxfId="201" priority="4" rank="1"/>
  </conditionalFormatting>
  <conditionalFormatting sqref="I2">
    <cfRule type="top10" dxfId="200" priority="3" rank="1"/>
  </conditionalFormatting>
  <conditionalFormatting sqref="J2">
    <cfRule type="top10" dxfId="199" priority="2" rank="1"/>
  </conditionalFormatting>
  <conditionalFormatting sqref="E2">
    <cfRule type="top10" dxfId="198" priority="1" rank="1"/>
  </conditionalFormatting>
  <dataValidations count="1">
    <dataValidation type="list" allowBlank="1" showInputMessage="1" showErrorMessage="1" sqref="B2" xr:uid="{CA7FABE3-66A2-41F7-B0D7-3F114A334BE7}">
      <formula1>$H$2:$H$115</formula1>
    </dataValidation>
  </dataValidations>
  <hyperlinks>
    <hyperlink ref="Q1" location="'Virginia Indoor Rankings'!A1" display="Return to Rankings" xr:uid="{6024D9FE-B5C4-4BD5-9428-10646AFFFC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1EC7E-1DF7-4779-AB89-9774BD69FF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EB0E-3067-4B00-8826-49140F8B45C0}">
  <dimension ref="A1:Q4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92</v>
      </c>
      <c r="C2" s="11">
        <v>44177</v>
      </c>
      <c r="D2" s="12" t="s">
        <v>51</v>
      </c>
      <c r="E2" s="13">
        <v>187</v>
      </c>
      <c r="F2" s="13">
        <v>197</v>
      </c>
      <c r="G2" s="13">
        <v>193</v>
      </c>
      <c r="H2" s="13">
        <v>189</v>
      </c>
      <c r="I2" s="13">
        <v>191</v>
      </c>
      <c r="J2" s="13">
        <v>192</v>
      </c>
      <c r="K2" s="14">
        <v>6</v>
      </c>
      <c r="L2" s="14">
        <v>1149</v>
      </c>
      <c r="M2" s="15">
        <v>191.5</v>
      </c>
      <c r="N2" s="16">
        <v>4</v>
      </c>
      <c r="O2" s="17">
        <v>195.5</v>
      </c>
    </row>
    <row r="4" spans="1:17" x14ac:dyDescent="0.25">
      <c r="K4" s="7">
        <f>SUM(K2:K3)</f>
        <v>6</v>
      </c>
      <c r="L4" s="7">
        <f>SUM(L2:L3)</f>
        <v>1149</v>
      </c>
      <c r="M4" s="8">
        <f>SUM(L4/K4)</f>
        <v>191.5</v>
      </c>
      <c r="N4" s="7">
        <f>SUM(N2:N3)</f>
        <v>4</v>
      </c>
      <c r="O4" s="8">
        <f>SUM(M4+N4)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197" priority="6" rank="1"/>
  </conditionalFormatting>
  <conditionalFormatting sqref="G2">
    <cfRule type="top10" dxfId="196" priority="5" rank="1"/>
  </conditionalFormatting>
  <conditionalFormatting sqref="H2">
    <cfRule type="top10" dxfId="195" priority="4" rank="1"/>
  </conditionalFormatting>
  <conditionalFormatting sqref="I2">
    <cfRule type="top10" dxfId="194" priority="3" rank="1"/>
  </conditionalFormatting>
  <conditionalFormatting sqref="J2">
    <cfRule type="top10" dxfId="193" priority="2" rank="1"/>
  </conditionalFormatting>
  <conditionalFormatting sqref="E2">
    <cfRule type="top10" dxfId="192" priority="1" rank="1"/>
  </conditionalFormatting>
  <hyperlinks>
    <hyperlink ref="Q1" location="'Virginia Indoor Rankings'!A1" display="Return to Rankings" xr:uid="{BE925488-E2B1-4C97-8ADE-1CBC2B4303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2239BA-5A8C-4690-9AEA-9266D06839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7C16-EA02-41C1-9C32-EACC3BB103CE}">
  <dimension ref="A1:Q4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76</v>
      </c>
      <c r="C2" s="11">
        <v>44177</v>
      </c>
      <c r="D2" s="12" t="s">
        <v>51</v>
      </c>
      <c r="E2" s="13">
        <v>196</v>
      </c>
      <c r="F2" s="13">
        <v>197</v>
      </c>
      <c r="G2" s="13">
        <v>196</v>
      </c>
      <c r="H2" s="13">
        <v>193</v>
      </c>
      <c r="I2" s="13">
        <v>196</v>
      </c>
      <c r="J2" s="13">
        <v>196</v>
      </c>
      <c r="K2" s="14">
        <v>6</v>
      </c>
      <c r="L2" s="14">
        <v>1174</v>
      </c>
      <c r="M2" s="15">
        <v>195.66666666666666</v>
      </c>
      <c r="N2" s="16">
        <v>4</v>
      </c>
      <c r="O2" s="17">
        <v>199.66666666666666</v>
      </c>
    </row>
    <row r="4" spans="1:17" x14ac:dyDescent="0.25">
      <c r="K4" s="7">
        <f>SUM(K2:K3)</f>
        <v>6</v>
      </c>
      <c r="L4" s="7">
        <f>SUM(L2:L3)</f>
        <v>1174</v>
      </c>
      <c r="M4" s="8">
        <f>SUM(L4/K4)</f>
        <v>195.66666666666666</v>
      </c>
      <c r="N4" s="7">
        <f>SUM(N2:N3)</f>
        <v>4</v>
      </c>
      <c r="O4" s="8">
        <f>SUM(M4+N4)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191" priority="1" rank="1"/>
  </conditionalFormatting>
  <conditionalFormatting sqref="I2">
    <cfRule type="top10" dxfId="190" priority="6" rank="1"/>
  </conditionalFormatting>
  <conditionalFormatting sqref="E2">
    <cfRule type="top10" dxfId="189" priority="5" rank="1"/>
  </conditionalFormatting>
  <conditionalFormatting sqref="F2">
    <cfRule type="top10" dxfId="188" priority="4" rank="1"/>
  </conditionalFormatting>
  <conditionalFormatting sqref="G2">
    <cfRule type="top10" dxfId="187" priority="3" rank="1"/>
  </conditionalFormatting>
  <conditionalFormatting sqref="H2">
    <cfRule type="top10" dxfId="186" priority="2" rank="1"/>
  </conditionalFormatting>
  <hyperlinks>
    <hyperlink ref="Q1" location="'Virginia Indoor Rankings'!A1" display="Return to Rankings" xr:uid="{F011F0DA-CFAF-4B73-9FE3-F16D3711C8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F89823-F780-40A3-AA36-964943073F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6BAF-860B-4D9F-AE34-9B7B0772263C}">
  <dimension ref="A1:Q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49</v>
      </c>
      <c r="C2" s="11">
        <v>44156</v>
      </c>
      <c r="D2" s="12" t="s">
        <v>51</v>
      </c>
      <c r="E2" s="13">
        <v>197</v>
      </c>
      <c r="F2" s="13">
        <v>199</v>
      </c>
      <c r="G2" s="13">
        <v>195</v>
      </c>
      <c r="H2" s="13">
        <v>198</v>
      </c>
      <c r="I2" s="13">
        <v>199</v>
      </c>
      <c r="J2" s="13">
        <v>198</v>
      </c>
      <c r="K2" s="14">
        <v>6</v>
      </c>
      <c r="L2" s="14">
        <v>1186</v>
      </c>
      <c r="M2" s="15">
        <v>197.66666666666666</v>
      </c>
      <c r="N2" s="16">
        <v>4</v>
      </c>
      <c r="O2" s="17">
        <v>201.66666666666666</v>
      </c>
    </row>
    <row r="3" spans="1:17" x14ac:dyDescent="0.25">
      <c r="A3" s="9" t="s">
        <v>32</v>
      </c>
      <c r="B3" s="10" t="s">
        <v>56</v>
      </c>
      <c r="C3" s="11">
        <v>44177</v>
      </c>
      <c r="D3" s="12" t="s">
        <v>51</v>
      </c>
      <c r="E3" s="13">
        <v>198</v>
      </c>
      <c r="F3" s="13">
        <v>199</v>
      </c>
      <c r="G3" s="13">
        <v>199</v>
      </c>
      <c r="H3" s="13">
        <v>200</v>
      </c>
      <c r="I3" s="13">
        <v>198</v>
      </c>
      <c r="J3" s="13">
        <v>198</v>
      </c>
      <c r="K3" s="14">
        <v>6</v>
      </c>
      <c r="L3" s="14">
        <v>1192</v>
      </c>
      <c r="M3" s="15">
        <v>198.66666666666666</v>
      </c>
      <c r="N3" s="16">
        <v>8</v>
      </c>
      <c r="O3" s="17">
        <v>206.66666666666666</v>
      </c>
    </row>
    <row r="4" spans="1:17" x14ac:dyDescent="0.25">
      <c r="A4" s="9" t="s">
        <v>32</v>
      </c>
      <c r="B4" s="10" t="s">
        <v>49</v>
      </c>
      <c r="C4" s="11">
        <v>44219</v>
      </c>
      <c r="D4" s="11" t="s">
        <v>51</v>
      </c>
      <c r="E4" s="13">
        <v>197</v>
      </c>
      <c r="F4" s="13">
        <v>197</v>
      </c>
      <c r="G4" s="13"/>
      <c r="H4" s="13"/>
      <c r="I4" s="13"/>
      <c r="J4" s="13"/>
      <c r="K4" s="14">
        <v>2</v>
      </c>
      <c r="L4" s="14">
        <v>394</v>
      </c>
      <c r="M4" s="15">
        <v>197</v>
      </c>
      <c r="N4" s="16">
        <v>2</v>
      </c>
      <c r="O4" s="17">
        <v>199</v>
      </c>
    </row>
    <row r="7" spans="1:17" x14ac:dyDescent="0.25">
      <c r="K7" s="7">
        <f>SUM(K2:K6)</f>
        <v>14</v>
      </c>
      <c r="L7" s="7">
        <f>SUM(L2:L6)</f>
        <v>2772</v>
      </c>
      <c r="M7" s="8">
        <f>SUM(L7/K7)</f>
        <v>198</v>
      </c>
      <c r="N7" s="7">
        <f>SUM(N2:N6)</f>
        <v>14</v>
      </c>
      <c r="O7" s="8">
        <f>SUM(M7+N7)</f>
        <v>212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I4:J4 B4:D4" name="Range1_7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I2">
    <cfRule type="top10" dxfId="185" priority="24" rank="1"/>
  </conditionalFormatting>
  <conditionalFormatting sqref="E2">
    <cfRule type="top10" dxfId="184" priority="23" rank="1"/>
  </conditionalFormatting>
  <conditionalFormatting sqref="F2">
    <cfRule type="top10" dxfId="183" priority="22" rank="1"/>
  </conditionalFormatting>
  <conditionalFormatting sqref="G2">
    <cfRule type="top10" dxfId="182" priority="21" rank="1"/>
  </conditionalFormatting>
  <conditionalFormatting sqref="H2">
    <cfRule type="top10" dxfId="181" priority="20" rank="1"/>
  </conditionalFormatting>
  <conditionalFormatting sqref="J2">
    <cfRule type="top10" dxfId="180" priority="19" rank="1"/>
  </conditionalFormatting>
  <conditionalFormatting sqref="I3">
    <cfRule type="top10" dxfId="179" priority="12" rank="1"/>
  </conditionalFormatting>
  <conditionalFormatting sqref="E3">
    <cfRule type="top10" dxfId="178" priority="11" rank="1"/>
  </conditionalFormatting>
  <conditionalFormatting sqref="F3">
    <cfRule type="top10" dxfId="177" priority="10" rank="1"/>
  </conditionalFormatting>
  <conditionalFormatting sqref="G3">
    <cfRule type="top10" dxfId="176" priority="9" rank="1"/>
  </conditionalFormatting>
  <conditionalFormatting sqref="H3">
    <cfRule type="top10" dxfId="175" priority="8" rank="1"/>
  </conditionalFormatting>
  <conditionalFormatting sqref="J3">
    <cfRule type="top10" dxfId="174" priority="7" rank="1"/>
  </conditionalFormatting>
  <conditionalFormatting sqref="I4">
    <cfRule type="top10" dxfId="173" priority="6" rank="1"/>
  </conditionalFormatting>
  <conditionalFormatting sqref="E4">
    <cfRule type="top10" dxfId="172" priority="5" rank="1"/>
  </conditionalFormatting>
  <conditionalFormatting sqref="F4">
    <cfRule type="top10" dxfId="171" priority="4" rank="1"/>
  </conditionalFormatting>
  <conditionalFormatting sqref="G4">
    <cfRule type="top10" dxfId="170" priority="3" rank="1"/>
  </conditionalFormatting>
  <conditionalFormatting sqref="H4">
    <cfRule type="top10" dxfId="169" priority="2" rank="1"/>
  </conditionalFormatting>
  <conditionalFormatting sqref="J4">
    <cfRule type="top10" dxfId="168" priority="1" rank="1"/>
  </conditionalFormatting>
  <hyperlinks>
    <hyperlink ref="Q1" location="'Virginia Indoor Rankings'!A1" display="Return to Rankings" xr:uid="{83674383-B5EB-481F-9F87-9FE9A086FE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4AA5-403D-4BDC-A863-45D4215DAD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8905-5CF2-44A0-A2CD-571A07486545}">
  <dimension ref="A1:Q5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62</v>
      </c>
      <c r="C2" s="11">
        <v>44177</v>
      </c>
      <c r="D2" s="12" t="s">
        <v>51</v>
      </c>
      <c r="E2" s="13">
        <v>199</v>
      </c>
      <c r="F2" s="13">
        <v>197</v>
      </c>
      <c r="G2" s="13">
        <v>197</v>
      </c>
      <c r="H2" s="13">
        <v>200.001</v>
      </c>
      <c r="I2" s="13">
        <v>198</v>
      </c>
      <c r="J2" s="13">
        <v>198</v>
      </c>
      <c r="K2" s="14">
        <v>6</v>
      </c>
      <c r="L2" s="14">
        <v>1189.001</v>
      </c>
      <c r="M2" s="15">
        <v>198.16683333333333</v>
      </c>
      <c r="N2" s="16">
        <v>8</v>
      </c>
      <c r="O2" s="17">
        <v>206.16683333333333</v>
      </c>
    </row>
    <row r="5" spans="1:17" x14ac:dyDescent="0.25">
      <c r="K5" s="7">
        <f>SUM(K2:K4)</f>
        <v>6</v>
      </c>
      <c r="L5" s="7">
        <f>SUM(L2:L4)</f>
        <v>1189.001</v>
      </c>
      <c r="M5" s="8">
        <f>SUM(L5/K5)</f>
        <v>198.16683333333333</v>
      </c>
      <c r="N5" s="7">
        <f>SUM(N2:N4)</f>
        <v>8</v>
      </c>
      <c r="O5" s="8">
        <f>SUM(M5+N5)</f>
        <v>206.16683333333333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I2">
    <cfRule type="top10" dxfId="167" priority="6" rank="1"/>
  </conditionalFormatting>
  <conditionalFormatting sqref="E2">
    <cfRule type="top10" dxfId="166" priority="5" rank="1"/>
  </conditionalFormatting>
  <conditionalFormatting sqref="F2">
    <cfRule type="top10" dxfId="165" priority="4" rank="1"/>
  </conditionalFormatting>
  <conditionalFormatting sqref="G2">
    <cfRule type="top10" dxfId="164" priority="3" rank="1"/>
  </conditionalFormatting>
  <conditionalFormatting sqref="H2">
    <cfRule type="top10" dxfId="163" priority="2" rank="1"/>
  </conditionalFormatting>
  <conditionalFormatting sqref="J2">
    <cfRule type="top10" dxfId="162" priority="1" rank="1"/>
  </conditionalFormatting>
  <hyperlinks>
    <hyperlink ref="Q1" location="'Virginia Indoor Rankings'!A1" display="Return to Rankings" xr:uid="{9F359E22-695F-402A-B0FC-11D3D47F5A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B4D399-42B7-4BB9-8DF0-10748AD519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C715-EB9A-438A-800D-1B79C87323F8}">
  <dimension ref="A1:Q6"/>
  <sheetViews>
    <sheetView workbookViewId="0">
      <selection activeCell="A10" sqref="A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46</v>
      </c>
      <c r="C2" s="11">
        <v>44156</v>
      </c>
      <c r="D2" s="12" t="s">
        <v>51</v>
      </c>
      <c r="E2" s="13">
        <v>197</v>
      </c>
      <c r="F2" s="13">
        <v>197</v>
      </c>
      <c r="G2" s="13">
        <v>198</v>
      </c>
      <c r="H2" s="13">
        <v>198</v>
      </c>
      <c r="I2" s="13">
        <v>198</v>
      </c>
      <c r="J2" s="13">
        <v>198</v>
      </c>
      <c r="K2" s="14">
        <v>6</v>
      </c>
      <c r="L2" s="14">
        <v>1186</v>
      </c>
      <c r="M2" s="15">
        <v>197.66666666666666</v>
      </c>
      <c r="N2" s="16">
        <v>4</v>
      </c>
      <c r="O2" s="17">
        <v>201.66666666666666</v>
      </c>
    </row>
    <row r="3" spans="1:17" x14ac:dyDescent="0.25">
      <c r="A3" s="9" t="s">
        <v>32</v>
      </c>
      <c r="B3" s="10" t="s">
        <v>63</v>
      </c>
      <c r="C3" s="11">
        <v>44177</v>
      </c>
      <c r="D3" s="12" t="s">
        <v>51</v>
      </c>
      <c r="E3" s="13">
        <v>199</v>
      </c>
      <c r="F3" s="13">
        <v>199</v>
      </c>
      <c r="G3" s="13">
        <v>197</v>
      </c>
      <c r="H3" s="13">
        <v>198</v>
      </c>
      <c r="I3" s="13">
        <v>198</v>
      </c>
      <c r="J3" s="13">
        <v>197</v>
      </c>
      <c r="K3" s="14">
        <v>6</v>
      </c>
      <c r="L3" s="14">
        <v>1188</v>
      </c>
      <c r="M3" s="15">
        <v>198</v>
      </c>
      <c r="N3" s="16">
        <v>4</v>
      </c>
      <c r="O3" s="17">
        <v>202</v>
      </c>
    </row>
    <row r="4" spans="1:17" x14ac:dyDescent="0.25">
      <c r="A4" s="9" t="s">
        <v>32</v>
      </c>
      <c r="B4" s="10" t="s">
        <v>46</v>
      </c>
      <c r="C4" s="11">
        <v>44219</v>
      </c>
      <c r="D4" s="11" t="s">
        <v>51</v>
      </c>
      <c r="E4" s="13">
        <v>200.001</v>
      </c>
      <c r="F4" s="13">
        <v>199</v>
      </c>
      <c r="G4" s="13"/>
      <c r="H4" s="13"/>
      <c r="I4" s="13"/>
      <c r="J4" s="13"/>
      <c r="K4" s="14">
        <v>2</v>
      </c>
      <c r="L4" s="14">
        <v>399.00099999999998</v>
      </c>
      <c r="M4" s="15">
        <v>199.50049999999999</v>
      </c>
      <c r="N4" s="16">
        <v>7</v>
      </c>
      <c r="O4" s="17">
        <v>206.50049999999999</v>
      </c>
    </row>
    <row r="6" spans="1:17" x14ac:dyDescent="0.25">
      <c r="K6" s="7">
        <f>SUM(K2:K5)</f>
        <v>14</v>
      </c>
      <c r="L6" s="7">
        <f>SUM(L2:L5)</f>
        <v>2773.0010000000002</v>
      </c>
      <c r="M6" s="8">
        <f>SUM(L6/K6)</f>
        <v>198.07150000000001</v>
      </c>
      <c r="N6" s="7">
        <f>SUM(N2:N5)</f>
        <v>15</v>
      </c>
      <c r="O6" s="8">
        <f>SUM(M6+N6)</f>
        <v>213.07150000000001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I4:J4 B4:D4" name="Range1_7_2"/>
    <protectedRange algorithmName="SHA-512" hashValue="ON39YdpmFHfN9f47KpiRvqrKx0V9+erV1CNkpWzYhW/Qyc6aT8rEyCrvauWSYGZK2ia3o7vd3akF07acHAFpOA==" saltValue="yVW9XmDwTqEnmpSGai0KYg==" spinCount="100000" sqref="E4:H4" name="Range1_3_3_2"/>
  </protectedRanges>
  <conditionalFormatting sqref="I2">
    <cfRule type="top10" dxfId="161" priority="24" rank="1"/>
  </conditionalFormatting>
  <conditionalFormatting sqref="E2">
    <cfRule type="top10" dxfId="160" priority="23" rank="1"/>
  </conditionalFormatting>
  <conditionalFormatting sqref="F2">
    <cfRule type="top10" dxfId="159" priority="22" rank="1"/>
  </conditionalFormatting>
  <conditionalFormatting sqref="G2">
    <cfRule type="top10" dxfId="158" priority="21" rank="1"/>
  </conditionalFormatting>
  <conditionalFormatting sqref="H2">
    <cfRule type="top10" dxfId="157" priority="20" rank="1"/>
  </conditionalFormatting>
  <conditionalFormatting sqref="J2">
    <cfRule type="top10" dxfId="156" priority="19" rank="1"/>
  </conditionalFormatting>
  <conditionalFormatting sqref="I3">
    <cfRule type="top10" dxfId="155" priority="18" rank="1"/>
  </conditionalFormatting>
  <conditionalFormatting sqref="E3">
    <cfRule type="top10" dxfId="154" priority="17" rank="1"/>
  </conditionalFormatting>
  <conditionalFormatting sqref="F3">
    <cfRule type="top10" dxfId="153" priority="16" rank="1"/>
  </conditionalFormatting>
  <conditionalFormatting sqref="G3">
    <cfRule type="top10" dxfId="152" priority="15" rank="1"/>
  </conditionalFormatting>
  <conditionalFormatting sqref="H3">
    <cfRule type="top10" dxfId="151" priority="14" rank="1"/>
  </conditionalFormatting>
  <conditionalFormatting sqref="J3">
    <cfRule type="top10" dxfId="150" priority="13" rank="1"/>
  </conditionalFormatting>
  <conditionalFormatting sqref="I4">
    <cfRule type="top10" dxfId="149" priority="6" rank="1"/>
  </conditionalFormatting>
  <conditionalFormatting sqref="E4">
    <cfRule type="top10" dxfId="148" priority="5" rank="1"/>
  </conditionalFormatting>
  <conditionalFormatting sqref="F4">
    <cfRule type="top10" dxfId="147" priority="4" rank="1"/>
  </conditionalFormatting>
  <conditionalFormatting sqref="G4">
    <cfRule type="top10" dxfId="146" priority="3" rank="1"/>
  </conditionalFormatting>
  <conditionalFormatting sqref="H4">
    <cfRule type="top10" dxfId="145" priority="2" rank="1"/>
  </conditionalFormatting>
  <conditionalFormatting sqref="J4">
    <cfRule type="top10" dxfId="144" priority="1" rank="1"/>
  </conditionalFormatting>
  <hyperlinks>
    <hyperlink ref="Q1" location="'Virginia Indoor Rankings'!A1" display="Return to Rankings" xr:uid="{CC3A848B-3478-445D-B5E1-9F5FC1D642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6F51B-0796-428F-A882-DB70E314BD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F4DE-EC29-4A98-B1F2-A312BBE62C05}">
  <sheetPr codeName="Sheet125"/>
  <dimension ref="A1:Q5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94</v>
      </c>
      <c r="B2" s="10" t="s">
        <v>95</v>
      </c>
      <c r="C2" s="11">
        <v>44177</v>
      </c>
      <c r="D2" s="12" t="s">
        <v>51</v>
      </c>
      <c r="E2" s="13">
        <v>155</v>
      </c>
      <c r="F2" s="13">
        <v>148</v>
      </c>
      <c r="G2" s="13">
        <v>135</v>
      </c>
      <c r="H2" s="13">
        <v>144</v>
      </c>
      <c r="I2" s="13">
        <v>150</v>
      </c>
      <c r="J2" s="13">
        <v>157</v>
      </c>
      <c r="K2" s="14">
        <v>6</v>
      </c>
      <c r="L2" s="14">
        <v>889</v>
      </c>
      <c r="M2" s="15">
        <v>148.16666666666666</v>
      </c>
      <c r="N2" s="16">
        <v>10</v>
      </c>
      <c r="O2" s="17">
        <v>158.16666666666666</v>
      </c>
    </row>
    <row r="5" spans="1:17" x14ac:dyDescent="0.25">
      <c r="K5" s="7">
        <f>SUM(K2:K4)</f>
        <v>6</v>
      </c>
      <c r="L5" s="7">
        <f>SUM(L2:L4)</f>
        <v>889</v>
      </c>
      <c r="M5" s="8">
        <f>SUM(L5/K5)</f>
        <v>148.16666666666666</v>
      </c>
      <c r="N5" s="7">
        <f>SUM(N2:N4)</f>
        <v>10</v>
      </c>
      <c r="O5" s="8">
        <f>SUM(M5+N5)</f>
        <v>158.16666666666666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E2">
    <cfRule type="top10" dxfId="143" priority="6" rank="1"/>
  </conditionalFormatting>
  <conditionalFormatting sqref="F2">
    <cfRule type="top10" dxfId="142" priority="5" rank="1"/>
  </conditionalFormatting>
  <conditionalFormatting sqref="G2">
    <cfRule type="top10" dxfId="141" priority="4" rank="1"/>
  </conditionalFormatting>
  <conditionalFormatting sqref="H2">
    <cfRule type="top10" dxfId="140" priority="3" rank="1"/>
  </conditionalFormatting>
  <conditionalFormatting sqref="I2">
    <cfRule type="top10" dxfId="139" priority="2" rank="1"/>
  </conditionalFormatting>
  <conditionalFormatting sqref="J2">
    <cfRule type="top10" dxfId="138" priority="1" rank="1"/>
  </conditionalFormatting>
  <hyperlinks>
    <hyperlink ref="Q1" location="'Virginia Indoor Rankings'!A1" display="Return to Rankings" xr:uid="{05517779-CDC6-42C0-A601-FF5BCE68CC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6BCA83-4CE3-4CCB-A403-1ECF1CF525E1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4059C05-8528-4968-AB90-1680B1526D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CB77-32AA-41B9-8D25-C3CF8751D4A3}">
  <dimension ref="A1:Q5"/>
  <sheetViews>
    <sheetView workbookViewId="0">
      <selection activeCell="B12" sqref="B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52</v>
      </c>
      <c r="C2" s="11">
        <v>44156</v>
      </c>
      <c r="D2" s="12" t="s">
        <v>51</v>
      </c>
      <c r="E2" s="13">
        <v>199</v>
      </c>
      <c r="F2" s="13">
        <v>199.001</v>
      </c>
      <c r="G2" s="13">
        <v>199.001</v>
      </c>
      <c r="H2" s="13">
        <v>200</v>
      </c>
      <c r="I2" s="13">
        <v>193</v>
      </c>
      <c r="J2" s="13">
        <v>196</v>
      </c>
      <c r="K2" s="14">
        <v>6</v>
      </c>
      <c r="L2" s="14">
        <v>1186.002</v>
      </c>
      <c r="M2" s="15">
        <v>197.667</v>
      </c>
      <c r="N2" s="16">
        <v>16</v>
      </c>
      <c r="O2" s="17">
        <v>213.667</v>
      </c>
    </row>
    <row r="3" spans="1:17" x14ac:dyDescent="0.25">
      <c r="A3" s="9" t="s">
        <v>32</v>
      </c>
      <c r="B3" s="10" t="s">
        <v>52</v>
      </c>
      <c r="C3" s="11">
        <v>44226</v>
      </c>
      <c r="D3" s="11" t="s">
        <v>51</v>
      </c>
      <c r="E3" s="13">
        <v>198</v>
      </c>
      <c r="F3" s="13">
        <v>200</v>
      </c>
      <c r="G3" s="13">
        <v>197</v>
      </c>
      <c r="H3" s="13"/>
      <c r="I3" s="13"/>
      <c r="J3" s="13"/>
      <c r="K3" s="14">
        <v>3</v>
      </c>
      <c r="L3" s="14">
        <v>595</v>
      </c>
      <c r="M3" s="15">
        <v>198.33333333333334</v>
      </c>
      <c r="N3" s="16">
        <v>2</v>
      </c>
      <c r="O3" s="17">
        <v>200.33333333333334</v>
      </c>
    </row>
    <row r="5" spans="1:17" x14ac:dyDescent="0.25">
      <c r="K5" s="7">
        <f>SUM(K2:K4)</f>
        <v>9</v>
      </c>
      <c r="L5" s="7">
        <f>SUM(L2:L4)</f>
        <v>1781.002</v>
      </c>
      <c r="M5" s="8">
        <f>SUM(L5/K5)</f>
        <v>197.88911111111111</v>
      </c>
      <c r="N5" s="7">
        <f>SUM(N2:N4)</f>
        <v>18</v>
      </c>
      <c r="O5" s="8">
        <f>SUM(M5+N5)</f>
        <v>215.88911111111111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D3" name="Range1_9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J2">
    <cfRule type="top10" dxfId="581" priority="7" rank="1"/>
  </conditionalFormatting>
  <conditionalFormatting sqref="I2">
    <cfRule type="top10" dxfId="580" priority="12" rank="1"/>
  </conditionalFormatting>
  <conditionalFormatting sqref="E2">
    <cfRule type="top10" dxfId="579" priority="11" rank="1"/>
  </conditionalFormatting>
  <conditionalFormatting sqref="F2">
    <cfRule type="top10" dxfId="578" priority="10" rank="1"/>
  </conditionalFormatting>
  <conditionalFormatting sqref="G2">
    <cfRule type="top10" dxfId="577" priority="9" rank="1"/>
  </conditionalFormatting>
  <conditionalFormatting sqref="H2">
    <cfRule type="top10" dxfId="576" priority="8" rank="1"/>
  </conditionalFormatting>
  <conditionalFormatting sqref="I3">
    <cfRule type="top10" dxfId="575" priority="6" rank="1"/>
  </conditionalFormatting>
  <conditionalFormatting sqref="E3">
    <cfRule type="top10" dxfId="574" priority="5" rank="1"/>
  </conditionalFormatting>
  <conditionalFormatting sqref="F3">
    <cfRule type="top10" dxfId="573" priority="4" rank="1"/>
  </conditionalFormatting>
  <conditionalFormatting sqref="G3">
    <cfRule type="top10" dxfId="572" priority="3" rank="1"/>
  </conditionalFormatting>
  <conditionalFormatting sqref="H3">
    <cfRule type="top10" dxfId="571" priority="2" rank="1"/>
  </conditionalFormatting>
  <conditionalFormatting sqref="J3">
    <cfRule type="top10" dxfId="570" priority="1" rank="1"/>
  </conditionalFormatting>
  <hyperlinks>
    <hyperlink ref="Q1" location="'Virginia Indoor Rankings'!A1" display="Return to Rankings" xr:uid="{232DFB6C-CE90-4135-97B5-270F507BB9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C3D727-C349-4499-9997-F650E2D044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491B4-EAFA-4A83-A73C-25E1943F8F74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100</v>
      </c>
      <c r="C2" s="11">
        <v>44226</v>
      </c>
      <c r="D2" s="11" t="s">
        <v>51</v>
      </c>
      <c r="E2" s="13">
        <v>198</v>
      </c>
      <c r="F2" s="13">
        <v>199</v>
      </c>
      <c r="G2" s="13">
        <v>196</v>
      </c>
      <c r="H2" s="13"/>
      <c r="I2" s="13"/>
      <c r="J2" s="13"/>
      <c r="K2" s="14">
        <v>3</v>
      </c>
      <c r="L2" s="14">
        <v>593</v>
      </c>
      <c r="M2" s="15">
        <v>197.66666666666666</v>
      </c>
      <c r="N2" s="16">
        <v>2</v>
      </c>
      <c r="O2" s="17">
        <v>199.66666666666666</v>
      </c>
    </row>
    <row r="4" spans="1:17" x14ac:dyDescent="0.25">
      <c r="K4" s="7">
        <f>SUM(K2:K3)</f>
        <v>3</v>
      </c>
      <c r="L4" s="7">
        <f>SUM(L2:L3)</f>
        <v>593</v>
      </c>
      <c r="M4" s="8">
        <f>SUM(L4/K4)</f>
        <v>197.66666666666666</v>
      </c>
      <c r="N4" s="7">
        <f>SUM(N2:N3)</f>
        <v>2</v>
      </c>
      <c r="O4" s="8">
        <f>SUM(M4+N4)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D2" name="Range1_9_1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J2">
    <cfRule type="top10" dxfId="617" priority="1" rank="1"/>
  </conditionalFormatting>
  <conditionalFormatting sqref="I2">
    <cfRule type="top10" dxfId="616" priority="6" rank="1"/>
  </conditionalFormatting>
  <conditionalFormatting sqref="E2">
    <cfRule type="top10" dxfId="615" priority="5" rank="1"/>
  </conditionalFormatting>
  <conditionalFormatting sqref="F2">
    <cfRule type="top10" dxfId="614" priority="4" rank="1"/>
  </conditionalFormatting>
  <conditionalFormatting sqref="G2">
    <cfRule type="top10" dxfId="613" priority="3" rank="1"/>
  </conditionalFormatting>
  <conditionalFormatting sqref="H2">
    <cfRule type="top10" dxfId="612" priority="2" rank="1"/>
  </conditionalFormatting>
  <hyperlinks>
    <hyperlink ref="Q1" location="'Virginia Indoor Rankings'!A1" display="Return to Rankings" xr:uid="{6867983C-AF5F-4E47-9377-B45A6D6369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68CDBA-932C-4CEC-A7FD-B4DCF9082E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F783-D6A7-4847-B2DE-A8C3754D0BBF}">
  <dimension ref="A1:Q4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59</v>
      </c>
      <c r="C2" s="11">
        <v>44177</v>
      </c>
      <c r="D2" s="12" t="s">
        <v>51</v>
      </c>
      <c r="E2" s="13">
        <v>197</v>
      </c>
      <c r="F2" s="13">
        <v>199</v>
      </c>
      <c r="G2" s="13">
        <v>198</v>
      </c>
      <c r="H2" s="13">
        <v>200</v>
      </c>
      <c r="I2" s="13">
        <v>198</v>
      </c>
      <c r="J2" s="13">
        <v>198</v>
      </c>
      <c r="K2" s="14">
        <v>6</v>
      </c>
      <c r="L2" s="14">
        <v>1190</v>
      </c>
      <c r="M2" s="15">
        <v>198.33333333333334</v>
      </c>
      <c r="N2" s="16">
        <v>4</v>
      </c>
      <c r="O2" s="17">
        <v>202.33333333333334</v>
      </c>
    </row>
    <row r="4" spans="1:17" x14ac:dyDescent="0.25">
      <c r="K4" s="7">
        <f>SUM(K2:K3)</f>
        <v>6</v>
      </c>
      <c r="L4" s="7">
        <f>SUM(L2:L3)</f>
        <v>1190</v>
      </c>
      <c r="M4" s="8">
        <f>SUM(L4/K4)</f>
        <v>198.33333333333334</v>
      </c>
      <c r="N4" s="7">
        <f>SUM(N2:N3)</f>
        <v>4</v>
      </c>
      <c r="O4" s="8">
        <f>SUM(M4+N4)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137" priority="1" rank="1"/>
  </conditionalFormatting>
  <conditionalFormatting sqref="I2">
    <cfRule type="top10" dxfId="136" priority="6" rank="1"/>
  </conditionalFormatting>
  <conditionalFormatting sqref="E2">
    <cfRule type="top10" dxfId="135" priority="5" rank="1"/>
  </conditionalFormatting>
  <conditionalFormatting sqref="F2">
    <cfRule type="top10" dxfId="134" priority="4" rank="1"/>
  </conditionalFormatting>
  <conditionalFormatting sqref="G2">
    <cfRule type="top10" dxfId="133" priority="3" rank="1"/>
  </conditionalFormatting>
  <conditionalFormatting sqref="H2">
    <cfRule type="top10" dxfId="132" priority="2" rank="1"/>
  </conditionalFormatting>
  <hyperlinks>
    <hyperlink ref="Q1" location="'Virginia Indoor Rankings'!A1" display="Return to Rankings" xr:uid="{312EF608-B1B9-4304-80D7-EDE7555AF5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6699A6-FC77-4D97-816C-80A9B98C08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93A8-EA16-4E42-A3BA-64C5C06C329B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37</v>
      </c>
      <c r="C2" s="11">
        <v>44156</v>
      </c>
      <c r="D2" s="12" t="s">
        <v>51</v>
      </c>
      <c r="E2" s="13">
        <v>198</v>
      </c>
      <c r="F2" s="13">
        <v>198</v>
      </c>
      <c r="G2" s="13">
        <v>199</v>
      </c>
      <c r="H2" s="13">
        <v>196</v>
      </c>
      <c r="I2" s="13">
        <v>197</v>
      </c>
      <c r="J2" s="13">
        <v>200.001</v>
      </c>
      <c r="K2" s="14">
        <v>6</v>
      </c>
      <c r="L2" s="14">
        <v>1188.001</v>
      </c>
      <c r="M2" s="15">
        <v>198.00016666666667</v>
      </c>
      <c r="N2" s="16">
        <v>8</v>
      </c>
      <c r="O2" s="17">
        <v>206.00016666666667</v>
      </c>
    </row>
    <row r="3" spans="1:17" x14ac:dyDescent="0.25">
      <c r="A3" s="9" t="s">
        <v>32</v>
      </c>
      <c r="B3" s="10" t="s">
        <v>37</v>
      </c>
      <c r="C3" s="11">
        <v>44170</v>
      </c>
      <c r="D3" s="12" t="s">
        <v>51</v>
      </c>
      <c r="E3" s="13">
        <v>197.001</v>
      </c>
      <c r="F3" s="13">
        <v>197</v>
      </c>
      <c r="G3" s="13">
        <v>195</v>
      </c>
      <c r="H3" s="13">
        <v>198</v>
      </c>
      <c r="I3" s="13"/>
      <c r="J3" s="13"/>
      <c r="K3" s="14">
        <v>4</v>
      </c>
      <c r="L3" s="14">
        <v>787.00099999999998</v>
      </c>
      <c r="M3" s="15">
        <v>196.75024999999999</v>
      </c>
      <c r="N3" s="16">
        <v>5</v>
      </c>
      <c r="O3" s="17">
        <v>201.75024999999999</v>
      </c>
    </row>
    <row r="4" spans="1:17" x14ac:dyDescent="0.25">
      <c r="A4" s="9" t="s">
        <v>32</v>
      </c>
      <c r="B4" s="10" t="s">
        <v>37</v>
      </c>
      <c r="C4" s="11">
        <v>44233</v>
      </c>
      <c r="D4" s="12" t="s">
        <v>51</v>
      </c>
      <c r="E4" s="13">
        <v>197</v>
      </c>
      <c r="F4" s="13">
        <v>199</v>
      </c>
      <c r="G4" s="13">
        <v>200.001</v>
      </c>
      <c r="H4" s="13">
        <v>200</v>
      </c>
      <c r="I4" s="13"/>
      <c r="J4" s="13"/>
      <c r="K4" s="14">
        <v>4</v>
      </c>
      <c r="L4" s="14">
        <v>796.00099999999998</v>
      </c>
      <c r="M4" s="15">
        <v>199.00024999999999</v>
      </c>
      <c r="N4" s="16">
        <v>7</v>
      </c>
      <c r="O4" s="17">
        <v>206.00024999999999</v>
      </c>
    </row>
    <row r="5" spans="1:17" x14ac:dyDescent="0.25">
      <c r="A5" s="9" t="s">
        <v>106</v>
      </c>
      <c r="B5" s="10" t="s">
        <v>37</v>
      </c>
      <c r="C5" s="11">
        <v>44261</v>
      </c>
      <c r="D5" s="12" t="s">
        <v>107</v>
      </c>
      <c r="E5" s="13">
        <v>198</v>
      </c>
      <c r="F5" s="13">
        <v>200</v>
      </c>
      <c r="G5" s="13">
        <v>200</v>
      </c>
      <c r="H5" s="13">
        <v>199</v>
      </c>
      <c r="I5" s="13"/>
      <c r="J5" s="13"/>
      <c r="K5" s="14">
        <v>4</v>
      </c>
      <c r="L5" s="14">
        <v>797</v>
      </c>
      <c r="M5" s="15">
        <v>199.25</v>
      </c>
      <c r="N5" s="16">
        <v>11</v>
      </c>
      <c r="O5" s="17">
        <v>210.25</v>
      </c>
    </row>
    <row r="8" spans="1:17" x14ac:dyDescent="0.25">
      <c r="K8" s="7">
        <f>SUM(K2:K7)</f>
        <v>18</v>
      </c>
      <c r="L8" s="7">
        <f>SUM(L2:L7)</f>
        <v>3568.0029999999997</v>
      </c>
      <c r="M8" s="8">
        <f>SUM(L8/K8)</f>
        <v>198.22238888888887</v>
      </c>
      <c r="N8" s="7">
        <f>SUM(N2:N7)</f>
        <v>31</v>
      </c>
      <c r="O8" s="8">
        <f>SUM(M8+N8)</f>
        <v>229.22238888888887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:D4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5:H5" name="Range1_3_6"/>
  </protectedRanges>
  <conditionalFormatting sqref="I2">
    <cfRule type="top10" dxfId="131" priority="24" rank="1"/>
  </conditionalFormatting>
  <conditionalFormatting sqref="E2">
    <cfRule type="top10" dxfId="130" priority="23" rank="1"/>
  </conditionalFormatting>
  <conditionalFormatting sqref="F2">
    <cfRule type="top10" dxfId="129" priority="22" rank="1"/>
  </conditionalFormatting>
  <conditionalFormatting sqref="G2">
    <cfRule type="top10" dxfId="128" priority="21" rank="1"/>
  </conditionalFormatting>
  <conditionalFormatting sqref="H2">
    <cfRule type="top10" dxfId="127" priority="20" rank="1"/>
  </conditionalFormatting>
  <conditionalFormatting sqref="J2">
    <cfRule type="top10" dxfId="126" priority="19" rank="1"/>
  </conditionalFormatting>
  <conditionalFormatting sqref="I3">
    <cfRule type="top10" dxfId="125" priority="18" rank="1"/>
  </conditionalFormatting>
  <conditionalFormatting sqref="E3">
    <cfRule type="top10" dxfId="124" priority="17" rank="1"/>
  </conditionalFormatting>
  <conditionalFormatting sqref="F3">
    <cfRule type="top10" dxfId="123" priority="16" rank="1"/>
  </conditionalFormatting>
  <conditionalFormatting sqref="G3">
    <cfRule type="top10" dxfId="122" priority="15" rank="1"/>
  </conditionalFormatting>
  <conditionalFormatting sqref="H3">
    <cfRule type="top10" dxfId="121" priority="14" rank="1"/>
  </conditionalFormatting>
  <conditionalFormatting sqref="J3">
    <cfRule type="top10" dxfId="120" priority="13" rank="1"/>
  </conditionalFormatting>
  <conditionalFormatting sqref="I4">
    <cfRule type="top10" dxfId="119" priority="12" rank="1"/>
  </conditionalFormatting>
  <conditionalFormatting sqref="E4">
    <cfRule type="top10" dxfId="118" priority="11" rank="1"/>
  </conditionalFormatting>
  <conditionalFormatting sqref="F4">
    <cfRule type="top10" dxfId="117" priority="10" rank="1"/>
  </conditionalFormatting>
  <conditionalFormatting sqref="G4">
    <cfRule type="top10" dxfId="116" priority="9" rank="1"/>
  </conditionalFormatting>
  <conditionalFormatting sqref="H4">
    <cfRule type="top10" dxfId="115" priority="8" rank="1"/>
  </conditionalFormatting>
  <conditionalFormatting sqref="J4">
    <cfRule type="top10" dxfId="114" priority="7" rank="1"/>
  </conditionalFormatting>
  <conditionalFormatting sqref="F5">
    <cfRule type="top10" dxfId="113" priority="5" rank="1"/>
  </conditionalFormatting>
  <conditionalFormatting sqref="G5">
    <cfRule type="top10" dxfId="112" priority="4" rank="1"/>
  </conditionalFormatting>
  <conditionalFormatting sqref="H5">
    <cfRule type="top10" dxfId="111" priority="3" rank="1"/>
  </conditionalFormatting>
  <conditionalFormatting sqref="I5">
    <cfRule type="top10" dxfId="110" priority="1" rank="1"/>
  </conditionalFormatting>
  <conditionalFormatting sqref="J5">
    <cfRule type="top10" dxfId="109" priority="2" rank="1"/>
  </conditionalFormatting>
  <conditionalFormatting sqref="E5">
    <cfRule type="top10" dxfId="108" priority="6" rank="1"/>
  </conditionalFormatting>
  <hyperlinks>
    <hyperlink ref="Q1" location="'Virginia Indoor Rankings'!A1" display="Return to Rankings" xr:uid="{3BDF6450-BEA6-4D35-892F-DA7E7FB812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4BFD0F-6603-4D1A-9313-78F4792767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7CEFAFC-1F51-4DFA-BD8E-269AD8DA2B75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B287-5CD7-4DDC-9624-736EB33EBB8D}">
  <dimension ref="A1:Q4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84</v>
      </c>
      <c r="C2" s="11">
        <v>44177</v>
      </c>
      <c r="D2" s="12" t="s">
        <v>51</v>
      </c>
      <c r="E2" s="13">
        <v>156</v>
      </c>
      <c r="F2" s="13">
        <v>172</v>
      </c>
      <c r="G2" s="13">
        <v>143</v>
      </c>
      <c r="H2" s="13">
        <v>155</v>
      </c>
      <c r="I2" s="13">
        <v>137</v>
      </c>
      <c r="J2" s="13">
        <v>130</v>
      </c>
      <c r="K2" s="14">
        <v>6</v>
      </c>
      <c r="L2" s="14">
        <v>893</v>
      </c>
      <c r="M2" s="15">
        <v>148.83333333333334</v>
      </c>
      <c r="N2" s="16">
        <v>4</v>
      </c>
      <c r="O2" s="17">
        <v>152.83333333333334</v>
      </c>
    </row>
    <row r="4" spans="1:17" x14ac:dyDescent="0.25">
      <c r="K4" s="7">
        <f>SUM(K2:K3)</f>
        <v>6</v>
      </c>
      <c r="L4" s="7">
        <f>SUM(L2:L3)</f>
        <v>893</v>
      </c>
      <c r="M4" s="8">
        <f>SUM(L4/K4)</f>
        <v>148.83333333333334</v>
      </c>
      <c r="N4" s="7">
        <f>SUM(N2:N3)</f>
        <v>4</v>
      </c>
      <c r="O4" s="8">
        <f>SUM(M4+N4)</f>
        <v>152.83333333333334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107" priority="1" rank="1"/>
  </conditionalFormatting>
  <conditionalFormatting sqref="I2">
    <cfRule type="top10" dxfId="106" priority="6" rank="1"/>
  </conditionalFormatting>
  <conditionalFormatting sqref="E2">
    <cfRule type="top10" dxfId="105" priority="5" rank="1"/>
  </conditionalFormatting>
  <conditionalFormatting sqref="F2">
    <cfRule type="top10" dxfId="104" priority="4" rank="1"/>
  </conditionalFormatting>
  <conditionalFormatting sqref="G2">
    <cfRule type="top10" dxfId="103" priority="3" rank="1"/>
  </conditionalFormatting>
  <conditionalFormatting sqref="H2">
    <cfRule type="top10" dxfId="102" priority="2" rank="1"/>
  </conditionalFormatting>
  <hyperlinks>
    <hyperlink ref="Q1" location="'Virginia Indoor Rankings'!A1" display="Return to Rankings" xr:uid="{632AFA13-7106-43FC-9F20-F74F6717BE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EA83F0-022D-45FF-BD89-7220B6A29F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71005-D669-43A9-A9D5-7E8D7B03A67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99</v>
      </c>
      <c r="C2" s="11">
        <v>44219</v>
      </c>
      <c r="D2" s="11" t="s">
        <v>51</v>
      </c>
      <c r="E2" s="13">
        <v>197</v>
      </c>
      <c r="F2" s="13">
        <v>199</v>
      </c>
      <c r="G2" s="13"/>
      <c r="H2" s="13"/>
      <c r="I2" s="13"/>
      <c r="J2" s="13"/>
      <c r="K2" s="14">
        <v>2</v>
      </c>
      <c r="L2" s="14">
        <v>396</v>
      </c>
      <c r="M2" s="15">
        <v>198</v>
      </c>
      <c r="N2" s="16">
        <v>2</v>
      </c>
      <c r="O2" s="17">
        <v>200</v>
      </c>
    </row>
    <row r="3" spans="1:17" x14ac:dyDescent="0.25">
      <c r="A3" s="9" t="s">
        <v>32</v>
      </c>
      <c r="B3" s="10" t="s">
        <v>99</v>
      </c>
      <c r="C3" s="11">
        <v>44233</v>
      </c>
      <c r="D3" s="12" t="s">
        <v>51</v>
      </c>
      <c r="E3" s="13">
        <v>197</v>
      </c>
      <c r="F3" s="13">
        <v>199</v>
      </c>
      <c r="G3" s="13">
        <v>199</v>
      </c>
      <c r="H3" s="13">
        <v>199</v>
      </c>
      <c r="I3" s="13"/>
      <c r="J3" s="13"/>
      <c r="K3" s="14">
        <v>4</v>
      </c>
      <c r="L3" s="14">
        <v>794</v>
      </c>
      <c r="M3" s="15">
        <v>198.5</v>
      </c>
      <c r="N3" s="16">
        <v>4</v>
      </c>
      <c r="O3" s="17">
        <v>202.5</v>
      </c>
    </row>
    <row r="5" spans="1:17" x14ac:dyDescent="0.25">
      <c r="K5" s="7">
        <f>SUM(K2:K4)</f>
        <v>6</v>
      </c>
      <c r="L5" s="7">
        <f>SUM(L2:L4)</f>
        <v>1190</v>
      </c>
      <c r="M5" s="8">
        <f>SUM(L5/K5)</f>
        <v>198.33333333333334</v>
      </c>
      <c r="N5" s="7">
        <f>SUM(N2:N4)</f>
        <v>6</v>
      </c>
      <c r="O5" s="8">
        <f>SUM(M5+N5)</f>
        <v>204.33333333333334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D2" name="Range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3" name="Range1_1_6"/>
  </protectedRanges>
  <conditionalFormatting sqref="J2">
    <cfRule type="top10" dxfId="611" priority="7" rank="1"/>
  </conditionalFormatting>
  <conditionalFormatting sqref="I2">
    <cfRule type="top10" dxfId="610" priority="12" rank="1"/>
  </conditionalFormatting>
  <conditionalFormatting sqref="E2">
    <cfRule type="top10" dxfId="609" priority="11" rank="1"/>
  </conditionalFormatting>
  <conditionalFormatting sqref="F2">
    <cfRule type="top10" dxfId="608" priority="10" rank="1"/>
  </conditionalFormatting>
  <conditionalFormatting sqref="G2">
    <cfRule type="top10" dxfId="607" priority="9" rank="1"/>
  </conditionalFormatting>
  <conditionalFormatting sqref="H2">
    <cfRule type="top10" dxfId="606" priority="8" rank="1"/>
  </conditionalFormatting>
  <conditionalFormatting sqref="I3">
    <cfRule type="top10" dxfId="605" priority="6" rank="1"/>
  </conditionalFormatting>
  <conditionalFormatting sqref="E3">
    <cfRule type="top10" dxfId="604" priority="5" rank="1"/>
  </conditionalFormatting>
  <conditionalFormatting sqref="F3">
    <cfRule type="top10" dxfId="603" priority="4" rank="1"/>
  </conditionalFormatting>
  <conditionalFormatting sqref="G3">
    <cfRule type="top10" dxfId="602" priority="3" rank="1"/>
  </conditionalFormatting>
  <conditionalFormatting sqref="H3">
    <cfRule type="top10" dxfId="601" priority="2" rank="1"/>
  </conditionalFormatting>
  <conditionalFormatting sqref="J3">
    <cfRule type="top10" dxfId="600" priority="1" rank="1"/>
  </conditionalFormatting>
  <hyperlinks>
    <hyperlink ref="Q1" location="'Virginia Indoor Rankings'!A1" display="Return to Rankings" xr:uid="{2AA1CB32-0877-45FD-AC9F-9B5742054E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3B03D7-B40F-4E45-BF14-288BD39F13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D8A1-89B4-483E-ABD4-42FCEC110B6C}">
  <sheetPr codeName="Sheet86"/>
  <dimension ref="A1:Q16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8.85546875" style="40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24</v>
      </c>
      <c r="B2" s="10" t="s">
        <v>26</v>
      </c>
      <c r="C2" s="11">
        <v>44156</v>
      </c>
      <c r="D2" s="12" t="s">
        <v>51</v>
      </c>
      <c r="E2" s="13">
        <v>197</v>
      </c>
      <c r="F2" s="13">
        <v>198</v>
      </c>
      <c r="G2" s="13">
        <v>197</v>
      </c>
      <c r="H2" s="13">
        <v>195</v>
      </c>
      <c r="I2" s="13">
        <v>199</v>
      </c>
      <c r="J2" s="13">
        <v>198</v>
      </c>
      <c r="K2" s="14">
        <v>6</v>
      </c>
      <c r="L2" s="14">
        <v>1184</v>
      </c>
      <c r="M2" s="15">
        <v>197.33333333333334</v>
      </c>
      <c r="N2" s="16">
        <v>34</v>
      </c>
      <c r="O2" s="17">
        <v>231.33333333333334</v>
      </c>
    </row>
    <row r="3" spans="1:17" x14ac:dyDescent="0.25">
      <c r="A3" s="9" t="s">
        <v>24</v>
      </c>
      <c r="B3" s="10" t="s">
        <v>86</v>
      </c>
      <c r="C3" s="11">
        <v>44177</v>
      </c>
      <c r="D3" s="12" t="s">
        <v>51</v>
      </c>
      <c r="E3" s="13">
        <v>199</v>
      </c>
      <c r="F3" s="13">
        <v>195</v>
      </c>
      <c r="G3" s="13">
        <v>194</v>
      </c>
      <c r="H3" s="13">
        <v>197.001</v>
      </c>
      <c r="I3" s="13">
        <v>197.001</v>
      </c>
      <c r="J3" s="13">
        <v>192</v>
      </c>
      <c r="K3" s="14">
        <v>6</v>
      </c>
      <c r="L3" s="14">
        <v>1174.002</v>
      </c>
      <c r="M3" s="15">
        <v>195.667</v>
      </c>
      <c r="N3" s="16">
        <v>20</v>
      </c>
      <c r="O3" s="17">
        <v>215.667</v>
      </c>
    </row>
    <row r="4" spans="1:17" x14ac:dyDescent="0.25">
      <c r="A4" s="9" t="s">
        <v>24</v>
      </c>
      <c r="B4" s="10" t="s">
        <v>26</v>
      </c>
      <c r="C4" s="11">
        <v>44205</v>
      </c>
      <c r="D4" s="12" t="s">
        <v>96</v>
      </c>
      <c r="E4" s="13">
        <v>197</v>
      </c>
      <c r="F4" s="13">
        <v>198</v>
      </c>
      <c r="G4" s="13">
        <v>199</v>
      </c>
      <c r="H4" s="13">
        <v>199</v>
      </c>
      <c r="I4" s="13">
        <v>197</v>
      </c>
      <c r="J4" s="13"/>
      <c r="K4" s="14">
        <v>5</v>
      </c>
      <c r="L4" s="14">
        <v>990</v>
      </c>
      <c r="M4" s="15">
        <v>198</v>
      </c>
      <c r="N4" s="16">
        <v>18</v>
      </c>
      <c r="O4" s="17">
        <v>216</v>
      </c>
    </row>
    <row r="5" spans="1:17" x14ac:dyDescent="0.25">
      <c r="A5" s="9" t="s">
        <v>24</v>
      </c>
      <c r="B5" s="10" t="s">
        <v>26</v>
      </c>
      <c r="C5" s="11">
        <v>44261</v>
      </c>
      <c r="D5" s="12" t="s">
        <v>107</v>
      </c>
      <c r="E5" s="13">
        <v>196</v>
      </c>
      <c r="F5" s="13">
        <v>197</v>
      </c>
      <c r="G5" s="13">
        <v>197</v>
      </c>
      <c r="H5" s="13">
        <v>196</v>
      </c>
      <c r="I5" s="13"/>
      <c r="J5" s="13"/>
      <c r="K5" s="14">
        <v>4</v>
      </c>
      <c r="L5" s="14">
        <v>786</v>
      </c>
      <c r="M5" s="15">
        <v>196.5</v>
      </c>
      <c r="N5" s="16">
        <v>9</v>
      </c>
      <c r="O5" s="17">
        <v>205.5</v>
      </c>
    </row>
    <row r="8" spans="1:17" x14ac:dyDescent="0.25">
      <c r="K8" s="37">
        <f>SUM(K2:K7)</f>
        <v>21</v>
      </c>
      <c r="L8" s="37">
        <f>SUM(L2:L7)</f>
        <v>4134.0020000000004</v>
      </c>
      <c r="M8" s="38">
        <f>SUM(L8/K8)</f>
        <v>196.8572380952381</v>
      </c>
      <c r="N8" s="37">
        <f>SUM(N2:N7)</f>
        <v>81</v>
      </c>
      <c r="O8" s="39">
        <f>SUM(M8+N8)</f>
        <v>277.85723809523813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9" t="s">
        <v>32</v>
      </c>
      <c r="B12" s="10" t="s">
        <v>26</v>
      </c>
      <c r="C12" s="11">
        <v>44226</v>
      </c>
      <c r="D12" s="11" t="s">
        <v>51</v>
      </c>
      <c r="E12" s="13">
        <v>199</v>
      </c>
      <c r="F12" s="13">
        <v>198</v>
      </c>
      <c r="G12" s="13">
        <v>195</v>
      </c>
      <c r="H12" s="13"/>
      <c r="I12" s="13"/>
      <c r="J12" s="13"/>
      <c r="K12" s="14">
        <v>3</v>
      </c>
      <c r="L12" s="14">
        <v>592</v>
      </c>
      <c r="M12" s="15">
        <v>197.33333333333334</v>
      </c>
      <c r="N12" s="16">
        <v>2</v>
      </c>
      <c r="O12" s="17">
        <v>199.33333333333334</v>
      </c>
    </row>
    <row r="13" spans="1:17" x14ac:dyDescent="0.25">
      <c r="A13" s="9" t="s">
        <v>32</v>
      </c>
      <c r="B13" s="10" t="s">
        <v>26</v>
      </c>
      <c r="C13" s="11">
        <v>44233</v>
      </c>
      <c r="D13" s="12" t="s">
        <v>51</v>
      </c>
      <c r="E13" s="13">
        <v>196</v>
      </c>
      <c r="F13" s="13">
        <v>198</v>
      </c>
      <c r="G13" s="13">
        <v>199</v>
      </c>
      <c r="H13" s="13">
        <v>196</v>
      </c>
      <c r="I13" s="13"/>
      <c r="J13" s="13"/>
      <c r="K13" s="14">
        <v>4</v>
      </c>
      <c r="L13" s="14">
        <v>789</v>
      </c>
      <c r="M13" s="15">
        <v>197.25</v>
      </c>
      <c r="N13" s="16">
        <v>2</v>
      </c>
      <c r="O13" s="17">
        <v>199.25</v>
      </c>
    </row>
    <row r="16" spans="1:17" x14ac:dyDescent="0.25">
      <c r="K16" s="37">
        <f>SUM(K12:K15)</f>
        <v>7</v>
      </c>
      <c r="L16" s="37">
        <f>SUM(L12:L15)</f>
        <v>1381</v>
      </c>
      <c r="M16" s="38">
        <f>SUM(L16/K16)</f>
        <v>197.28571428571428</v>
      </c>
      <c r="N16" s="37">
        <f>SUM(N12:N15)</f>
        <v>4</v>
      </c>
      <c r="O16" s="39">
        <f>SUM(M16+N16)</f>
        <v>201.28571428571428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ON39YdpmFHfN9f47KpiRvqrKx0V9+erV1CNkpWzYhW/Qyc6aT8rEyCrvauWSYGZK2ia3o7vd3akF07acHAFpOA==" saltValue="yVW9XmDwTqEnmpSGai0KYg==" spinCount="100000" sqref="E2:J2 B2:C2" name="Range1_2_4"/>
    <protectedRange algorithmName="SHA-512" hashValue="ON39YdpmFHfN9f47KpiRvqrKx0V9+erV1CNkpWzYhW/Qyc6aT8rEyCrvauWSYGZK2ia3o7vd3akF07acHAFpOA==" saltValue="yVW9XmDwTqEnmpSGai0KYg==" spinCount="100000" sqref="D2" name="Range1_1_1_4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C4" name="Range1_5"/>
    <protectedRange algorithmName="SHA-512" hashValue="ON39YdpmFHfN9f47KpiRvqrKx0V9+erV1CNkpWzYhW/Qyc6aT8rEyCrvauWSYGZK2ia3o7vd3akF07acHAFpOA==" saltValue="yVW9XmDwTqEnmpSGai0KYg==" spinCount="100000" sqref="E4:J4 B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I12:J12 B12:D12" name="Range1_9_1"/>
    <protectedRange algorithmName="SHA-512" hashValue="ON39YdpmFHfN9f47KpiRvqrKx0V9+erV1CNkpWzYhW/Qyc6aT8rEyCrvauWSYGZK2ia3o7vd3akF07acHAFpOA==" saltValue="yVW9XmDwTqEnmpSGai0KYg==" spinCount="100000" sqref="E12:H12" name="Range1_3_5_1"/>
    <protectedRange algorithmName="SHA-512" hashValue="ON39YdpmFHfN9f47KpiRvqrKx0V9+erV1CNkpWzYhW/Qyc6aT8rEyCrvauWSYGZK2ia3o7vd3akF07acHAFpOA==" saltValue="yVW9XmDwTqEnmpSGai0KYg==" spinCount="100000" sqref="I13:J13 B13:C13" name="Range1_8"/>
    <protectedRange algorithmName="SHA-512" hashValue="ON39YdpmFHfN9f47KpiRvqrKx0V9+erV1CNkpWzYhW/Qyc6aT8rEyCrvauWSYGZK2ia3o7vd3akF07acHAFpOA==" saltValue="yVW9XmDwTqEnmpSGai0KYg==" spinCount="100000" sqref="E13:H13" name="Range1_3_2"/>
    <protectedRange algorithmName="SHA-512" hashValue="ON39YdpmFHfN9f47KpiRvqrKx0V9+erV1CNkpWzYhW/Qyc6aT8rEyCrvauWSYGZK2ia3o7vd3akF07acHAFpOA==" saltValue="yVW9XmDwTqEnmpSGai0KYg==" spinCount="100000" sqref="D13" name="Range1_1_6"/>
    <protectedRange algorithmName="SHA-512" hashValue="ON39YdpmFHfN9f47KpiRvqrKx0V9+erV1CNkpWzYhW/Qyc6aT8rEyCrvauWSYGZK2ia3o7vd3akF07acHAFpOA==" saltValue="yVW9XmDwTqEnmpSGai0KYg==" spinCount="100000" sqref="E5:J5 B5:C5" name="Range1_4_1"/>
    <protectedRange algorithmName="SHA-512" hashValue="ON39YdpmFHfN9f47KpiRvqrKx0V9+erV1CNkpWzYhW/Qyc6aT8rEyCrvauWSYGZK2ia3o7vd3akF07acHAFpOA==" saltValue="yVW9XmDwTqEnmpSGai0KYg==" spinCount="100000" sqref="D5" name="Range1_1_2_1"/>
  </protectedRanges>
  <conditionalFormatting sqref="F2">
    <cfRule type="top10" dxfId="101" priority="54" rank="1"/>
  </conditionalFormatting>
  <conditionalFormatting sqref="E2">
    <cfRule type="top10" dxfId="100" priority="53" rank="1"/>
  </conditionalFormatting>
  <conditionalFormatting sqref="I2">
    <cfRule type="top10" dxfId="99" priority="50" rank="1"/>
  </conditionalFormatting>
  <conditionalFormatting sqref="H2">
    <cfRule type="top10" dxfId="98" priority="51" rank="1"/>
  </conditionalFormatting>
  <conditionalFormatting sqref="G2">
    <cfRule type="top10" dxfId="97" priority="52" rank="1"/>
  </conditionalFormatting>
  <conditionalFormatting sqref="J2">
    <cfRule type="top10" dxfId="96" priority="49" rank="1"/>
  </conditionalFormatting>
  <conditionalFormatting sqref="F3">
    <cfRule type="top10" dxfId="95" priority="48" rank="1"/>
  </conditionalFormatting>
  <conditionalFormatting sqref="E3">
    <cfRule type="top10" dxfId="94" priority="47" rank="1"/>
  </conditionalFormatting>
  <conditionalFormatting sqref="I3">
    <cfRule type="top10" dxfId="93" priority="44" rank="1"/>
  </conditionalFormatting>
  <conditionalFormatting sqref="H3">
    <cfRule type="top10" dxfId="92" priority="45" rank="1"/>
  </conditionalFormatting>
  <conditionalFormatting sqref="G3">
    <cfRule type="top10" dxfId="91" priority="46" rank="1"/>
  </conditionalFormatting>
  <conditionalFormatting sqref="J3">
    <cfRule type="top10" dxfId="90" priority="43" rank="1"/>
  </conditionalFormatting>
  <conditionalFormatting sqref="F4">
    <cfRule type="top10" dxfId="89" priority="42" rank="1"/>
  </conditionalFormatting>
  <conditionalFormatting sqref="E4">
    <cfRule type="top10" dxfId="88" priority="41" rank="1"/>
  </conditionalFormatting>
  <conditionalFormatting sqref="I4">
    <cfRule type="top10" dxfId="87" priority="38" rank="1"/>
  </conditionalFormatting>
  <conditionalFormatting sqref="H4">
    <cfRule type="top10" dxfId="86" priority="39" rank="1"/>
  </conditionalFormatting>
  <conditionalFormatting sqref="G4">
    <cfRule type="top10" dxfId="85" priority="40" rank="1"/>
  </conditionalFormatting>
  <conditionalFormatting sqref="J4">
    <cfRule type="top10" dxfId="84" priority="37" rank="1"/>
  </conditionalFormatting>
  <conditionalFormatting sqref="I12">
    <cfRule type="top10" dxfId="83" priority="18" rank="1"/>
  </conditionalFormatting>
  <conditionalFormatting sqref="E12">
    <cfRule type="top10" dxfId="82" priority="17" rank="1"/>
  </conditionalFormatting>
  <conditionalFormatting sqref="F12">
    <cfRule type="top10" dxfId="81" priority="16" rank="1"/>
  </conditionalFormatting>
  <conditionalFormatting sqref="G12">
    <cfRule type="top10" dxfId="80" priority="15" rank="1"/>
  </conditionalFormatting>
  <conditionalFormatting sqref="H12">
    <cfRule type="top10" dxfId="79" priority="14" rank="1"/>
  </conditionalFormatting>
  <conditionalFormatting sqref="J12">
    <cfRule type="top10" dxfId="78" priority="13" rank="1"/>
  </conditionalFormatting>
  <conditionalFormatting sqref="I13">
    <cfRule type="top10" dxfId="77" priority="12" rank="1"/>
  </conditionalFormatting>
  <conditionalFormatting sqref="E13">
    <cfRule type="top10" dxfId="76" priority="11" rank="1"/>
  </conditionalFormatting>
  <conditionalFormatting sqref="F13">
    <cfRule type="top10" dxfId="75" priority="10" rank="1"/>
  </conditionalFormatting>
  <conditionalFormatting sqref="G13">
    <cfRule type="top10" dxfId="74" priority="9" rank="1"/>
  </conditionalFormatting>
  <conditionalFormatting sqref="H13">
    <cfRule type="top10" dxfId="73" priority="8" rank="1"/>
  </conditionalFormatting>
  <conditionalFormatting sqref="J13">
    <cfRule type="top10" dxfId="72" priority="7" rank="1"/>
  </conditionalFormatting>
  <conditionalFormatting sqref="J5">
    <cfRule type="top10" dxfId="71" priority="1" rank="1"/>
  </conditionalFormatting>
  <conditionalFormatting sqref="I5">
    <cfRule type="top10" dxfId="70" priority="2" rank="1"/>
  </conditionalFormatting>
  <conditionalFormatting sqref="H5">
    <cfRule type="top10" dxfId="69" priority="3" rank="1"/>
  </conditionalFormatting>
  <conditionalFormatting sqref="G5">
    <cfRule type="top10" dxfId="68" priority="4" rank="1"/>
  </conditionalFormatting>
  <conditionalFormatting sqref="F5">
    <cfRule type="top10" dxfId="67" priority="5" rank="1"/>
  </conditionalFormatting>
  <conditionalFormatting sqref="E5">
    <cfRule type="top10" dxfId="66" priority="6" rank="1"/>
  </conditionalFormatting>
  <hyperlinks>
    <hyperlink ref="Q1" location="'Virginia Indoor Rankings'!A1" display="Return to Rankings" xr:uid="{0590FEAE-EE80-460D-9FA2-F6AF386C94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C78E4D-4FCB-45AF-AAF7-7E3BA3FD0D96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  <x14:dataValidation type="list" allowBlank="1" showInputMessage="1" showErrorMessage="1" xr:uid="{D30C7584-C315-4F05-B068-4B7B5AA3E15D}">
          <x14:formula1>
            <xm:f>'C:\Users\abra2\AppData\Local\Packages\Microsoft.MicrosoftEdge_8wekyb3d8bbwe\TempState\Downloads\[__ABRA Scoring Program  2-24-2020 MASTER (2).xlsm]DATA'!#REF!</xm:f>
          </x14:formula1>
          <xm:sqref>D2 D12:D13 B12:B13 B2:B5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4998-B4E8-4F29-970C-0784C9F38A7B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101</v>
      </c>
      <c r="C2" s="11">
        <v>44226</v>
      </c>
      <c r="D2" s="11" t="s">
        <v>51</v>
      </c>
      <c r="E2" s="13">
        <v>199</v>
      </c>
      <c r="F2" s="13">
        <v>199</v>
      </c>
      <c r="G2" s="13">
        <v>194</v>
      </c>
      <c r="H2" s="13"/>
      <c r="I2" s="13"/>
      <c r="J2" s="13"/>
      <c r="K2" s="14">
        <v>3</v>
      </c>
      <c r="L2" s="14">
        <v>592</v>
      </c>
      <c r="M2" s="15">
        <v>197.33333333333334</v>
      </c>
      <c r="N2" s="16">
        <v>2</v>
      </c>
      <c r="O2" s="17">
        <v>199.33333333333334</v>
      </c>
    </row>
    <row r="4" spans="1:17" x14ac:dyDescent="0.25">
      <c r="K4" s="7">
        <f>SUM(K2:K3)</f>
        <v>3</v>
      </c>
      <c r="L4" s="7">
        <f>SUM(L2:L3)</f>
        <v>592</v>
      </c>
      <c r="M4" s="8">
        <f>SUM(L4/K4)</f>
        <v>197.33333333333334</v>
      </c>
      <c r="N4" s="7">
        <f>SUM(N2:N3)</f>
        <v>2</v>
      </c>
      <c r="O4" s="8">
        <f>SUM(M4+N4)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D2" name="Range1_9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J2">
    <cfRule type="top10" dxfId="623" priority="1" rank="1"/>
  </conditionalFormatting>
  <conditionalFormatting sqref="I2">
    <cfRule type="top10" dxfId="622" priority="6" rank="1"/>
  </conditionalFormatting>
  <conditionalFormatting sqref="E2">
    <cfRule type="top10" dxfId="621" priority="5" rank="1"/>
  </conditionalFormatting>
  <conditionalFormatting sqref="F2">
    <cfRule type="top10" dxfId="620" priority="4" rank="1"/>
  </conditionalFormatting>
  <conditionalFormatting sqref="G2">
    <cfRule type="top10" dxfId="619" priority="3" rank="1"/>
  </conditionalFormatting>
  <conditionalFormatting sqref="H2">
    <cfRule type="top10" dxfId="618" priority="2" rank="1"/>
  </conditionalFormatting>
  <hyperlinks>
    <hyperlink ref="Q1" location="'Virginia Indoor Rankings'!A1" display="Return to Rankings" xr:uid="{12A71272-9945-4F1A-BC7C-EDCDA07D5E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ADAD63-FEBE-4D35-AD39-F59A83E40F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6D36-2D5C-4FD8-BC11-23DFFEF6B80C}">
  <dimension ref="A1:Q5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66</v>
      </c>
      <c r="C2" s="11">
        <v>44177</v>
      </c>
      <c r="D2" s="12" t="s">
        <v>51</v>
      </c>
      <c r="E2" s="13">
        <v>198</v>
      </c>
      <c r="F2" s="13">
        <v>199</v>
      </c>
      <c r="G2" s="13">
        <v>197</v>
      </c>
      <c r="H2" s="13">
        <v>197</v>
      </c>
      <c r="I2" s="13">
        <v>200</v>
      </c>
      <c r="J2" s="13">
        <v>196</v>
      </c>
      <c r="K2" s="14">
        <v>6</v>
      </c>
      <c r="L2" s="14">
        <v>1187</v>
      </c>
      <c r="M2" s="15">
        <v>197.83333333333334</v>
      </c>
      <c r="N2" s="16">
        <v>4</v>
      </c>
      <c r="O2" s="17">
        <v>201.83333333333334</v>
      </c>
    </row>
    <row r="5" spans="1:17" x14ac:dyDescent="0.25">
      <c r="K5" s="7">
        <f>SUM(K2:K4)</f>
        <v>6</v>
      </c>
      <c r="L5" s="7">
        <f>SUM(L2:L4)</f>
        <v>1187</v>
      </c>
      <c r="M5" s="8">
        <f>SUM(L5/K5)</f>
        <v>197.83333333333334</v>
      </c>
      <c r="N5" s="7">
        <f>SUM(N2:N4)</f>
        <v>4</v>
      </c>
      <c r="O5" s="8">
        <f>SUM(M5+N5)</f>
        <v>201.83333333333334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E2">
    <cfRule type="top10" dxfId="65" priority="5" rank="1"/>
  </conditionalFormatting>
  <conditionalFormatting sqref="J2">
    <cfRule type="top10" dxfId="64" priority="1" rank="1"/>
  </conditionalFormatting>
  <conditionalFormatting sqref="I2">
    <cfRule type="top10" dxfId="63" priority="6" rank="1"/>
  </conditionalFormatting>
  <conditionalFormatting sqref="F2">
    <cfRule type="top10" dxfId="62" priority="4" rank="1"/>
  </conditionalFormatting>
  <conditionalFormatting sqref="G2">
    <cfRule type="top10" dxfId="61" priority="3" rank="1"/>
  </conditionalFormatting>
  <conditionalFormatting sqref="H2">
    <cfRule type="top10" dxfId="60" priority="2" rank="1"/>
  </conditionalFormatting>
  <hyperlinks>
    <hyperlink ref="Q1" location="'Virginia Indoor Rankings'!A1" display="Return to Rankings" xr:uid="{D1124571-DA35-4046-B7A3-91B05BE2C0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0BADD6-E5A1-43E4-AF36-2685475CEA00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9313459D-FABF-4B3C-BE73-0C9DDC00AC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90DC-C28F-4446-B69B-F1C25CC68A91}">
  <sheetPr codeName="Sheet90"/>
  <dimension ref="A1:Q5"/>
  <sheetViews>
    <sheetView workbookViewId="0">
      <selection activeCell="D3" sqref="D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30</v>
      </c>
      <c r="C2" s="11">
        <v>44170</v>
      </c>
      <c r="D2" s="12" t="s">
        <v>51</v>
      </c>
      <c r="E2" s="13">
        <v>190</v>
      </c>
      <c r="F2" s="13">
        <v>197</v>
      </c>
      <c r="G2" s="13">
        <v>198</v>
      </c>
      <c r="H2" s="13">
        <v>192</v>
      </c>
      <c r="I2" s="13"/>
      <c r="J2" s="13"/>
      <c r="K2" s="14">
        <v>4</v>
      </c>
      <c r="L2" s="14">
        <v>777</v>
      </c>
      <c r="M2" s="15">
        <v>194.25</v>
      </c>
      <c r="N2" s="16">
        <v>11</v>
      </c>
      <c r="O2" s="17">
        <v>205.25</v>
      </c>
    </row>
    <row r="3" spans="1:17" x14ac:dyDescent="0.25">
      <c r="A3" s="9" t="s">
        <v>31</v>
      </c>
      <c r="B3" s="10" t="s">
        <v>90</v>
      </c>
      <c r="C3" s="11">
        <v>44177</v>
      </c>
      <c r="D3" s="12" t="s">
        <v>51</v>
      </c>
      <c r="E3" s="13">
        <v>193</v>
      </c>
      <c r="F3" s="13">
        <v>193</v>
      </c>
      <c r="G3" s="13">
        <v>194</v>
      </c>
      <c r="H3" s="13">
        <v>193</v>
      </c>
      <c r="I3" s="13">
        <v>188</v>
      </c>
      <c r="J3" s="13">
        <v>190</v>
      </c>
      <c r="K3" s="14">
        <v>6</v>
      </c>
      <c r="L3" s="14">
        <v>1151</v>
      </c>
      <c r="M3" s="15">
        <v>191.83333333333334</v>
      </c>
      <c r="N3" s="16">
        <v>4</v>
      </c>
      <c r="O3" s="17">
        <v>195.83333333333334</v>
      </c>
    </row>
    <row r="5" spans="1:17" x14ac:dyDescent="0.25">
      <c r="K5" s="7">
        <f>SUM(K1:K4)</f>
        <v>10</v>
      </c>
      <c r="L5" s="7">
        <f>SUM(L1:L4)</f>
        <v>1928</v>
      </c>
      <c r="M5" s="8">
        <f>SUM(L5/K5)</f>
        <v>192.8</v>
      </c>
      <c r="N5" s="7">
        <f>SUM(N1:N4)</f>
        <v>15</v>
      </c>
      <c r="O5" s="8">
        <f>SUM(M5+N5)</f>
        <v>207.8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1"/>
  </protectedRanges>
  <conditionalFormatting sqref="F2">
    <cfRule type="top10" dxfId="59" priority="12" rank="1"/>
  </conditionalFormatting>
  <conditionalFormatting sqref="G2">
    <cfRule type="top10" dxfId="58" priority="11" rank="1"/>
  </conditionalFormatting>
  <conditionalFormatting sqref="H2">
    <cfRule type="top10" dxfId="57" priority="10" rank="1"/>
  </conditionalFormatting>
  <conditionalFormatting sqref="I2">
    <cfRule type="top10" dxfId="56" priority="9" rank="1"/>
  </conditionalFormatting>
  <conditionalFormatting sqref="J2">
    <cfRule type="top10" dxfId="55" priority="8" rank="1"/>
  </conditionalFormatting>
  <conditionalFormatting sqref="E2">
    <cfRule type="top10" dxfId="54" priority="7" rank="1"/>
  </conditionalFormatting>
  <conditionalFormatting sqref="F3">
    <cfRule type="top10" dxfId="53" priority="6" rank="1"/>
  </conditionalFormatting>
  <conditionalFormatting sqref="G3">
    <cfRule type="top10" dxfId="52" priority="5" rank="1"/>
  </conditionalFormatting>
  <conditionalFormatting sqref="H3">
    <cfRule type="top10" dxfId="51" priority="4" rank="1"/>
  </conditionalFormatting>
  <conditionalFormatting sqref="I3">
    <cfRule type="top10" dxfId="50" priority="3" rank="1"/>
  </conditionalFormatting>
  <conditionalFormatting sqref="J3">
    <cfRule type="top10" dxfId="49" priority="2" rank="1"/>
  </conditionalFormatting>
  <conditionalFormatting sqref="E3">
    <cfRule type="top10" dxfId="48" priority="1" rank="1"/>
  </conditionalFormatting>
  <hyperlinks>
    <hyperlink ref="Q1" location="'Virginia Indoor Rankings'!A1" display="Return to Rankings" xr:uid="{171A324E-54D8-4AE1-AC72-708F512C23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C15FF2-3C08-415C-A780-84F1B52845EB}">
          <x14:formula1>
            <xm:f>'C:\Users\abra2\Desktop\ABRA Files and More\AUTO BENCH REST ASSOCIATION FILE\ABRA 2019\Georgia\[Georgia Results 01 19 20.xlsm]DATA SHEET'!#REF!</xm:f>
          </x14:formula1>
          <xm:sqref>B1:B3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C0E5-D780-4FFD-9933-418259F22F03}">
  <dimension ref="A1:Q19"/>
  <sheetViews>
    <sheetView workbookViewId="0">
      <selection activeCell="A17" sqref="A17:O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34</v>
      </c>
      <c r="C2" s="11">
        <v>44156</v>
      </c>
      <c r="D2" s="12" t="s">
        <v>51</v>
      </c>
      <c r="E2" s="13">
        <v>198</v>
      </c>
      <c r="F2" s="13">
        <v>198</v>
      </c>
      <c r="G2" s="13">
        <v>197</v>
      </c>
      <c r="H2" s="13">
        <v>200</v>
      </c>
      <c r="I2" s="13">
        <v>198</v>
      </c>
      <c r="J2" s="13">
        <v>199</v>
      </c>
      <c r="K2" s="14">
        <v>6</v>
      </c>
      <c r="L2" s="14">
        <v>1190</v>
      </c>
      <c r="M2" s="15">
        <v>198.33333333333334</v>
      </c>
      <c r="N2" s="16">
        <v>8</v>
      </c>
      <c r="O2" s="17">
        <v>206.33333333333334</v>
      </c>
    </row>
    <row r="3" spans="1:17" x14ac:dyDescent="0.25">
      <c r="A3" s="9" t="s">
        <v>32</v>
      </c>
      <c r="B3" s="10" t="s">
        <v>34</v>
      </c>
      <c r="C3" s="11">
        <v>44170</v>
      </c>
      <c r="D3" s="12" t="s">
        <v>51</v>
      </c>
      <c r="E3" s="13">
        <v>195</v>
      </c>
      <c r="F3" s="13">
        <v>196</v>
      </c>
      <c r="G3" s="13">
        <v>198.001</v>
      </c>
      <c r="H3" s="13">
        <v>199</v>
      </c>
      <c r="I3" s="13"/>
      <c r="J3" s="13"/>
      <c r="K3" s="14">
        <v>4</v>
      </c>
      <c r="L3" s="14">
        <v>788.00099999999998</v>
      </c>
      <c r="M3" s="15">
        <v>197.00024999999999</v>
      </c>
      <c r="N3" s="16">
        <v>8</v>
      </c>
      <c r="O3" s="17">
        <v>205.00024999999999</v>
      </c>
    </row>
    <row r="4" spans="1:17" x14ac:dyDescent="0.25">
      <c r="A4" s="9" t="s">
        <v>32</v>
      </c>
      <c r="B4" s="10" t="s">
        <v>58</v>
      </c>
      <c r="C4" s="11">
        <v>44177</v>
      </c>
      <c r="D4" s="12" t="s">
        <v>51</v>
      </c>
      <c r="E4" s="13">
        <v>198</v>
      </c>
      <c r="F4" s="13">
        <v>199</v>
      </c>
      <c r="G4" s="13">
        <v>198</v>
      </c>
      <c r="H4" s="13">
        <v>198</v>
      </c>
      <c r="I4" s="13">
        <v>199</v>
      </c>
      <c r="J4" s="13">
        <v>198</v>
      </c>
      <c r="K4" s="14">
        <v>6</v>
      </c>
      <c r="L4" s="14">
        <v>1190</v>
      </c>
      <c r="M4" s="15">
        <v>198.33333333333334</v>
      </c>
      <c r="N4" s="16">
        <v>6</v>
      </c>
      <c r="O4" s="17">
        <v>204.33333333333334</v>
      </c>
    </row>
    <row r="5" spans="1:17" x14ac:dyDescent="0.25">
      <c r="A5" s="9" t="s">
        <v>32</v>
      </c>
      <c r="B5" s="10" t="s">
        <v>34</v>
      </c>
      <c r="C5" s="11">
        <v>44219</v>
      </c>
      <c r="D5" s="11" t="s">
        <v>51</v>
      </c>
      <c r="E5" s="13">
        <v>199</v>
      </c>
      <c r="F5" s="13">
        <v>199</v>
      </c>
      <c r="G5" s="13"/>
      <c r="H5" s="13"/>
      <c r="I5" s="13"/>
      <c r="J5" s="13"/>
      <c r="K5" s="14">
        <v>2</v>
      </c>
      <c r="L5" s="14">
        <v>398</v>
      </c>
      <c r="M5" s="15">
        <v>199</v>
      </c>
      <c r="N5" s="16">
        <v>2</v>
      </c>
      <c r="O5" s="17">
        <v>201</v>
      </c>
    </row>
    <row r="6" spans="1:17" x14ac:dyDescent="0.25">
      <c r="A6" s="9" t="s">
        <v>32</v>
      </c>
      <c r="B6" s="10" t="s">
        <v>34</v>
      </c>
      <c r="C6" s="11">
        <v>44226</v>
      </c>
      <c r="D6" s="11" t="s">
        <v>51</v>
      </c>
      <c r="E6" s="13">
        <v>199.001</v>
      </c>
      <c r="F6" s="13">
        <v>200.001</v>
      </c>
      <c r="G6" s="13">
        <v>197</v>
      </c>
      <c r="H6" s="13"/>
      <c r="I6" s="13"/>
      <c r="J6" s="13"/>
      <c r="K6" s="14">
        <v>3</v>
      </c>
      <c r="L6" s="14">
        <v>596.00199999999995</v>
      </c>
      <c r="M6" s="15">
        <v>198.66733333333332</v>
      </c>
      <c r="N6" s="16">
        <v>9</v>
      </c>
      <c r="O6" s="17">
        <v>207.66733333333332</v>
      </c>
    </row>
    <row r="7" spans="1:17" x14ac:dyDescent="0.25">
      <c r="A7" s="9" t="s">
        <v>32</v>
      </c>
      <c r="B7" s="10" t="s">
        <v>34</v>
      </c>
      <c r="C7" s="11">
        <v>44254</v>
      </c>
      <c r="D7" s="12" t="s">
        <v>96</v>
      </c>
      <c r="E7" s="13">
        <v>200</v>
      </c>
      <c r="F7" s="13">
        <v>199</v>
      </c>
      <c r="G7" s="13">
        <v>200</v>
      </c>
      <c r="H7" s="13"/>
      <c r="I7" s="13"/>
      <c r="J7" s="13"/>
      <c r="K7" s="14">
        <v>3</v>
      </c>
      <c r="L7" s="14">
        <v>599</v>
      </c>
      <c r="M7" s="15">
        <v>199.66666666666666</v>
      </c>
      <c r="N7" s="16">
        <v>11</v>
      </c>
      <c r="O7" s="17">
        <v>210.66666666666666</v>
      </c>
    </row>
    <row r="10" spans="1:17" x14ac:dyDescent="0.25">
      <c r="K10" s="7">
        <f>SUM(K2:K9)</f>
        <v>24</v>
      </c>
      <c r="L10" s="7">
        <f>SUM(L2:L9)</f>
        <v>4761.0030000000006</v>
      </c>
      <c r="M10" s="8">
        <f>SUM(L10/K10)</f>
        <v>198.37512500000003</v>
      </c>
      <c r="N10" s="7">
        <f>SUM(N2:N9)</f>
        <v>44</v>
      </c>
      <c r="O10" s="8">
        <f>SUM(M10+N10)</f>
        <v>242.37512500000003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9" t="s">
        <v>24</v>
      </c>
      <c r="B17" s="10" t="s">
        <v>34</v>
      </c>
      <c r="C17" s="11">
        <v>44261</v>
      </c>
      <c r="D17" s="12" t="s">
        <v>107</v>
      </c>
      <c r="E17" s="13">
        <v>192</v>
      </c>
      <c r="F17" s="13">
        <v>189</v>
      </c>
      <c r="G17" s="13">
        <v>187</v>
      </c>
      <c r="H17" s="13">
        <v>187</v>
      </c>
      <c r="I17" s="13"/>
      <c r="J17" s="13"/>
      <c r="K17" s="14">
        <v>4</v>
      </c>
      <c r="L17" s="14">
        <v>755</v>
      </c>
      <c r="M17" s="15">
        <v>188.75</v>
      </c>
      <c r="N17" s="16">
        <v>2</v>
      </c>
      <c r="O17" s="17">
        <v>190.75</v>
      </c>
    </row>
    <row r="19" spans="1:15" x14ac:dyDescent="0.25">
      <c r="K19" s="7">
        <f>SUM(K17:K18)</f>
        <v>4</v>
      </c>
      <c r="L19" s="7">
        <f>SUM(L17:L18)</f>
        <v>755</v>
      </c>
      <c r="M19" s="8">
        <f>SUM(L19/K19)</f>
        <v>188.75</v>
      </c>
      <c r="N19" s="7">
        <f>SUM(N17:N18)</f>
        <v>2</v>
      </c>
      <c r="O19" s="8">
        <f>SUM(M19+N19)</f>
        <v>190.75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I5:J5 B5:D5" name="Range1_7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D6" name="Range1_9_1"/>
    <protectedRange algorithmName="SHA-512" hashValue="ON39YdpmFHfN9f47KpiRvqrKx0V9+erV1CNkpWzYhW/Qyc6aT8rEyCrvauWSYGZK2ia3o7vd3akF07acHAFpOA==" saltValue="yVW9XmDwTqEnmpSGai0KYg==" spinCount="100000" sqref="E6:H6" name="Range1_3_5_2"/>
    <protectedRange algorithmName="SHA-512" hashValue="ON39YdpmFHfN9f47KpiRvqrKx0V9+erV1CNkpWzYhW/Qyc6aT8rEyCrvauWSYGZK2ia3o7vd3akF07acHAFpOA==" saltValue="yVW9XmDwTqEnmpSGai0KYg==" spinCount="100000" sqref="I7:J7 B7:C7" name="Range1_12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E17:J17 B17:C17" name="Range1_4_1"/>
    <protectedRange algorithmName="SHA-512" hashValue="ON39YdpmFHfN9f47KpiRvqrKx0V9+erV1CNkpWzYhW/Qyc6aT8rEyCrvauWSYGZK2ia3o7vd3akF07acHAFpOA==" saltValue="yVW9XmDwTqEnmpSGai0KYg==" spinCount="100000" sqref="D17" name="Range1_1_2_1"/>
  </protectedRanges>
  <conditionalFormatting sqref="I2">
    <cfRule type="top10" dxfId="47" priority="84" rank="1"/>
  </conditionalFormatting>
  <conditionalFormatting sqref="E2">
    <cfRule type="top10" dxfId="46" priority="83" rank="1"/>
  </conditionalFormatting>
  <conditionalFormatting sqref="F2">
    <cfRule type="top10" dxfId="45" priority="82" rank="1"/>
  </conditionalFormatting>
  <conditionalFormatting sqref="G2">
    <cfRule type="top10" dxfId="44" priority="81" rank="1"/>
  </conditionalFormatting>
  <conditionalFormatting sqref="H2">
    <cfRule type="top10" dxfId="43" priority="80" rank="1"/>
  </conditionalFormatting>
  <conditionalFormatting sqref="J2">
    <cfRule type="top10" dxfId="42" priority="79" rank="1"/>
  </conditionalFormatting>
  <conditionalFormatting sqref="I3">
    <cfRule type="top10" dxfId="41" priority="78" rank="1"/>
  </conditionalFormatting>
  <conditionalFormatting sqref="E3">
    <cfRule type="top10" dxfId="40" priority="77" rank="1"/>
  </conditionalFormatting>
  <conditionalFormatting sqref="F3">
    <cfRule type="top10" dxfId="39" priority="76" rank="1"/>
  </conditionalFormatting>
  <conditionalFormatting sqref="G3">
    <cfRule type="top10" dxfId="38" priority="75" rank="1"/>
  </conditionalFormatting>
  <conditionalFormatting sqref="H3">
    <cfRule type="top10" dxfId="37" priority="74" rank="1"/>
  </conditionalFormatting>
  <conditionalFormatting sqref="J3">
    <cfRule type="top10" dxfId="36" priority="73" rank="1"/>
  </conditionalFormatting>
  <conditionalFormatting sqref="I4">
    <cfRule type="top10" dxfId="35" priority="72" rank="1"/>
  </conditionalFormatting>
  <conditionalFormatting sqref="E4">
    <cfRule type="top10" dxfId="34" priority="71" rank="1"/>
  </conditionalFormatting>
  <conditionalFormatting sqref="F4">
    <cfRule type="top10" dxfId="33" priority="70" rank="1"/>
  </conditionalFormatting>
  <conditionalFormatting sqref="G4">
    <cfRule type="top10" dxfId="32" priority="69" rank="1"/>
  </conditionalFormatting>
  <conditionalFormatting sqref="H4">
    <cfRule type="top10" dxfId="31" priority="68" rank="1"/>
  </conditionalFormatting>
  <conditionalFormatting sqref="J4">
    <cfRule type="top10" dxfId="30" priority="67" rank="1"/>
  </conditionalFormatting>
  <conditionalFormatting sqref="I5">
    <cfRule type="top10" dxfId="29" priority="66" rank="1"/>
  </conditionalFormatting>
  <conditionalFormatting sqref="E5">
    <cfRule type="top10" dxfId="28" priority="65" rank="1"/>
  </conditionalFormatting>
  <conditionalFormatting sqref="F5">
    <cfRule type="top10" dxfId="27" priority="64" rank="1"/>
  </conditionalFormatting>
  <conditionalFormatting sqref="G5">
    <cfRule type="top10" dxfId="26" priority="63" rank="1"/>
  </conditionalFormatting>
  <conditionalFormatting sqref="H5">
    <cfRule type="top10" dxfId="25" priority="62" rank="1"/>
  </conditionalFormatting>
  <conditionalFormatting sqref="J5">
    <cfRule type="top10" dxfId="24" priority="61" rank="1"/>
  </conditionalFormatting>
  <conditionalFormatting sqref="I6">
    <cfRule type="top10" dxfId="23" priority="54" rank="1"/>
  </conditionalFormatting>
  <conditionalFormatting sqref="E6">
    <cfRule type="top10" dxfId="22" priority="53" rank="1"/>
  </conditionalFormatting>
  <conditionalFormatting sqref="F6">
    <cfRule type="top10" dxfId="21" priority="52" rank="1"/>
  </conditionalFormatting>
  <conditionalFormatting sqref="G6">
    <cfRule type="top10" dxfId="20" priority="51" rank="1"/>
  </conditionalFormatting>
  <conditionalFormatting sqref="H6">
    <cfRule type="top10" dxfId="19" priority="50" rank="1"/>
  </conditionalFormatting>
  <conditionalFormatting sqref="J6">
    <cfRule type="top10" dxfId="18" priority="49" rank="1"/>
  </conditionalFormatting>
  <conditionalFormatting sqref="I7">
    <cfRule type="top10" dxfId="17" priority="48" rank="1"/>
  </conditionalFormatting>
  <conditionalFormatting sqref="E7">
    <cfRule type="top10" dxfId="16" priority="47" rank="1"/>
  </conditionalFormatting>
  <conditionalFormatting sqref="F7">
    <cfRule type="top10" dxfId="15" priority="46" rank="1"/>
  </conditionalFormatting>
  <conditionalFormatting sqref="G7">
    <cfRule type="top10" dxfId="14" priority="45" rank="1"/>
  </conditionalFormatting>
  <conditionalFormatting sqref="H7">
    <cfRule type="top10" dxfId="13" priority="44" rank="1"/>
  </conditionalFormatting>
  <conditionalFormatting sqref="J7">
    <cfRule type="top10" dxfId="12" priority="43" rank="1"/>
  </conditionalFormatting>
  <conditionalFormatting sqref="J17">
    <cfRule type="top10" dxfId="5" priority="1" rank="1"/>
  </conditionalFormatting>
  <conditionalFormatting sqref="I17">
    <cfRule type="top10" dxfId="4" priority="2" rank="1"/>
  </conditionalFormatting>
  <conditionalFormatting sqref="H17">
    <cfRule type="top10" dxfId="3" priority="3" rank="1"/>
  </conditionalFormatting>
  <conditionalFormatting sqref="G17">
    <cfRule type="top10" dxfId="2" priority="4" rank="1"/>
  </conditionalFormatting>
  <conditionalFormatting sqref="F17">
    <cfRule type="top10" dxfId="1" priority="5" rank="1"/>
  </conditionalFormatting>
  <conditionalFormatting sqref="E17">
    <cfRule type="top10" dxfId="0" priority="6" rank="1"/>
  </conditionalFormatting>
  <hyperlinks>
    <hyperlink ref="Q1" location="'Virginia Indoor Rankings'!A1" display="Return to Rankings" xr:uid="{9596FE55-329D-4AEC-9933-FA552A1464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B52915-3FD3-4B0A-B8AD-19A2E29D4D03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5346-30B8-4BB0-BE1C-1B7522DB75B1}">
  <sheetPr codeName="Sheet100"/>
  <dimension ref="A1:Q4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88</v>
      </c>
      <c r="C2" s="11">
        <v>44177</v>
      </c>
      <c r="D2" s="12" t="s">
        <v>51</v>
      </c>
      <c r="E2" s="13">
        <v>197</v>
      </c>
      <c r="F2" s="13">
        <v>196</v>
      </c>
      <c r="G2" s="13">
        <v>192</v>
      </c>
      <c r="H2" s="13">
        <v>194</v>
      </c>
      <c r="I2" s="13">
        <v>198</v>
      </c>
      <c r="J2" s="13">
        <v>198</v>
      </c>
      <c r="K2" s="14">
        <v>6</v>
      </c>
      <c r="L2" s="14">
        <v>1175</v>
      </c>
      <c r="M2" s="15">
        <v>195.83333333333334</v>
      </c>
      <c r="N2" s="16">
        <v>16</v>
      </c>
      <c r="O2" s="17">
        <v>211.83333333333334</v>
      </c>
    </row>
    <row r="4" spans="1:17" x14ac:dyDescent="0.25">
      <c r="K4" s="7">
        <f>SUM(K2:K3)</f>
        <v>6</v>
      </c>
      <c r="L4" s="7">
        <f>SUM(L2:L3)</f>
        <v>1175</v>
      </c>
      <c r="M4" s="8">
        <f>SUM(L4/K4)</f>
        <v>195.83333333333334</v>
      </c>
      <c r="N4" s="7">
        <f>SUM(N2:N3)</f>
        <v>16</v>
      </c>
      <c r="O4" s="8">
        <f>SUM(M4+N4)</f>
        <v>211.83333333333334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569" priority="6" rank="1"/>
  </conditionalFormatting>
  <conditionalFormatting sqref="G2">
    <cfRule type="top10" dxfId="568" priority="5" rank="1"/>
  </conditionalFormatting>
  <conditionalFormatting sqref="H2">
    <cfRule type="top10" dxfId="567" priority="4" rank="1"/>
  </conditionalFormatting>
  <conditionalFormatting sqref="I2">
    <cfRule type="top10" dxfId="566" priority="3" rank="1"/>
  </conditionalFormatting>
  <conditionalFormatting sqref="J2">
    <cfRule type="top10" dxfId="565" priority="2" rank="1"/>
  </conditionalFormatting>
  <conditionalFormatting sqref="E2">
    <cfRule type="top10" dxfId="564" priority="1" rank="1"/>
  </conditionalFormatting>
  <hyperlinks>
    <hyperlink ref="Q1" location="'Virginia Indoor Rankings'!A1" display="Return to Rankings" xr:uid="{4887C258-B665-455B-A536-5B988DBC6F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6F9DB9-A2BA-42BF-9F01-B96B628597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6E319-A29C-4398-BFBB-833F2BFB3ED3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9" t="s">
        <v>31</v>
      </c>
      <c r="B2" s="10" t="s">
        <v>57</v>
      </c>
      <c r="C2" s="11">
        <v>44170</v>
      </c>
      <c r="D2" s="12" t="s">
        <v>51</v>
      </c>
      <c r="E2" s="13">
        <v>185</v>
      </c>
      <c r="F2" s="13">
        <v>185</v>
      </c>
      <c r="G2" s="13">
        <v>179</v>
      </c>
      <c r="H2" s="13">
        <v>189</v>
      </c>
      <c r="I2" s="13"/>
      <c r="J2" s="13"/>
      <c r="K2" s="14">
        <v>4</v>
      </c>
      <c r="L2" s="14">
        <v>738</v>
      </c>
      <c r="M2" s="15">
        <v>184.5</v>
      </c>
      <c r="N2" s="16">
        <v>3</v>
      </c>
      <c r="O2" s="17">
        <v>187.5</v>
      </c>
    </row>
    <row r="3" spans="1:17" x14ac:dyDescent="0.25">
      <c r="A3" s="9" t="s">
        <v>31</v>
      </c>
      <c r="B3" s="10" t="s">
        <v>57</v>
      </c>
      <c r="C3" s="11">
        <v>44233</v>
      </c>
      <c r="D3" s="12" t="s">
        <v>51</v>
      </c>
      <c r="E3" s="13">
        <v>192</v>
      </c>
      <c r="F3" s="13">
        <v>195</v>
      </c>
      <c r="G3" s="13">
        <v>187</v>
      </c>
      <c r="H3" s="13">
        <v>192</v>
      </c>
      <c r="I3" s="13"/>
      <c r="J3" s="13"/>
      <c r="K3" s="14">
        <v>4</v>
      </c>
      <c r="L3" s="14">
        <v>766</v>
      </c>
      <c r="M3" s="15">
        <v>191.5</v>
      </c>
      <c r="N3" s="16">
        <v>5</v>
      </c>
      <c r="O3" s="17">
        <v>196.5</v>
      </c>
    </row>
    <row r="6" spans="1:17" x14ac:dyDescent="0.25">
      <c r="K6" s="7">
        <f>SUM(K2:K5)</f>
        <v>8</v>
      </c>
      <c r="L6" s="7">
        <f>SUM(L2:L5)</f>
        <v>1504</v>
      </c>
      <c r="M6" s="8">
        <f>SUM(L6/K6)</f>
        <v>188</v>
      </c>
      <c r="N6" s="7">
        <f>SUM(N2:N5)</f>
        <v>8</v>
      </c>
      <c r="O6" s="8">
        <f>SUM(M6+N6)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:D3" name="Range1_1_2"/>
    <protectedRange algorithmName="SHA-512" hashValue="ON39YdpmFHfN9f47KpiRvqrKx0V9+erV1CNkpWzYhW/Qyc6aT8rEyCrvauWSYGZK2ia3o7vd3akF07acHAFpOA==" saltValue="yVW9XmDwTqEnmpSGai0KYg==" spinCount="100000" sqref="E3:J3 B3:C3" name="Range1_10"/>
  </protectedRanges>
  <conditionalFormatting sqref="F2">
    <cfRule type="top10" dxfId="563" priority="12" rank="1"/>
  </conditionalFormatting>
  <conditionalFormatting sqref="G2">
    <cfRule type="top10" dxfId="562" priority="11" rank="1"/>
  </conditionalFormatting>
  <conditionalFormatting sqref="H2">
    <cfRule type="top10" dxfId="561" priority="10" rank="1"/>
  </conditionalFormatting>
  <conditionalFormatting sqref="I2">
    <cfRule type="top10" dxfId="560" priority="9" rank="1"/>
  </conditionalFormatting>
  <conditionalFormatting sqref="J2">
    <cfRule type="top10" dxfId="559" priority="8" rank="1"/>
  </conditionalFormatting>
  <conditionalFormatting sqref="E2">
    <cfRule type="top10" dxfId="558" priority="7" rank="1"/>
  </conditionalFormatting>
  <conditionalFormatting sqref="F3">
    <cfRule type="top10" dxfId="557" priority="6" rank="1"/>
  </conditionalFormatting>
  <conditionalFormatting sqref="G3">
    <cfRule type="top10" dxfId="556" priority="5" rank="1"/>
  </conditionalFormatting>
  <conditionalFormatting sqref="H3">
    <cfRule type="top10" dxfId="555" priority="4" rank="1"/>
  </conditionalFormatting>
  <conditionalFormatting sqref="I3">
    <cfRule type="top10" dxfId="554" priority="3" rank="1"/>
  </conditionalFormatting>
  <conditionalFormatting sqref="J3">
    <cfRule type="top10" dxfId="553" priority="2" rank="1"/>
  </conditionalFormatting>
  <conditionalFormatting sqref="E3">
    <cfRule type="top10" dxfId="552" priority="1" rank="1"/>
  </conditionalFormatting>
  <hyperlinks>
    <hyperlink ref="Q1" location="'National Adult Rankings'!A1" display="Return to Rankings" xr:uid="{803D8F49-6F27-4CD6-A525-32AF29EB51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EEC267A-DE74-4721-B940-97FBC35201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CD51332-685C-4821-85F6-A61BE9036682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0E1C-40E4-4C0B-A4B3-FEBDEFBB5542}">
  <dimension ref="A1:Q5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71</v>
      </c>
      <c r="C2" s="11">
        <v>44177</v>
      </c>
      <c r="D2" s="12" t="s">
        <v>51</v>
      </c>
      <c r="E2" s="13">
        <v>198</v>
      </c>
      <c r="F2" s="13">
        <v>198</v>
      </c>
      <c r="G2" s="13">
        <v>199</v>
      </c>
      <c r="H2" s="13">
        <v>197</v>
      </c>
      <c r="I2" s="13">
        <v>195</v>
      </c>
      <c r="J2" s="13">
        <v>196</v>
      </c>
      <c r="K2" s="14">
        <v>6</v>
      </c>
      <c r="L2" s="14">
        <v>1183</v>
      </c>
      <c r="M2" s="15">
        <v>197.16666666666666</v>
      </c>
      <c r="N2" s="16">
        <v>4</v>
      </c>
      <c r="O2" s="17">
        <v>201.16666666666666</v>
      </c>
    </row>
    <row r="5" spans="1:17" x14ac:dyDescent="0.25">
      <c r="K5" s="7">
        <f>SUM(K2:K4)</f>
        <v>6</v>
      </c>
      <c r="L5" s="7">
        <f>SUM(L2:L4)</f>
        <v>1183</v>
      </c>
      <c r="M5" s="8">
        <f>SUM(L5/K5)</f>
        <v>197.16666666666666</v>
      </c>
      <c r="N5" s="7">
        <f>SUM(N2:N4)</f>
        <v>4</v>
      </c>
      <c r="O5" s="8">
        <f>SUM(M5+N5)</f>
        <v>201.16666666666666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I2">
    <cfRule type="top10" dxfId="551" priority="6" rank="1"/>
  </conditionalFormatting>
  <conditionalFormatting sqref="E2">
    <cfRule type="top10" dxfId="550" priority="5" rank="1"/>
  </conditionalFormatting>
  <conditionalFormatting sqref="F2">
    <cfRule type="top10" dxfId="549" priority="4" rank="1"/>
  </conditionalFormatting>
  <conditionalFormatting sqref="G2">
    <cfRule type="top10" dxfId="548" priority="3" rank="1"/>
  </conditionalFormatting>
  <conditionalFormatting sqref="H2">
    <cfRule type="top10" dxfId="547" priority="2" rank="1"/>
  </conditionalFormatting>
  <conditionalFormatting sqref="J2">
    <cfRule type="top10" dxfId="546" priority="1" rank="1"/>
  </conditionalFormatting>
  <hyperlinks>
    <hyperlink ref="Q1" location="'Virginia Indoor Rankings'!A1" display="Return to Rankings" xr:uid="{8150FC47-F31A-49D1-B750-E766C46A20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F13BF3-86A9-40BF-8277-1C5E83D6C9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83FE-89AB-4B9E-9328-E1208A8384C5}">
  <dimension ref="A1:Q13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44</v>
      </c>
      <c r="C2" s="11">
        <v>44156</v>
      </c>
      <c r="D2" s="12" t="s">
        <v>51</v>
      </c>
      <c r="E2" s="13">
        <v>198</v>
      </c>
      <c r="F2" s="13">
        <v>197</v>
      </c>
      <c r="G2" s="13">
        <v>199</v>
      </c>
      <c r="H2" s="13">
        <v>197</v>
      </c>
      <c r="I2" s="13">
        <v>200.001</v>
      </c>
      <c r="J2" s="13">
        <v>198</v>
      </c>
      <c r="K2" s="14">
        <v>6</v>
      </c>
      <c r="L2" s="14">
        <v>1189.001</v>
      </c>
      <c r="M2" s="15">
        <v>198.16683333333333</v>
      </c>
      <c r="N2" s="16">
        <v>10</v>
      </c>
      <c r="O2" s="17">
        <v>208.16683333333333</v>
      </c>
    </row>
    <row r="3" spans="1:17" x14ac:dyDescent="0.25">
      <c r="A3" s="9" t="s">
        <v>32</v>
      </c>
      <c r="B3" s="10" t="s">
        <v>44</v>
      </c>
      <c r="C3" s="11">
        <v>44170</v>
      </c>
      <c r="D3" s="12" t="s">
        <v>51</v>
      </c>
      <c r="E3" s="13">
        <v>197</v>
      </c>
      <c r="F3" s="13">
        <v>197</v>
      </c>
      <c r="G3" s="13">
        <v>198</v>
      </c>
      <c r="H3" s="13">
        <v>198</v>
      </c>
      <c r="I3" s="13"/>
      <c r="J3" s="13"/>
      <c r="K3" s="14">
        <v>4</v>
      </c>
      <c r="L3" s="14">
        <v>790</v>
      </c>
      <c r="M3" s="15">
        <v>197.5</v>
      </c>
      <c r="N3" s="16">
        <v>5</v>
      </c>
      <c r="O3" s="17">
        <v>202.5</v>
      </c>
    </row>
    <row r="4" spans="1:17" x14ac:dyDescent="0.25">
      <c r="A4" s="9" t="s">
        <v>32</v>
      </c>
      <c r="B4" s="10" t="s">
        <v>61</v>
      </c>
      <c r="C4" s="11">
        <v>44177</v>
      </c>
      <c r="D4" s="12" t="s">
        <v>51</v>
      </c>
      <c r="E4" s="13">
        <v>199.001</v>
      </c>
      <c r="F4" s="13">
        <v>195</v>
      </c>
      <c r="G4" s="13">
        <v>200</v>
      </c>
      <c r="H4" s="13">
        <v>198</v>
      </c>
      <c r="I4" s="13">
        <v>199</v>
      </c>
      <c r="J4" s="13">
        <v>198</v>
      </c>
      <c r="K4" s="14">
        <v>6</v>
      </c>
      <c r="L4" s="14">
        <v>1189.001</v>
      </c>
      <c r="M4" s="15">
        <v>198.16683333333333</v>
      </c>
      <c r="N4" s="16">
        <v>12</v>
      </c>
      <c r="O4" s="17">
        <v>210.16683333333333</v>
      </c>
    </row>
    <row r="5" spans="1:17" x14ac:dyDescent="0.25">
      <c r="A5" s="9" t="s">
        <v>32</v>
      </c>
      <c r="B5" s="10" t="s">
        <v>44</v>
      </c>
      <c r="C5" s="11">
        <v>44205</v>
      </c>
      <c r="D5" s="12" t="s">
        <v>96</v>
      </c>
      <c r="E5" s="13">
        <v>195</v>
      </c>
      <c r="F5" s="13">
        <v>200.001</v>
      </c>
      <c r="G5" s="13">
        <v>199</v>
      </c>
      <c r="H5" s="13">
        <v>197</v>
      </c>
      <c r="I5" s="13">
        <v>198</v>
      </c>
      <c r="J5" s="13">
        <v>199</v>
      </c>
      <c r="K5" s="14">
        <v>6</v>
      </c>
      <c r="L5" s="14">
        <v>1188.001</v>
      </c>
      <c r="M5" s="15">
        <v>198.00016666666667</v>
      </c>
      <c r="N5" s="16">
        <v>12</v>
      </c>
      <c r="O5" s="17">
        <v>210.00016666666667</v>
      </c>
    </row>
    <row r="6" spans="1:17" x14ac:dyDescent="0.25">
      <c r="A6" s="9" t="s">
        <v>32</v>
      </c>
      <c r="B6" s="10" t="s">
        <v>44</v>
      </c>
      <c r="C6" s="11">
        <v>44219</v>
      </c>
      <c r="D6" s="11" t="s">
        <v>51</v>
      </c>
      <c r="E6" s="13">
        <v>198</v>
      </c>
      <c r="F6" s="13">
        <v>195</v>
      </c>
      <c r="G6" s="13"/>
      <c r="H6" s="13"/>
      <c r="I6" s="13"/>
      <c r="J6" s="13"/>
      <c r="K6" s="14">
        <v>2</v>
      </c>
      <c r="L6" s="14">
        <v>393</v>
      </c>
      <c r="M6" s="15">
        <v>196.5</v>
      </c>
      <c r="N6" s="16">
        <v>2</v>
      </c>
      <c r="O6" s="17">
        <v>198.5</v>
      </c>
    </row>
    <row r="7" spans="1:17" x14ac:dyDescent="0.25">
      <c r="A7" s="9" t="s">
        <v>32</v>
      </c>
      <c r="B7" s="10" t="s">
        <v>44</v>
      </c>
      <c r="C7" s="11">
        <v>44226</v>
      </c>
      <c r="D7" s="11" t="s">
        <v>51</v>
      </c>
      <c r="E7" s="13">
        <v>197</v>
      </c>
      <c r="F7" s="13">
        <v>200</v>
      </c>
      <c r="G7" s="13">
        <v>199</v>
      </c>
      <c r="H7" s="13"/>
      <c r="I7" s="13"/>
      <c r="J7" s="13"/>
      <c r="K7" s="14">
        <v>3</v>
      </c>
      <c r="L7" s="14">
        <v>596</v>
      </c>
      <c r="M7" s="15">
        <v>198.66666666666666</v>
      </c>
      <c r="N7" s="16">
        <v>3</v>
      </c>
      <c r="O7" s="17">
        <v>201.66666666666666</v>
      </c>
    </row>
    <row r="8" spans="1:17" x14ac:dyDescent="0.25">
      <c r="A8" s="9" t="s">
        <v>32</v>
      </c>
      <c r="B8" s="10" t="s">
        <v>44</v>
      </c>
      <c r="C8" s="11">
        <v>44233</v>
      </c>
      <c r="D8" s="12" t="s">
        <v>51</v>
      </c>
      <c r="E8" s="13">
        <v>198</v>
      </c>
      <c r="F8" s="13">
        <v>195</v>
      </c>
      <c r="G8" s="13">
        <v>200</v>
      </c>
      <c r="H8" s="13">
        <v>200.001</v>
      </c>
      <c r="I8" s="13"/>
      <c r="J8" s="13"/>
      <c r="K8" s="14">
        <v>4</v>
      </c>
      <c r="L8" s="14">
        <v>793.00099999999998</v>
      </c>
      <c r="M8" s="15">
        <v>198.25024999999999</v>
      </c>
      <c r="N8" s="16">
        <v>5</v>
      </c>
      <c r="O8" s="17">
        <v>203.25024999999999</v>
      </c>
    </row>
    <row r="9" spans="1:17" x14ac:dyDescent="0.25">
      <c r="A9" s="9" t="s">
        <v>32</v>
      </c>
      <c r="B9" s="10" t="s">
        <v>44</v>
      </c>
      <c r="C9" s="11">
        <v>44254</v>
      </c>
      <c r="D9" s="12" t="s">
        <v>96</v>
      </c>
      <c r="E9" s="13">
        <v>197</v>
      </c>
      <c r="F9" s="13">
        <v>197</v>
      </c>
      <c r="G9" s="13">
        <v>196</v>
      </c>
      <c r="H9" s="13"/>
      <c r="I9" s="13"/>
      <c r="J9" s="13"/>
      <c r="K9" s="14">
        <v>3</v>
      </c>
      <c r="L9" s="14">
        <v>590</v>
      </c>
      <c r="M9" s="15">
        <v>196.66666666666666</v>
      </c>
      <c r="N9" s="16">
        <v>2</v>
      </c>
      <c r="O9" s="17">
        <v>198.66666666666666</v>
      </c>
    </row>
    <row r="10" spans="1:17" x14ac:dyDescent="0.25">
      <c r="A10" s="9" t="s">
        <v>106</v>
      </c>
      <c r="B10" s="10" t="s">
        <v>44</v>
      </c>
      <c r="C10" s="11">
        <v>44261</v>
      </c>
      <c r="D10" s="12" t="s">
        <v>107</v>
      </c>
      <c r="E10" s="13">
        <v>196</v>
      </c>
      <c r="F10" s="13">
        <v>198</v>
      </c>
      <c r="G10" s="13">
        <v>196</v>
      </c>
      <c r="H10" s="13">
        <v>196</v>
      </c>
      <c r="I10" s="13"/>
      <c r="J10" s="13"/>
      <c r="K10" s="14">
        <v>4</v>
      </c>
      <c r="L10" s="14">
        <v>786</v>
      </c>
      <c r="M10" s="15">
        <v>196.5</v>
      </c>
      <c r="N10" s="16">
        <v>2</v>
      </c>
      <c r="O10" s="17">
        <v>198.5</v>
      </c>
    </row>
    <row r="13" spans="1:17" x14ac:dyDescent="0.25">
      <c r="K13" s="7">
        <f>SUM(K2:K12)</f>
        <v>38</v>
      </c>
      <c r="L13" s="7">
        <f>SUM(L2:L12)</f>
        <v>7514.0039999999999</v>
      </c>
      <c r="M13" s="8">
        <f>SUM(L13/K13)</f>
        <v>197.73694736842106</v>
      </c>
      <c r="N13" s="7">
        <f>SUM(N2:N12)</f>
        <v>53</v>
      </c>
      <c r="O13" s="8">
        <f>SUM(M13+N13)</f>
        <v>250.73694736842106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D6" name="Range1_7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D7" name="Range1_9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8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I9:J9 B9:C9" name="Range1_12"/>
    <protectedRange algorithmName="SHA-512" hashValue="ON39YdpmFHfN9f47KpiRvqrKx0V9+erV1CNkpWzYhW/Qyc6aT8rEyCrvauWSYGZK2ia3o7vd3akF07acHAFpOA==" saltValue="yVW9XmDwTqEnmpSGai0KYg==" spinCount="100000" sqref="D9" name="Range1_1_5"/>
    <protectedRange algorithmName="SHA-512" hashValue="ON39YdpmFHfN9f47KpiRvqrKx0V9+erV1CNkpWzYhW/Qyc6aT8rEyCrvauWSYGZK2ia3o7vd3akF07acHAFpOA==" saltValue="yVW9XmDwTqEnmpSGai0KYg==" spinCount="100000" sqref="E9:H9" name="Range1_3_4"/>
    <protectedRange algorithmName="SHA-512" hashValue="ON39YdpmFHfN9f47KpiRvqrKx0V9+erV1CNkpWzYhW/Qyc6aT8rEyCrvauWSYGZK2ia3o7vd3akF07acHAFpOA==" saltValue="yVW9XmDwTqEnmpSGai0KYg==" spinCount="100000" sqref="I10:J10 B10:C10" name="Range1_17"/>
    <protectedRange algorithmName="SHA-512" hashValue="ON39YdpmFHfN9f47KpiRvqrKx0V9+erV1CNkpWzYhW/Qyc6aT8rEyCrvauWSYGZK2ia3o7vd3akF07acHAFpOA==" saltValue="yVW9XmDwTqEnmpSGai0KYg==" spinCount="100000" sqref="D10" name="Range1_1_7"/>
    <protectedRange algorithmName="SHA-512" hashValue="ON39YdpmFHfN9f47KpiRvqrKx0V9+erV1CNkpWzYhW/Qyc6aT8rEyCrvauWSYGZK2ia3o7vd3akF07acHAFpOA==" saltValue="yVW9XmDwTqEnmpSGai0KYg==" spinCount="100000" sqref="E10:H10" name="Range1_3_6"/>
  </protectedRanges>
  <conditionalFormatting sqref="I2">
    <cfRule type="top10" dxfId="545" priority="54" rank="1"/>
  </conditionalFormatting>
  <conditionalFormatting sqref="E2">
    <cfRule type="top10" dxfId="544" priority="53" rank="1"/>
  </conditionalFormatting>
  <conditionalFormatting sqref="F2">
    <cfRule type="top10" dxfId="543" priority="52" rank="1"/>
  </conditionalFormatting>
  <conditionalFormatting sqref="G2">
    <cfRule type="top10" dxfId="542" priority="51" rank="1"/>
  </conditionalFormatting>
  <conditionalFormatting sqref="H2">
    <cfRule type="top10" dxfId="541" priority="50" rank="1"/>
  </conditionalFormatting>
  <conditionalFormatting sqref="J2">
    <cfRule type="top10" dxfId="540" priority="49" rank="1"/>
  </conditionalFormatting>
  <conditionalFormatting sqref="I3">
    <cfRule type="top10" dxfId="539" priority="48" rank="1"/>
  </conditionalFormatting>
  <conditionalFormatting sqref="E3">
    <cfRule type="top10" dxfId="538" priority="47" rank="1"/>
  </conditionalFormatting>
  <conditionalFormatting sqref="F3">
    <cfRule type="top10" dxfId="537" priority="46" rank="1"/>
  </conditionalFormatting>
  <conditionalFormatting sqref="G3">
    <cfRule type="top10" dxfId="536" priority="45" rank="1"/>
  </conditionalFormatting>
  <conditionalFormatting sqref="H3">
    <cfRule type="top10" dxfId="535" priority="44" rank="1"/>
  </conditionalFormatting>
  <conditionalFormatting sqref="J3">
    <cfRule type="top10" dxfId="534" priority="43" rank="1"/>
  </conditionalFormatting>
  <conditionalFormatting sqref="I4">
    <cfRule type="top10" dxfId="533" priority="42" rank="1"/>
  </conditionalFormatting>
  <conditionalFormatting sqref="E4">
    <cfRule type="top10" dxfId="532" priority="41" rank="1"/>
  </conditionalFormatting>
  <conditionalFormatting sqref="F4">
    <cfRule type="top10" dxfId="531" priority="40" rank="1"/>
  </conditionalFormatting>
  <conditionalFormatting sqref="G4">
    <cfRule type="top10" dxfId="530" priority="39" rank="1"/>
  </conditionalFormatting>
  <conditionalFormatting sqref="H4">
    <cfRule type="top10" dxfId="529" priority="38" rank="1"/>
  </conditionalFormatting>
  <conditionalFormatting sqref="J4">
    <cfRule type="top10" dxfId="528" priority="37" rank="1"/>
  </conditionalFormatting>
  <conditionalFormatting sqref="I5">
    <cfRule type="top10" dxfId="527" priority="36" rank="1"/>
  </conditionalFormatting>
  <conditionalFormatting sqref="E5">
    <cfRule type="top10" dxfId="526" priority="35" rank="1"/>
  </conditionalFormatting>
  <conditionalFormatting sqref="F5">
    <cfRule type="top10" dxfId="525" priority="34" rank="1"/>
  </conditionalFormatting>
  <conditionalFormatting sqref="G5">
    <cfRule type="top10" dxfId="524" priority="33" rank="1"/>
  </conditionalFormatting>
  <conditionalFormatting sqref="H5">
    <cfRule type="top10" dxfId="523" priority="32" rank="1"/>
  </conditionalFormatting>
  <conditionalFormatting sqref="J5">
    <cfRule type="top10" dxfId="522" priority="31" rank="1"/>
  </conditionalFormatting>
  <conditionalFormatting sqref="I6">
    <cfRule type="top10" dxfId="521" priority="30" rank="1"/>
  </conditionalFormatting>
  <conditionalFormatting sqref="E6">
    <cfRule type="top10" dxfId="520" priority="29" rank="1"/>
  </conditionalFormatting>
  <conditionalFormatting sqref="F6">
    <cfRule type="top10" dxfId="519" priority="28" rank="1"/>
  </conditionalFormatting>
  <conditionalFormatting sqref="G6">
    <cfRule type="top10" dxfId="518" priority="27" rank="1"/>
  </conditionalFormatting>
  <conditionalFormatting sqref="H6">
    <cfRule type="top10" dxfId="517" priority="26" rank="1"/>
  </conditionalFormatting>
  <conditionalFormatting sqref="J6">
    <cfRule type="top10" dxfId="516" priority="25" rank="1"/>
  </conditionalFormatting>
  <conditionalFormatting sqref="I7">
    <cfRule type="top10" dxfId="515" priority="24" rank="1"/>
  </conditionalFormatting>
  <conditionalFormatting sqref="E7">
    <cfRule type="top10" dxfId="514" priority="23" rank="1"/>
  </conditionalFormatting>
  <conditionalFormatting sqref="F7">
    <cfRule type="top10" dxfId="513" priority="22" rank="1"/>
  </conditionalFormatting>
  <conditionalFormatting sqref="G7">
    <cfRule type="top10" dxfId="512" priority="21" rank="1"/>
  </conditionalFormatting>
  <conditionalFormatting sqref="H7">
    <cfRule type="top10" dxfId="511" priority="20" rank="1"/>
  </conditionalFormatting>
  <conditionalFormatting sqref="J7">
    <cfRule type="top10" dxfId="510" priority="19" rank="1"/>
  </conditionalFormatting>
  <conditionalFormatting sqref="I8">
    <cfRule type="top10" dxfId="509" priority="18" rank="1"/>
  </conditionalFormatting>
  <conditionalFormatting sqref="E8">
    <cfRule type="top10" dxfId="508" priority="17" rank="1"/>
  </conditionalFormatting>
  <conditionalFormatting sqref="F8">
    <cfRule type="top10" dxfId="507" priority="16" rank="1"/>
  </conditionalFormatting>
  <conditionalFormatting sqref="G8">
    <cfRule type="top10" dxfId="506" priority="15" rank="1"/>
  </conditionalFormatting>
  <conditionalFormatting sqref="H8">
    <cfRule type="top10" dxfId="505" priority="14" rank="1"/>
  </conditionalFormatting>
  <conditionalFormatting sqref="J8">
    <cfRule type="top10" dxfId="504" priority="13" rank="1"/>
  </conditionalFormatting>
  <conditionalFormatting sqref="I9">
    <cfRule type="top10" dxfId="503" priority="12" rank="1"/>
  </conditionalFormatting>
  <conditionalFormatting sqref="E9">
    <cfRule type="top10" dxfId="502" priority="11" rank="1"/>
  </conditionalFormatting>
  <conditionalFormatting sqref="F9">
    <cfRule type="top10" dxfId="501" priority="10" rank="1"/>
  </conditionalFormatting>
  <conditionalFormatting sqref="G9">
    <cfRule type="top10" dxfId="500" priority="9" rank="1"/>
  </conditionalFormatting>
  <conditionalFormatting sqref="H9">
    <cfRule type="top10" dxfId="499" priority="8" rank="1"/>
  </conditionalFormatting>
  <conditionalFormatting sqref="J9">
    <cfRule type="top10" dxfId="498" priority="7" rank="1"/>
  </conditionalFormatting>
  <conditionalFormatting sqref="F10">
    <cfRule type="top10" dxfId="497" priority="5" rank="1"/>
  </conditionalFormatting>
  <conditionalFormatting sqref="G10">
    <cfRule type="top10" dxfId="496" priority="4" rank="1"/>
  </conditionalFormatting>
  <conditionalFormatting sqref="H10">
    <cfRule type="top10" dxfId="495" priority="3" rank="1"/>
  </conditionalFormatting>
  <conditionalFormatting sqref="I10">
    <cfRule type="top10" dxfId="494" priority="1" rank="1"/>
  </conditionalFormatting>
  <conditionalFormatting sqref="J10">
    <cfRule type="top10" dxfId="493" priority="2" rank="1"/>
  </conditionalFormatting>
  <conditionalFormatting sqref="E10">
    <cfRule type="top10" dxfId="492" priority="6" rank="1"/>
  </conditionalFormatting>
  <hyperlinks>
    <hyperlink ref="Q1" location="'Virginia Indoor Rankings'!A1" display="Return to Rankings" xr:uid="{610B1401-1D26-4D9D-95FE-E1FA29036C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CB6BE-E386-4735-8F18-5F3C469EE9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34F1-8B2D-4AAB-BEC5-8891424FA12F}">
  <sheetPr codeName="Sheet104"/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35</v>
      </c>
      <c r="C2" s="11">
        <v>44156</v>
      </c>
      <c r="D2" s="12" t="s">
        <v>51</v>
      </c>
      <c r="E2" s="13">
        <v>195</v>
      </c>
      <c r="F2" s="13">
        <v>198</v>
      </c>
      <c r="G2" s="13">
        <v>198</v>
      </c>
      <c r="H2" s="13">
        <v>200.001</v>
      </c>
      <c r="I2" s="13">
        <v>200</v>
      </c>
      <c r="J2" s="13">
        <v>200</v>
      </c>
      <c r="K2" s="14">
        <v>6</v>
      </c>
      <c r="L2" s="14">
        <v>1191.001</v>
      </c>
      <c r="M2" s="15">
        <v>198.50016666666667</v>
      </c>
      <c r="N2" s="16">
        <v>14</v>
      </c>
      <c r="O2" s="17">
        <v>212.50016666666667</v>
      </c>
    </row>
    <row r="3" spans="1:17" x14ac:dyDescent="0.25">
      <c r="A3" s="9" t="s">
        <v>32</v>
      </c>
      <c r="B3" s="10" t="s">
        <v>55</v>
      </c>
      <c r="C3" s="11">
        <v>44177</v>
      </c>
      <c r="D3" s="12" t="s">
        <v>51</v>
      </c>
      <c r="E3" s="13">
        <v>199</v>
      </c>
      <c r="F3" s="13">
        <v>200</v>
      </c>
      <c r="G3" s="13">
        <v>198</v>
      </c>
      <c r="H3" s="13">
        <v>200</v>
      </c>
      <c r="I3" s="13">
        <v>199</v>
      </c>
      <c r="J3" s="13">
        <v>200</v>
      </c>
      <c r="K3" s="14">
        <v>6</v>
      </c>
      <c r="L3" s="14">
        <v>1196</v>
      </c>
      <c r="M3" s="15">
        <v>199.33333333333334</v>
      </c>
      <c r="N3" s="16">
        <v>18</v>
      </c>
      <c r="O3" s="17">
        <v>217.33333333333334</v>
      </c>
    </row>
    <row r="4" spans="1:17" x14ac:dyDescent="0.25">
      <c r="A4" s="9" t="s">
        <v>32</v>
      </c>
      <c r="B4" s="10" t="s">
        <v>35</v>
      </c>
      <c r="C4" s="11">
        <v>44205</v>
      </c>
      <c r="D4" s="12" t="s">
        <v>96</v>
      </c>
      <c r="E4" s="13">
        <v>200</v>
      </c>
      <c r="F4" s="13">
        <v>200</v>
      </c>
      <c r="G4" s="13">
        <v>199.01</v>
      </c>
      <c r="H4" s="13">
        <v>199</v>
      </c>
      <c r="I4" s="13">
        <v>199</v>
      </c>
      <c r="J4" s="13">
        <v>199.001</v>
      </c>
      <c r="K4" s="14">
        <v>6</v>
      </c>
      <c r="L4" s="14">
        <v>1196.011</v>
      </c>
      <c r="M4" s="15">
        <v>199.33516666666665</v>
      </c>
      <c r="N4" s="16">
        <v>30</v>
      </c>
      <c r="O4" s="17">
        <v>229.33516666666665</v>
      </c>
    </row>
    <row r="5" spans="1:17" x14ac:dyDescent="0.25">
      <c r="A5" s="9" t="s">
        <v>32</v>
      </c>
      <c r="B5" s="10" t="s">
        <v>35</v>
      </c>
      <c r="C5" s="11">
        <v>44219</v>
      </c>
      <c r="D5" s="11" t="s">
        <v>51</v>
      </c>
      <c r="E5" s="13">
        <v>199</v>
      </c>
      <c r="F5" s="13">
        <v>199.001</v>
      </c>
      <c r="G5" s="13"/>
      <c r="H5" s="13"/>
      <c r="I5" s="13"/>
      <c r="J5" s="13"/>
      <c r="K5" s="14">
        <v>2</v>
      </c>
      <c r="L5" s="14">
        <v>398.00099999999998</v>
      </c>
      <c r="M5" s="15">
        <v>199.00049999999999</v>
      </c>
      <c r="N5" s="16">
        <v>6</v>
      </c>
      <c r="O5" s="17">
        <v>205.00049999999999</v>
      </c>
    </row>
    <row r="6" spans="1:17" x14ac:dyDescent="0.25">
      <c r="A6" s="9" t="s">
        <v>32</v>
      </c>
      <c r="B6" s="10" t="s">
        <v>35</v>
      </c>
      <c r="C6" s="11">
        <v>44226</v>
      </c>
      <c r="D6" s="11" t="s">
        <v>51</v>
      </c>
      <c r="E6" s="13">
        <v>199</v>
      </c>
      <c r="F6" s="13">
        <v>197</v>
      </c>
      <c r="G6" s="13">
        <v>200</v>
      </c>
      <c r="H6" s="13"/>
      <c r="I6" s="13"/>
      <c r="J6" s="13"/>
      <c r="K6" s="14">
        <v>3</v>
      </c>
      <c r="L6" s="14">
        <v>596</v>
      </c>
      <c r="M6" s="15">
        <v>198.66666666666666</v>
      </c>
      <c r="N6" s="16">
        <v>5</v>
      </c>
      <c r="O6" s="17">
        <v>203.66666666666666</v>
      </c>
    </row>
    <row r="9" spans="1:17" x14ac:dyDescent="0.25">
      <c r="K9" s="7">
        <f>SUM(K2:K8)</f>
        <v>23</v>
      </c>
      <c r="L9" s="7">
        <f>SUM(L2:L8)</f>
        <v>4577.0129999999999</v>
      </c>
      <c r="M9" s="8">
        <f>SUM(L9/K9)</f>
        <v>199.00056521739131</v>
      </c>
      <c r="N9" s="7">
        <f>SUM(N2:N8)</f>
        <v>73</v>
      </c>
      <c r="O9" s="8">
        <f>SUM(M9+N9)</f>
        <v>272.00056521739134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D5" name="Range1_7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D6" name="Range1_9"/>
    <protectedRange algorithmName="SHA-512" hashValue="ON39YdpmFHfN9f47KpiRvqrKx0V9+erV1CNkpWzYhW/Qyc6aT8rEyCrvauWSYGZK2ia3o7vd3akF07acHAFpOA==" saltValue="yVW9XmDwTqEnmpSGai0KYg==" spinCount="100000" sqref="E6:H6" name="Range1_3_5"/>
  </protectedRanges>
  <conditionalFormatting sqref="I2">
    <cfRule type="top10" dxfId="491" priority="36" rank="1"/>
  </conditionalFormatting>
  <conditionalFormatting sqref="E2">
    <cfRule type="top10" dxfId="490" priority="35" rank="1"/>
  </conditionalFormatting>
  <conditionalFormatting sqref="F2">
    <cfRule type="top10" dxfId="489" priority="34" rank="1"/>
  </conditionalFormatting>
  <conditionalFormatting sqref="G2">
    <cfRule type="top10" dxfId="488" priority="33" rank="1"/>
  </conditionalFormatting>
  <conditionalFormatting sqref="H2">
    <cfRule type="top10" dxfId="487" priority="32" rank="1"/>
  </conditionalFormatting>
  <conditionalFormatting sqref="J2">
    <cfRule type="top10" dxfId="486" priority="31" rank="1"/>
  </conditionalFormatting>
  <conditionalFormatting sqref="I3">
    <cfRule type="top10" dxfId="485" priority="24" rank="1"/>
  </conditionalFormatting>
  <conditionalFormatting sqref="E3">
    <cfRule type="top10" dxfId="484" priority="23" rank="1"/>
  </conditionalFormatting>
  <conditionalFormatting sqref="F3">
    <cfRule type="top10" dxfId="483" priority="22" rank="1"/>
  </conditionalFormatting>
  <conditionalFormatting sqref="G3">
    <cfRule type="top10" dxfId="482" priority="21" rank="1"/>
  </conditionalFormatting>
  <conditionalFormatting sqref="H3">
    <cfRule type="top10" dxfId="481" priority="20" rank="1"/>
  </conditionalFormatting>
  <conditionalFormatting sqref="J3">
    <cfRule type="top10" dxfId="480" priority="19" rank="1"/>
  </conditionalFormatting>
  <conditionalFormatting sqref="I4">
    <cfRule type="top10" dxfId="479" priority="18" rank="1"/>
  </conditionalFormatting>
  <conditionalFormatting sqref="E4">
    <cfRule type="top10" dxfId="478" priority="17" rank="1"/>
  </conditionalFormatting>
  <conditionalFormatting sqref="F4">
    <cfRule type="top10" dxfId="477" priority="16" rank="1"/>
  </conditionalFormatting>
  <conditionalFormatting sqref="G4">
    <cfRule type="top10" dxfId="476" priority="15" rank="1"/>
  </conditionalFormatting>
  <conditionalFormatting sqref="H4">
    <cfRule type="top10" dxfId="475" priority="14" rank="1"/>
  </conditionalFormatting>
  <conditionalFormatting sqref="J4">
    <cfRule type="top10" dxfId="474" priority="13" rank="1"/>
  </conditionalFormatting>
  <conditionalFormatting sqref="I5">
    <cfRule type="top10" dxfId="473" priority="12" rank="1"/>
  </conditionalFormatting>
  <conditionalFormatting sqref="E5">
    <cfRule type="top10" dxfId="472" priority="11" rank="1"/>
  </conditionalFormatting>
  <conditionalFormatting sqref="F5">
    <cfRule type="top10" dxfId="471" priority="10" rank="1"/>
  </conditionalFormatting>
  <conditionalFormatting sqref="G5">
    <cfRule type="top10" dxfId="470" priority="9" rank="1"/>
  </conditionalFormatting>
  <conditionalFormatting sqref="H5">
    <cfRule type="top10" dxfId="469" priority="8" rank="1"/>
  </conditionalFormatting>
  <conditionalFormatting sqref="J5">
    <cfRule type="top10" dxfId="468" priority="7" rank="1"/>
  </conditionalFormatting>
  <conditionalFormatting sqref="I6">
    <cfRule type="top10" dxfId="467" priority="6" rank="1"/>
  </conditionalFormatting>
  <conditionalFormatting sqref="E6">
    <cfRule type="top10" dxfId="466" priority="5" rank="1"/>
  </conditionalFormatting>
  <conditionalFormatting sqref="F6">
    <cfRule type="top10" dxfId="465" priority="4" rank="1"/>
  </conditionalFormatting>
  <conditionalFormatting sqref="G6">
    <cfRule type="top10" dxfId="464" priority="3" rank="1"/>
  </conditionalFormatting>
  <conditionalFormatting sqref="H6">
    <cfRule type="top10" dxfId="463" priority="2" rank="1"/>
  </conditionalFormatting>
  <conditionalFormatting sqref="J6">
    <cfRule type="top10" dxfId="462" priority="1" rank="1"/>
  </conditionalFormatting>
  <hyperlinks>
    <hyperlink ref="Q1" location="'Virginia Indoor Rankings'!A1" display="Return to Rankings" xr:uid="{B0C27E3D-E3B6-4AB3-9A6E-84C92768B1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4B2E61-6B2A-4313-A753-CC3F69AD61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3D4162-D0DB-47F8-B99E-743F066FADF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A42B-EFE5-4CA6-9DA2-0903A452EC4E}">
  <dimension ref="A1:Q4"/>
  <sheetViews>
    <sheetView workbookViewId="0">
      <selection activeCell="D2" sqref="D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74</v>
      </c>
      <c r="C2" s="11">
        <v>44177</v>
      </c>
      <c r="D2" s="12" t="s">
        <v>51</v>
      </c>
      <c r="E2" s="13">
        <v>198</v>
      </c>
      <c r="F2" s="13">
        <v>198</v>
      </c>
      <c r="G2" s="13">
        <v>197</v>
      </c>
      <c r="H2" s="13">
        <v>194</v>
      </c>
      <c r="I2" s="13">
        <v>194</v>
      </c>
      <c r="J2" s="13">
        <v>194</v>
      </c>
      <c r="K2" s="14">
        <v>6</v>
      </c>
      <c r="L2" s="14">
        <v>1175</v>
      </c>
      <c r="M2" s="15">
        <v>195.83333333333334</v>
      </c>
      <c r="N2" s="16">
        <v>4</v>
      </c>
      <c r="O2" s="17">
        <v>199.83333333333334</v>
      </c>
    </row>
    <row r="4" spans="1:17" x14ac:dyDescent="0.25">
      <c r="K4" s="7">
        <f>SUM(K2:K3)</f>
        <v>6</v>
      </c>
      <c r="L4" s="7">
        <f>SUM(L2:L3)</f>
        <v>1175</v>
      </c>
      <c r="M4" s="8">
        <f>SUM(L4/K4)</f>
        <v>195.83333333333334</v>
      </c>
      <c r="N4" s="7">
        <f>SUM(N2:N3)</f>
        <v>4</v>
      </c>
      <c r="O4" s="8">
        <f>SUM(M4+N4)</f>
        <v>199.83333333333334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461" priority="1" rank="1"/>
  </conditionalFormatting>
  <conditionalFormatting sqref="I2">
    <cfRule type="top10" dxfId="460" priority="6" rank="1"/>
  </conditionalFormatting>
  <conditionalFormatting sqref="E2">
    <cfRule type="top10" dxfId="459" priority="5" rank="1"/>
  </conditionalFormatting>
  <conditionalFormatting sqref="F2">
    <cfRule type="top10" dxfId="458" priority="4" rank="1"/>
  </conditionalFormatting>
  <conditionalFormatting sqref="G2">
    <cfRule type="top10" dxfId="457" priority="3" rank="1"/>
  </conditionalFormatting>
  <conditionalFormatting sqref="H2">
    <cfRule type="top10" dxfId="456" priority="2" rank="1"/>
  </conditionalFormatting>
  <hyperlinks>
    <hyperlink ref="Q1" location="'Virginia Indoor Rankings'!A1" display="Return to Rankings" xr:uid="{2815C855-7B16-40F9-AE18-CA23CB0C2B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66B6FA-973B-4744-9918-A6C632CC4F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1</vt:lpstr>
      <vt:lpstr>Virginia Indoor Rankings</vt:lpstr>
      <vt:lpstr>Barry Maney</vt:lpstr>
      <vt:lpstr>Benji Matoy</vt:lpstr>
      <vt:lpstr>Bob Laauser</vt:lpstr>
      <vt:lpstr>Brad Patton</vt:lpstr>
      <vt:lpstr>Cecil Combs</vt:lpstr>
      <vt:lpstr>Chuck Morrell</vt:lpstr>
      <vt:lpstr>Chris Bradley</vt:lpstr>
      <vt:lpstr>Claude Pennington</vt:lpstr>
      <vt:lpstr>Dave Jennings</vt:lpstr>
      <vt:lpstr>David Huff</vt:lpstr>
      <vt:lpstr>Dennis Huffman</vt:lpstr>
      <vt:lpstr>Doc Gilliam</vt:lpstr>
      <vt:lpstr>Ethan Pennington</vt:lpstr>
      <vt:lpstr>Gary Gallion</vt:lpstr>
      <vt:lpstr>George Atkins</vt:lpstr>
      <vt:lpstr>Jay Boyd</vt:lpstr>
      <vt:lpstr>Jeromy Viands</vt:lpstr>
      <vt:lpstr>Jody Campbell</vt:lpstr>
      <vt:lpstr>Jud Denniston</vt:lpstr>
      <vt:lpstr>Judy Gallion</vt:lpstr>
      <vt:lpstr>Keith Northcutt</vt:lpstr>
      <vt:lpstr>Kimberly Duff</vt:lpstr>
      <vt:lpstr>Mark Burns</vt:lpstr>
      <vt:lpstr>Mathew Strong</vt:lpstr>
      <vt:lpstr>Melvin Ferguson</vt:lpstr>
      <vt:lpstr>Mike Gross</vt:lpstr>
      <vt:lpstr>Mike Rorer</vt:lpstr>
      <vt:lpstr>Russ Peters</vt:lpstr>
      <vt:lpstr>Scott Sexton</vt:lpstr>
      <vt:lpstr>Stanley Canter</vt:lpstr>
      <vt:lpstr>Stephen Rorer</vt:lpstr>
      <vt:lpstr>Steve Fletcher</vt:lpstr>
      <vt:lpstr>Steve Pennington</vt:lpstr>
      <vt:lpstr>Tim Miller</vt:lpstr>
      <vt:lpstr>Timmy Rolland</vt:lpstr>
      <vt:lpstr>Tom Tignor</vt:lpstr>
      <vt:lpstr>Wayne Wills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2020-02-02T17:23:33Z</cp:lastPrinted>
  <dcterms:created xsi:type="dcterms:W3CDTF">2020-01-30T01:18:37Z</dcterms:created>
  <dcterms:modified xsi:type="dcterms:W3CDTF">2021-03-20T16:52:36Z</dcterms:modified>
</cp:coreProperties>
</file>