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BRA 2020\Arkansas\"/>
    </mc:Choice>
  </mc:AlternateContent>
  <xr:revisionPtr revIDLastSave="0" documentId="13_ncr:1_{3C1D3099-BA90-4A5E-BB39-178DBAD01539}" xr6:coauthVersionLast="45" xr6:coauthVersionMax="45" xr10:uidLastSave="{00000000-0000-0000-0000-000000000000}"/>
  <bookViews>
    <workbookView xWindow="-108" yWindow="-108" windowWidth="23256" windowHeight="12576" xr2:uid="{A35FAFAA-3A44-445C-BAAA-3002DD1ECE94}"/>
  </bookViews>
  <sheets>
    <sheet name="Arkansas 2020 Ranking" sheetId="1" r:id="rId1"/>
    <sheet name="A.W. Bailey" sheetId="30" r:id="rId2"/>
    <sheet name="Anthony Wright" sheetId="22" r:id="rId3"/>
    <sheet name="Brazil, Tony" sheetId="15" r:id="rId4"/>
    <sheet name="Collins, Brian" sheetId="7" r:id="rId5"/>
    <sheet name="Craig Bowlby" sheetId="21" r:id="rId6"/>
    <sheet name="Dillion, Del" sheetId="9" r:id="rId7"/>
    <sheet name="Doster, Bruce" sheetId="2" r:id="rId8"/>
    <sheet name="Dunegan, Cody" sheetId="18" r:id="rId9"/>
    <sheet name="East, Paul" sheetId="6" r:id="rId10"/>
    <sheet name="Harp, Bradley" sheetId="17" r:id="rId11"/>
    <sheet name="Hovan, John" sheetId="20" r:id="rId12"/>
    <sheet name="Howell, Logon" sheetId="12" r:id="rId13"/>
    <sheet name="Howell, Michael" sheetId="13" r:id="rId14"/>
    <sheet name="Johns, Mackenzie" sheetId="11" r:id="rId15"/>
    <sheet name="KJ Bailey" sheetId="28" r:id="rId16"/>
    <sheet name="Jim Peek" sheetId="27" r:id="rId17"/>
    <sheet name="Johns, Noah" sheetId="5" r:id="rId18"/>
    <sheet name="Micheal Howell" sheetId="25" r:id="rId19"/>
    <sheet name="OP Stogsdale" sheetId="29" r:id="rId20"/>
    <sheet name="Riddell, Tim" sheetId="19" r:id="rId21"/>
    <sheet name="Ron Kunath" sheetId="26" r:id="rId22"/>
    <sheet name="Rudolph, Clint" sheetId="14" r:id="rId23"/>
    <sheet name="Sears, Fred" sheetId="16" r:id="rId24"/>
    <sheet name="Stephen Howell" sheetId="24" r:id="rId25"/>
    <sheet name="Sullivan, Jim" sheetId="4" r:id="rId26"/>
    <sheet name="Tommy Mills" sheetId="23" r:id="rId27"/>
    <sheet name="Toney, George" sheetId="10" r:id="rId28"/>
  </sheets>
  <externalReferences>
    <externalReference r:id="rId29"/>
    <externalReference r:id="rId3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30" l="1"/>
  <c r="G19" i="1" s="1"/>
  <c r="L7" i="30"/>
  <c r="E19" i="1" s="1"/>
  <c r="K7" i="30"/>
  <c r="D19" i="1" s="1"/>
  <c r="E25" i="1"/>
  <c r="N14" i="26"/>
  <c r="G25" i="1" s="1"/>
  <c r="L14" i="26"/>
  <c r="K14" i="26"/>
  <c r="D25" i="1" s="1"/>
  <c r="E24" i="1"/>
  <c r="N5" i="29"/>
  <c r="G24" i="1" s="1"/>
  <c r="L5" i="29"/>
  <c r="K5" i="29"/>
  <c r="D24" i="1" s="1"/>
  <c r="N8" i="28"/>
  <c r="G14" i="1" s="1"/>
  <c r="L8" i="28"/>
  <c r="K8" i="28"/>
  <c r="D14" i="1" s="1"/>
  <c r="M8" i="28" l="1"/>
  <c r="O8" i="28" s="1"/>
  <c r="H14" i="1" s="1"/>
  <c r="M5" i="29"/>
  <c r="M7" i="30"/>
  <c r="F14" i="1"/>
  <c r="E14" i="1"/>
  <c r="M14" i="26"/>
  <c r="N5" i="27"/>
  <c r="G16" i="1" s="1"/>
  <c r="L5" i="27"/>
  <c r="M5" i="27" s="1"/>
  <c r="K5" i="27"/>
  <c r="D16" i="1" s="1"/>
  <c r="N4" i="26"/>
  <c r="G38" i="1" s="1"/>
  <c r="L4" i="26"/>
  <c r="E38" i="1" s="1"/>
  <c r="K4" i="26"/>
  <c r="D38" i="1" s="1"/>
  <c r="O7" i="30" l="1"/>
  <c r="H19" i="1" s="1"/>
  <c r="F19" i="1"/>
  <c r="O14" i="26"/>
  <c r="H25" i="1" s="1"/>
  <c r="F25" i="1"/>
  <c r="O5" i="29"/>
  <c r="H24" i="1" s="1"/>
  <c r="F24" i="1"/>
  <c r="O5" i="27"/>
  <c r="H16" i="1" s="1"/>
  <c r="F16" i="1"/>
  <c r="E16" i="1"/>
  <c r="M4" i="26"/>
  <c r="D55" i="1"/>
  <c r="N4" i="25"/>
  <c r="G55" i="1" s="1"/>
  <c r="L4" i="25"/>
  <c r="M4" i="25" s="1"/>
  <c r="K4" i="25"/>
  <c r="D47" i="1"/>
  <c r="N4" i="24"/>
  <c r="G47" i="1" s="1"/>
  <c r="L4" i="24"/>
  <c r="E47" i="1" s="1"/>
  <c r="K4" i="24"/>
  <c r="N4" i="23"/>
  <c r="G22" i="1" s="1"/>
  <c r="L4" i="23"/>
  <c r="M4" i="23" s="1"/>
  <c r="K4" i="23"/>
  <c r="D22" i="1" s="1"/>
  <c r="N8" i="22"/>
  <c r="G9" i="1" s="1"/>
  <c r="K8" i="22"/>
  <c r="D9" i="1" s="1"/>
  <c r="N5" i="21"/>
  <c r="G13" i="1" s="1"/>
  <c r="K5" i="21"/>
  <c r="D13" i="1" s="1"/>
  <c r="E22" i="1" l="1"/>
  <c r="E55" i="1"/>
  <c r="O4" i="26"/>
  <c r="H38" i="1" s="1"/>
  <c r="F38" i="1"/>
  <c r="O4" i="23"/>
  <c r="H22" i="1" s="1"/>
  <c r="F22" i="1"/>
  <c r="O4" i="25"/>
  <c r="H55" i="1" s="1"/>
  <c r="F55" i="1"/>
  <c r="M4" i="24"/>
  <c r="L8" i="22"/>
  <c r="L5" i="21"/>
  <c r="M5" i="21" l="1"/>
  <c r="E13" i="1"/>
  <c r="O4" i="24"/>
  <c r="H47" i="1" s="1"/>
  <c r="F47" i="1"/>
  <c r="M8" i="22"/>
  <c r="E9" i="1"/>
  <c r="L3" i="13"/>
  <c r="K3" i="13"/>
  <c r="L3" i="17"/>
  <c r="K3" i="17"/>
  <c r="L3" i="18"/>
  <c r="K3" i="18"/>
  <c r="L2" i="16"/>
  <c r="K2" i="16"/>
  <c r="L3" i="2"/>
  <c r="K3" i="2"/>
  <c r="L2" i="9"/>
  <c r="K2" i="9"/>
  <c r="L2" i="14"/>
  <c r="K2" i="14"/>
  <c r="L2" i="15"/>
  <c r="K2" i="15"/>
  <c r="L3" i="4"/>
  <c r="K3" i="4"/>
  <c r="L18" i="7"/>
  <c r="K18" i="7"/>
  <c r="K22" i="7" s="1"/>
  <c r="D39" i="1" s="1"/>
  <c r="N22" i="7"/>
  <c r="G39" i="1" s="1"/>
  <c r="L2" i="10"/>
  <c r="K2" i="10"/>
  <c r="L2" i="12"/>
  <c r="K2" i="12"/>
  <c r="L2" i="13"/>
  <c r="K2" i="13"/>
  <c r="L2" i="11"/>
  <c r="K2" i="11"/>
  <c r="L2" i="19"/>
  <c r="K2" i="19"/>
  <c r="L2" i="18"/>
  <c r="K2" i="18"/>
  <c r="L2" i="7"/>
  <c r="K2" i="7"/>
  <c r="L2" i="6"/>
  <c r="K2" i="6"/>
  <c r="L2" i="17"/>
  <c r="K2" i="17"/>
  <c r="L2" i="2"/>
  <c r="K2" i="2"/>
  <c r="L2" i="5"/>
  <c r="K2" i="5"/>
  <c r="L2" i="4"/>
  <c r="K2" i="4"/>
  <c r="M2" i="5" l="1"/>
  <c r="O2" i="5" s="1"/>
  <c r="M3" i="4"/>
  <c r="O3" i="4" s="1"/>
  <c r="M2" i="19"/>
  <c r="O2" i="19" s="1"/>
  <c r="M2" i="6"/>
  <c r="O2" i="6" s="1"/>
  <c r="M3" i="18"/>
  <c r="O3" i="18" s="1"/>
  <c r="M3" i="13"/>
  <c r="O3" i="13" s="1"/>
  <c r="M2" i="11"/>
  <c r="O2" i="11" s="1"/>
  <c r="M2" i="9"/>
  <c r="O2" i="9" s="1"/>
  <c r="M2" i="12"/>
  <c r="O2" i="12" s="1"/>
  <c r="M3" i="17"/>
  <c r="O3" i="17" s="1"/>
  <c r="O5" i="21"/>
  <c r="H13" i="1" s="1"/>
  <c r="F13" i="1"/>
  <c r="M2" i="15"/>
  <c r="O2" i="15" s="1"/>
  <c r="M18" i="7"/>
  <c r="O18" i="7" s="1"/>
  <c r="M2" i="7"/>
  <c r="O2" i="7" s="1"/>
  <c r="O8" i="22"/>
  <c r="H9" i="1" s="1"/>
  <c r="F9" i="1"/>
  <c r="M3" i="2"/>
  <c r="O3" i="2" s="1"/>
  <c r="M2" i="10"/>
  <c r="O2" i="10" s="1"/>
  <c r="M2" i="14"/>
  <c r="O2" i="14" s="1"/>
  <c r="M2" i="16"/>
  <c r="O2" i="16" s="1"/>
  <c r="M2" i="13"/>
  <c r="O2" i="13" s="1"/>
  <c r="M2" i="17"/>
  <c r="O2" i="17" s="1"/>
  <c r="M2" i="18"/>
  <c r="O2" i="18" s="1"/>
  <c r="M2" i="2"/>
  <c r="O2" i="2" s="1"/>
  <c r="M2" i="4"/>
  <c r="O2" i="4" s="1"/>
  <c r="L22" i="7"/>
  <c r="N5" i="20"/>
  <c r="L5" i="20"/>
  <c r="K5" i="20"/>
  <c r="N5" i="19"/>
  <c r="G27" i="1" s="1"/>
  <c r="L5" i="19"/>
  <c r="E27" i="1" s="1"/>
  <c r="K5" i="19"/>
  <c r="D27" i="1" s="1"/>
  <c r="N6" i="18"/>
  <c r="G23" i="1" s="1"/>
  <c r="L6" i="18"/>
  <c r="E23" i="1" s="1"/>
  <c r="K6" i="18"/>
  <c r="D23" i="1" s="1"/>
  <c r="N6" i="17"/>
  <c r="G20" i="1" s="1"/>
  <c r="L6" i="17"/>
  <c r="E20" i="1" s="1"/>
  <c r="K6" i="17"/>
  <c r="D20" i="1" s="1"/>
  <c r="M22" i="7" l="1"/>
  <c r="E39" i="1"/>
  <c r="M6" i="18"/>
  <c r="F23" i="1" s="1"/>
  <c r="O6" i="18"/>
  <c r="H23" i="1" s="1"/>
  <c r="M6" i="17"/>
  <c r="M5" i="20"/>
  <c r="O5" i="20" s="1"/>
  <c r="M5" i="19"/>
  <c r="F27" i="1" s="1"/>
  <c r="O22" i="7" l="1"/>
  <c r="H39" i="1" s="1"/>
  <c r="F39" i="1"/>
  <c r="O5" i="19"/>
  <c r="H27" i="1" s="1"/>
  <c r="O6" i="17"/>
  <c r="H20" i="1" s="1"/>
  <c r="F20" i="1"/>
  <c r="N12" i="16"/>
  <c r="G6" i="1" s="1"/>
  <c r="L12" i="16"/>
  <c r="E6" i="1" s="1"/>
  <c r="K12" i="16"/>
  <c r="D6" i="1" s="1"/>
  <c r="N11" i="15"/>
  <c r="G7" i="1" s="1"/>
  <c r="L11" i="15"/>
  <c r="E7" i="1" s="1"/>
  <c r="K11" i="15"/>
  <c r="D7" i="1" s="1"/>
  <c r="M11" i="15" l="1"/>
  <c r="F7" i="1" s="1"/>
  <c r="M12" i="16"/>
  <c r="F6" i="1" s="1"/>
  <c r="O11" i="15" l="1"/>
  <c r="H7" i="1" s="1"/>
  <c r="O12" i="16"/>
  <c r="H6" i="1" s="1"/>
  <c r="N6" i="10"/>
  <c r="G37" i="1" s="1"/>
  <c r="L6" i="10"/>
  <c r="E37" i="1" s="1"/>
  <c r="K6" i="10"/>
  <c r="D37" i="1" s="1"/>
  <c r="N5" i="9"/>
  <c r="G18" i="1" s="1"/>
  <c r="L5" i="9"/>
  <c r="E18" i="1" s="1"/>
  <c r="K5" i="9"/>
  <c r="D18" i="1" s="1"/>
  <c r="N9" i="7"/>
  <c r="G10" i="1" s="1"/>
  <c r="L9" i="7"/>
  <c r="K9" i="7"/>
  <c r="D10" i="1" s="1"/>
  <c r="N5" i="6"/>
  <c r="G21" i="1" s="1"/>
  <c r="L5" i="6"/>
  <c r="K5" i="6"/>
  <c r="D21" i="1" s="1"/>
  <c r="N6" i="4"/>
  <c r="G12" i="1" s="1"/>
  <c r="L6" i="4"/>
  <c r="E12" i="1" s="1"/>
  <c r="K6" i="4"/>
  <c r="D12" i="1" s="1"/>
  <c r="N5" i="5"/>
  <c r="G15" i="1" s="1"/>
  <c r="L5" i="5"/>
  <c r="E15" i="1" s="1"/>
  <c r="K5" i="5"/>
  <c r="D15" i="1" s="1"/>
  <c r="N12" i="2"/>
  <c r="G8" i="1" s="1"/>
  <c r="L12" i="2"/>
  <c r="E8" i="1" s="1"/>
  <c r="K12" i="2"/>
  <c r="D8" i="1" s="1"/>
  <c r="N7" i="14"/>
  <c r="G17" i="1" s="1"/>
  <c r="L7" i="14"/>
  <c r="E17" i="1" s="1"/>
  <c r="K7" i="14"/>
  <c r="D17" i="1" s="1"/>
  <c r="N6" i="13"/>
  <c r="G26" i="1" s="1"/>
  <c r="L6" i="13"/>
  <c r="K6" i="13"/>
  <c r="D26" i="1" s="1"/>
  <c r="N5" i="12"/>
  <c r="G29" i="1" s="1"/>
  <c r="L5" i="12"/>
  <c r="E29" i="1" s="1"/>
  <c r="K5" i="12"/>
  <c r="D29" i="1" s="1"/>
  <c r="N5" i="11"/>
  <c r="G28" i="1" s="1"/>
  <c r="L5" i="11"/>
  <c r="E28" i="1" s="1"/>
  <c r="K5" i="11"/>
  <c r="D28" i="1" s="1"/>
  <c r="M9" i="7" l="1"/>
  <c r="M6" i="13"/>
  <c r="F26" i="1" s="1"/>
  <c r="E26" i="1"/>
  <c r="M5" i="9"/>
  <c r="F18" i="1" s="1"/>
  <c r="M7" i="14"/>
  <c r="F17" i="1" s="1"/>
  <c r="M6" i="10"/>
  <c r="O6" i="13"/>
  <c r="H26" i="1" s="1"/>
  <c r="M5" i="11"/>
  <c r="F28" i="1" s="1"/>
  <c r="E10" i="1"/>
  <c r="M5" i="6"/>
  <c r="F21" i="1" s="1"/>
  <c r="M5" i="12"/>
  <c r="F29" i="1" s="1"/>
  <c r="O9" i="7"/>
  <c r="H10" i="1" s="1"/>
  <c r="F10" i="1"/>
  <c r="O5" i="6"/>
  <c r="H21" i="1" s="1"/>
  <c r="E21" i="1"/>
  <c r="M6" i="4"/>
  <c r="O6" i="4" s="1"/>
  <c r="H12" i="1" s="1"/>
  <c r="M12" i="2"/>
  <c r="O12" i="2" s="1"/>
  <c r="H8" i="1" s="1"/>
  <c r="M5" i="5"/>
  <c r="O5" i="9" l="1"/>
  <c r="H18" i="1" s="1"/>
  <c r="O6" i="10"/>
  <c r="H37" i="1" s="1"/>
  <c r="F37" i="1"/>
  <c r="O7" i="14"/>
  <c r="H17" i="1" s="1"/>
  <c r="O5" i="11"/>
  <c r="H28" i="1" s="1"/>
  <c r="O5" i="12"/>
  <c r="H29" i="1" s="1"/>
  <c r="F12" i="1"/>
  <c r="F8" i="1"/>
  <c r="F15" i="1"/>
  <c r="O5" i="5"/>
  <c r="H15" i="1" s="1"/>
</calcChain>
</file>

<file path=xl/sharedStrings.xml><?xml version="1.0" encoding="utf-8"?>
<sst xmlns="http://schemas.openxmlformats.org/spreadsheetml/2006/main" count="774" uniqueCount="81">
  <si>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</si>
  <si>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</si>
  <si>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</si>
  <si>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</si>
  <si>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</si>
  <si>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</si>
  <si>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</si>
  <si>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</si>
  <si>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</si>
  <si>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</si>
  <si>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</si>
  <si>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</si>
  <si>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</si>
  <si>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</si>
  <si>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</si>
  <si>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</si>
  <si>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</si>
  <si>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</si>
  <si>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</si>
  <si>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</si>
  <si>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Unlimited</t>
  </si>
  <si>
    <t># 0f Targets</t>
  </si>
  <si>
    <t>ABRA OUTLAW HEAVY RANKING 2020</t>
  </si>
  <si>
    <t>ABRA UNLIMITED RANKING 2020</t>
  </si>
  <si>
    <t>Elberton GA</t>
  </si>
  <si>
    <t>Back to Ranking</t>
  </si>
  <si>
    <t>John Hovan</t>
  </si>
  <si>
    <t>Lonsdale AR</t>
  </si>
  <si>
    <t>Jim Sullivan</t>
  </si>
  <si>
    <t>Outlaw Hvy</t>
  </si>
  <si>
    <t>Sullivan, Jim</t>
  </si>
  <si>
    <t>Noah Johns</t>
  </si>
  <si>
    <t>Lonsdale, AR</t>
  </si>
  <si>
    <t>Johns, Noah</t>
  </si>
  <si>
    <t>Bruce Doster</t>
  </si>
  <si>
    <t>Doster, Bruce</t>
  </si>
  <si>
    <t>Bradley Harp</t>
  </si>
  <si>
    <t>Lonsdale,AR</t>
  </si>
  <si>
    <t>Harp, Bradley</t>
  </si>
  <si>
    <t>Paul East</t>
  </si>
  <si>
    <t>East, Paul</t>
  </si>
  <si>
    <t>Brian Collins</t>
  </si>
  <si>
    <t>Collins, Brian</t>
  </si>
  <si>
    <t>Cody Dunegan</t>
  </si>
  <si>
    <t>Dunegan, Cody</t>
  </si>
  <si>
    <t>Tim Riddell</t>
  </si>
  <si>
    <t>Riddell, Tim</t>
  </si>
  <si>
    <t>Johns, Mackenzie</t>
  </si>
  <si>
    <t>Mackenzie Johns</t>
  </si>
  <si>
    <t>Howell, Michael</t>
  </si>
  <si>
    <t>Michael Howell</t>
  </si>
  <si>
    <t>Howell, Logon</t>
  </si>
  <si>
    <t>Logon Howell</t>
  </si>
  <si>
    <t>Toney. George</t>
  </si>
  <si>
    <t>George Toney</t>
  </si>
  <si>
    <t>Tony Brazil</t>
  </si>
  <si>
    <t>Brazil, Tony</t>
  </si>
  <si>
    <t>Sears, Fred</t>
  </si>
  <si>
    <t>Rudolph, Clint</t>
  </si>
  <si>
    <t>Clint Rudolph</t>
  </si>
  <si>
    <t>Dillon, Del</t>
  </si>
  <si>
    <t>Del Dillon</t>
  </si>
  <si>
    <t>Fred Sears</t>
  </si>
  <si>
    <t xml:space="preserve">Outlaw Hvy </t>
  </si>
  <si>
    <t>Craig Bowlby</t>
  </si>
  <si>
    <t>Anthony Wright</t>
  </si>
  <si>
    <t>Tommy Mills</t>
  </si>
  <si>
    <t xml:space="preserve">Unlimited </t>
  </si>
  <si>
    <t>ABRA FACTORY RANKING 2020</t>
  </si>
  <si>
    <t xml:space="preserve">Factory </t>
  </si>
  <si>
    <t>Stephen Howell</t>
  </si>
  <si>
    <t>Factory</t>
  </si>
  <si>
    <t>ABRA OUTLAW LITE RANKING 2020</t>
  </si>
  <si>
    <t>Outlaw Lt</t>
  </si>
  <si>
    <t>Ron Kunath</t>
  </si>
  <si>
    <t>Jim Peek</t>
  </si>
  <si>
    <t>K.J Bailey</t>
  </si>
  <si>
    <t>KJ Bailey</t>
  </si>
  <si>
    <t>OP Stogsdale</t>
  </si>
  <si>
    <t>A.W. Bailey</t>
  </si>
  <si>
    <t>Alfred Bailey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</si>
</sst>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6" fillId="2" borderId="0" xfId="0" applyFont="1" applyFill="1" applyAlignment="1"/>
    <xf numFmtId="0" fontId="7" fillId="0" borderId="0" xfId="1" applyFon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wrapText="1" shrinkToFit="1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 wrapText="1"/>
      <protection hidden="1"/>
    </xf>
    <xf numFmtId="2" fontId="8" fillId="0" borderId="1" xfId="0" applyNumberFormat="1" applyFont="1" applyBorder="1" applyAlignment="1" applyProtection="1">
      <alignment horizontal="center"/>
      <protection hidden="1"/>
    </xf>
    <xf numFmtId="1" fontId="8" fillId="0" borderId="1" xfId="0" applyNumberFormat="1" applyFont="1" applyBorder="1" applyAlignment="1" applyProtection="1">
      <alignment horizontal="center"/>
      <protection hidden="1"/>
    </xf>
    <xf numFmtId="2" fontId="8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/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 applyProtection="1">
      <alignment horizontal="center"/>
      <protection locked="0"/>
    </xf>
    <xf numFmtId="14" fontId="8" fillId="0" borderId="0" xfId="0" applyNumberFormat="1" applyFont="1" applyAlignment="1">
      <alignment horizontal="center"/>
    </xf>
    <xf numFmtId="1" fontId="8" fillId="0" borderId="0" xfId="0" applyNumberFormat="1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center" wrapText="1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1" fontId="8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center" wrapText="1"/>
      <protection hidden="1"/>
    </xf>
    <xf numFmtId="0" fontId="7" fillId="0" borderId="0" xfId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7" fillId="3" borderId="0" xfId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43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hacon\AppData\Local\Packages\Microsoft.MicrosoftEdge_8wekyb3d8bbwe\TempState\Downloads\ABRA%20GA%20CLUB%20MATCH%203152020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>
    <pageSetUpPr fitToPage="1"/>
  </sheetPr>
  <dimension ref="A1:XFD55"/>
  <sheetViews>
    <sheetView tabSelected="1" workbookViewId="0">
      <selection activeCell="E21" sqref="E21"/>
    </sheetView>
  </sheetViews>
  <sheetFormatPr defaultRowHeight="14.4" x14ac:dyDescent="0.3"/>
  <cols>
    <col min="1" max="1" width="9.109375" style="9"/>
    <col min="2" max="2" width="13.44140625" style="9" bestFit="1" customWidth="1"/>
    <col min="3" max="3" width="18.44140625" style="9" bestFit="1" customWidth="1"/>
    <col min="4" max="4" width="15.6640625" style="9" bestFit="1" customWidth="1"/>
    <col min="5" max="5" width="16.109375" style="9" bestFit="1" customWidth="1"/>
    <col min="6" max="6" width="9.109375" style="20"/>
    <col min="7" max="7" width="9.109375" style="9"/>
    <col min="8" max="8" width="16.33203125" style="20" bestFit="1" customWidth="1"/>
  </cols>
  <sheetData>
    <row r="1" spans="1:8" x14ac:dyDescent="0.3">
      <c r="A1" s="11"/>
      <c r="B1" s="11"/>
      <c r="C1" s="11"/>
      <c r="D1" s="11"/>
      <c r="E1" s="11"/>
      <c r="F1" s="18"/>
      <c r="G1" s="11"/>
      <c r="H1" s="18"/>
    </row>
    <row r="2" spans="1:8" ht="28.8" x14ac:dyDescent="0.55000000000000004">
      <c r="A2" s="11"/>
      <c r="B2" s="11"/>
      <c r="C2" s="15" t="s">
        <v>22</v>
      </c>
      <c r="D2" s="11"/>
      <c r="E2" s="11"/>
      <c r="F2" s="18"/>
      <c r="G2" s="11"/>
      <c r="H2" s="18"/>
    </row>
    <row r="3" spans="1:8" ht="18" x14ac:dyDescent="0.35">
      <c r="A3" s="11"/>
      <c r="B3" s="11"/>
      <c r="C3" s="11"/>
      <c r="D3" s="17" t="s">
        <v>27</v>
      </c>
      <c r="E3" s="11"/>
      <c r="F3" s="18"/>
      <c r="G3" s="11"/>
      <c r="H3" s="18"/>
    </row>
    <row r="4" spans="1:8" x14ac:dyDescent="0.3">
      <c r="A4" s="11"/>
      <c r="B4" s="11"/>
      <c r="C4" s="11"/>
      <c r="D4" s="11"/>
      <c r="E4" s="11"/>
      <c r="F4" s="18"/>
      <c r="G4" s="11"/>
      <c r="H4" s="18"/>
    </row>
    <row r="5" spans="1:8" ht="17.399999999999999" x14ac:dyDescent="0.45">
      <c r="A5" s="12" t="s">
        <v>0</v>
      </c>
      <c r="B5" s="12" t="s">
        <v>1</v>
      </c>
      <c r="C5" s="12" t="s">
        <v>2</v>
      </c>
      <c r="D5" s="12" t="s">
        <v>21</v>
      </c>
      <c r="E5" s="12" t="s">
        <v>16</v>
      </c>
      <c r="F5" s="19" t="s">
        <v>17</v>
      </c>
      <c r="G5" s="12" t="s">
        <v>14</v>
      </c>
      <c r="H5" s="19" t="s">
        <v>18</v>
      </c>
    </row>
    <row r="6" spans="1:8" x14ac:dyDescent="0.3">
      <c r="A6" s="9">
        <v>1</v>
      </c>
      <c r="B6" s="9" t="s">
        <v>19</v>
      </c>
      <c r="C6" s="40" t="s">
        <v>57</v>
      </c>
      <c r="D6" s="10">
        <f>SUM('Sears, Fred'!K12)</f>
        <v>36</v>
      </c>
      <c r="E6" s="10">
        <f>SUM('Sears, Fred'!L12)</f>
        <v>7030.009</v>
      </c>
      <c r="F6" s="20">
        <f>SUM('Sears, Fred'!M12)</f>
        <v>195.27802777777777</v>
      </c>
      <c r="G6" s="10">
        <f>SUM('Sears, Fred'!N12)</f>
        <v>72</v>
      </c>
      <c r="H6" s="20">
        <f>SUM('Sears, Fred'!O12)</f>
        <v>267.27802777777777</v>
      </c>
    </row>
    <row r="7" spans="1:8" x14ac:dyDescent="0.3">
      <c r="A7" s="9">
        <v>2</v>
      </c>
      <c r="B7" s="9" t="s">
        <v>19</v>
      </c>
      <c r="C7" s="40" t="s">
        <v>56</v>
      </c>
      <c r="D7" s="10">
        <f>SUM('Brazil, Tony'!K11)</f>
        <v>36</v>
      </c>
      <c r="E7" s="10">
        <f>SUM('Brazil, Tony'!L11)</f>
        <v>7016.0020000000004</v>
      </c>
      <c r="F7" s="20">
        <f>SUM('Brazil, Tony'!M11)</f>
        <v>194.88894444444446</v>
      </c>
      <c r="G7" s="10">
        <f>SUM('Brazil, Tony'!N11)</f>
        <v>62</v>
      </c>
      <c r="H7" s="20">
        <f>SUM('Brazil, Tony'!O11)</f>
        <v>256.88894444444446</v>
      </c>
    </row>
    <row r="8" spans="1:8" x14ac:dyDescent="0.3">
      <c r="A8" s="9">
        <v>3</v>
      </c>
      <c r="B8" s="9" t="s">
        <v>19</v>
      </c>
      <c r="C8" s="40" t="s">
        <v>35</v>
      </c>
      <c r="D8" s="10">
        <f>SUM('Doster, Bruce'!K12)</f>
        <v>36</v>
      </c>
      <c r="E8" s="10">
        <f>SUM('Doster, Bruce'!L12)</f>
        <v>7016.0020000000004</v>
      </c>
      <c r="F8" s="20">
        <f>SUM('Doster, Bruce'!M12)</f>
        <v>194.88894444444446</v>
      </c>
      <c r="G8" s="10">
        <f>SUM('Doster, Bruce'!N12)</f>
        <v>58</v>
      </c>
      <c r="H8" s="20">
        <f>SUM('Doster, Bruce'!O12)</f>
        <v>252.88894444444446</v>
      </c>
    </row>
    <row r="9" spans="1:8" x14ac:dyDescent="0.3">
      <c r="A9" s="9">
        <v>4</v>
      </c>
      <c r="B9" s="9" t="s">
        <v>19</v>
      </c>
      <c r="C9" s="40" t="s">
        <v>65</v>
      </c>
      <c r="D9" s="10">
        <f>SUM('Anthony Wright'!K8)</f>
        <v>22</v>
      </c>
      <c r="E9" s="10">
        <f>SUM('Anthony Wright'!L8)</f>
        <v>4259.0001000000002</v>
      </c>
      <c r="F9" s="20">
        <f>SUM('Anthony Wright'!M8)</f>
        <v>193.59091363636364</v>
      </c>
      <c r="G9" s="10">
        <f>SUM('Anthony Wright'!N8)</f>
        <v>23</v>
      </c>
      <c r="H9" s="20">
        <f>SUM('Anthony Wright'!O8)</f>
        <v>216.59091363636364</v>
      </c>
    </row>
    <row r="10" spans="1:8" x14ac:dyDescent="0.3">
      <c r="A10" s="9">
        <v>5</v>
      </c>
      <c r="B10" s="9" t="s">
        <v>19</v>
      </c>
      <c r="C10" s="40" t="s">
        <v>42</v>
      </c>
      <c r="D10" s="10">
        <f>SUM('Collins, Brian'!K9)</f>
        <v>22</v>
      </c>
      <c r="E10" s="10">
        <f>SUM('Collins, Brian'!L9)</f>
        <v>4197</v>
      </c>
      <c r="F10" s="20">
        <f>SUM('Collins, Brian'!M9)</f>
        <v>190.77272727272728</v>
      </c>
      <c r="G10" s="10">
        <f>SUM('Collins, Brian'!N9)</f>
        <v>12</v>
      </c>
      <c r="H10" s="20">
        <f>SUM('Collins, Brian'!O9)</f>
        <v>202.77272727272728</v>
      </c>
    </row>
    <row r="11" spans="1:8" x14ac:dyDescent="0.3">
      <c r="A11" s="41"/>
      <c r="B11" s="41"/>
      <c r="C11" s="42"/>
      <c r="D11" s="43"/>
      <c r="E11" s="43"/>
      <c r="F11" s="44"/>
      <c r="G11" s="43"/>
      <c r="H11" s="44"/>
    </row>
    <row r="12" spans="1:8" x14ac:dyDescent="0.3">
      <c r="A12" s="9">
        <v>6</v>
      </c>
      <c r="B12" s="9" t="s">
        <v>19</v>
      </c>
      <c r="C12" s="40" t="s">
        <v>30</v>
      </c>
      <c r="D12" s="10">
        <f>SUM('Sullivan, Jim'!K6)</f>
        <v>8</v>
      </c>
      <c r="E12" s="10">
        <f>SUM('Sullivan, Jim'!L6)</f>
        <v>1551</v>
      </c>
      <c r="F12" s="20">
        <f>SUM('Sullivan, Jim'!M6)</f>
        <v>193.875</v>
      </c>
      <c r="G12" s="10">
        <f>SUM('Sullivan, Jim'!N6)</f>
        <v>18</v>
      </c>
      <c r="H12" s="20">
        <f>SUM('Sullivan, Jim'!O6)</f>
        <v>211.875</v>
      </c>
    </row>
    <row r="13" spans="1:8" x14ac:dyDescent="0.3">
      <c r="A13" s="9">
        <v>7</v>
      </c>
      <c r="B13" s="9" t="s">
        <v>19</v>
      </c>
      <c r="C13" s="40" t="s">
        <v>64</v>
      </c>
      <c r="D13" s="10">
        <f>SUM('Craig Bowlby'!K5)</f>
        <v>4</v>
      </c>
      <c r="E13" s="10">
        <f>SUM('Craig Bowlby'!L5)</f>
        <v>778</v>
      </c>
      <c r="F13" s="20">
        <f>SUM('Craig Bowlby'!M5)</f>
        <v>194.5</v>
      </c>
      <c r="G13" s="10">
        <f>SUM('Craig Bowlby'!N5)</f>
        <v>9</v>
      </c>
      <c r="H13" s="20">
        <f>SUM('Craig Bowlby'!O5)</f>
        <v>203.5</v>
      </c>
    </row>
    <row r="14" spans="1:8" x14ac:dyDescent="0.3">
      <c r="A14" s="9">
        <v>8</v>
      </c>
      <c r="B14" s="9" t="s">
        <v>19</v>
      </c>
      <c r="C14" s="40" t="s">
        <v>77</v>
      </c>
      <c r="D14" s="10">
        <f>SUM('KJ Bailey'!K8)</f>
        <v>18</v>
      </c>
      <c r="E14" s="10">
        <f>SUM('KJ Bailey'!L8)</f>
        <v>3463</v>
      </c>
      <c r="F14" s="20">
        <f>SUM('KJ Bailey'!M8)</f>
        <v>192.38888888888889</v>
      </c>
      <c r="G14" s="10">
        <f>SUM('KJ Bailey'!N8)</f>
        <v>10</v>
      </c>
      <c r="H14" s="20">
        <f>SUM('KJ Bailey'!O8)</f>
        <v>202.38888888888889</v>
      </c>
    </row>
    <row r="15" spans="1:8" x14ac:dyDescent="0.3">
      <c r="A15" s="9">
        <v>9</v>
      </c>
      <c r="B15" s="9" t="s">
        <v>19</v>
      </c>
      <c r="C15" s="40" t="s">
        <v>33</v>
      </c>
      <c r="D15" s="10">
        <f>SUM('Johns, Noah'!K5)</f>
        <v>4</v>
      </c>
      <c r="E15" s="10">
        <f>SUM('Johns, Noah'!L5)</f>
        <v>775</v>
      </c>
      <c r="F15" s="20">
        <f>SUM('Johns, Noah'!M5)</f>
        <v>193.75</v>
      </c>
      <c r="G15" s="10">
        <f>SUM('Johns, Noah'!N5)</f>
        <v>6</v>
      </c>
      <c r="H15" s="20">
        <f>SUM('Johns, Noah'!O5)</f>
        <v>199.75</v>
      </c>
    </row>
    <row r="16" spans="1:8" x14ac:dyDescent="0.3">
      <c r="A16" s="9">
        <v>10</v>
      </c>
      <c r="B16" s="9" t="s">
        <v>19</v>
      </c>
      <c r="C16" s="40" t="s">
        <v>75</v>
      </c>
      <c r="D16" s="10">
        <f>SUM('Jim Peek'!K5)</f>
        <v>8</v>
      </c>
      <c r="E16" s="10">
        <f>SUM('Jim Peek'!L5)</f>
        <v>1559</v>
      </c>
      <c r="F16" s="20">
        <f>SUM('Jim Peek'!M5)</f>
        <v>194.875</v>
      </c>
      <c r="G16" s="10">
        <f>SUM('Jim Peek'!N5)</f>
        <v>4</v>
      </c>
      <c r="H16" s="20">
        <f>SUM('Jim Peek'!O5)</f>
        <v>198.875</v>
      </c>
    </row>
    <row r="17" spans="1:8 16384:16384" x14ac:dyDescent="0.3">
      <c r="A17" s="9">
        <v>11</v>
      </c>
      <c r="B17" s="9" t="s">
        <v>19</v>
      </c>
      <c r="C17" s="40" t="s">
        <v>58</v>
      </c>
      <c r="D17" s="10">
        <f>SUM('Rudolph, Clint'!K7)</f>
        <v>12</v>
      </c>
      <c r="E17" s="10">
        <f>SUM('Rudolph, Clint'!L7)</f>
        <v>2280.0039999999999</v>
      </c>
      <c r="F17" s="20">
        <f>SUM('Rudolph, Clint'!M7)</f>
        <v>190.00033333333332</v>
      </c>
      <c r="G17" s="10">
        <f>SUM('Rudolph, Clint'!N7)</f>
        <v>7</v>
      </c>
      <c r="H17" s="20">
        <f>SUM('Rudolph, Clint'!O7)</f>
        <v>197.00033333333332</v>
      </c>
    </row>
    <row r="18" spans="1:8 16384:16384" x14ac:dyDescent="0.3">
      <c r="A18" s="9">
        <v>12</v>
      </c>
      <c r="B18" s="9" t="s">
        <v>19</v>
      </c>
      <c r="C18" s="40" t="s">
        <v>60</v>
      </c>
      <c r="D18" s="10">
        <f>SUM('Dillion, Del'!K5)</f>
        <v>4</v>
      </c>
      <c r="E18" s="10">
        <f>SUM('Dillion, Del'!L5)</f>
        <v>767</v>
      </c>
      <c r="F18" s="20">
        <f>SUM('Dillion, Del'!M5)</f>
        <v>191.75</v>
      </c>
      <c r="G18" s="10">
        <f>SUM('Dillion, Del'!N5)</f>
        <v>3</v>
      </c>
      <c r="H18" s="20">
        <f>SUM('Dillion, Del'!O5)</f>
        <v>194.75</v>
      </c>
      <c r="XFD18" s="10"/>
    </row>
    <row r="19" spans="1:8 16384:16384" x14ac:dyDescent="0.3">
      <c r="A19" s="9">
        <v>13</v>
      </c>
      <c r="B19" s="9" t="s">
        <v>19</v>
      </c>
      <c r="C19" s="40" t="s">
        <v>79</v>
      </c>
      <c r="D19" s="10">
        <f>SUM('A.W. Bailey'!K7)</f>
        <v>14</v>
      </c>
      <c r="E19" s="10">
        <f>SUM('A.W. Bailey'!L7)</f>
        <v>2596</v>
      </c>
      <c r="F19" s="20">
        <f>SUM('A.W. Bailey'!M7)</f>
        <v>185.42857142857142</v>
      </c>
      <c r="G19" s="10">
        <f>SUM('A.W. Bailey'!N7)</f>
        <v>8</v>
      </c>
      <c r="H19" s="20">
        <f>SUM('A.W. Bailey'!O7)</f>
        <v>193.42857142857142</v>
      </c>
    </row>
    <row r="20" spans="1:8 16384:16384" x14ac:dyDescent="0.3">
      <c r="A20" s="9">
        <v>14</v>
      </c>
      <c r="B20" s="9" t="s">
        <v>19</v>
      </c>
      <c r="C20" s="40" t="s">
        <v>38</v>
      </c>
      <c r="D20" s="10">
        <f>SUM('Harp, Bradley'!K6)</f>
        <v>8</v>
      </c>
      <c r="E20" s="10">
        <f>SUM('Harp, Bradley'!L6)</f>
        <v>1495</v>
      </c>
      <c r="F20" s="20">
        <f>SUM('Harp, Bradley'!M6)</f>
        <v>186.875</v>
      </c>
      <c r="G20" s="10">
        <f>SUM('Harp, Bradley'!N6)</f>
        <v>4</v>
      </c>
      <c r="H20" s="20">
        <f>SUM('Harp, Bradley'!O6)</f>
        <v>190.875</v>
      </c>
    </row>
    <row r="21" spans="1:8 16384:16384" x14ac:dyDescent="0.3">
      <c r="A21" s="9">
        <v>15</v>
      </c>
      <c r="B21" s="9" t="s">
        <v>19</v>
      </c>
      <c r="C21" s="40" t="s">
        <v>40</v>
      </c>
      <c r="D21" s="10">
        <f>SUM('East, Paul'!K5)</f>
        <v>4</v>
      </c>
      <c r="E21" s="10">
        <f>SUM('East, Paul'!L5)</f>
        <v>753</v>
      </c>
      <c r="F21" s="20">
        <f>SUM('East, Paul'!M5)</f>
        <v>188.25</v>
      </c>
      <c r="G21" s="10">
        <f>SUM('East, Paul'!N5)</f>
        <v>2</v>
      </c>
      <c r="H21" s="20">
        <f>SUM('East, Paul'!O5)</f>
        <v>190.25</v>
      </c>
    </row>
    <row r="22" spans="1:8 16384:16384" x14ac:dyDescent="0.3">
      <c r="A22" s="9">
        <v>16</v>
      </c>
      <c r="B22" s="9" t="s">
        <v>19</v>
      </c>
      <c r="C22" s="40" t="s">
        <v>66</v>
      </c>
      <c r="D22" s="10">
        <f>SUM('Tommy Mills'!K4)</f>
        <v>4</v>
      </c>
      <c r="E22" s="10">
        <f>SUM('Tommy Mills'!L4)</f>
        <v>750.00000999999997</v>
      </c>
      <c r="F22" s="20">
        <f>SUM('Tommy Mills'!M4)</f>
        <v>187.50000249999999</v>
      </c>
      <c r="G22" s="10">
        <f>SUM('Tommy Mills'!N4)</f>
        <v>2</v>
      </c>
      <c r="H22" s="20">
        <f>SUM('Tommy Mills'!O4)</f>
        <v>189.50000249999999</v>
      </c>
    </row>
    <row r="23" spans="1:8 16384:16384" x14ac:dyDescent="0.3">
      <c r="A23" s="9">
        <v>17</v>
      </c>
      <c r="B23" s="9" t="s">
        <v>19</v>
      </c>
      <c r="C23" s="40" t="s">
        <v>44</v>
      </c>
      <c r="D23" s="10">
        <f>SUM('Dunegan, Cody'!K6)</f>
        <v>8</v>
      </c>
      <c r="E23" s="10">
        <f>SUM('Dunegan, Cody'!L6)</f>
        <v>1484</v>
      </c>
      <c r="F23" s="20">
        <f>SUM('Dunegan, Cody'!M6)</f>
        <v>185.5</v>
      </c>
      <c r="G23" s="10">
        <f>SUM('Dunegan, Cody'!N6)</f>
        <v>4</v>
      </c>
      <c r="H23" s="20">
        <f>SUM('Dunegan, Cody'!O6)</f>
        <v>189.5</v>
      </c>
    </row>
    <row r="24" spans="1:8 16384:16384" x14ac:dyDescent="0.3">
      <c r="A24" s="9">
        <v>18</v>
      </c>
      <c r="B24" s="9" t="s">
        <v>19</v>
      </c>
      <c r="C24" s="40" t="s">
        <v>78</v>
      </c>
      <c r="D24" s="10">
        <f>SUM('OP Stogsdale'!K5)</f>
        <v>4</v>
      </c>
      <c r="E24" s="10">
        <f>SUM('OP Stogsdale'!L5)</f>
        <v>749</v>
      </c>
      <c r="F24" s="20">
        <f>SUM('OP Stogsdale'!M5)</f>
        <v>187.25</v>
      </c>
      <c r="G24" s="10">
        <f>SUM('OP Stogsdale'!N5)</f>
        <v>2</v>
      </c>
      <c r="H24" s="20">
        <f>SUM('OP Stogsdale'!O5)</f>
        <v>189.25</v>
      </c>
    </row>
    <row r="25" spans="1:8 16384:16384" x14ac:dyDescent="0.3">
      <c r="A25" s="9">
        <v>19</v>
      </c>
      <c r="B25" s="9" t="s">
        <v>19</v>
      </c>
      <c r="C25" s="40" t="s">
        <v>74</v>
      </c>
      <c r="D25" s="10">
        <f>SUM('Ron Kunath'!K14)</f>
        <v>4</v>
      </c>
      <c r="E25" s="10">
        <f>SUM('Ron Kunath'!L14)</f>
        <v>740</v>
      </c>
      <c r="F25" s="20">
        <f>SUM('Ron Kunath'!M14)</f>
        <v>185</v>
      </c>
      <c r="G25" s="10">
        <f>SUM('Ron Kunath'!N14)</f>
        <v>2</v>
      </c>
      <c r="H25" s="20">
        <f>SUM('Ron Kunath'!O14)</f>
        <v>187</v>
      </c>
    </row>
    <row r="26" spans="1:8 16384:16384" x14ac:dyDescent="0.3">
      <c r="A26" s="9">
        <v>20</v>
      </c>
      <c r="B26" s="9" t="s">
        <v>19</v>
      </c>
      <c r="C26" s="40" t="s">
        <v>49</v>
      </c>
      <c r="D26" s="10">
        <f>SUM('Howell, Michael'!K6)</f>
        <v>8</v>
      </c>
      <c r="E26" s="10">
        <f>SUM('Howell, Michael'!L6)</f>
        <v>1438</v>
      </c>
      <c r="F26" s="20">
        <f>SUM('Howell, Michael'!M6)</f>
        <v>179.75</v>
      </c>
      <c r="G26" s="10">
        <f>SUM('Howell, Michael'!N6)</f>
        <v>4</v>
      </c>
      <c r="H26" s="20">
        <f>SUM('Howell, Michael'!O6)</f>
        <v>183.75</v>
      </c>
    </row>
    <row r="27" spans="1:8 16384:16384" x14ac:dyDescent="0.3">
      <c r="A27" s="9">
        <v>21</v>
      </c>
      <c r="B27" s="9" t="s">
        <v>19</v>
      </c>
      <c r="C27" s="40" t="s">
        <v>46</v>
      </c>
      <c r="D27" s="10">
        <f>SUM('Riddell, Tim'!K5)</f>
        <v>4</v>
      </c>
      <c r="E27" s="10">
        <f>SUM('Riddell, Tim'!L5)</f>
        <v>719</v>
      </c>
      <c r="F27" s="20">
        <f>SUM('Riddell, Tim'!M5)</f>
        <v>179.75</v>
      </c>
      <c r="G27" s="10">
        <f>SUM('Riddell, Tim'!N5)</f>
        <v>2</v>
      </c>
      <c r="H27" s="20">
        <f>SUM('Riddell, Tim'!O5)</f>
        <v>181.75</v>
      </c>
    </row>
    <row r="28" spans="1:8 16384:16384" x14ac:dyDescent="0.3">
      <c r="A28" s="9">
        <v>22</v>
      </c>
      <c r="B28" s="9" t="s">
        <v>19</v>
      </c>
      <c r="C28" s="40" t="s">
        <v>47</v>
      </c>
      <c r="D28" s="10">
        <f>SUM('Johns, Mackenzie'!K5)</f>
        <v>4</v>
      </c>
      <c r="E28" s="10">
        <f>SUM('Johns, Mackenzie'!L5)</f>
        <v>718</v>
      </c>
      <c r="F28" s="20">
        <f>SUM('Johns, Mackenzie'!M5)</f>
        <v>179.5</v>
      </c>
      <c r="G28" s="10">
        <f>SUM('Johns, Mackenzie'!N5)</f>
        <v>2</v>
      </c>
      <c r="H28" s="20">
        <f>SUM('Johns, Mackenzie'!O5)</f>
        <v>181.5</v>
      </c>
    </row>
    <row r="29" spans="1:8 16384:16384" x14ac:dyDescent="0.3">
      <c r="A29" s="9">
        <v>23</v>
      </c>
      <c r="B29" s="9" t="s">
        <v>19</v>
      </c>
      <c r="C29" s="40" t="s">
        <v>51</v>
      </c>
      <c r="D29" s="10">
        <f>SUM('Howell, Logon'!K5)</f>
        <v>4</v>
      </c>
      <c r="E29" s="10">
        <f>SUM('Howell, Logon'!L5)</f>
        <v>674</v>
      </c>
      <c r="F29" s="20">
        <f>SUM('Howell, Logon'!M5)</f>
        <v>168.5</v>
      </c>
      <c r="G29" s="10">
        <f>SUM('Howell, Logon'!N5)</f>
        <v>2</v>
      </c>
      <c r="H29" s="20">
        <f>SUM('Howell, Logon'!O5)</f>
        <v>170.5</v>
      </c>
    </row>
    <row r="30" spans="1:8 16384:16384" x14ac:dyDescent="0.3">
      <c r="C30" s="40"/>
      <c r="D30" s="10"/>
      <c r="E30" s="10"/>
      <c r="G30" s="10"/>
    </row>
    <row r="31" spans="1:8 16384:16384" x14ac:dyDescent="0.3">
      <c r="A31" s="11"/>
      <c r="B31" s="11"/>
      <c r="C31" s="11"/>
      <c r="D31" s="11"/>
      <c r="E31" s="11"/>
      <c r="F31" s="18"/>
      <c r="G31" s="11"/>
      <c r="H31" s="18"/>
    </row>
    <row r="32" spans="1:8 16384:16384" ht="28.8" x14ac:dyDescent="0.55000000000000004">
      <c r="A32" s="11"/>
      <c r="B32" s="11"/>
      <c r="C32" s="15" t="s">
        <v>23</v>
      </c>
      <c r="D32" s="11"/>
      <c r="E32" s="11"/>
      <c r="F32" s="18"/>
      <c r="G32" s="11"/>
      <c r="H32" s="18"/>
    </row>
    <row r="33" spans="1:8" ht="18" x14ac:dyDescent="0.35">
      <c r="A33" s="11"/>
      <c r="B33" s="11"/>
      <c r="C33" s="11"/>
      <c r="D33" s="17" t="s">
        <v>27</v>
      </c>
      <c r="E33" s="11"/>
      <c r="F33" s="18"/>
      <c r="G33" s="11"/>
      <c r="H33" s="18"/>
    </row>
    <row r="34" spans="1:8" x14ac:dyDescent="0.3">
      <c r="A34" s="11"/>
      <c r="B34" s="11"/>
      <c r="C34" s="11"/>
      <c r="D34" s="11"/>
      <c r="E34" s="11"/>
      <c r="F34" s="18"/>
      <c r="G34" s="11"/>
      <c r="H34" s="18"/>
    </row>
    <row r="35" spans="1:8" x14ac:dyDescent="0.3">
      <c r="A35" s="11"/>
      <c r="B35" s="11"/>
      <c r="C35" s="11"/>
      <c r="D35" s="11"/>
      <c r="E35" s="11"/>
      <c r="F35" s="18"/>
      <c r="G35" s="11"/>
      <c r="H35" s="18"/>
    </row>
    <row r="36" spans="1:8" ht="17.399999999999999" x14ac:dyDescent="0.45">
      <c r="A36" s="12" t="s">
        <v>0</v>
      </c>
      <c r="B36" s="12" t="s">
        <v>1</v>
      </c>
      <c r="C36" s="12" t="s">
        <v>2</v>
      </c>
      <c r="D36" s="12" t="s">
        <v>21</v>
      </c>
      <c r="E36" s="12" t="s">
        <v>16</v>
      </c>
      <c r="F36" s="19" t="s">
        <v>17</v>
      </c>
      <c r="G36" s="12" t="s">
        <v>14</v>
      </c>
      <c r="H36" s="19" t="s">
        <v>18</v>
      </c>
    </row>
    <row r="37" spans="1:8" x14ac:dyDescent="0.3">
      <c r="A37" s="9">
        <v>1</v>
      </c>
      <c r="B37" s="9" t="s">
        <v>20</v>
      </c>
      <c r="C37" s="40" t="s">
        <v>53</v>
      </c>
      <c r="D37" s="10">
        <f>SUM('Toney, George'!K6)</f>
        <v>8</v>
      </c>
      <c r="E37" s="10">
        <f>SUM('Toney, George'!L6)</f>
        <v>1506.001</v>
      </c>
      <c r="F37" s="20">
        <f>SUM('Toney, George'!M6)</f>
        <v>188.250125</v>
      </c>
      <c r="G37" s="10">
        <f>SUM('Toney, George'!N6)</f>
        <v>18</v>
      </c>
      <c r="H37" s="20">
        <f>SUM('Toney, George'!O6)</f>
        <v>206.250125</v>
      </c>
    </row>
    <row r="38" spans="1:8" x14ac:dyDescent="0.3">
      <c r="A38" s="9">
        <v>2</v>
      </c>
      <c r="B38" s="9" t="s">
        <v>20</v>
      </c>
      <c r="C38" s="40" t="s">
        <v>74</v>
      </c>
      <c r="D38" s="10">
        <f>SUM('Ron Kunath'!K4)</f>
        <v>4</v>
      </c>
      <c r="E38" s="10">
        <f>SUM('Ron Kunath'!L4)</f>
        <v>756</v>
      </c>
      <c r="F38" s="20">
        <f>SUM('Ron Kunath'!M4)</f>
        <v>189</v>
      </c>
      <c r="G38" s="10">
        <f>SUM('Ron Kunath'!N4)</f>
        <v>5</v>
      </c>
      <c r="H38" s="20">
        <f>SUM('Ron Kunath'!O4)</f>
        <v>194</v>
      </c>
    </row>
    <row r="39" spans="1:8" x14ac:dyDescent="0.3">
      <c r="A39" s="9">
        <v>3</v>
      </c>
      <c r="B39" s="9" t="s">
        <v>20</v>
      </c>
      <c r="C39" s="40" t="s">
        <v>42</v>
      </c>
      <c r="D39" s="10">
        <f>SUM('Collins, Brian'!K22)</f>
        <v>10</v>
      </c>
      <c r="E39" s="10">
        <f>SUM('Collins, Brian'!L22)</f>
        <v>1687</v>
      </c>
      <c r="F39" s="20">
        <f>SUM('Collins, Brian'!M22)</f>
        <v>168.7</v>
      </c>
      <c r="G39" s="10">
        <f>SUM('Collins, Brian'!N22)</f>
        <v>14</v>
      </c>
      <c r="H39" s="20">
        <f>SUM('Collins, Brian'!O22)</f>
        <v>182.7</v>
      </c>
    </row>
    <row r="40" spans="1:8" x14ac:dyDescent="0.3">
      <c r="C40" s="16"/>
      <c r="D40" s="10"/>
      <c r="E40" s="10"/>
      <c r="G40" s="10"/>
    </row>
    <row r="41" spans="1:8" x14ac:dyDescent="0.3">
      <c r="A41" s="11"/>
      <c r="B41" s="11"/>
      <c r="C41" s="11"/>
      <c r="D41" s="11"/>
      <c r="E41" s="11"/>
      <c r="F41" s="18"/>
      <c r="G41" s="11"/>
      <c r="H41" s="18"/>
    </row>
    <row r="42" spans="1:8" ht="28.8" x14ac:dyDescent="0.55000000000000004">
      <c r="A42" s="11"/>
      <c r="B42" s="11"/>
      <c r="C42" s="15" t="s">
        <v>68</v>
      </c>
      <c r="D42" s="11"/>
      <c r="E42" s="11"/>
      <c r="F42" s="18"/>
      <c r="G42" s="11"/>
      <c r="H42" s="18"/>
    </row>
    <row r="43" spans="1:8" ht="18" x14ac:dyDescent="0.35">
      <c r="A43" s="11"/>
      <c r="B43" s="11"/>
      <c r="C43" s="11"/>
      <c r="D43" s="17" t="s">
        <v>27</v>
      </c>
      <c r="E43" s="11"/>
      <c r="F43" s="18"/>
      <c r="G43" s="11"/>
      <c r="H43" s="18"/>
    </row>
    <row r="44" spans="1:8" x14ac:dyDescent="0.3">
      <c r="A44" s="11"/>
      <c r="B44" s="11"/>
      <c r="C44" s="11"/>
      <c r="D44" s="11"/>
      <c r="E44" s="11"/>
      <c r="F44" s="18"/>
      <c r="G44" s="11"/>
      <c r="H44" s="18"/>
    </row>
    <row r="45" spans="1:8" x14ac:dyDescent="0.3">
      <c r="A45" s="11"/>
      <c r="B45" s="11"/>
      <c r="C45" s="11"/>
      <c r="D45" s="11"/>
      <c r="E45" s="11"/>
      <c r="F45" s="18"/>
      <c r="G45" s="11"/>
      <c r="H45" s="18"/>
    </row>
    <row r="46" spans="1:8" ht="17.399999999999999" x14ac:dyDescent="0.45">
      <c r="A46" s="12" t="s">
        <v>0</v>
      </c>
      <c r="B46" s="12" t="s">
        <v>1</v>
      </c>
      <c r="C46" s="12" t="s">
        <v>2</v>
      </c>
      <c r="D46" s="12" t="s">
        <v>21</v>
      </c>
      <c r="E46" s="12" t="s">
        <v>16</v>
      </c>
      <c r="F46" s="19" t="s">
        <v>17</v>
      </c>
      <c r="G46" s="12" t="s">
        <v>14</v>
      </c>
      <c r="H46" s="19" t="s">
        <v>18</v>
      </c>
    </row>
    <row r="47" spans="1:8" x14ac:dyDescent="0.3">
      <c r="A47" s="9">
        <v>1</v>
      </c>
      <c r="B47" s="9" t="s">
        <v>71</v>
      </c>
      <c r="C47" s="40" t="s">
        <v>70</v>
      </c>
      <c r="D47" s="10">
        <f>SUM('Stephen Howell'!K4)</f>
        <v>4</v>
      </c>
      <c r="E47" s="10">
        <f>SUM('Stephen Howell'!L4)</f>
        <v>633</v>
      </c>
      <c r="F47" s="20">
        <f>SUM('Stephen Howell'!M4)</f>
        <v>158.25</v>
      </c>
      <c r="G47" s="10">
        <f>SUM('Stephen Howell'!N4)</f>
        <v>5</v>
      </c>
      <c r="H47" s="20">
        <f>SUM('Stephen Howell'!O4)</f>
        <v>163.25</v>
      </c>
    </row>
    <row r="49" spans="1:8" x14ac:dyDescent="0.3">
      <c r="A49" s="11"/>
      <c r="B49" s="11"/>
      <c r="C49" s="11"/>
      <c r="D49" s="11"/>
      <c r="E49" s="11"/>
      <c r="F49" s="18"/>
      <c r="G49" s="11"/>
      <c r="H49" s="18"/>
    </row>
    <row r="50" spans="1:8" ht="28.8" x14ac:dyDescent="0.55000000000000004">
      <c r="A50" s="11"/>
      <c r="B50" s="11"/>
      <c r="C50" s="15" t="s">
        <v>72</v>
      </c>
      <c r="D50" s="11"/>
      <c r="E50" s="11"/>
      <c r="F50" s="18"/>
      <c r="G50" s="11"/>
      <c r="H50" s="18"/>
    </row>
    <row r="51" spans="1:8" ht="18" x14ac:dyDescent="0.35">
      <c r="A51" s="11"/>
      <c r="B51" s="11"/>
      <c r="C51" s="11"/>
      <c r="D51" s="17" t="s">
        <v>27</v>
      </c>
      <c r="E51" s="11"/>
      <c r="F51" s="18"/>
      <c r="G51" s="11"/>
      <c r="H51" s="18"/>
    </row>
    <row r="52" spans="1:8" x14ac:dyDescent="0.3">
      <c r="A52" s="11"/>
      <c r="B52" s="11"/>
      <c r="C52" s="11"/>
      <c r="D52" s="11"/>
      <c r="E52" s="11"/>
      <c r="F52" s="18"/>
      <c r="G52" s="11"/>
      <c r="H52" s="18"/>
    </row>
    <row r="53" spans="1:8" x14ac:dyDescent="0.3">
      <c r="A53" s="11"/>
      <c r="B53" s="11"/>
      <c r="C53" s="11"/>
      <c r="D53" s="11"/>
      <c r="E53" s="11"/>
      <c r="F53" s="18"/>
      <c r="G53" s="11"/>
      <c r="H53" s="18"/>
    </row>
    <row r="54" spans="1:8" ht="17.399999999999999" x14ac:dyDescent="0.45">
      <c r="A54" s="12" t="s">
        <v>0</v>
      </c>
      <c r="B54" s="12" t="s">
        <v>1</v>
      </c>
      <c r="C54" s="12" t="s">
        <v>2</v>
      </c>
      <c r="D54" s="12" t="s">
        <v>21</v>
      </c>
      <c r="E54" s="12" t="s">
        <v>16</v>
      </c>
      <c r="F54" s="19" t="s">
        <v>17</v>
      </c>
      <c r="G54" s="12" t="s">
        <v>14</v>
      </c>
      <c r="H54" s="19" t="s">
        <v>18</v>
      </c>
    </row>
    <row r="55" spans="1:8" x14ac:dyDescent="0.3">
      <c r="A55" s="9">
        <v>1</v>
      </c>
      <c r="B55" s="9" t="s">
        <v>71</v>
      </c>
      <c r="C55" s="40" t="s">
        <v>50</v>
      </c>
      <c r="D55" s="10">
        <f>SUM('Micheal Howell'!K4)</f>
        <v>4</v>
      </c>
      <c r="E55" s="10">
        <f>SUM('Micheal Howell'!L4)</f>
        <v>712</v>
      </c>
      <c r="F55" s="20">
        <f>SUM('Micheal Howell'!M4)</f>
        <v>178</v>
      </c>
      <c r="G55" s="10">
        <f>SUM('Micheal Howell'!N4)</f>
        <v>5</v>
      </c>
      <c r="H55" s="20">
        <f>SUM('Micheal Howell'!O4)</f>
        <v>183</v>
      </c>
    </row>
  </sheetData>
  <sortState xmlns:xlrd2="http://schemas.microsoft.com/office/spreadsheetml/2017/richdata2" ref="C6:H10">
    <sortCondition descending="1" ref="H6:H10"/>
  </sortState>
  <hyperlinks>
    <hyperlink ref="C12" location="'Sullivan, Jim'!A1" display="Sullivan, Jim" xr:uid="{BF61CC98-E536-4A48-A79D-BD678D717462}"/>
    <hyperlink ref="C15" location="'Johns, Noah'!A1" display="Johns, Noah" xr:uid="{DD19293C-CA16-40CE-B50F-4B86E7BD646F}"/>
    <hyperlink ref="C8" location="'Doster, Bruce'!A1" display="Doster, Bruce" xr:uid="{7ADFC16F-82A7-4788-9F45-08E2527C62D7}"/>
    <hyperlink ref="C20" location="'Harp, Bradley'!A1" display="Harp, Bradley" xr:uid="{B2A9C0E7-46D1-4083-BF32-B34DA6739FB3}"/>
    <hyperlink ref="C21" location="'East, Paul'!A1" display="East, Paul" xr:uid="{F3E4C395-F702-4407-94EB-9F272C88606F}"/>
    <hyperlink ref="C10" location="'Collins, Brian'!A1" display="Collins, Brian" xr:uid="{C3015F1A-FDD3-4487-A313-EB00A09F35FE}"/>
    <hyperlink ref="C23" location="'Dunegan, Cody'!A1" display="Dunegan, Cody" xr:uid="{E3124D86-0F00-4218-AF7E-BECD2B7E79D8}"/>
    <hyperlink ref="C27" location="'Riddell, Tim'!A1" display="Riddell, Tim" xr:uid="{050DF451-C950-4404-8597-89B3BE0EC007}"/>
    <hyperlink ref="C28" location="'Johns, Mackenzie'!A1" display="Johns, Mackenzie" xr:uid="{48E97842-4702-487C-A543-5D50344BAD9F}"/>
    <hyperlink ref="C26" location="'Howell, Michael'!A1" display="Howell, Michael" xr:uid="{F8E3B990-57E0-4CB3-98CB-0C5BBB0601F3}"/>
    <hyperlink ref="C29" location="'Howell, Logon'!A1" display="Howell, Logon" xr:uid="{2DBBE5FD-933D-4CB0-9187-E717AD385701}"/>
    <hyperlink ref="C39" location="'Collins, Brian'!A1" display="Collins, Brian" xr:uid="{B64FCEB8-283C-4876-985A-1443F0F89367}"/>
    <hyperlink ref="C37" location="'Toney, George'!A1" display="Toney. George" xr:uid="{2AA116BA-575C-481C-97B4-E3BFAB85424E}"/>
    <hyperlink ref="C7" location="'Brazil, Tony'!A1" display="Brazil, Tony" xr:uid="{042DBF96-A4E4-4EBF-8EF1-20113786F806}"/>
    <hyperlink ref="C17" location="'Rudolph, Clint'!A1" display="Rudolph, Clint" xr:uid="{CF9EC11B-FFCE-4F15-8A42-3C4595A0EC05}"/>
    <hyperlink ref="C6" location="'Sears, Fred'!A1" display="Sears, Fred" xr:uid="{B0A0DC2C-49B5-425F-8D65-AF40C2A106B5}"/>
    <hyperlink ref="C13" location="'Craig Bowlby'!A1" display="Craig Bowlby" xr:uid="{D51D76D1-58A1-42A2-8459-D7C4214CA6CE}"/>
    <hyperlink ref="C9" location="'Anthony Wright'!A1" display="Anthony Wright" xr:uid="{AA1E6E91-B3C2-42D5-A2C4-7B7A36E712B2}"/>
    <hyperlink ref="C47" location="'Stephen Howell'!A1" display="Stephen Howell" xr:uid="{6E7867BA-C084-41DB-85E7-E565C0214BC0}"/>
    <hyperlink ref="C22" location="'Tommy Mills'!A1" display="Tommy Mills" xr:uid="{5CEF00FA-708C-49BF-86D9-FDD533B6E991}"/>
    <hyperlink ref="C55" location="'Micheal Howell'!A1" display="Michael Howell" xr:uid="{B90A1B81-0844-4B58-84F5-7DB55615562C}"/>
    <hyperlink ref="C38" location="'Ron Kunath'!A1" display="Ron Kunath" xr:uid="{3B2CFC29-6B14-4BC8-A652-3926D07012B3}"/>
    <hyperlink ref="C16" location="'Jim Peek'!A1" display="Jim Peek" xr:uid="{390BA8D8-038D-4464-8804-4DBB369D4386}"/>
    <hyperlink ref="C14" location="'KJ Bailey'!A1" display="KJ Bailey" xr:uid="{9E03E7AF-DE03-479A-AFC7-3C4C69189A4C}"/>
    <hyperlink ref="C24" location="'OP Stogsdale'!A1" display="OP Stogsdale" xr:uid="{F05D1406-5579-462A-99B4-B3137992C944}"/>
    <hyperlink ref="C25" location="'Ron Kunath'!A1" display="Ron Kunath" xr:uid="{CE5E2109-ECA8-4010-9A02-46B80351D2E7}"/>
    <hyperlink ref="C19" location="'A.W. Bailey'!A1" display="A.W. Bailey" xr:uid="{627B4248-5A14-4C0E-97B1-ED39062DF8F8}"/>
  </hyperlinks>
  <pageMargins left="0.7" right="0.7" top="0.75" bottom="0.75" header="0.3" footer="0.3"/>
  <pageSetup scale="78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2499-A926-4E7F-AA90-A5B40D6C5282}">
  <dimension ref="A1:Q5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39</v>
      </c>
      <c r="C2" s="23">
        <v>43918</v>
      </c>
      <c r="D2" s="24" t="s">
        <v>32</v>
      </c>
      <c r="E2" s="25">
        <v>186</v>
      </c>
      <c r="F2" s="25">
        <v>191</v>
      </c>
      <c r="G2" s="25">
        <v>191</v>
      </c>
      <c r="H2" s="25">
        <v>185</v>
      </c>
      <c r="I2" s="25"/>
      <c r="J2" s="25"/>
      <c r="K2" s="26">
        <f>COUNT(E2:J2)</f>
        <v>4</v>
      </c>
      <c r="L2" s="26">
        <f>SUM(E2:J2)</f>
        <v>753</v>
      </c>
      <c r="M2" s="27">
        <f>IFERROR(L2/K2,0)</f>
        <v>188.25</v>
      </c>
      <c r="N2" s="28">
        <v>2</v>
      </c>
      <c r="O2" s="29">
        <f>SUM(M2+N2)</f>
        <v>190.25</v>
      </c>
    </row>
    <row r="5" spans="1:17" x14ac:dyDescent="0.3">
      <c r="K5" s="8">
        <f>SUM(K2:K4)</f>
        <v>4</v>
      </c>
      <c r="L5" s="8">
        <f>SUM(L2:L4)</f>
        <v>753</v>
      </c>
      <c r="M5" s="7">
        <f>SUM(L5/K5)</f>
        <v>188.25</v>
      </c>
      <c r="N5" s="8">
        <f>SUM(N2:N4)</f>
        <v>2</v>
      </c>
      <c r="O5" s="8">
        <f>SUM(M5+N5)</f>
        <v>190.25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221" priority="5" rank="1"/>
  </conditionalFormatting>
  <conditionalFormatting sqref="G2">
    <cfRule type="top10" dxfId="220" priority="4" rank="1"/>
  </conditionalFormatting>
  <conditionalFormatting sqref="H2">
    <cfRule type="top10" dxfId="219" priority="3" rank="1"/>
  </conditionalFormatting>
  <conditionalFormatting sqref="I2">
    <cfRule type="top10" dxfId="218" priority="1" rank="1"/>
  </conditionalFormatting>
  <conditionalFormatting sqref="J2">
    <cfRule type="top10" dxfId="217" priority="2" rank="1"/>
  </conditionalFormatting>
  <conditionalFormatting sqref="E2">
    <cfRule type="top10" dxfId="216" priority="6" rank="1"/>
  </conditionalFormatting>
  <hyperlinks>
    <hyperlink ref="Q1" location="'Arkansas 2020 Ranking'!A1" display="Back to Ranking" xr:uid="{4BABE601-561F-4FE7-BABF-F2EC90D3A6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6B042D-C879-46E1-A0E7-202DB4B771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BEFA-2F05-4534-8772-22EC0264917C}"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36</v>
      </c>
      <c r="C2" s="23">
        <v>43918</v>
      </c>
      <c r="D2" s="24" t="s">
        <v>37</v>
      </c>
      <c r="E2" s="25">
        <v>193</v>
      </c>
      <c r="F2" s="25">
        <v>188</v>
      </c>
      <c r="G2" s="25">
        <v>190</v>
      </c>
      <c r="H2" s="25">
        <v>188</v>
      </c>
      <c r="I2" s="25"/>
      <c r="J2" s="25"/>
      <c r="K2" s="26">
        <f>COUNT(E2:J2)</f>
        <v>4</v>
      </c>
      <c r="L2" s="26">
        <f>SUM(E2:J2)</f>
        <v>759</v>
      </c>
      <c r="M2" s="27">
        <f>IFERROR(L2/K2,0)</f>
        <v>189.75</v>
      </c>
      <c r="N2" s="28">
        <v>2</v>
      </c>
      <c r="O2" s="29">
        <f>SUM(M2+N2)</f>
        <v>191.75</v>
      </c>
    </row>
    <row r="3" spans="1:17" x14ac:dyDescent="0.3">
      <c r="A3" s="21" t="s">
        <v>29</v>
      </c>
      <c r="B3" s="22" t="s">
        <v>36</v>
      </c>
      <c r="C3" s="23">
        <v>43939</v>
      </c>
      <c r="D3" s="24" t="s">
        <v>37</v>
      </c>
      <c r="E3" s="25">
        <v>183</v>
      </c>
      <c r="F3" s="25">
        <v>193</v>
      </c>
      <c r="G3" s="25">
        <v>178</v>
      </c>
      <c r="H3" s="25">
        <v>182</v>
      </c>
      <c r="I3" s="25"/>
      <c r="J3" s="25"/>
      <c r="K3" s="26">
        <f>COUNT(E3:J3)</f>
        <v>4</v>
      </c>
      <c r="L3" s="26">
        <f>SUM(E3:J3)</f>
        <v>736</v>
      </c>
      <c r="M3" s="27">
        <f>IFERROR(L3/K3,0)</f>
        <v>184</v>
      </c>
      <c r="N3" s="28">
        <v>2</v>
      </c>
      <c r="O3" s="29">
        <f>SUM(M3+N3)</f>
        <v>186</v>
      </c>
    </row>
    <row r="6" spans="1:17" x14ac:dyDescent="0.3">
      <c r="K6" s="8">
        <f>SUM(K2:K5)</f>
        <v>8</v>
      </c>
      <c r="L6" s="8">
        <f>SUM(L2:L5)</f>
        <v>1495</v>
      </c>
      <c r="M6" s="14">
        <f>SUM(L6/K6)</f>
        <v>186.875</v>
      </c>
      <c r="N6" s="8">
        <f>SUM(N2:N5)</f>
        <v>4</v>
      </c>
      <c r="O6" s="14">
        <f>SUM(M6+N6)</f>
        <v>190.875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" name="Range1_4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J3" name="Range1_3_2"/>
  </protectedRanges>
  <conditionalFormatting sqref="F2">
    <cfRule type="top10" dxfId="215" priority="11" rank="1"/>
  </conditionalFormatting>
  <conditionalFormatting sqref="G2">
    <cfRule type="top10" dxfId="214" priority="10" rank="1"/>
  </conditionalFormatting>
  <conditionalFormatting sqref="H2">
    <cfRule type="top10" dxfId="213" priority="9" rank="1"/>
  </conditionalFormatting>
  <conditionalFormatting sqref="I2">
    <cfRule type="top10" dxfId="212" priority="7" rank="1"/>
  </conditionalFormatting>
  <conditionalFormatting sqref="J2">
    <cfRule type="top10" dxfId="211" priority="8" rank="1"/>
  </conditionalFormatting>
  <conditionalFormatting sqref="E2">
    <cfRule type="top10" dxfId="210" priority="12" rank="1"/>
  </conditionalFormatting>
  <conditionalFormatting sqref="F3">
    <cfRule type="top10" dxfId="209" priority="5" rank="1"/>
  </conditionalFormatting>
  <conditionalFormatting sqref="G3">
    <cfRule type="top10" dxfId="208" priority="4" rank="1"/>
  </conditionalFormatting>
  <conditionalFormatting sqref="H3">
    <cfRule type="top10" dxfId="207" priority="3" rank="1"/>
  </conditionalFormatting>
  <conditionalFormatting sqref="I3">
    <cfRule type="top10" dxfId="206" priority="1" rank="1"/>
  </conditionalFormatting>
  <conditionalFormatting sqref="J3">
    <cfRule type="top10" dxfId="205" priority="2" rank="1"/>
  </conditionalFormatting>
  <conditionalFormatting sqref="E3">
    <cfRule type="top10" dxfId="204" priority="6" rank="1"/>
  </conditionalFormatting>
  <hyperlinks>
    <hyperlink ref="Q1" location="'Arkansas 2020 Ranking'!A1" display="Back to Ranking" xr:uid="{3D8398C8-2DCA-4FB7-A84F-4D7E35DA30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68835E-EFD3-497D-B11E-092C2CCFB7C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820B9-AD2F-4B51-8509-5326D07F2682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20</v>
      </c>
      <c r="B2" s="22" t="s">
        <v>26</v>
      </c>
      <c r="C2" s="23">
        <v>43905</v>
      </c>
      <c r="D2" s="31" t="s">
        <v>24</v>
      </c>
      <c r="E2" s="25">
        <v>181</v>
      </c>
      <c r="F2" s="25">
        <v>169</v>
      </c>
      <c r="G2" s="25">
        <v>177</v>
      </c>
      <c r="H2" s="25">
        <v>176</v>
      </c>
      <c r="I2" s="25"/>
      <c r="J2" s="25"/>
      <c r="K2" s="26">
        <v>4</v>
      </c>
      <c r="L2" s="26">
        <v>703</v>
      </c>
      <c r="M2" s="27">
        <v>175.75</v>
      </c>
      <c r="N2" s="28">
        <v>2</v>
      </c>
      <c r="O2" s="29">
        <v>177.75</v>
      </c>
    </row>
    <row r="5" spans="1:17" x14ac:dyDescent="0.3">
      <c r="K5" s="8">
        <f>SUM(K2:K4)</f>
        <v>4</v>
      </c>
      <c r="L5" s="8">
        <f>SUM(L2:L4)</f>
        <v>703</v>
      </c>
      <c r="M5" s="7">
        <f>SUM(L5/K5)</f>
        <v>175.75</v>
      </c>
      <c r="N5" s="8">
        <f>SUM(N2:N4)</f>
        <v>2</v>
      </c>
      <c r="O5" s="14">
        <f>SUM(M5+N5)</f>
        <v>177.75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"/>
    <protectedRange algorithmName="SHA-512" hashValue="ON39YdpmFHfN9f47KpiRvqrKx0V9+erV1CNkpWzYhW/Qyc6aT8rEyCrvauWSYGZK2ia3o7vd3akF07acHAFpOA==" saltValue="yVW9XmDwTqEnmpSGai0KYg==" spinCount="100000" sqref="E2:J2 B2" name="Range1_4_1"/>
  </protectedRanges>
  <conditionalFormatting sqref="E2">
    <cfRule type="top10" dxfId="203" priority="6" rank="1"/>
  </conditionalFormatting>
  <conditionalFormatting sqref="F2">
    <cfRule type="top10" dxfId="202" priority="5" rank="1"/>
  </conditionalFormatting>
  <conditionalFormatting sqref="G2">
    <cfRule type="top10" dxfId="201" priority="4" rank="1"/>
  </conditionalFormatting>
  <conditionalFormatting sqref="H2">
    <cfRule type="top10" dxfId="200" priority="3" rank="1"/>
  </conditionalFormatting>
  <conditionalFormatting sqref="I2">
    <cfRule type="top10" dxfId="199" priority="2" rank="1"/>
  </conditionalFormatting>
  <conditionalFormatting sqref="J2">
    <cfRule type="top10" dxfId="198" priority="1" rank="1"/>
  </conditionalFormatting>
  <hyperlinks>
    <hyperlink ref="Q1" location="'Arkansas 2020 Ranking'!A1" display="Back to Ranking" xr:uid="{C3D8D35F-69D0-4ABE-99D8-188BC7F691C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20821B1-4A8F-446E-A57D-93A41EB5716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5F2C194-E79B-4936-9F68-CFAF80F605E2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52</v>
      </c>
      <c r="C2" s="23">
        <v>43918</v>
      </c>
      <c r="D2" s="24" t="s">
        <v>32</v>
      </c>
      <c r="E2" s="25">
        <v>171</v>
      </c>
      <c r="F2" s="25">
        <v>167</v>
      </c>
      <c r="G2" s="25">
        <v>168</v>
      </c>
      <c r="H2" s="25">
        <v>168</v>
      </c>
      <c r="I2" s="25"/>
      <c r="J2" s="25"/>
      <c r="K2" s="26">
        <f>COUNT(E2:J2)</f>
        <v>4</v>
      </c>
      <c r="L2" s="26">
        <f>SUM(E2:J2)</f>
        <v>674</v>
      </c>
      <c r="M2" s="27">
        <f>IFERROR(L2/K2,0)</f>
        <v>168.5</v>
      </c>
      <c r="N2" s="28">
        <v>2</v>
      </c>
      <c r="O2" s="29">
        <f>SUM(M2+N2)</f>
        <v>170.5</v>
      </c>
    </row>
    <row r="5" spans="1:17" x14ac:dyDescent="0.3">
      <c r="K5" s="8">
        <f>SUM(K2:K4)</f>
        <v>4</v>
      </c>
      <c r="L5" s="8">
        <f>SUM(L2:L4)</f>
        <v>674</v>
      </c>
      <c r="M5" s="14">
        <f>SUM(L5/K5)</f>
        <v>168.5</v>
      </c>
      <c r="N5" s="8">
        <f>SUM(N2:N4)</f>
        <v>2</v>
      </c>
      <c r="O5" s="14">
        <f>SUM(M5+N5)</f>
        <v>170.5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" name="Range1_3"/>
  </protectedRanges>
  <conditionalFormatting sqref="F2">
    <cfRule type="top10" dxfId="197" priority="5" rank="1"/>
  </conditionalFormatting>
  <conditionalFormatting sqref="G2">
    <cfRule type="top10" dxfId="196" priority="4" rank="1"/>
  </conditionalFormatting>
  <conditionalFormatting sqref="H2">
    <cfRule type="top10" dxfId="195" priority="3" rank="1"/>
  </conditionalFormatting>
  <conditionalFormatting sqref="I2">
    <cfRule type="top10" dxfId="194" priority="1" rank="1"/>
  </conditionalFormatting>
  <conditionalFormatting sqref="J2">
    <cfRule type="top10" dxfId="193" priority="2" rank="1"/>
  </conditionalFormatting>
  <conditionalFormatting sqref="E2">
    <cfRule type="top10" dxfId="192" priority="6" rank="1"/>
  </conditionalFormatting>
  <hyperlinks>
    <hyperlink ref="Q1" location="'Arkansas 2020 Ranking'!A1" display="Back to Ranking" xr:uid="{A8987534-B288-4D17-8513-E87A2D00476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134C-A08B-4191-A3A9-4C690F546CF9}"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50</v>
      </c>
      <c r="C2" s="23">
        <v>43918</v>
      </c>
      <c r="D2" s="24" t="s">
        <v>32</v>
      </c>
      <c r="E2" s="25">
        <v>174</v>
      </c>
      <c r="F2" s="25">
        <v>181</v>
      </c>
      <c r="G2" s="25">
        <v>179</v>
      </c>
      <c r="H2" s="25">
        <v>176</v>
      </c>
      <c r="I2" s="25"/>
      <c r="J2" s="25"/>
      <c r="K2" s="26">
        <f>COUNT(E2:J2)</f>
        <v>4</v>
      </c>
      <c r="L2" s="26">
        <f>SUM(E2:J2)</f>
        <v>710</v>
      </c>
      <c r="M2" s="27">
        <f>IFERROR(L2/K2,0)</f>
        <v>177.5</v>
      </c>
      <c r="N2" s="28">
        <v>2</v>
      </c>
      <c r="O2" s="29">
        <f>SUM(M2+N2)</f>
        <v>179.5</v>
      </c>
    </row>
    <row r="3" spans="1:17" x14ac:dyDescent="0.3">
      <c r="A3" s="21" t="s">
        <v>29</v>
      </c>
      <c r="B3" s="22" t="s">
        <v>50</v>
      </c>
      <c r="C3" s="23">
        <v>43939</v>
      </c>
      <c r="D3" s="24" t="s">
        <v>32</v>
      </c>
      <c r="E3" s="25">
        <v>177</v>
      </c>
      <c r="F3" s="25">
        <v>179</v>
      </c>
      <c r="G3" s="25">
        <v>185</v>
      </c>
      <c r="H3" s="25">
        <v>187</v>
      </c>
      <c r="I3" s="25"/>
      <c r="J3" s="25"/>
      <c r="K3" s="26">
        <f>COUNT(E3:J3)</f>
        <v>4</v>
      </c>
      <c r="L3" s="26">
        <f>SUM(E3:J3)</f>
        <v>728</v>
      </c>
      <c r="M3" s="27">
        <f>IFERROR(L3/K3,0)</f>
        <v>182</v>
      </c>
      <c r="N3" s="28">
        <v>2</v>
      </c>
      <c r="O3" s="29">
        <f>SUM(M3+N3)</f>
        <v>184</v>
      </c>
    </row>
    <row r="6" spans="1:17" x14ac:dyDescent="0.3">
      <c r="K6" s="8">
        <f>SUM(K2:K5)</f>
        <v>8</v>
      </c>
      <c r="L6" s="8">
        <f>SUM(L2:L5)</f>
        <v>1438</v>
      </c>
      <c r="M6" s="7">
        <f>SUM(L6/K6)</f>
        <v>179.75</v>
      </c>
      <c r="N6" s="8">
        <f>SUM(N2:N5)</f>
        <v>4</v>
      </c>
      <c r="O6" s="14">
        <f>SUM(M6+N6)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  <protectedRange algorithmName="SHA-512" hashValue="ON39YdpmFHfN9f47KpiRvqrKx0V9+erV1CNkpWzYhW/Qyc6aT8rEyCrvauWSYGZK2ia3o7vd3akF07acHAFpOA==" saltValue="yVW9XmDwTqEnmpSGai0KYg==" spinCount="100000" sqref="B3:C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" name="Range1_3_1"/>
  </protectedRanges>
  <conditionalFormatting sqref="F2">
    <cfRule type="top10" dxfId="191" priority="11" rank="1"/>
  </conditionalFormatting>
  <conditionalFormatting sqref="G2">
    <cfRule type="top10" dxfId="190" priority="10" rank="1"/>
  </conditionalFormatting>
  <conditionalFormatting sqref="H2">
    <cfRule type="top10" dxfId="189" priority="9" rank="1"/>
  </conditionalFormatting>
  <conditionalFormatting sqref="I2">
    <cfRule type="top10" dxfId="188" priority="7" rank="1"/>
  </conditionalFormatting>
  <conditionalFormatting sqref="J2">
    <cfRule type="top10" dxfId="187" priority="8" rank="1"/>
  </conditionalFormatting>
  <conditionalFormatting sqref="E2">
    <cfRule type="top10" dxfId="186" priority="12" rank="1"/>
  </conditionalFormatting>
  <conditionalFormatting sqref="F3">
    <cfRule type="top10" dxfId="185" priority="5" rank="1"/>
  </conditionalFormatting>
  <conditionalFormatting sqref="G3">
    <cfRule type="top10" dxfId="184" priority="4" rank="1"/>
  </conditionalFormatting>
  <conditionalFormatting sqref="H3">
    <cfRule type="top10" dxfId="183" priority="3" rank="1"/>
  </conditionalFormatting>
  <conditionalFormatting sqref="I3">
    <cfRule type="top10" dxfId="182" priority="1" rank="1"/>
  </conditionalFormatting>
  <conditionalFormatting sqref="J3">
    <cfRule type="top10" dxfId="181" priority="2" rank="1"/>
  </conditionalFormatting>
  <conditionalFormatting sqref="E3">
    <cfRule type="top10" dxfId="180" priority="6" rank="1"/>
  </conditionalFormatting>
  <hyperlinks>
    <hyperlink ref="Q1" location="'Arkansas 2020 Ranking'!A1" display="Back to Ranking" xr:uid="{142AD2CC-50E7-40E1-A6E7-BA625C7405B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5D9442-F777-4498-BD68-01D5DE38899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dimension ref="A1:Q5"/>
  <sheetViews>
    <sheetView workbookViewId="0">
      <selection activeCell="Q1" sqref="Q1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3"/>
    <col min="15" max="15" width="9.109375" style="13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48</v>
      </c>
      <c r="C2" s="23">
        <v>43918</v>
      </c>
      <c r="D2" s="24" t="s">
        <v>32</v>
      </c>
      <c r="E2" s="25">
        <v>187</v>
      </c>
      <c r="F2" s="25">
        <v>181</v>
      </c>
      <c r="G2" s="25">
        <v>181</v>
      </c>
      <c r="H2" s="25">
        <v>169</v>
      </c>
      <c r="I2" s="25"/>
      <c r="J2" s="25"/>
      <c r="K2" s="26">
        <f>COUNT(E2:J2)</f>
        <v>4</v>
      </c>
      <c r="L2" s="26">
        <f>SUM(E2:J2)</f>
        <v>718</v>
      </c>
      <c r="M2" s="27">
        <f>IFERROR(L2/K2,0)</f>
        <v>179.5</v>
      </c>
      <c r="N2" s="28">
        <v>2</v>
      </c>
      <c r="O2" s="29">
        <f>SUM(M2+N2)</f>
        <v>181.5</v>
      </c>
    </row>
    <row r="5" spans="1:17" x14ac:dyDescent="0.3">
      <c r="K5" s="8">
        <f>SUM(K2:K4)</f>
        <v>4</v>
      </c>
      <c r="L5" s="8">
        <f>SUM(L2:L4)</f>
        <v>718</v>
      </c>
      <c r="M5" s="7">
        <f>SUM(L5/K5)</f>
        <v>179.5</v>
      </c>
      <c r="N5" s="8">
        <f>SUM(N2:N4)</f>
        <v>2</v>
      </c>
      <c r="O5" s="14">
        <f>SUM(M5+N5)</f>
        <v>181.5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F2">
    <cfRule type="top10" dxfId="179" priority="5" rank="1"/>
  </conditionalFormatting>
  <conditionalFormatting sqref="G2">
    <cfRule type="top10" dxfId="178" priority="4" rank="1"/>
  </conditionalFormatting>
  <conditionalFormatting sqref="H2">
    <cfRule type="top10" dxfId="177" priority="3" rank="1"/>
  </conditionalFormatting>
  <conditionalFormatting sqref="I2">
    <cfRule type="top10" dxfId="176" priority="1" rank="1"/>
  </conditionalFormatting>
  <conditionalFormatting sqref="J2">
    <cfRule type="top10" dxfId="175" priority="2" rank="1"/>
  </conditionalFormatting>
  <conditionalFormatting sqref="E2">
    <cfRule type="top10" dxfId="174" priority="6" rank="1"/>
  </conditionalFormatting>
  <hyperlinks>
    <hyperlink ref="Q1" location="'Arkansas 2020 Ranking'!A1" display="Back to Ranking" xr:uid="{600AAB66-24DC-4769-9634-58AD7BAB47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2FE60-97D0-4F19-A70F-7754C323103C}">
  <dimension ref="A1:Q8"/>
  <sheetViews>
    <sheetView workbookViewId="0">
      <selection activeCell="A5" sqref="A5:O5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63</v>
      </c>
      <c r="B2" s="22" t="s">
        <v>76</v>
      </c>
      <c r="C2" s="23">
        <v>44032</v>
      </c>
      <c r="D2" s="24" t="s">
        <v>27</v>
      </c>
      <c r="E2" s="25">
        <v>191</v>
      </c>
      <c r="F2" s="25">
        <v>191</v>
      </c>
      <c r="G2" s="25">
        <v>187</v>
      </c>
      <c r="H2" s="25">
        <v>192</v>
      </c>
      <c r="I2" s="25"/>
      <c r="J2" s="25"/>
      <c r="K2" s="26">
        <v>4</v>
      </c>
      <c r="L2" s="26">
        <v>761</v>
      </c>
      <c r="M2" s="27">
        <v>190.25</v>
      </c>
      <c r="N2" s="28">
        <v>2</v>
      </c>
      <c r="O2" s="29">
        <v>192.25</v>
      </c>
    </row>
    <row r="3" spans="1:17" x14ac:dyDescent="0.3">
      <c r="A3" s="21" t="s">
        <v>63</v>
      </c>
      <c r="B3" s="22" t="s">
        <v>76</v>
      </c>
      <c r="C3" s="23">
        <v>44051</v>
      </c>
      <c r="D3" s="24" t="s">
        <v>32</v>
      </c>
      <c r="E3" s="25">
        <v>189</v>
      </c>
      <c r="F3" s="25">
        <v>193</v>
      </c>
      <c r="G3" s="25">
        <v>196</v>
      </c>
      <c r="H3" s="25">
        <v>197</v>
      </c>
      <c r="I3" s="25"/>
      <c r="J3" s="25"/>
      <c r="K3" s="26">
        <v>4</v>
      </c>
      <c r="L3" s="26">
        <v>775</v>
      </c>
      <c r="M3" s="27">
        <v>193.75</v>
      </c>
      <c r="N3" s="28">
        <v>2</v>
      </c>
      <c r="O3" s="29">
        <v>195.75</v>
      </c>
    </row>
    <row r="4" spans="1:17" x14ac:dyDescent="0.3">
      <c r="A4" s="32" t="s">
        <v>63</v>
      </c>
      <c r="B4" s="33" t="s">
        <v>76</v>
      </c>
      <c r="C4" s="34">
        <v>44093</v>
      </c>
      <c r="D4" s="24" t="s">
        <v>32</v>
      </c>
      <c r="E4" s="35">
        <v>193</v>
      </c>
      <c r="F4" s="35">
        <v>196</v>
      </c>
      <c r="G4" s="35">
        <v>197</v>
      </c>
      <c r="H4" s="35">
        <v>191</v>
      </c>
      <c r="I4" s="35"/>
      <c r="J4" s="35"/>
      <c r="K4" s="36">
        <v>4</v>
      </c>
      <c r="L4" s="36">
        <v>777</v>
      </c>
      <c r="M4" s="37">
        <v>194.25</v>
      </c>
      <c r="N4" s="38">
        <v>2</v>
      </c>
      <c r="O4" s="39">
        <v>196.25</v>
      </c>
    </row>
    <row r="5" spans="1:17" x14ac:dyDescent="0.3">
      <c r="A5" s="21" t="s">
        <v>29</v>
      </c>
      <c r="B5" s="22" t="s">
        <v>77</v>
      </c>
      <c r="C5" s="23">
        <v>44142</v>
      </c>
      <c r="D5" s="24" t="s">
        <v>32</v>
      </c>
      <c r="E5" s="25">
        <v>191</v>
      </c>
      <c r="F5" s="25">
        <v>193</v>
      </c>
      <c r="G5" s="25">
        <v>193</v>
      </c>
      <c r="H5" s="25">
        <v>196</v>
      </c>
      <c r="I5" s="25">
        <v>189</v>
      </c>
      <c r="J5" s="25">
        <v>188</v>
      </c>
      <c r="K5" s="26">
        <v>6</v>
      </c>
      <c r="L5" s="26">
        <v>1150</v>
      </c>
      <c r="M5" s="27">
        <v>191.66666666666666</v>
      </c>
      <c r="N5" s="28">
        <v>4</v>
      </c>
      <c r="O5" s="29">
        <v>195.66666666666666</v>
      </c>
    </row>
    <row r="8" spans="1:17" x14ac:dyDescent="0.3">
      <c r="K8" s="8">
        <f>SUM(K2:K7)</f>
        <v>18</v>
      </c>
      <c r="L8" s="8">
        <f>SUM(L2:L7)</f>
        <v>3463</v>
      </c>
      <c r="M8" s="7">
        <f>SUM(L8/K8)</f>
        <v>192.38888888888889</v>
      </c>
      <c r="N8" s="8">
        <f>SUM(N2:N7)</f>
        <v>10</v>
      </c>
      <c r="O8" s="14">
        <f>SUM(M8+N8)</f>
        <v>202.38888888888889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I4:J4 B4:C4" name="Range1_2_1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1_3"/>
    <protectedRange algorithmName="SHA-512" hashValue="ON39YdpmFHfN9f47KpiRvqrKx0V9+erV1CNkpWzYhW/Qyc6aT8rEyCrvauWSYGZK2ia3o7vd3akF07acHAFpOA==" saltValue="yVW9XmDwTqEnmpSGai0KYg==" spinCount="100000" sqref="E5:H5" name="Range1_3_2"/>
  </protectedRanges>
  <conditionalFormatting sqref="I2">
    <cfRule type="top10" dxfId="173" priority="24" rank="1"/>
  </conditionalFormatting>
  <conditionalFormatting sqref="E2">
    <cfRule type="top10" dxfId="172" priority="23" rank="1"/>
  </conditionalFormatting>
  <conditionalFormatting sqref="F2">
    <cfRule type="top10" dxfId="171" priority="22" rank="1"/>
  </conditionalFormatting>
  <conditionalFormatting sqref="G2">
    <cfRule type="top10" dxfId="170" priority="21" rank="1"/>
  </conditionalFormatting>
  <conditionalFormatting sqref="H2">
    <cfRule type="top10" dxfId="169" priority="20" rank="1"/>
  </conditionalFormatting>
  <conditionalFormatting sqref="J2">
    <cfRule type="top10" dxfId="168" priority="19" rank="1"/>
  </conditionalFormatting>
  <conditionalFormatting sqref="I3">
    <cfRule type="top10" dxfId="167" priority="18" rank="1"/>
  </conditionalFormatting>
  <conditionalFormatting sqref="E3">
    <cfRule type="top10" dxfId="166" priority="17" rank="1"/>
  </conditionalFormatting>
  <conditionalFormatting sqref="F3">
    <cfRule type="top10" dxfId="165" priority="16" rank="1"/>
  </conditionalFormatting>
  <conditionalFormatting sqref="G3">
    <cfRule type="top10" dxfId="164" priority="15" rank="1"/>
  </conditionalFormatting>
  <conditionalFormatting sqref="H3">
    <cfRule type="top10" dxfId="163" priority="14" rank="1"/>
  </conditionalFormatting>
  <conditionalFormatting sqref="J3">
    <cfRule type="top10" dxfId="162" priority="13" rank="1"/>
  </conditionalFormatting>
  <conditionalFormatting sqref="I4">
    <cfRule type="top10" dxfId="161" priority="12" rank="1"/>
  </conditionalFormatting>
  <conditionalFormatting sqref="E4">
    <cfRule type="top10" dxfId="160" priority="11" rank="1"/>
  </conditionalFormatting>
  <conditionalFormatting sqref="F4">
    <cfRule type="top10" dxfId="159" priority="10" rank="1"/>
  </conditionalFormatting>
  <conditionalFormatting sqref="G4">
    <cfRule type="top10" dxfId="158" priority="9" rank="1"/>
  </conditionalFormatting>
  <conditionalFormatting sqref="H4">
    <cfRule type="top10" dxfId="157" priority="8" rank="1"/>
  </conditionalFormatting>
  <conditionalFormatting sqref="J4">
    <cfRule type="top10" dxfId="156" priority="7" rank="1"/>
  </conditionalFormatting>
  <conditionalFormatting sqref="F5">
    <cfRule type="top10" dxfId="155" priority="5" rank="1"/>
  </conditionalFormatting>
  <conditionalFormatting sqref="G5">
    <cfRule type="top10" dxfId="154" priority="4" rank="1"/>
  </conditionalFormatting>
  <conditionalFormatting sqref="H5">
    <cfRule type="top10" dxfId="153" priority="3" rank="1"/>
  </conditionalFormatting>
  <conditionalFormatting sqref="I5">
    <cfRule type="top10" dxfId="152" priority="1" rank="1"/>
  </conditionalFormatting>
  <conditionalFormatting sqref="J5">
    <cfRule type="top10" dxfId="151" priority="2" rank="1"/>
  </conditionalFormatting>
  <conditionalFormatting sqref="E5">
    <cfRule type="top10" dxfId="150" priority="6" rank="1"/>
  </conditionalFormatting>
  <hyperlinks>
    <hyperlink ref="Q1" location="'Arkansas 2020 Ranking'!A1" display="Back to Ranking" xr:uid="{FCAF03B0-DBF2-4564-AEB8-C2DDA13B08A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A1DBF9-4CE4-4F9E-AF7C-7A6A7668220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BFDA-746A-4427-81E4-96F23BB55FD0}">
  <dimension ref="A1:Q5"/>
  <sheetViews>
    <sheetView workbookViewId="0">
      <selection activeCell="B20" sqref="B20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63</v>
      </c>
      <c r="B2" s="22" t="s">
        <v>75</v>
      </c>
      <c r="C2" s="23">
        <v>44002</v>
      </c>
      <c r="D2" s="24" t="s">
        <v>32</v>
      </c>
      <c r="E2" s="25">
        <v>197</v>
      </c>
      <c r="F2" s="25">
        <v>198</v>
      </c>
      <c r="G2" s="25">
        <v>196</v>
      </c>
      <c r="H2" s="25">
        <v>188</v>
      </c>
      <c r="I2" s="25"/>
      <c r="J2" s="25"/>
      <c r="K2" s="26">
        <v>4</v>
      </c>
      <c r="L2" s="26">
        <v>779</v>
      </c>
      <c r="M2" s="27">
        <v>194.75</v>
      </c>
      <c r="N2" s="28">
        <v>2</v>
      </c>
      <c r="O2" s="29">
        <v>196.75</v>
      </c>
    </row>
    <row r="3" spans="1:17" x14ac:dyDescent="0.3">
      <c r="A3" s="21" t="s">
        <v>63</v>
      </c>
      <c r="B3" s="22" t="s">
        <v>75</v>
      </c>
      <c r="C3" s="23">
        <v>44051</v>
      </c>
      <c r="D3" s="24" t="s">
        <v>32</v>
      </c>
      <c r="E3" s="25">
        <v>197</v>
      </c>
      <c r="F3" s="25">
        <v>192</v>
      </c>
      <c r="G3" s="25">
        <v>196</v>
      </c>
      <c r="H3" s="25">
        <v>195</v>
      </c>
      <c r="I3" s="25"/>
      <c r="J3" s="25"/>
      <c r="K3" s="26">
        <v>4</v>
      </c>
      <c r="L3" s="26">
        <v>780</v>
      </c>
      <c r="M3" s="27">
        <v>195</v>
      </c>
      <c r="N3" s="28">
        <v>2</v>
      </c>
      <c r="O3" s="29">
        <v>197</v>
      </c>
    </row>
    <row r="5" spans="1:17" x14ac:dyDescent="0.3">
      <c r="K5" s="8">
        <f>SUM(K2:K4)</f>
        <v>8</v>
      </c>
      <c r="L5" s="8">
        <f>SUM(L2:L4)</f>
        <v>1559</v>
      </c>
      <c r="M5" s="7">
        <f>SUM(L5/K5)</f>
        <v>194.875</v>
      </c>
      <c r="N5" s="8">
        <f>SUM(N2:N4)</f>
        <v>4</v>
      </c>
      <c r="O5" s="14">
        <f>SUM(M5+N5)</f>
        <v>198.875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I2">
    <cfRule type="top10" dxfId="149" priority="12" rank="1"/>
  </conditionalFormatting>
  <conditionalFormatting sqref="E2">
    <cfRule type="top10" dxfId="148" priority="11" rank="1"/>
  </conditionalFormatting>
  <conditionalFormatting sqref="F2">
    <cfRule type="top10" dxfId="147" priority="10" rank="1"/>
  </conditionalFormatting>
  <conditionalFormatting sqref="G2">
    <cfRule type="top10" dxfId="146" priority="9" rank="1"/>
  </conditionalFormatting>
  <conditionalFormatting sqref="H2">
    <cfRule type="top10" dxfId="145" priority="8" rank="1"/>
  </conditionalFormatting>
  <conditionalFormatting sqref="J2">
    <cfRule type="top10" dxfId="144" priority="7" rank="1"/>
  </conditionalFormatting>
  <conditionalFormatting sqref="I3">
    <cfRule type="top10" dxfId="143" priority="6" rank="1"/>
  </conditionalFormatting>
  <conditionalFormatting sqref="E3">
    <cfRule type="top10" dxfId="142" priority="5" rank="1"/>
  </conditionalFormatting>
  <conditionalFormatting sqref="F3">
    <cfRule type="top10" dxfId="141" priority="4" rank="1"/>
  </conditionalFormatting>
  <conditionalFormatting sqref="G3">
    <cfRule type="top10" dxfId="140" priority="3" rank="1"/>
  </conditionalFormatting>
  <conditionalFormatting sqref="H3">
    <cfRule type="top10" dxfId="139" priority="2" rank="1"/>
  </conditionalFormatting>
  <conditionalFormatting sqref="J3">
    <cfRule type="top10" dxfId="138" priority="1" rank="1"/>
  </conditionalFormatting>
  <hyperlinks>
    <hyperlink ref="Q1" location="'Arkansas 2020 Ranking'!A1" display="Back to Ranking" xr:uid="{3506CE15-21BA-4CF5-8137-41A1AEE067F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D23FDE-9048-4CF4-8298-5565DD7A266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dimension ref="A1:Q5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31</v>
      </c>
      <c r="C2" s="23">
        <v>43918</v>
      </c>
      <c r="D2" s="24" t="s">
        <v>32</v>
      </c>
      <c r="E2" s="25">
        <v>193</v>
      </c>
      <c r="F2" s="25">
        <v>195</v>
      </c>
      <c r="G2" s="25">
        <v>195</v>
      </c>
      <c r="H2" s="25">
        <v>192</v>
      </c>
      <c r="I2" s="25"/>
      <c r="J2" s="25"/>
      <c r="K2" s="26">
        <f>COUNT(E2:J2)</f>
        <v>4</v>
      </c>
      <c r="L2" s="26">
        <f>SUM(E2:J2)</f>
        <v>775</v>
      </c>
      <c r="M2" s="27">
        <f>IFERROR(L2/K2,0)</f>
        <v>193.75</v>
      </c>
      <c r="N2" s="28">
        <v>6</v>
      </c>
      <c r="O2" s="29">
        <f>SUM(M2+N2)</f>
        <v>199.75</v>
      </c>
    </row>
    <row r="5" spans="1:17" x14ac:dyDescent="0.3">
      <c r="K5" s="8">
        <f>SUM(K2:K4)</f>
        <v>4</v>
      </c>
      <c r="L5" s="8">
        <f>SUM(L2:L4)</f>
        <v>775</v>
      </c>
      <c r="M5" s="7">
        <f>SUM(L5/K5)</f>
        <v>193.75</v>
      </c>
      <c r="N5" s="8">
        <f>SUM(N2:N4)</f>
        <v>6</v>
      </c>
      <c r="O5" s="8">
        <f>SUM(M5+N5)</f>
        <v>199.75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I2:J2" name="Range1_6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F2">
    <cfRule type="top10" dxfId="137" priority="5" rank="1"/>
  </conditionalFormatting>
  <conditionalFormatting sqref="G2">
    <cfRule type="top10" dxfId="136" priority="4" rank="1"/>
  </conditionalFormatting>
  <conditionalFormatting sqref="H2">
    <cfRule type="top10" dxfId="135" priority="3" rank="1"/>
  </conditionalFormatting>
  <conditionalFormatting sqref="I2">
    <cfRule type="top10" dxfId="134" priority="1" rank="1"/>
  </conditionalFormatting>
  <conditionalFormatting sqref="J2">
    <cfRule type="top10" dxfId="133" priority="2" rank="1"/>
  </conditionalFormatting>
  <conditionalFormatting sqref="E2">
    <cfRule type="top10" dxfId="132" priority="6" rank="1"/>
  </conditionalFormatting>
  <hyperlinks>
    <hyperlink ref="Q1" location="'Arkansas 2020 Ranking'!A1" display="Back to Ranking" xr:uid="{8AE1B0C1-43D0-495E-B49A-3597D66B10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8D676-488E-4E32-A5AD-E5A66D310A1D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73</v>
      </c>
      <c r="B2" s="22" t="s">
        <v>50</v>
      </c>
      <c r="C2" s="23">
        <v>43960</v>
      </c>
      <c r="D2" s="24" t="s">
        <v>32</v>
      </c>
      <c r="E2" s="25">
        <v>177</v>
      </c>
      <c r="F2" s="25">
        <v>180</v>
      </c>
      <c r="G2" s="25">
        <v>178</v>
      </c>
      <c r="H2" s="25">
        <v>177</v>
      </c>
      <c r="I2" s="25"/>
      <c r="J2" s="25"/>
      <c r="K2" s="26">
        <v>4</v>
      </c>
      <c r="L2" s="26">
        <v>712</v>
      </c>
      <c r="M2" s="27">
        <v>178</v>
      </c>
      <c r="N2" s="28">
        <v>5</v>
      </c>
      <c r="O2" s="29">
        <v>183</v>
      </c>
    </row>
    <row r="4" spans="1:17" x14ac:dyDescent="0.3">
      <c r="K4" s="8">
        <f>SUM(K2:K3)</f>
        <v>4</v>
      </c>
      <c r="L4" s="8">
        <f>SUM(L2:L3)</f>
        <v>712</v>
      </c>
      <c r="M4" s="7">
        <f>SUM(L4/K4)</f>
        <v>178</v>
      </c>
      <c r="N4" s="8">
        <f>SUM(N2:N3)</f>
        <v>5</v>
      </c>
      <c r="O4" s="14">
        <f>SUM(M4+N4)</f>
        <v>183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</protectedRanges>
  <conditionalFormatting sqref="F2">
    <cfRule type="top10" dxfId="131" priority="6" rank="1"/>
  </conditionalFormatting>
  <conditionalFormatting sqref="E2">
    <cfRule type="top10" dxfId="130" priority="5" rank="1"/>
  </conditionalFormatting>
  <conditionalFormatting sqref="I2">
    <cfRule type="top10" dxfId="129" priority="2" rank="1"/>
  </conditionalFormatting>
  <conditionalFormatting sqref="H2">
    <cfRule type="top10" dxfId="128" priority="3" rank="1"/>
  </conditionalFormatting>
  <conditionalFormatting sqref="G2">
    <cfRule type="top10" dxfId="127" priority="4" rank="1"/>
  </conditionalFormatting>
  <conditionalFormatting sqref="J2">
    <cfRule type="top10" dxfId="126" priority="1" rank="1"/>
  </conditionalFormatting>
  <hyperlinks>
    <hyperlink ref="Q1" location="'Arkansas 2020 Ranking'!A1" display="Back to Ranking" xr:uid="{AD5B28E7-3907-4EBC-A77E-75572DD274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6E47D1-3FA1-451A-A324-EDF979831A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FAD49-4728-458C-B870-D2844FF80025}">
  <dimension ref="A1:Q7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63</v>
      </c>
      <c r="B2" s="22" t="s">
        <v>79</v>
      </c>
      <c r="C2" s="23">
        <v>44032</v>
      </c>
      <c r="D2" s="24" t="s">
        <v>32</v>
      </c>
      <c r="E2" s="25">
        <v>178</v>
      </c>
      <c r="F2" s="25">
        <v>183</v>
      </c>
      <c r="G2" s="25">
        <v>181</v>
      </c>
      <c r="H2" s="25">
        <v>181</v>
      </c>
      <c r="I2" s="25"/>
      <c r="J2" s="25"/>
      <c r="K2" s="26">
        <v>4</v>
      </c>
      <c r="L2" s="26">
        <v>723</v>
      </c>
      <c r="M2" s="27">
        <v>180.75</v>
      </c>
      <c r="N2" s="28">
        <v>2</v>
      </c>
      <c r="O2" s="29">
        <v>182.75</v>
      </c>
    </row>
    <row r="3" spans="1:17" x14ac:dyDescent="0.3">
      <c r="A3" s="32" t="s">
        <v>63</v>
      </c>
      <c r="B3" s="33" t="s">
        <v>80</v>
      </c>
      <c r="C3" s="34">
        <v>44093</v>
      </c>
      <c r="D3" s="24" t="s">
        <v>32</v>
      </c>
      <c r="E3" s="35">
        <v>183</v>
      </c>
      <c r="F3" s="35">
        <v>190</v>
      </c>
      <c r="G3" s="35">
        <v>193</v>
      </c>
      <c r="H3" s="35">
        <v>192</v>
      </c>
      <c r="I3" s="35"/>
      <c r="J3" s="35"/>
      <c r="K3" s="36">
        <v>4</v>
      </c>
      <c r="L3" s="36">
        <v>758</v>
      </c>
      <c r="M3" s="37">
        <v>189.5</v>
      </c>
      <c r="N3" s="38">
        <v>2</v>
      </c>
      <c r="O3" s="39">
        <v>191.5</v>
      </c>
    </row>
    <row r="4" spans="1:17" x14ac:dyDescent="0.3">
      <c r="A4" s="21" t="s">
        <v>29</v>
      </c>
      <c r="B4" s="22" t="s">
        <v>80</v>
      </c>
      <c r="C4" s="23">
        <v>44142</v>
      </c>
      <c r="D4" s="24" t="s">
        <v>32</v>
      </c>
      <c r="E4" s="25">
        <v>188</v>
      </c>
      <c r="F4" s="25">
        <v>176</v>
      </c>
      <c r="G4" s="25">
        <v>190</v>
      </c>
      <c r="H4" s="25">
        <v>191</v>
      </c>
      <c r="I4" s="25">
        <v>181</v>
      </c>
      <c r="J4" s="25">
        <v>189</v>
      </c>
      <c r="K4" s="26">
        <v>6</v>
      </c>
      <c r="L4" s="26">
        <v>1115</v>
      </c>
      <c r="M4" s="27">
        <v>185.83333333333334</v>
      </c>
      <c r="N4" s="28">
        <v>4</v>
      </c>
      <c r="O4" s="29">
        <v>189.83333333333334</v>
      </c>
    </row>
    <row r="7" spans="1:17" x14ac:dyDescent="0.3">
      <c r="K7" s="8">
        <f>SUM(K2:K6)</f>
        <v>14</v>
      </c>
      <c r="L7" s="8">
        <f>SUM(L2:L6)</f>
        <v>2596</v>
      </c>
      <c r="M7" s="7">
        <f>SUM(L7/K7)</f>
        <v>185.42857142857142</v>
      </c>
      <c r="N7" s="8">
        <f>SUM(N2:N6)</f>
        <v>8</v>
      </c>
      <c r="O7" s="14">
        <f>SUM(M7+N7)</f>
        <v>193.42857142857142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4:J4 B4:C4" name="Range1_1_1"/>
    <protectedRange algorithmName="SHA-512" hashValue="ON39YdpmFHfN9f47KpiRvqrKx0V9+erV1CNkpWzYhW/Qyc6aT8rEyCrvauWSYGZK2ia3o7vd3akF07acHAFpOA==" saltValue="yVW9XmDwTqEnmpSGai0KYg==" spinCount="100000" sqref="E4:H4" name="Range1_3"/>
  </protectedRanges>
  <conditionalFormatting sqref="I2">
    <cfRule type="top10" dxfId="431" priority="18" rank="1"/>
  </conditionalFormatting>
  <conditionalFormatting sqref="E2">
    <cfRule type="top10" dxfId="430" priority="17" rank="1"/>
  </conditionalFormatting>
  <conditionalFormatting sqref="F2">
    <cfRule type="top10" dxfId="429" priority="16" rank="1"/>
  </conditionalFormatting>
  <conditionalFormatting sqref="G2">
    <cfRule type="top10" dxfId="428" priority="15" rank="1"/>
  </conditionalFormatting>
  <conditionalFormatting sqref="H2">
    <cfRule type="top10" dxfId="427" priority="14" rank="1"/>
  </conditionalFormatting>
  <conditionalFormatting sqref="J2">
    <cfRule type="top10" dxfId="426" priority="13" rank="1"/>
  </conditionalFormatting>
  <conditionalFormatting sqref="I3">
    <cfRule type="top10" dxfId="425" priority="12" rank="1"/>
  </conditionalFormatting>
  <conditionalFormatting sqref="E3">
    <cfRule type="top10" dxfId="424" priority="11" rank="1"/>
  </conditionalFormatting>
  <conditionalFormatting sqref="F3">
    <cfRule type="top10" dxfId="423" priority="10" rank="1"/>
  </conditionalFormatting>
  <conditionalFormatting sqref="G3">
    <cfRule type="top10" dxfId="422" priority="9" rank="1"/>
  </conditionalFormatting>
  <conditionalFormatting sqref="H3">
    <cfRule type="top10" dxfId="421" priority="8" rank="1"/>
  </conditionalFormatting>
  <conditionalFormatting sqref="J3">
    <cfRule type="top10" dxfId="420" priority="7" rank="1"/>
  </conditionalFormatting>
  <conditionalFormatting sqref="F4">
    <cfRule type="top10" dxfId="419" priority="5" rank="1"/>
  </conditionalFormatting>
  <conditionalFormatting sqref="G4">
    <cfRule type="top10" dxfId="418" priority="4" rank="1"/>
  </conditionalFormatting>
  <conditionalFormatting sqref="H4">
    <cfRule type="top10" dxfId="417" priority="3" rank="1"/>
  </conditionalFormatting>
  <conditionalFormatting sqref="I4">
    <cfRule type="top10" dxfId="416" priority="1" rank="1"/>
  </conditionalFormatting>
  <conditionalFormatting sqref="J4">
    <cfRule type="top10" dxfId="415" priority="2" rank="1"/>
  </conditionalFormatting>
  <conditionalFormatting sqref="E4">
    <cfRule type="top10" dxfId="414" priority="6" rank="1"/>
  </conditionalFormatting>
  <hyperlinks>
    <hyperlink ref="Q1" location="'Arkansas 2020 Ranking'!A1" display="Back to Ranking" xr:uid="{209A691E-2855-4695-A441-DF7335FB9D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09582D-2700-45E0-A4B0-CAD47B603B1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0377E-BBA4-4449-887F-1930782036C8}">
  <dimension ref="A1:Q5"/>
  <sheetViews>
    <sheetView workbookViewId="0">
      <selection activeCell="A2" sqref="A2:O2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63</v>
      </c>
      <c r="B2" s="22" t="s">
        <v>78</v>
      </c>
      <c r="C2" s="23">
        <v>44032</v>
      </c>
      <c r="D2" s="24" t="s">
        <v>32</v>
      </c>
      <c r="E2" s="25">
        <v>186</v>
      </c>
      <c r="F2" s="25">
        <v>190</v>
      </c>
      <c r="G2" s="25">
        <v>187</v>
      </c>
      <c r="H2" s="25">
        <v>186</v>
      </c>
      <c r="I2" s="25"/>
      <c r="J2" s="25"/>
      <c r="K2" s="26">
        <v>4</v>
      </c>
      <c r="L2" s="26">
        <v>749</v>
      </c>
      <c r="M2" s="27">
        <v>187.25</v>
      </c>
      <c r="N2" s="28">
        <v>2</v>
      </c>
      <c r="O2" s="29">
        <v>189.25</v>
      </c>
    </row>
    <row r="5" spans="1:17" x14ac:dyDescent="0.3">
      <c r="K5" s="8">
        <f>SUM(K2:K4)</f>
        <v>4</v>
      </c>
      <c r="L5" s="8">
        <f>SUM(L2:L4)</f>
        <v>749</v>
      </c>
      <c r="M5" s="7">
        <f>SUM(L5/K5)</f>
        <v>187.25</v>
      </c>
      <c r="N5" s="8">
        <f>SUM(N2:N4)</f>
        <v>2</v>
      </c>
      <c r="O5" s="14">
        <f>SUM(M5+N5)</f>
        <v>189.25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D2" name="Range1_1_1_2_1"/>
  </protectedRanges>
  <conditionalFormatting sqref="I2">
    <cfRule type="top10" dxfId="125" priority="6" rank="1"/>
  </conditionalFormatting>
  <conditionalFormatting sqref="E2">
    <cfRule type="top10" dxfId="124" priority="5" rank="1"/>
  </conditionalFormatting>
  <conditionalFormatting sqref="F2">
    <cfRule type="top10" dxfId="123" priority="4" rank="1"/>
  </conditionalFormatting>
  <conditionalFormatting sqref="G2">
    <cfRule type="top10" dxfId="122" priority="3" rank="1"/>
  </conditionalFormatting>
  <conditionalFormatting sqref="H2">
    <cfRule type="top10" dxfId="121" priority="2" rank="1"/>
  </conditionalFormatting>
  <conditionalFormatting sqref="J2">
    <cfRule type="top10" dxfId="120" priority="1" rank="1"/>
  </conditionalFormatting>
  <hyperlinks>
    <hyperlink ref="Q1" location="'Arkansas 2020 Ranking'!A1" display="Back to Ranking" xr:uid="{2772A012-F89F-4158-B42C-FC125AC395B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FCC0A6-272F-4C84-9E84-5EC4DD1F0E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44D3-A3CD-459E-BFDE-4E8D51DEF019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45</v>
      </c>
      <c r="C2" s="23">
        <v>43918</v>
      </c>
      <c r="D2" s="24" t="s">
        <v>32</v>
      </c>
      <c r="E2" s="25">
        <v>181</v>
      </c>
      <c r="F2" s="25">
        <v>176</v>
      </c>
      <c r="G2" s="25">
        <v>181</v>
      </c>
      <c r="H2" s="25">
        <v>181</v>
      </c>
      <c r="I2" s="25"/>
      <c r="J2" s="25"/>
      <c r="K2" s="26">
        <f>COUNT(E2:J2)</f>
        <v>4</v>
      </c>
      <c r="L2" s="26">
        <f>SUM(E2:J2)</f>
        <v>719</v>
      </c>
      <c r="M2" s="27">
        <f>IFERROR(L2/K2,0)</f>
        <v>179.75</v>
      </c>
      <c r="N2" s="28">
        <v>2</v>
      </c>
      <c r="O2" s="29">
        <f>SUM(M2+N2)</f>
        <v>181.75</v>
      </c>
    </row>
    <row r="5" spans="1:17" x14ac:dyDescent="0.3">
      <c r="K5" s="8">
        <f>SUM(K2:K4)</f>
        <v>4</v>
      </c>
      <c r="L5" s="8">
        <f>SUM(L2:L4)</f>
        <v>719</v>
      </c>
      <c r="M5" s="14">
        <f>SUM(L5/K5)</f>
        <v>179.75</v>
      </c>
      <c r="N5" s="8">
        <f>SUM(N2:N4)</f>
        <v>2</v>
      </c>
      <c r="O5" s="14">
        <f>SUM(M5+N5)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</protectedRanges>
  <conditionalFormatting sqref="F2">
    <cfRule type="top10" dxfId="119" priority="5" rank="1"/>
  </conditionalFormatting>
  <conditionalFormatting sqref="G2">
    <cfRule type="top10" dxfId="118" priority="4" rank="1"/>
  </conditionalFormatting>
  <conditionalFormatting sqref="H2">
    <cfRule type="top10" dxfId="117" priority="3" rank="1"/>
  </conditionalFormatting>
  <conditionalFormatting sqref="E2">
    <cfRule type="top10" dxfId="116" priority="6" rank="1"/>
  </conditionalFormatting>
  <conditionalFormatting sqref="I2">
    <cfRule type="top10" dxfId="115" priority="1" rank="1"/>
  </conditionalFormatting>
  <conditionalFormatting sqref="J2">
    <cfRule type="top10" dxfId="114" priority="2" rank="1"/>
  </conditionalFormatting>
  <hyperlinks>
    <hyperlink ref="Q1" location="'Arkansas 2020 Ranking'!A1" display="Back to Ranking" xr:uid="{40CBC34D-502B-4B72-87CB-9DEE7E758B5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7AF6E3-73E1-4977-8158-86C7594B85A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68910-D41D-4B1B-A7C3-F740BC8A576B}">
  <dimension ref="A1:Q1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67</v>
      </c>
      <c r="B2" s="22" t="s">
        <v>74</v>
      </c>
      <c r="C2" s="23">
        <v>44002</v>
      </c>
      <c r="D2" s="24" t="s">
        <v>27</v>
      </c>
      <c r="E2" s="25">
        <v>190</v>
      </c>
      <c r="F2" s="25">
        <v>185</v>
      </c>
      <c r="G2" s="25">
        <v>190</v>
      </c>
      <c r="H2" s="25">
        <v>191</v>
      </c>
      <c r="I2" s="25"/>
      <c r="J2" s="25"/>
      <c r="K2" s="26">
        <v>4</v>
      </c>
      <c r="L2" s="26">
        <v>756</v>
      </c>
      <c r="M2" s="27">
        <v>189</v>
      </c>
      <c r="N2" s="28">
        <v>5</v>
      </c>
      <c r="O2" s="29">
        <v>194</v>
      </c>
    </row>
    <row r="4" spans="1:17" x14ac:dyDescent="0.3">
      <c r="K4" s="8">
        <f>SUM(K2:K3)</f>
        <v>4</v>
      </c>
      <c r="L4" s="8">
        <f>SUM(L2:L3)</f>
        <v>756</v>
      </c>
      <c r="M4" s="7">
        <f>SUM(L4/K4)</f>
        <v>189</v>
      </c>
      <c r="N4" s="8">
        <f>SUM(N2:N3)</f>
        <v>5</v>
      </c>
      <c r="O4" s="14">
        <f>SUM(M4+N4)</f>
        <v>194</v>
      </c>
    </row>
    <row r="11" spans="1:17" ht="28.8" x14ac:dyDescent="0.3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3">
      <c r="A12" s="21" t="s">
        <v>63</v>
      </c>
      <c r="B12" s="22" t="s">
        <v>74</v>
      </c>
      <c r="C12" s="23">
        <v>44032</v>
      </c>
      <c r="D12" s="24" t="s">
        <v>32</v>
      </c>
      <c r="E12" s="25">
        <v>183</v>
      </c>
      <c r="F12" s="25">
        <v>178</v>
      </c>
      <c r="G12" s="25">
        <v>188</v>
      </c>
      <c r="H12" s="25">
        <v>191</v>
      </c>
      <c r="I12" s="25"/>
      <c r="J12" s="25"/>
      <c r="K12" s="26">
        <v>4</v>
      </c>
      <c r="L12" s="26">
        <v>740</v>
      </c>
      <c r="M12" s="27">
        <v>185</v>
      </c>
      <c r="N12" s="28">
        <v>2</v>
      </c>
      <c r="O12" s="29">
        <v>187</v>
      </c>
    </row>
    <row r="14" spans="1:17" x14ac:dyDescent="0.3">
      <c r="K14" s="8">
        <f>SUM(K12:K13)</f>
        <v>4</v>
      </c>
      <c r="L14" s="8">
        <f>SUM(L12:L13)</f>
        <v>740</v>
      </c>
      <c r="M14" s="7">
        <f>SUM(L14/K14)</f>
        <v>185</v>
      </c>
      <c r="N14" s="8">
        <f>SUM(N12:N13)</f>
        <v>2</v>
      </c>
      <c r="O14" s="14">
        <f>SUM(M14+N14)</f>
        <v>187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I12:J12 B12:C12" name="Range1_4"/>
    <protectedRange algorithmName="SHA-512" hashValue="ON39YdpmFHfN9f47KpiRvqrKx0V9+erV1CNkpWzYhW/Qyc6aT8rEyCrvauWSYGZK2ia3o7vd3akF07acHAFpOA==" saltValue="yVW9XmDwTqEnmpSGai0KYg==" spinCount="100000" sqref="E12:H12" name="Range1_3_2"/>
    <protectedRange algorithmName="SHA-512" hashValue="ON39YdpmFHfN9f47KpiRvqrKx0V9+erV1CNkpWzYhW/Qyc6aT8rEyCrvauWSYGZK2ia3o7vd3akF07acHAFpOA==" saltValue="yVW9XmDwTqEnmpSGai0KYg==" spinCount="100000" sqref="D12" name="Range1_1_1_2_1"/>
  </protectedRanges>
  <conditionalFormatting sqref="F2">
    <cfRule type="top10" dxfId="113" priority="18" rank="1"/>
  </conditionalFormatting>
  <conditionalFormatting sqref="G2">
    <cfRule type="top10" dxfId="112" priority="17" rank="1"/>
  </conditionalFormatting>
  <conditionalFormatting sqref="H2">
    <cfRule type="top10" dxfId="111" priority="16" rank="1"/>
  </conditionalFormatting>
  <conditionalFormatting sqref="I2">
    <cfRule type="top10" dxfId="110" priority="15" rank="1"/>
  </conditionalFormatting>
  <conditionalFormatting sqref="J2">
    <cfRule type="top10" dxfId="109" priority="14" rank="1"/>
  </conditionalFormatting>
  <conditionalFormatting sqref="E2">
    <cfRule type="top10" dxfId="108" priority="13" rank="1"/>
  </conditionalFormatting>
  <conditionalFormatting sqref="I12">
    <cfRule type="top10" dxfId="107" priority="6" rank="1"/>
  </conditionalFormatting>
  <conditionalFormatting sqref="E12">
    <cfRule type="top10" dxfId="106" priority="5" rank="1"/>
  </conditionalFormatting>
  <conditionalFormatting sqref="F12">
    <cfRule type="top10" dxfId="105" priority="4" rank="1"/>
  </conditionalFormatting>
  <conditionalFormatting sqref="G12">
    <cfRule type="top10" dxfId="104" priority="3" rank="1"/>
  </conditionalFormatting>
  <conditionalFormatting sqref="H12">
    <cfRule type="top10" dxfId="103" priority="2" rank="1"/>
  </conditionalFormatting>
  <conditionalFormatting sqref="J12">
    <cfRule type="top10" dxfId="102" priority="1" rank="1"/>
  </conditionalFormatting>
  <hyperlinks>
    <hyperlink ref="Q1" location="'Arkansas 2020 Ranking'!A1" display="Back to Ranking" xr:uid="{01DC2CF4-0E28-4B49-90CC-C09338C7FF0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D63D6F-F235-4D1C-9B59-F43A6697CF16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58D82-C31F-4223-93CC-8F488E818D5C}">
  <dimension ref="A1:Q7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59</v>
      </c>
      <c r="C2" s="23">
        <v>43939</v>
      </c>
      <c r="D2" s="24" t="s">
        <v>32</v>
      </c>
      <c r="E2" s="25">
        <v>179</v>
      </c>
      <c r="F2" s="25">
        <v>189</v>
      </c>
      <c r="G2" s="25">
        <v>190</v>
      </c>
      <c r="H2" s="25">
        <v>192</v>
      </c>
      <c r="I2" s="25"/>
      <c r="J2" s="25"/>
      <c r="K2" s="26">
        <f>COUNT(E2:J2)</f>
        <v>4</v>
      </c>
      <c r="L2" s="26">
        <f>SUM(E2:J2)</f>
        <v>750</v>
      </c>
      <c r="M2" s="27">
        <f>IFERROR(L2/K2,0)</f>
        <v>187.5</v>
      </c>
      <c r="N2" s="28">
        <v>2</v>
      </c>
      <c r="O2" s="29">
        <f>SUM(M2+N2)</f>
        <v>189.5</v>
      </c>
    </row>
    <row r="3" spans="1:17" x14ac:dyDescent="0.3">
      <c r="A3" s="21" t="s">
        <v>63</v>
      </c>
      <c r="B3" s="22" t="s">
        <v>59</v>
      </c>
      <c r="C3" s="23">
        <v>43960</v>
      </c>
      <c r="D3" s="24" t="s">
        <v>32</v>
      </c>
      <c r="E3" s="25">
        <v>194</v>
      </c>
      <c r="F3" s="25">
        <v>195</v>
      </c>
      <c r="G3" s="25">
        <v>171</v>
      </c>
      <c r="H3" s="25">
        <v>190</v>
      </c>
      <c r="I3" s="25"/>
      <c r="J3" s="25"/>
      <c r="K3" s="26">
        <v>4</v>
      </c>
      <c r="L3" s="26">
        <v>750</v>
      </c>
      <c r="M3" s="27">
        <v>187.5</v>
      </c>
      <c r="N3" s="28">
        <v>2</v>
      </c>
      <c r="O3" s="29">
        <v>189.5</v>
      </c>
    </row>
    <row r="4" spans="1:17" x14ac:dyDescent="0.3">
      <c r="A4" s="21" t="s">
        <v>63</v>
      </c>
      <c r="B4" s="22" t="s">
        <v>59</v>
      </c>
      <c r="C4" s="23">
        <v>44002</v>
      </c>
      <c r="D4" s="24" t="s">
        <v>32</v>
      </c>
      <c r="E4" s="25">
        <v>194</v>
      </c>
      <c r="F4" s="25">
        <v>193</v>
      </c>
      <c r="G4" s="25">
        <v>199.00399999999999</v>
      </c>
      <c r="H4" s="25">
        <v>194</v>
      </c>
      <c r="I4" s="25"/>
      <c r="J4" s="25"/>
      <c r="K4" s="26">
        <v>4</v>
      </c>
      <c r="L4" s="26">
        <v>780.00400000000002</v>
      </c>
      <c r="M4" s="27">
        <v>195.001</v>
      </c>
      <c r="N4" s="28">
        <v>3</v>
      </c>
      <c r="O4" s="29">
        <v>198.001</v>
      </c>
    </row>
    <row r="7" spans="1:17" x14ac:dyDescent="0.3">
      <c r="K7" s="8">
        <f>SUM(K2:K6)</f>
        <v>12</v>
      </c>
      <c r="L7" s="8">
        <f>SUM(L2:L6)</f>
        <v>2280.0039999999999</v>
      </c>
      <c r="M7" s="7">
        <f>SUM(L7/K7)</f>
        <v>190.00033333333332</v>
      </c>
      <c r="N7" s="8">
        <f>SUM(N2:N6)</f>
        <v>7</v>
      </c>
      <c r="O7" s="14">
        <f>SUM(M7+N7)</f>
        <v>197.00033333333332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:D4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E4:H4" name="Range1_3_2"/>
  </protectedRanges>
  <conditionalFormatting sqref="F2">
    <cfRule type="top10" dxfId="101" priority="17" rank="1"/>
  </conditionalFormatting>
  <conditionalFormatting sqref="G2">
    <cfRule type="top10" dxfId="100" priority="16" rank="1"/>
  </conditionalFormatting>
  <conditionalFormatting sqref="H2">
    <cfRule type="top10" dxfId="99" priority="15" rank="1"/>
  </conditionalFormatting>
  <conditionalFormatting sqref="I2">
    <cfRule type="top10" dxfId="98" priority="13" rank="1"/>
  </conditionalFormatting>
  <conditionalFormatting sqref="J2">
    <cfRule type="top10" dxfId="97" priority="14" rank="1"/>
  </conditionalFormatting>
  <conditionalFormatting sqref="E2">
    <cfRule type="top10" dxfId="96" priority="18" rank="1"/>
  </conditionalFormatting>
  <conditionalFormatting sqref="I3">
    <cfRule type="top10" dxfId="95" priority="12" rank="1"/>
  </conditionalFormatting>
  <conditionalFormatting sqref="E3">
    <cfRule type="top10" dxfId="94" priority="11" rank="1"/>
  </conditionalFormatting>
  <conditionalFormatting sqref="F3">
    <cfRule type="top10" dxfId="93" priority="10" rank="1"/>
  </conditionalFormatting>
  <conditionalFormatting sqref="G3">
    <cfRule type="top10" dxfId="92" priority="9" rank="1"/>
  </conditionalFormatting>
  <conditionalFormatting sqref="H3">
    <cfRule type="top10" dxfId="91" priority="8" rank="1"/>
  </conditionalFormatting>
  <conditionalFormatting sqref="J3">
    <cfRule type="top10" dxfId="90" priority="7" rank="1"/>
  </conditionalFormatting>
  <conditionalFormatting sqref="I4">
    <cfRule type="top10" dxfId="89" priority="6" rank="1"/>
  </conditionalFormatting>
  <conditionalFormatting sqref="E4">
    <cfRule type="top10" dxfId="88" priority="5" rank="1"/>
  </conditionalFormatting>
  <conditionalFormatting sqref="F4">
    <cfRule type="top10" dxfId="87" priority="4" rank="1"/>
  </conditionalFormatting>
  <conditionalFormatting sqref="G4">
    <cfRule type="top10" dxfId="86" priority="3" rank="1"/>
  </conditionalFormatting>
  <conditionalFormatting sqref="H4">
    <cfRule type="top10" dxfId="85" priority="2" rank="1"/>
  </conditionalFormatting>
  <conditionalFormatting sqref="J4">
    <cfRule type="top10" dxfId="84" priority="1" rank="1"/>
  </conditionalFormatting>
  <hyperlinks>
    <hyperlink ref="Q1" location="'Arkansas 2020 Ranking'!A1" display="Back to Ranking" xr:uid="{29D4052D-9BD7-4849-9C10-626B5C4385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94AD57-444B-4954-96F8-189C7AFD65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732D1-344B-4B9C-AC26-DF3EE60A1687}">
  <dimension ref="A1:Q12"/>
  <sheetViews>
    <sheetView workbookViewId="0">
      <selection activeCell="A9" sqref="A9:O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62</v>
      </c>
      <c r="C2" s="23">
        <v>43939</v>
      </c>
      <c r="D2" s="24" t="s">
        <v>32</v>
      </c>
      <c r="E2" s="25">
        <v>189</v>
      </c>
      <c r="F2" s="25">
        <v>189</v>
      </c>
      <c r="G2" s="25">
        <v>194</v>
      </c>
      <c r="H2" s="25">
        <v>192</v>
      </c>
      <c r="I2" s="25"/>
      <c r="J2" s="25"/>
      <c r="K2" s="26">
        <f>COUNT(E2:J2)</f>
        <v>4</v>
      </c>
      <c r="L2" s="26">
        <f>SUM(E2:J2)</f>
        <v>764</v>
      </c>
      <c r="M2" s="27">
        <f>IFERROR(L2/K2,0)</f>
        <v>191</v>
      </c>
      <c r="N2" s="28">
        <v>2</v>
      </c>
      <c r="O2" s="29">
        <f>SUM(M2+N2)</f>
        <v>193</v>
      </c>
    </row>
    <row r="3" spans="1:17" x14ac:dyDescent="0.3">
      <c r="A3" s="21" t="s">
        <v>63</v>
      </c>
      <c r="B3" s="22" t="s">
        <v>62</v>
      </c>
      <c r="C3" s="23">
        <v>43960</v>
      </c>
      <c r="D3" s="24" t="s">
        <v>32</v>
      </c>
      <c r="E3" s="25">
        <v>190</v>
      </c>
      <c r="F3" s="25">
        <v>192</v>
      </c>
      <c r="G3" s="25">
        <v>194</v>
      </c>
      <c r="H3" s="25">
        <v>193</v>
      </c>
      <c r="I3" s="25"/>
      <c r="J3" s="25"/>
      <c r="K3" s="26">
        <v>4</v>
      </c>
      <c r="L3" s="26">
        <v>769</v>
      </c>
      <c r="M3" s="27">
        <v>192.25</v>
      </c>
      <c r="N3" s="28">
        <v>4</v>
      </c>
      <c r="O3" s="29">
        <v>196.25</v>
      </c>
    </row>
    <row r="4" spans="1:17" x14ac:dyDescent="0.3">
      <c r="A4" s="21" t="s">
        <v>63</v>
      </c>
      <c r="B4" s="22" t="s">
        <v>62</v>
      </c>
      <c r="C4" s="23">
        <v>44002</v>
      </c>
      <c r="D4" s="24" t="s">
        <v>32</v>
      </c>
      <c r="E4" s="25">
        <v>199</v>
      </c>
      <c r="F4" s="25">
        <v>197</v>
      </c>
      <c r="G4" s="25">
        <v>199.00700000000001</v>
      </c>
      <c r="H4" s="25">
        <v>195</v>
      </c>
      <c r="I4" s="25"/>
      <c r="J4" s="25"/>
      <c r="K4" s="26">
        <v>4</v>
      </c>
      <c r="L4" s="26">
        <v>790.00700000000006</v>
      </c>
      <c r="M4" s="27">
        <v>197.50175000000002</v>
      </c>
      <c r="N4" s="28">
        <v>9</v>
      </c>
      <c r="O4" s="29">
        <v>206.50175000000002</v>
      </c>
    </row>
    <row r="5" spans="1:17" x14ac:dyDescent="0.3">
      <c r="A5" s="32" t="s">
        <v>63</v>
      </c>
      <c r="B5" s="33" t="s">
        <v>62</v>
      </c>
      <c r="C5" s="34">
        <v>44030</v>
      </c>
      <c r="D5" s="24" t="s">
        <v>32</v>
      </c>
      <c r="E5" s="35">
        <v>196</v>
      </c>
      <c r="F5" s="35">
        <v>195</v>
      </c>
      <c r="G5" s="35">
        <v>196.001</v>
      </c>
      <c r="H5" s="35">
        <v>198</v>
      </c>
      <c r="I5" s="35"/>
      <c r="J5" s="35"/>
      <c r="K5" s="36">
        <v>4</v>
      </c>
      <c r="L5" s="36">
        <v>785.00099999999998</v>
      </c>
      <c r="M5" s="37">
        <v>196.25024999999999</v>
      </c>
      <c r="N5" s="38">
        <v>9</v>
      </c>
      <c r="O5" s="39">
        <v>205.25024999999999</v>
      </c>
    </row>
    <row r="6" spans="1:17" x14ac:dyDescent="0.3">
      <c r="A6" s="21" t="s">
        <v>63</v>
      </c>
      <c r="B6" s="22" t="s">
        <v>62</v>
      </c>
      <c r="C6" s="23">
        <v>44051</v>
      </c>
      <c r="D6" s="24" t="s">
        <v>32</v>
      </c>
      <c r="E6" s="25">
        <v>190</v>
      </c>
      <c r="F6" s="25">
        <v>196</v>
      </c>
      <c r="G6" s="25">
        <v>196</v>
      </c>
      <c r="H6" s="25">
        <v>198.001</v>
      </c>
      <c r="I6" s="25"/>
      <c r="J6" s="25"/>
      <c r="K6" s="26">
        <v>4</v>
      </c>
      <c r="L6" s="26">
        <v>780.00099999999998</v>
      </c>
      <c r="M6" s="27">
        <v>195.00024999999999</v>
      </c>
      <c r="N6" s="28">
        <v>4</v>
      </c>
      <c r="O6" s="29">
        <v>199.00024999999999</v>
      </c>
    </row>
    <row r="7" spans="1:17" x14ac:dyDescent="0.3">
      <c r="A7" s="32" t="s">
        <v>63</v>
      </c>
      <c r="B7" s="33" t="s">
        <v>62</v>
      </c>
      <c r="C7" s="34">
        <v>44093</v>
      </c>
      <c r="D7" s="24" t="s">
        <v>32</v>
      </c>
      <c r="E7" s="35">
        <v>197</v>
      </c>
      <c r="F7" s="35">
        <v>197</v>
      </c>
      <c r="G7" s="35">
        <v>198</v>
      </c>
      <c r="H7" s="35">
        <v>197</v>
      </c>
      <c r="I7" s="35"/>
      <c r="J7" s="35"/>
      <c r="K7" s="36">
        <v>4</v>
      </c>
      <c r="L7" s="36">
        <v>789</v>
      </c>
      <c r="M7" s="37">
        <v>197.25</v>
      </c>
      <c r="N7" s="38">
        <v>6</v>
      </c>
      <c r="O7" s="39">
        <v>203.25</v>
      </c>
    </row>
    <row r="8" spans="1:17" x14ac:dyDescent="0.3">
      <c r="A8" s="21" t="s">
        <v>63</v>
      </c>
      <c r="B8" s="22" t="s">
        <v>62</v>
      </c>
      <c r="C8" s="23">
        <v>44114</v>
      </c>
      <c r="D8" s="24" t="s">
        <v>32</v>
      </c>
      <c r="E8" s="25">
        <v>194</v>
      </c>
      <c r="F8" s="25">
        <v>199</v>
      </c>
      <c r="G8" s="25">
        <v>193</v>
      </c>
      <c r="H8" s="25">
        <v>195</v>
      </c>
      <c r="I8" s="25">
        <v>192</v>
      </c>
      <c r="J8" s="25">
        <v>195</v>
      </c>
      <c r="K8" s="26">
        <v>6</v>
      </c>
      <c r="L8" s="26">
        <v>1168</v>
      </c>
      <c r="M8" s="27">
        <v>194.66666666666666</v>
      </c>
      <c r="N8" s="28">
        <v>16</v>
      </c>
      <c r="O8" s="29">
        <v>210.66666666666666</v>
      </c>
    </row>
    <row r="9" spans="1:17" x14ac:dyDescent="0.3">
      <c r="A9" s="21" t="s">
        <v>29</v>
      </c>
      <c r="B9" s="22" t="s">
        <v>62</v>
      </c>
      <c r="C9" s="23">
        <v>44142</v>
      </c>
      <c r="D9" s="24" t="s">
        <v>32</v>
      </c>
      <c r="E9" s="25">
        <v>200</v>
      </c>
      <c r="F9" s="25">
        <v>194</v>
      </c>
      <c r="G9" s="25">
        <v>200</v>
      </c>
      <c r="H9" s="25">
        <v>196</v>
      </c>
      <c r="I9" s="25">
        <v>198</v>
      </c>
      <c r="J9" s="25">
        <v>197</v>
      </c>
      <c r="K9" s="26">
        <v>6</v>
      </c>
      <c r="L9" s="26">
        <v>1185</v>
      </c>
      <c r="M9" s="27">
        <v>197.5</v>
      </c>
      <c r="N9" s="28">
        <v>22</v>
      </c>
      <c r="O9" s="29">
        <v>219.5</v>
      </c>
    </row>
    <row r="12" spans="1:17" x14ac:dyDescent="0.3">
      <c r="K12" s="8">
        <f>SUM(K2:K11)</f>
        <v>36</v>
      </c>
      <c r="L12" s="8">
        <f>SUM(L2:L11)</f>
        <v>7030.009</v>
      </c>
      <c r="M12" s="7">
        <f>SUM(L12/K12)</f>
        <v>195.27802777777777</v>
      </c>
      <c r="N12" s="8">
        <f>SUM(N2:N11)</f>
        <v>72</v>
      </c>
      <c r="O12" s="14">
        <f>SUM(M12+N12)</f>
        <v>267.27802777777777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D4:D5" name="Range1_1_1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I7:J7 B7:C7" name="Range1_2_1"/>
    <protectedRange algorithmName="SHA-512" hashValue="ON39YdpmFHfN9f47KpiRvqrKx0V9+erV1CNkpWzYhW/Qyc6aT8rEyCrvauWSYGZK2ia3o7vd3akF07acHAFpOA==" saltValue="yVW9XmDwTqEnmpSGai0KYg==" spinCount="100000" sqref="E7:H7" name="Range1_3_1_1"/>
    <protectedRange algorithmName="SHA-512" hashValue="ON39YdpmFHfN9f47KpiRvqrKx0V9+erV1CNkpWzYhW/Qyc6aT8rEyCrvauWSYGZK2ia3o7vd3akF07acHAFpOA==" saltValue="yVW9XmDwTqEnmpSGai0KYg==" spinCount="100000" sqref="D8" name="Range1_1_5"/>
    <protectedRange algorithmName="SHA-512" hashValue="ON39YdpmFHfN9f47KpiRvqrKx0V9+erV1CNkpWzYhW/Qyc6aT8rEyCrvauWSYGZK2ia3o7vd3akF07acHAFpOA==" saltValue="yVW9XmDwTqEnmpSGai0KYg==" spinCount="100000" sqref="C8" name="Range1_4_1"/>
    <protectedRange algorithmName="SHA-512" hashValue="ON39YdpmFHfN9f47KpiRvqrKx0V9+erV1CNkpWzYhW/Qyc6aT8rEyCrvauWSYGZK2ia3o7vd3akF07acHAFpOA==" saltValue="yVW9XmDwTqEnmpSGai0KYg==" spinCount="100000" sqref="B8" name="Range1_2_1_1"/>
    <protectedRange algorithmName="SHA-512" hashValue="ON39YdpmFHfN9f47KpiRvqrKx0V9+erV1CNkpWzYhW/Qyc6aT8rEyCrvauWSYGZK2ia3o7vd3akF07acHAFpOA==" saltValue="yVW9XmDwTqEnmpSGai0KYg==" spinCount="100000" sqref="I8:J8" name="Range1_5_1"/>
    <protectedRange algorithmName="SHA-512" hashValue="ON39YdpmFHfN9f47KpiRvqrKx0V9+erV1CNkpWzYhW/Qyc6aT8rEyCrvauWSYGZK2ia3o7vd3akF07acHAFpOA==" saltValue="yVW9XmDwTqEnmpSGai0KYg==" spinCount="100000" sqref="E8:H8" name="Range1_3_1_1_1"/>
    <protectedRange algorithmName="SHA-512" hashValue="ON39YdpmFHfN9f47KpiRvqrKx0V9+erV1CNkpWzYhW/Qyc6aT8rEyCrvauWSYGZK2ia3o7vd3akF07acHAFpOA==" saltValue="yVW9XmDwTqEnmpSGai0KYg==" spinCount="100000" sqref="I9:J9 B9:C9" name="Range1_1_6"/>
    <protectedRange algorithmName="SHA-512" hashValue="ON39YdpmFHfN9f47KpiRvqrKx0V9+erV1CNkpWzYhW/Qyc6aT8rEyCrvauWSYGZK2ia3o7vd3akF07acHAFpOA==" saltValue="yVW9XmDwTqEnmpSGai0KYg==" spinCount="100000" sqref="E9:H9" name="Range1_3_5"/>
  </protectedRanges>
  <conditionalFormatting sqref="F2">
    <cfRule type="top10" dxfId="83" priority="47" rank="1"/>
  </conditionalFormatting>
  <conditionalFormatting sqref="G2">
    <cfRule type="top10" dxfId="82" priority="46" rank="1"/>
  </conditionalFormatting>
  <conditionalFormatting sqref="H2">
    <cfRule type="top10" dxfId="81" priority="45" rank="1"/>
  </conditionalFormatting>
  <conditionalFormatting sqref="I2">
    <cfRule type="top10" dxfId="80" priority="43" rank="1"/>
  </conditionalFormatting>
  <conditionalFormatting sqref="J2">
    <cfRule type="top10" dxfId="79" priority="44" rank="1"/>
  </conditionalFormatting>
  <conditionalFormatting sqref="E2">
    <cfRule type="top10" dxfId="78" priority="48" rank="1"/>
  </conditionalFormatting>
  <conditionalFormatting sqref="I3">
    <cfRule type="top10" dxfId="77" priority="42" rank="1"/>
  </conditionalFormatting>
  <conditionalFormatting sqref="E3">
    <cfRule type="top10" dxfId="76" priority="41" rank="1"/>
  </conditionalFormatting>
  <conditionalFormatting sqref="F3">
    <cfRule type="top10" dxfId="75" priority="40" rank="1"/>
  </conditionalFormatting>
  <conditionalFormatting sqref="G3">
    <cfRule type="top10" dxfId="74" priority="39" rank="1"/>
  </conditionalFormatting>
  <conditionalFormatting sqref="H3">
    <cfRule type="top10" dxfId="73" priority="38" rank="1"/>
  </conditionalFormatting>
  <conditionalFormatting sqref="J3">
    <cfRule type="top10" dxfId="72" priority="37" rank="1"/>
  </conditionalFormatting>
  <conditionalFormatting sqref="I4">
    <cfRule type="top10" dxfId="71" priority="36" rank="1"/>
  </conditionalFormatting>
  <conditionalFormatting sqref="E4">
    <cfRule type="top10" dxfId="70" priority="35" rank="1"/>
  </conditionalFormatting>
  <conditionalFormatting sqref="F4">
    <cfRule type="top10" dxfId="69" priority="34" rank="1"/>
  </conditionalFormatting>
  <conditionalFormatting sqref="G4">
    <cfRule type="top10" dxfId="68" priority="33" rank="1"/>
  </conditionalFormatting>
  <conditionalFormatting sqref="H4">
    <cfRule type="top10" dxfId="67" priority="32" rank="1"/>
  </conditionalFormatting>
  <conditionalFormatting sqref="J4">
    <cfRule type="top10" dxfId="66" priority="31" rank="1"/>
  </conditionalFormatting>
  <conditionalFormatting sqref="I5">
    <cfRule type="top10" dxfId="65" priority="30" rank="1"/>
  </conditionalFormatting>
  <conditionalFormatting sqref="E5">
    <cfRule type="top10" dxfId="64" priority="29" rank="1"/>
  </conditionalFormatting>
  <conditionalFormatting sqref="F5">
    <cfRule type="top10" dxfId="63" priority="28" rank="1"/>
  </conditionalFormatting>
  <conditionalFormatting sqref="G5">
    <cfRule type="top10" dxfId="62" priority="27" rank="1"/>
  </conditionalFormatting>
  <conditionalFormatting sqref="H5">
    <cfRule type="top10" dxfId="61" priority="26" rank="1"/>
  </conditionalFormatting>
  <conditionalFormatting sqref="J5">
    <cfRule type="top10" dxfId="60" priority="25" rank="1"/>
  </conditionalFormatting>
  <conditionalFormatting sqref="I6">
    <cfRule type="top10" dxfId="59" priority="24" rank="1"/>
  </conditionalFormatting>
  <conditionalFormatting sqref="E6">
    <cfRule type="top10" dxfId="58" priority="23" rank="1"/>
  </conditionalFormatting>
  <conditionalFormatting sqref="F6">
    <cfRule type="top10" dxfId="57" priority="22" rank="1"/>
  </conditionalFormatting>
  <conditionalFormatting sqref="G6">
    <cfRule type="top10" dxfId="56" priority="21" rank="1"/>
  </conditionalFormatting>
  <conditionalFormatting sqref="H6">
    <cfRule type="top10" dxfId="55" priority="20" rank="1"/>
  </conditionalFormatting>
  <conditionalFormatting sqref="J6">
    <cfRule type="top10" dxfId="54" priority="19" rank="1"/>
  </conditionalFormatting>
  <conditionalFormatting sqref="I7">
    <cfRule type="top10" dxfId="53" priority="18" rank="1"/>
  </conditionalFormatting>
  <conditionalFormatting sqref="E7">
    <cfRule type="top10" dxfId="52" priority="17" rank="1"/>
  </conditionalFormatting>
  <conditionalFormatting sqref="F7">
    <cfRule type="top10" dxfId="51" priority="16" rank="1"/>
  </conditionalFormatting>
  <conditionalFormatting sqref="G7">
    <cfRule type="top10" dxfId="50" priority="15" rank="1"/>
  </conditionalFormatting>
  <conditionalFormatting sqref="H7">
    <cfRule type="top10" dxfId="49" priority="14" rank="1"/>
  </conditionalFormatting>
  <conditionalFormatting sqref="J7">
    <cfRule type="top10" dxfId="48" priority="13" rank="1"/>
  </conditionalFormatting>
  <conditionalFormatting sqref="I8">
    <cfRule type="top10" dxfId="47" priority="12" rank="1"/>
  </conditionalFormatting>
  <conditionalFormatting sqref="E8">
    <cfRule type="top10" dxfId="46" priority="11" rank="1"/>
  </conditionalFormatting>
  <conditionalFormatting sqref="F8">
    <cfRule type="top10" dxfId="45" priority="10" rank="1"/>
  </conditionalFormatting>
  <conditionalFormatting sqref="G8">
    <cfRule type="top10" dxfId="44" priority="9" rank="1"/>
  </conditionalFormatting>
  <conditionalFormatting sqref="H8">
    <cfRule type="top10" dxfId="43" priority="8" rank="1"/>
  </conditionalFormatting>
  <conditionalFormatting sqref="J8">
    <cfRule type="top10" dxfId="42" priority="7" rank="1"/>
  </conditionalFormatting>
  <conditionalFormatting sqref="F9">
    <cfRule type="top10" dxfId="41" priority="5" rank="1"/>
  </conditionalFormatting>
  <conditionalFormatting sqref="G9">
    <cfRule type="top10" dxfId="40" priority="4" rank="1"/>
  </conditionalFormatting>
  <conditionalFormatting sqref="H9">
    <cfRule type="top10" dxfId="39" priority="3" rank="1"/>
  </conditionalFormatting>
  <conditionalFormatting sqref="I9">
    <cfRule type="top10" dxfId="38" priority="1" rank="1"/>
  </conditionalFormatting>
  <conditionalFormatting sqref="J9">
    <cfRule type="top10" dxfId="37" priority="2" rank="1"/>
  </conditionalFormatting>
  <conditionalFormatting sqref="E9">
    <cfRule type="top10" dxfId="36" priority="6" rank="1"/>
  </conditionalFormatting>
  <hyperlinks>
    <hyperlink ref="Q1" location="'Arkansas 2020 Ranking'!A1" display="Back to Ranking" xr:uid="{37615C7B-B087-4C0F-A462-41A7A785A5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FFDC1C-B3F4-4E85-915C-FCFCFB74332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ACFEF-19D6-495A-97C4-C4BA85B8B93F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69</v>
      </c>
      <c r="B2" s="22" t="s">
        <v>70</v>
      </c>
      <c r="C2" s="23">
        <v>43960</v>
      </c>
      <c r="D2" s="24" t="s">
        <v>32</v>
      </c>
      <c r="E2" s="25">
        <v>166</v>
      </c>
      <c r="F2" s="25">
        <v>168</v>
      </c>
      <c r="G2" s="25">
        <v>150</v>
      </c>
      <c r="H2" s="25">
        <v>149</v>
      </c>
      <c r="I2" s="25"/>
      <c r="J2" s="25"/>
      <c r="K2" s="26">
        <v>4</v>
      </c>
      <c r="L2" s="26">
        <v>633</v>
      </c>
      <c r="M2" s="27">
        <v>158.25</v>
      </c>
      <c r="N2" s="28">
        <v>5</v>
      </c>
      <c r="O2" s="29">
        <v>163.25</v>
      </c>
    </row>
    <row r="4" spans="1:17" x14ac:dyDescent="0.3">
      <c r="K4" s="8">
        <f>SUM(K2:K3)</f>
        <v>4</v>
      </c>
      <c r="L4" s="8">
        <f>SUM(L2:L3)</f>
        <v>633</v>
      </c>
      <c r="M4" s="7">
        <f>SUM(L4/K4)</f>
        <v>158.25</v>
      </c>
      <c r="N4" s="8">
        <f>SUM(N2:N3)</f>
        <v>5</v>
      </c>
      <c r="O4" s="14">
        <f>SUM(M4+N4)</f>
        <v>163.25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</protectedRanges>
  <conditionalFormatting sqref="E2">
    <cfRule type="top10" dxfId="35" priority="6" rank="1"/>
  </conditionalFormatting>
  <conditionalFormatting sqref="F2">
    <cfRule type="top10" dxfId="34" priority="5" rank="1"/>
  </conditionalFormatting>
  <conditionalFormatting sqref="G2">
    <cfRule type="top10" dxfId="33" priority="4" rank="1"/>
  </conditionalFormatting>
  <conditionalFormatting sqref="H2">
    <cfRule type="top10" dxfId="32" priority="3" rank="1"/>
  </conditionalFormatting>
  <conditionalFormatting sqref="I2">
    <cfRule type="top10" dxfId="31" priority="2" rank="1"/>
  </conditionalFormatting>
  <conditionalFormatting sqref="J2">
    <cfRule type="top10" dxfId="30" priority="1" rank="1"/>
  </conditionalFormatting>
  <hyperlinks>
    <hyperlink ref="Q1" location="'Arkansas 2020 Ranking'!A1" display="Back to Ranking" xr:uid="{4ADC2591-4147-435A-841C-AC46B923747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500C26-B852-493F-81AE-BDEDE39EE4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F6C5-4334-41BF-8508-D4545A31E485}">
  <dimension ref="A1:Q6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3.441406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28</v>
      </c>
      <c r="C2" s="23">
        <v>43918</v>
      </c>
      <c r="D2" s="24" t="s">
        <v>27</v>
      </c>
      <c r="E2" s="25">
        <v>192</v>
      </c>
      <c r="F2" s="25">
        <v>194</v>
      </c>
      <c r="G2" s="25">
        <v>197</v>
      </c>
      <c r="H2" s="25">
        <v>194</v>
      </c>
      <c r="I2" s="25"/>
      <c r="J2" s="25"/>
      <c r="K2" s="26">
        <f>COUNT(E2:J2)</f>
        <v>4</v>
      </c>
      <c r="L2" s="26">
        <f>SUM(E2:J2)</f>
        <v>777</v>
      </c>
      <c r="M2" s="27">
        <f>IFERROR(L2/K2,0)</f>
        <v>194.25</v>
      </c>
      <c r="N2" s="28">
        <v>9</v>
      </c>
      <c r="O2" s="29">
        <f>SUM(M2+N2)</f>
        <v>203.25</v>
      </c>
    </row>
    <row r="3" spans="1:17" x14ac:dyDescent="0.3">
      <c r="A3" s="21" t="s">
        <v>29</v>
      </c>
      <c r="B3" s="22" t="s">
        <v>28</v>
      </c>
      <c r="C3" s="23">
        <v>43939</v>
      </c>
      <c r="D3" s="24" t="s">
        <v>27</v>
      </c>
      <c r="E3" s="25">
        <v>196</v>
      </c>
      <c r="F3" s="25">
        <v>189</v>
      </c>
      <c r="G3" s="25">
        <v>198</v>
      </c>
      <c r="H3" s="25">
        <v>191</v>
      </c>
      <c r="I3" s="25"/>
      <c r="J3" s="25"/>
      <c r="K3" s="26">
        <f>COUNT(E3:J3)</f>
        <v>4</v>
      </c>
      <c r="L3" s="26">
        <f>SUM(E3:J3)</f>
        <v>774</v>
      </c>
      <c r="M3" s="27">
        <f>IFERROR(L3/K3,0)</f>
        <v>193.5</v>
      </c>
      <c r="N3" s="28">
        <v>9</v>
      </c>
      <c r="O3" s="29">
        <f>SUM(M3+N3)</f>
        <v>202.5</v>
      </c>
    </row>
    <row r="6" spans="1:17" x14ac:dyDescent="0.3">
      <c r="K6" s="8">
        <f>SUM(K2:K5)</f>
        <v>8</v>
      </c>
      <c r="L6" s="8">
        <f>SUM(L2:L5)</f>
        <v>1551</v>
      </c>
      <c r="M6" s="14">
        <f>SUM(L6/K6)</f>
        <v>193.875</v>
      </c>
      <c r="N6" s="8">
        <f>SUM(N2:N5)</f>
        <v>18</v>
      </c>
      <c r="O6" s="14">
        <f>SUM(M6+N6)</f>
        <v>211.875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3:H3" name="Range1_3_6"/>
  </protectedRanges>
  <conditionalFormatting sqref="F2">
    <cfRule type="top10" dxfId="29" priority="11" rank="1"/>
  </conditionalFormatting>
  <conditionalFormatting sqref="G2">
    <cfRule type="top10" dxfId="28" priority="10" rank="1"/>
  </conditionalFormatting>
  <conditionalFormatting sqref="H2">
    <cfRule type="top10" dxfId="27" priority="9" rank="1"/>
  </conditionalFormatting>
  <conditionalFormatting sqref="I2">
    <cfRule type="top10" dxfId="26" priority="7" rank="1"/>
  </conditionalFormatting>
  <conditionalFormatting sqref="J2">
    <cfRule type="top10" dxfId="25" priority="8" rank="1"/>
  </conditionalFormatting>
  <conditionalFormatting sqref="E2">
    <cfRule type="top10" dxfId="24" priority="12" rank="1"/>
  </conditionalFormatting>
  <conditionalFormatting sqref="F3">
    <cfRule type="top10" dxfId="23" priority="5" rank="1"/>
  </conditionalFormatting>
  <conditionalFormatting sqref="G3">
    <cfRule type="top10" dxfId="22" priority="4" rank="1"/>
  </conditionalFormatting>
  <conditionalFormatting sqref="H3">
    <cfRule type="top10" dxfId="21" priority="3" rank="1"/>
  </conditionalFormatting>
  <conditionalFormatting sqref="I3">
    <cfRule type="top10" dxfId="20" priority="1" rank="1"/>
  </conditionalFormatting>
  <conditionalFormatting sqref="J3">
    <cfRule type="top10" dxfId="19" priority="2" rank="1"/>
  </conditionalFormatting>
  <conditionalFormatting sqref="E3">
    <cfRule type="top10" dxfId="18" priority="6" rank="1"/>
  </conditionalFormatting>
  <hyperlinks>
    <hyperlink ref="Q1" location="'Arkansas 2020 Ranking'!A1" display="Back to Ranking" xr:uid="{97F08B41-9113-42F1-A475-BD7CBE3EF0C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7AD3C9-2E35-4475-BD72-8B7AE1D1FDE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93C2E-0E83-42DD-9DD7-54275E995231}">
  <dimension ref="A1:Q4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63</v>
      </c>
      <c r="B2" s="22" t="s">
        <v>66</v>
      </c>
      <c r="C2" s="23">
        <v>43960</v>
      </c>
      <c r="D2" s="24" t="s">
        <v>32</v>
      </c>
      <c r="E2" s="25">
        <v>194.00001</v>
      </c>
      <c r="F2" s="25">
        <v>184</v>
      </c>
      <c r="G2" s="25">
        <v>187</v>
      </c>
      <c r="H2" s="25">
        <v>185</v>
      </c>
      <c r="I2" s="25"/>
      <c r="J2" s="25"/>
      <c r="K2" s="26">
        <v>4</v>
      </c>
      <c r="L2" s="26">
        <v>750.00000999999997</v>
      </c>
      <c r="M2" s="27">
        <v>187.50000249999999</v>
      </c>
      <c r="N2" s="28">
        <v>2</v>
      </c>
      <c r="O2" s="29">
        <v>189.50000249999999</v>
      </c>
    </row>
    <row r="4" spans="1:17" x14ac:dyDescent="0.3">
      <c r="K4" s="8">
        <f>SUM(K2:K3)</f>
        <v>4</v>
      </c>
      <c r="L4" s="8">
        <f>SUM(L2:L3)</f>
        <v>750.00000999999997</v>
      </c>
      <c r="M4" s="7">
        <f>SUM(L4/K4)</f>
        <v>187.50000249999999</v>
      </c>
      <c r="N4" s="8">
        <f>SUM(N2:N3)</f>
        <v>2</v>
      </c>
      <c r="O4" s="14">
        <f>SUM(M4+N4)</f>
        <v>189.50000249999999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I2">
    <cfRule type="top10" dxfId="17" priority="6" rank="1"/>
  </conditionalFormatting>
  <conditionalFormatting sqref="E2">
    <cfRule type="top10" dxfId="16" priority="5" rank="1"/>
  </conditionalFormatting>
  <conditionalFormatting sqref="F2">
    <cfRule type="top10" dxfId="15" priority="4" rank="1"/>
  </conditionalFormatting>
  <conditionalFormatting sqref="G2">
    <cfRule type="top10" dxfId="14" priority="3" rank="1"/>
  </conditionalFormatting>
  <conditionalFormatting sqref="H2">
    <cfRule type="top10" dxfId="13" priority="2" rank="1"/>
  </conditionalFormatting>
  <conditionalFormatting sqref="J2">
    <cfRule type="top10" dxfId="12" priority="1" rank="1"/>
  </conditionalFormatting>
  <hyperlinks>
    <hyperlink ref="Q1" location="'Arkansas 2020 Ranking'!A1" display="Back to Ranking" xr:uid="{1D5337DA-5F6B-4EBB-BE7D-7B13ED4DFC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836FFD-DA7A-4977-AC8E-CCCBEE593D1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dimension ref="A1:Q6"/>
  <sheetViews>
    <sheetView workbookViewId="0">
      <selection activeCell="Q1" sqref="Q1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20</v>
      </c>
      <c r="B2" s="22" t="s">
        <v>54</v>
      </c>
      <c r="C2" s="23">
        <v>43939</v>
      </c>
      <c r="D2" s="24" t="s">
        <v>32</v>
      </c>
      <c r="E2" s="25">
        <v>189</v>
      </c>
      <c r="F2" s="25">
        <v>191</v>
      </c>
      <c r="G2" s="25">
        <v>190.001</v>
      </c>
      <c r="H2" s="25">
        <v>194</v>
      </c>
      <c r="I2" s="25"/>
      <c r="J2" s="25"/>
      <c r="K2" s="26">
        <f t="shared" ref="K2" si="0">COUNT(E2:J2)</f>
        <v>4</v>
      </c>
      <c r="L2" s="26">
        <f t="shared" ref="L2" si="1">SUM(E2:J2)</f>
        <v>764.00099999999998</v>
      </c>
      <c r="M2" s="27">
        <f t="shared" ref="M2" si="2">IFERROR(L2/K2,0)</f>
        <v>191.00024999999999</v>
      </c>
      <c r="N2" s="28">
        <v>13</v>
      </c>
      <c r="O2" s="29">
        <f t="shared" ref="O2" si="3">SUM(M2+N2)</f>
        <v>204.00024999999999</v>
      </c>
    </row>
    <row r="3" spans="1:17" x14ac:dyDescent="0.3">
      <c r="A3" s="21" t="s">
        <v>67</v>
      </c>
      <c r="B3" s="22" t="s">
        <v>54</v>
      </c>
      <c r="C3" s="23">
        <v>43960</v>
      </c>
      <c r="D3" s="24" t="s">
        <v>32</v>
      </c>
      <c r="E3" s="25">
        <v>188</v>
      </c>
      <c r="F3" s="25">
        <v>184</v>
      </c>
      <c r="G3" s="25">
        <v>188</v>
      </c>
      <c r="H3" s="25">
        <v>182</v>
      </c>
      <c r="I3" s="25"/>
      <c r="J3" s="25"/>
      <c r="K3" s="26">
        <v>4</v>
      </c>
      <c r="L3" s="26">
        <v>742</v>
      </c>
      <c r="M3" s="27">
        <v>185.5</v>
      </c>
      <c r="N3" s="28">
        <v>5</v>
      </c>
      <c r="O3" s="29">
        <v>190.5</v>
      </c>
    </row>
    <row r="6" spans="1:17" x14ac:dyDescent="0.3">
      <c r="K6" s="8">
        <f>SUM(K2:K5)</f>
        <v>8</v>
      </c>
      <c r="L6" s="8">
        <f>SUM(L2:L5)</f>
        <v>1506.001</v>
      </c>
      <c r="M6" s="7">
        <f>SUM(L6/K6)</f>
        <v>188.250125</v>
      </c>
      <c r="N6" s="8">
        <f>SUM(N2:N5)</f>
        <v>18</v>
      </c>
      <c r="O6" s="8">
        <f>SUM(M6+N6)</f>
        <v>206.250125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E2">
    <cfRule type="top10" dxfId="11" priority="12" rank="1"/>
  </conditionalFormatting>
  <conditionalFormatting sqref="F2">
    <cfRule type="top10" dxfId="10" priority="11" rank="1"/>
  </conditionalFormatting>
  <conditionalFormatting sqref="G2">
    <cfRule type="top10" dxfId="9" priority="10" rank="1"/>
  </conditionalFormatting>
  <conditionalFormatting sqref="H2">
    <cfRule type="top10" dxfId="8" priority="9" rank="1"/>
  </conditionalFormatting>
  <conditionalFormatting sqref="I2">
    <cfRule type="top10" dxfId="7" priority="8" rank="1"/>
  </conditionalFormatting>
  <conditionalFormatting sqref="J2">
    <cfRule type="top10" dxfId="6" priority="7" rank="1"/>
  </conditionalFormatting>
  <conditionalFormatting sqref="F3">
    <cfRule type="top10" dxfId="5" priority="6" rank="1"/>
  </conditionalFormatting>
  <conditionalFormatting sqref="G3">
    <cfRule type="top10" dxfId="4" priority="5" rank="1"/>
  </conditionalFormatting>
  <conditionalFormatting sqref="H3">
    <cfRule type="top10" dxfId="3" priority="4" rank="1"/>
  </conditionalFormatting>
  <conditionalFormatting sqref="I3">
    <cfRule type="top10" dxfId="2" priority="3" rank="1"/>
  </conditionalFormatting>
  <conditionalFormatting sqref="J3">
    <cfRule type="top10" dxfId="1" priority="2" rank="1"/>
  </conditionalFormatting>
  <conditionalFormatting sqref="E3">
    <cfRule type="top10" dxfId="0" priority="1" rank="1"/>
  </conditionalFormatting>
  <hyperlinks>
    <hyperlink ref="Q1" location="'Arkansas 2020 Ranking'!A1" display="Back to Ranking" xr:uid="{37945278-EC82-428A-B477-560F96EB35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4157-9643-4B86-988D-0965EE4794F5}">
  <dimension ref="A1:Q8"/>
  <sheetViews>
    <sheetView workbookViewId="0">
      <selection activeCell="A6" sqref="A6:O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63</v>
      </c>
      <c r="B2" s="22" t="s">
        <v>65</v>
      </c>
      <c r="C2" s="23">
        <v>43960</v>
      </c>
      <c r="D2" s="24" t="s">
        <v>37</v>
      </c>
      <c r="E2" s="25">
        <v>189.0001</v>
      </c>
      <c r="F2" s="25">
        <v>187</v>
      </c>
      <c r="G2" s="25">
        <v>190</v>
      </c>
      <c r="H2" s="25">
        <v>194</v>
      </c>
      <c r="I2" s="25"/>
      <c r="J2" s="25"/>
      <c r="K2" s="26">
        <v>4</v>
      </c>
      <c r="L2" s="26">
        <v>760.00009999999997</v>
      </c>
      <c r="M2" s="27">
        <v>190.00002499999999</v>
      </c>
      <c r="N2" s="28">
        <v>4</v>
      </c>
      <c r="O2" s="29">
        <v>194.00002499999999</v>
      </c>
    </row>
    <row r="3" spans="1:17" x14ac:dyDescent="0.3">
      <c r="A3" s="21" t="s">
        <v>63</v>
      </c>
      <c r="B3" s="22" t="s">
        <v>65</v>
      </c>
      <c r="C3" s="23">
        <v>44002</v>
      </c>
      <c r="D3" s="24" t="s">
        <v>37</v>
      </c>
      <c r="E3" s="25">
        <v>195</v>
      </c>
      <c r="F3" s="25">
        <v>195</v>
      </c>
      <c r="G3" s="25">
        <v>187</v>
      </c>
      <c r="H3" s="25">
        <v>192</v>
      </c>
      <c r="I3" s="25"/>
      <c r="J3" s="25"/>
      <c r="K3" s="26">
        <v>4</v>
      </c>
      <c r="L3" s="26">
        <v>769</v>
      </c>
      <c r="M3" s="27">
        <v>192.25</v>
      </c>
      <c r="N3" s="28">
        <v>2</v>
      </c>
      <c r="O3" s="29">
        <v>194.25</v>
      </c>
    </row>
    <row r="4" spans="1:17" x14ac:dyDescent="0.3">
      <c r="A4" s="21" t="s">
        <v>63</v>
      </c>
      <c r="B4" s="22" t="s">
        <v>65</v>
      </c>
      <c r="C4" s="23">
        <v>44030</v>
      </c>
      <c r="D4" s="24" t="s">
        <v>37</v>
      </c>
      <c r="E4" s="25">
        <v>192</v>
      </c>
      <c r="F4" s="25">
        <v>196</v>
      </c>
      <c r="G4" s="25">
        <v>196</v>
      </c>
      <c r="H4" s="25">
        <v>194</v>
      </c>
      <c r="I4" s="25"/>
      <c r="J4" s="25"/>
      <c r="K4" s="26">
        <v>4</v>
      </c>
      <c r="L4" s="26">
        <v>778</v>
      </c>
      <c r="M4" s="27">
        <v>194.5</v>
      </c>
      <c r="N4" s="28">
        <v>2</v>
      </c>
      <c r="O4" s="29">
        <v>196.5</v>
      </c>
    </row>
    <row r="5" spans="1:17" x14ac:dyDescent="0.3">
      <c r="A5" s="21" t="s">
        <v>63</v>
      </c>
      <c r="B5" s="22" t="s">
        <v>65</v>
      </c>
      <c r="C5" s="23">
        <v>44051</v>
      </c>
      <c r="D5" s="24" t="s">
        <v>32</v>
      </c>
      <c r="E5" s="25">
        <v>196</v>
      </c>
      <c r="F5" s="25">
        <v>198</v>
      </c>
      <c r="G5" s="25">
        <v>198</v>
      </c>
      <c r="H5" s="25">
        <v>193</v>
      </c>
      <c r="I5" s="25"/>
      <c r="J5" s="25"/>
      <c r="K5" s="26">
        <v>4</v>
      </c>
      <c r="L5" s="26">
        <v>785</v>
      </c>
      <c r="M5" s="27">
        <v>196.25</v>
      </c>
      <c r="N5" s="28">
        <v>7</v>
      </c>
      <c r="O5" s="29">
        <v>203.25</v>
      </c>
    </row>
    <row r="6" spans="1:17" x14ac:dyDescent="0.3">
      <c r="A6" s="21" t="s">
        <v>29</v>
      </c>
      <c r="B6" s="22" t="s">
        <v>65</v>
      </c>
      <c r="C6" s="23">
        <v>44142</v>
      </c>
      <c r="D6" s="24" t="s">
        <v>32</v>
      </c>
      <c r="E6" s="25">
        <v>193</v>
      </c>
      <c r="F6" s="25">
        <v>198</v>
      </c>
      <c r="G6" s="25">
        <v>193</v>
      </c>
      <c r="H6" s="25">
        <v>194</v>
      </c>
      <c r="I6" s="25">
        <v>197</v>
      </c>
      <c r="J6" s="25">
        <v>192</v>
      </c>
      <c r="K6" s="26">
        <v>6</v>
      </c>
      <c r="L6" s="26">
        <v>1167</v>
      </c>
      <c r="M6" s="27">
        <v>194.5</v>
      </c>
      <c r="N6" s="28">
        <v>8</v>
      </c>
      <c r="O6" s="29">
        <v>202.5</v>
      </c>
    </row>
    <row r="8" spans="1:17" x14ac:dyDescent="0.3">
      <c r="K8" s="8">
        <f>SUM(K2:K7)</f>
        <v>22</v>
      </c>
      <c r="L8" s="8">
        <f>SUM(L2:L7)</f>
        <v>4259.0001000000002</v>
      </c>
      <c r="M8" s="7">
        <f>SUM(L8/K8)</f>
        <v>193.59091363636364</v>
      </c>
      <c r="N8" s="8">
        <f>SUM(N2:N7)</f>
        <v>23</v>
      </c>
      <c r="O8" s="14">
        <f>SUM(M8+N8)</f>
        <v>216.59091363636364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7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1_3"/>
    <protectedRange algorithmName="SHA-512" hashValue="ON39YdpmFHfN9f47KpiRvqrKx0V9+erV1CNkpWzYhW/Qyc6aT8rEyCrvauWSYGZK2ia3o7vd3akF07acHAFpOA==" saltValue="yVW9XmDwTqEnmpSGai0KYg==" spinCount="100000" sqref="E6:H6" name="Range1_3_3"/>
  </protectedRanges>
  <conditionalFormatting sqref="I2">
    <cfRule type="top10" dxfId="413" priority="36" rank="1"/>
  </conditionalFormatting>
  <conditionalFormatting sqref="E2">
    <cfRule type="top10" dxfId="412" priority="35" rank="1"/>
  </conditionalFormatting>
  <conditionalFormatting sqref="F2">
    <cfRule type="top10" dxfId="411" priority="34" rank="1"/>
  </conditionalFormatting>
  <conditionalFormatting sqref="G2">
    <cfRule type="top10" dxfId="410" priority="33" rank="1"/>
  </conditionalFormatting>
  <conditionalFormatting sqref="H2">
    <cfRule type="top10" dxfId="409" priority="32" rank="1"/>
  </conditionalFormatting>
  <conditionalFormatting sqref="J2">
    <cfRule type="top10" dxfId="408" priority="31" rank="1"/>
  </conditionalFormatting>
  <conditionalFormatting sqref="I3">
    <cfRule type="top10" dxfId="407" priority="30" rank="1"/>
  </conditionalFormatting>
  <conditionalFormatting sqref="E3">
    <cfRule type="top10" dxfId="406" priority="29" rank="1"/>
  </conditionalFormatting>
  <conditionalFormatting sqref="F3">
    <cfRule type="top10" dxfId="405" priority="28" rank="1"/>
  </conditionalFormatting>
  <conditionalFormatting sqref="G3">
    <cfRule type="top10" dxfId="404" priority="27" rank="1"/>
  </conditionalFormatting>
  <conditionalFormatting sqref="H3">
    <cfRule type="top10" dxfId="403" priority="26" rank="1"/>
  </conditionalFormatting>
  <conditionalFormatting sqref="J3">
    <cfRule type="top10" dxfId="402" priority="25" rank="1"/>
  </conditionalFormatting>
  <conditionalFormatting sqref="I4">
    <cfRule type="top10" dxfId="401" priority="24" rank="1"/>
  </conditionalFormatting>
  <conditionalFormatting sqref="E4">
    <cfRule type="top10" dxfId="400" priority="23" rank="1"/>
  </conditionalFormatting>
  <conditionalFormatting sqref="F4">
    <cfRule type="top10" dxfId="399" priority="22" rank="1"/>
  </conditionalFormatting>
  <conditionalFormatting sqref="G4">
    <cfRule type="top10" dxfId="398" priority="21" rank="1"/>
  </conditionalFormatting>
  <conditionalFormatting sqref="H4">
    <cfRule type="top10" dxfId="397" priority="20" rank="1"/>
  </conditionalFormatting>
  <conditionalFormatting sqref="J4">
    <cfRule type="top10" dxfId="396" priority="19" rank="1"/>
  </conditionalFormatting>
  <conditionalFormatting sqref="I5">
    <cfRule type="top10" dxfId="395" priority="12" rank="1"/>
  </conditionalFormatting>
  <conditionalFormatting sqref="E5">
    <cfRule type="top10" dxfId="394" priority="11" rank="1"/>
  </conditionalFormatting>
  <conditionalFormatting sqref="F5">
    <cfRule type="top10" dxfId="393" priority="10" rank="1"/>
  </conditionalFormatting>
  <conditionalFormatting sqref="G5">
    <cfRule type="top10" dxfId="392" priority="9" rank="1"/>
  </conditionalFormatting>
  <conditionalFormatting sqref="H5">
    <cfRule type="top10" dxfId="391" priority="8" rank="1"/>
  </conditionalFormatting>
  <conditionalFormatting sqref="J5">
    <cfRule type="top10" dxfId="390" priority="7" rank="1"/>
  </conditionalFormatting>
  <conditionalFormatting sqref="F6">
    <cfRule type="top10" dxfId="389" priority="5" rank="1"/>
  </conditionalFormatting>
  <conditionalFormatting sqref="G6">
    <cfRule type="top10" dxfId="388" priority="4" rank="1"/>
  </conditionalFormatting>
  <conditionalFormatting sqref="H6">
    <cfRule type="top10" dxfId="387" priority="3" rank="1"/>
  </conditionalFormatting>
  <conditionalFormatting sqref="I6">
    <cfRule type="top10" dxfId="386" priority="1" rank="1"/>
  </conditionalFormatting>
  <conditionalFormatting sqref="J6">
    <cfRule type="top10" dxfId="385" priority="2" rank="1"/>
  </conditionalFormatting>
  <conditionalFormatting sqref="E6">
    <cfRule type="top10" dxfId="384" priority="6" rank="1"/>
  </conditionalFormatting>
  <hyperlinks>
    <hyperlink ref="Q1" location="'Arkansas 2020 Ranking'!A1" display="Back to Ranking" xr:uid="{ECB23683-6A82-4F76-B1A8-21680C1005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74BBE5-8B16-4F1B-B2CE-DA9A5180E6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DCE5A-6977-45D9-9A7C-8EECDF7224F5}">
  <dimension ref="A1:Q11"/>
  <sheetViews>
    <sheetView workbookViewId="0">
      <selection activeCell="A9" sqref="A9:O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55</v>
      </c>
      <c r="C2" s="23">
        <v>43939</v>
      </c>
      <c r="D2" s="24" t="s">
        <v>32</v>
      </c>
      <c r="E2" s="25">
        <v>193</v>
      </c>
      <c r="F2" s="25">
        <v>195</v>
      </c>
      <c r="G2" s="25">
        <v>189</v>
      </c>
      <c r="H2" s="25">
        <v>193.001</v>
      </c>
      <c r="I2" s="25"/>
      <c r="J2" s="25"/>
      <c r="K2" s="26">
        <f>COUNT(E2:J2)</f>
        <v>4</v>
      </c>
      <c r="L2" s="26">
        <f>SUM(E2:J2)</f>
        <v>770.00099999999998</v>
      </c>
      <c r="M2" s="27">
        <f>IFERROR(L2/K2,0)</f>
        <v>192.50024999999999</v>
      </c>
      <c r="N2" s="28">
        <v>8</v>
      </c>
      <c r="O2" s="29">
        <f>SUM(M2+N2)</f>
        <v>200.50024999999999</v>
      </c>
    </row>
    <row r="3" spans="1:17" x14ac:dyDescent="0.3">
      <c r="A3" s="21" t="s">
        <v>63</v>
      </c>
      <c r="B3" s="22" t="s">
        <v>55</v>
      </c>
      <c r="C3" s="23">
        <v>43960</v>
      </c>
      <c r="D3" s="24" t="s">
        <v>32</v>
      </c>
      <c r="E3" s="25">
        <v>190</v>
      </c>
      <c r="F3" s="25">
        <v>197</v>
      </c>
      <c r="G3" s="25">
        <v>193</v>
      </c>
      <c r="H3" s="25">
        <v>188</v>
      </c>
      <c r="I3" s="25"/>
      <c r="J3" s="25"/>
      <c r="K3" s="26">
        <v>4</v>
      </c>
      <c r="L3" s="26">
        <v>768</v>
      </c>
      <c r="M3" s="27">
        <v>192</v>
      </c>
      <c r="N3" s="28">
        <v>5</v>
      </c>
      <c r="O3" s="29">
        <v>197</v>
      </c>
    </row>
    <row r="4" spans="1:17" x14ac:dyDescent="0.3">
      <c r="A4" s="32" t="s">
        <v>63</v>
      </c>
      <c r="B4" s="33" t="s">
        <v>55</v>
      </c>
      <c r="C4" s="34">
        <v>44002</v>
      </c>
      <c r="D4" s="24" t="s">
        <v>32</v>
      </c>
      <c r="E4" s="35">
        <v>192</v>
      </c>
      <c r="F4" s="35">
        <v>195</v>
      </c>
      <c r="G4" s="35">
        <v>191</v>
      </c>
      <c r="H4" s="35">
        <v>197</v>
      </c>
      <c r="I4" s="35"/>
      <c r="J4" s="35"/>
      <c r="K4" s="36">
        <v>4</v>
      </c>
      <c r="L4" s="36">
        <v>775</v>
      </c>
      <c r="M4" s="37">
        <v>193.75</v>
      </c>
      <c r="N4" s="38">
        <v>4</v>
      </c>
      <c r="O4" s="39">
        <v>197.75</v>
      </c>
    </row>
    <row r="5" spans="1:17" x14ac:dyDescent="0.3">
      <c r="A5" s="21" t="s">
        <v>63</v>
      </c>
      <c r="B5" s="22" t="s">
        <v>55</v>
      </c>
      <c r="C5" s="23">
        <v>44030</v>
      </c>
      <c r="D5" s="24" t="s">
        <v>32</v>
      </c>
      <c r="E5" s="25">
        <v>190</v>
      </c>
      <c r="F5" s="25">
        <v>197</v>
      </c>
      <c r="G5" s="25">
        <v>197</v>
      </c>
      <c r="H5" s="25">
        <v>197</v>
      </c>
      <c r="I5" s="25"/>
      <c r="J5" s="25"/>
      <c r="K5" s="26">
        <v>4</v>
      </c>
      <c r="L5" s="26">
        <v>781</v>
      </c>
      <c r="M5" s="27">
        <v>195.25</v>
      </c>
      <c r="N5" s="28">
        <v>8</v>
      </c>
      <c r="O5" s="29">
        <v>203.25</v>
      </c>
    </row>
    <row r="6" spans="1:17" x14ac:dyDescent="0.3">
      <c r="A6" s="21" t="s">
        <v>63</v>
      </c>
      <c r="B6" s="22" t="s">
        <v>55</v>
      </c>
      <c r="C6" s="23">
        <v>44051</v>
      </c>
      <c r="D6" s="24" t="s">
        <v>32</v>
      </c>
      <c r="E6" s="25">
        <v>198</v>
      </c>
      <c r="F6" s="25">
        <v>194</v>
      </c>
      <c r="G6" s="25">
        <v>196</v>
      </c>
      <c r="H6" s="25">
        <v>198</v>
      </c>
      <c r="I6" s="25"/>
      <c r="J6" s="25"/>
      <c r="K6" s="26">
        <v>4</v>
      </c>
      <c r="L6" s="26">
        <v>786</v>
      </c>
      <c r="M6" s="27">
        <v>196.5</v>
      </c>
      <c r="N6" s="28">
        <v>4</v>
      </c>
      <c r="O6" s="29">
        <v>200.5</v>
      </c>
    </row>
    <row r="7" spans="1:17" x14ac:dyDescent="0.3">
      <c r="A7" s="32" t="s">
        <v>63</v>
      </c>
      <c r="B7" s="33" t="s">
        <v>55</v>
      </c>
      <c r="C7" s="34">
        <v>44093</v>
      </c>
      <c r="D7" s="24" t="s">
        <v>32</v>
      </c>
      <c r="E7" s="35">
        <v>198</v>
      </c>
      <c r="F7" s="35">
        <v>196</v>
      </c>
      <c r="G7" s="35">
        <v>198.001</v>
      </c>
      <c r="H7" s="35">
        <v>198</v>
      </c>
      <c r="I7" s="35"/>
      <c r="J7" s="35"/>
      <c r="K7" s="36">
        <v>4</v>
      </c>
      <c r="L7" s="36">
        <v>790.00099999999998</v>
      </c>
      <c r="M7" s="37">
        <v>197.50024999999999</v>
      </c>
      <c r="N7" s="38">
        <v>11</v>
      </c>
      <c r="O7" s="39">
        <v>208.50024999999999</v>
      </c>
    </row>
    <row r="8" spans="1:17" x14ac:dyDescent="0.3">
      <c r="A8" s="21" t="s">
        <v>63</v>
      </c>
      <c r="B8" s="22" t="s">
        <v>55</v>
      </c>
      <c r="C8" s="23">
        <v>44114</v>
      </c>
      <c r="D8" s="24" t="s">
        <v>32</v>
      </c>
      <c r="E8" s="25">
        <v>187</v>
      </c>
      <c r="F8" s="25">
        <v>196</v>
      </c>
      <c r="G8" s="25">
        <v>196</v>
      </c>
      <c r="H8" s="25">
        <v>194</v>
      </c>
      <c r="I8" s="25">
        <v>194</v>
      </c>
      <c r="J8" s="25">
        <v>196</v>
      </c>
      <c r="K8" s="26">
        <v>6</v>
      </c>
      <c r="L8" s="26">
        <v>1163</v>
      </c>
      <c r="M8" s="27">
        <v>193.83333333333334</v>
      </c>
      <c r="N8" s="28">
        <v>6</v>
      </c>
      <c r="O8" s="29">
        <v>199.83333333333334</v>
      </c>
    </row>
    <row r="9" spans="1:17" x14ac:dyDescent="0.3">
      <c r="A9" s="21" t="s">
        <v>29</v>
      </c>
      <c r="B9" s="22" t="s">
        <v>55</v>
      </c>
      <c r="C9" s="23">
        <v>44142</v>
      </c>
      <c r="D9" s="24" t="s">
        <v>32</v>
      </c>
      <c r="E9" s="25">
        <v>198</v>
      </c>
      <c r="F9" s="25">
        <v>193</v>
      </c>
      <c r="G9" s="25">
        <v>199</v>
      </c>
      <c r="H9" s="25">
        <v>198</v>
      </c>
      <c r="I9" s="25">
        <v>197</v>
      </c>
      <c r="J9" s="25">
        <v>198</v>
      </c>
      <c r="K9" s="26">
        <v>6</v>
      </c>
      <c r="L9" s="26">
        <v>1183</v>
      </c>
      <c r="M9" s="27">
        <v>197.16666666666666</v>
      </c>
      <c r="N9" s="28">
        <v>16</v>
      </c>
      <c r="O9" s="29">
        <v>213.16666666666666</v>
      </c>
    </row>
    <row r="11" spans="1:17" x14ac:dyDescent="0.3">
      <c r="K11" s="8">
        <f>SUM(K2:K10)</f>
        <v>36</v>
      </c>
      <c r="L11" s="8">
        <f>SUM(L2:L10)</f>
        <v>7016.0020000000004</v>
      </c>
      <c r="M11" s="7">
        <f>SUM(L11/K11)</f>
        <v>194.88894444444446</v>
      </c>
      <c r="N11" s="8">
        <f>SUM(N2:N10)</f>
        <v>62</v>
      </c>
      <c r="O11" s="14">
        <f>SUM(M11+N11)</f>
        <v>256.88894444444446</v>
      </c>
    </row>
  </sheetData>
  <protectedRanges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:D5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6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9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D7" name="Range1_1"/>
    <protectedRange algorithmName="SHA-512" hashValue="ON39YdpmFHfN9f47KpiRvqrKx0V9+erV1CNkpWzYhW/Qyc6aT8rEyCrvauWSYGZK2ia3o7vd3akF07acHAFpOA==" saltValue="yVW9XmDwTqEnmpSGai0KYg==" spinCount="100000" sqref="I7:J7 B7:C7" name="Range1_2"/>
    <protectedRange algorithmName="SHA-512" hashValue="ON39YdpmFHfN9f47KpiRvqrKx0V9+erV1CNkpWzYhW/Qyc6aT8rEyCrvauWSYGZK2ia3o7vd3akF07acHAFpOA==" saltValue="yVW9XmDwTqEnmpSGai0KYg==" spinCount="100000" sqref="E7:H7" name="Range1_3_1_1"/>
    <protectedRange algorithmName="SHA-512" hashValue="ON39YdpmFHfN9f47KpiRvqrKx0V9+erV1CNkpWzYhW/Qyc6aT8rEyCrvauWSYGZK2ia3o7vd3akF07acHAFpOA==" saltValue="yVW9XmDwTqEnmpSGai0KYg==" spinCount="100000" sqref="D8" name="Range1_1_2"/>
    <protectedRange algorithmName="SHA-512" hashValue="ON39YdpmFHfN9f47KpiRvqrKx0V9+erV1CNkpWzYhW/Qyc6aT8rEyCrvauWSYGZK2ia3o7vd3akF07acHAFpOA==" saltValue="yVW9XmDwTqEnmpSGai0KYg==" spinCount="100000" sqref="C8" name="Range1_4_1"/>
    <protectedRange algorithmName="SHA-512" hashValue="ON39YdpmFHfN9f47KpiRvqrKx0V9+erV1CNkpWzYhW/Qyc6aT8rEyCrvauWSYGZK2ia3o7vd3akF07acHAFpOA==" saltValue="yVW9XmDwTqEnmpSGai0KYg==" spinCount="100000" sqref="B8" name="Range1_2_1"/>
    <protectedRange algorithmName="SHA-512" hashValue="ON39YdpmFHfN9f47KpiRvqrKx0V9+erV1CNkpWzYhW/Qyc6aT8rEyCrvauWSYGZK2ia3o7vd3akF07acHAFpOA==" saltValue="yVW9XmDwTqEnmpSGai0KYg==" spinCount="100000" sqref="I8:J8" name="Range1_5_1"/>
    <protectedRange algorithmName="SHA-512" hashValue="ON39YdpmFHfN9f47KpiRvqrKx0V9+erV1CNkpWzYhW/Qyc6aT8rEyCrvauWSYGZK2ia3o7vd3akF07acHAFpOA==" saltValue="yVW9XmDwTqEnmpSGai0KYg==" spinCount="100000" sqref="E8:H8" name="Range1_3_1_1_1"/>
    <protectedRange algorithmName="SHA-512" hashValue="ON39YdpmFHfN9f47KpiRvqrKx0V9+erV1CNkpWzYhW/Qyc6aT8rEyCrvauWSYGZK2ia3o7vd3akF07acHAFpOA==" saltValue="yVW9XmDwTqEnmpSGai0KYg==" spinCount="100000" sqref="I9:J9 B9:C9" name="Range1_1_3"/>
    <protectedRange algorithmName="SHA-512" hashValue="ON39YdpmFHfN9f47KpiRvqrKx0V9+erV1CNkpWzYhW/Qyc6aT8rEyCrvauWSYGZK2ia3o7vd3akF07acHAFpOA==" saltValue="yVW9XmDwTqEnmpSGai0KYg==" spinCount="100000" sqref="E9:H9" name="Range1_3_4"/>
  </protectedRanges>
  <conditionalFormatting sqref="H2">
    <cfRule type="top10" dxfId="383" priority="51" rank="1"/>
  </conditionalFormatting>
  <conditionalFormatting sqref="G2">
    <cfRule type="top10" dxfId="382" priority="52" rank="1"/>
  </conditionalFormatting>
  <conditionalFormatting sqref="F2">
    <cfRule type="top10" dxfId="381" priority="53" rank="1"/>
  </conditionalFormatting>
  <conditionalFormatting sqref="E2">
    <cfRule type="top10" dxfId="380" priority="54" rank="1"/>
  </conditionalFormatting>
  <conditionalFormatting sqref="I2">
    <cfRule type="top10" dxfId="379" priority="49" rank="1"/>
  </conditionalFormatting>
  <conditionalFormatting sqref="J2">
    <cfRule type="top10" dxfId="378" priority="50" rank="1"/>
  </conditionalFormatting>
  <conditionalFormatting sqref="I3">
    <cfRule type="top10" dxfId="377" priority="48" rank="1"/>
  </conditionalFormatting>
  <conditionalFormatting sqref="E3">
    <cfRule type="top10" dxfId="376" priority="47" rank="1"/>
  </conditionalFormatting>
  <conditionalFormatting sqref="F3">
    <cfRule type="top10" dxfId="375" priority="46" rank="1"/>
  </conditionalFormatting>
  <conditionalFormatting sqref="G3">
    <cfRule type="top10" dxfId="374" priority="45" rank="1"/>
  </conditionalFormatting>
  <conditionalFormatting sqref="H3">
    <cfRule type="top10" dxfId="373" priority="44" rank="1"/>
  </conditionalFormatting>
  <conditionalFormatting sqref="J3">
    <cfRule type="top10" dxfId="372" priority="43" rank="1"/>
  </conditionalFormatting>
  <conditionalFormatting sqref="I4">
    <cfRule type="top10" dxfId="371" priority="42" rank="1"/>
  </conditionalFormatting>
  <conditionalFormatting sqref="E4">
    <cfRule type="top10" dxfId="370" priority="41" rank="1"/>
  </conditionalFormatting>
  <conditionalFormatting sqref="F4">
    <cfRule type="top10" dxfId="369" priority="40" rank="1"/>
  </conditionalFormatting>
  <conditionalFormatting sqref="G4">
    <cfRule type="top10" dxfId="368" priority="39" rank="1"/>
  </conditionalFormatting>
  <conditionalFormatting sqref="H4">
    <cfRule type="top10" dxfId="367" priority="38" rank="1"/>
  </conditionalFormatting>
  <conditionalFormatting sqref="J4">
    <cfRule type="top10" dxfId="366" priority="37" rank="1"/>
  </conditionalFormatting>
  <conditionalFormatting sqref="I5">
    <cfRule type="top10" dxfId="365" priority="36" rank="1"/>
  </conditionalFormatting>
  <conditionalFormatting sqref="E5">
    <cfRule type="top10" dxfId="364" priority="35" rank="1"/>
  </conditionalFormatting>
  <conditionalFormatting sqref="F5">
    <cfRule type="top10" dxfId="363" priority="34" rank="1"/>
  </conditionalFormatting>
  <conditionalFormatting sqref="G5">
    <cfRule type="top10" dxfId="362" priority="33" rank="1"/>
  </conditionalFormatting>
  <conditionalFormatting sqref="H5">
    <cfRule type="top10" dxfId="361" priority="32" rank="1"/>
  </conditionalFormatting>
  <conditionalFormatting sqref="J5">
    <cfRule type="top10" dxfId="360" priority="31" rank="1"/>
  </conditionalFormatting>
  <conditionalFormatting sqref="I6">
    <cfRule type="top10" dxfId="359" priority="24" rank="1"/>
  </conditionalFormatting>
  <conditionalFormatting sqref="E6">
    <cfRule type="top10" dxfId="358" priority="23" rank="1"/>
  </conditionalFormatting>
  <conditionalFormatting sqref="F6">
    <cfRule type="top10" dxfId="357" priority="22" rank="1"/>
  </conditionalFormatting>
  <conditionalFormatting sqref="G6">
    <cfRule type="top10" dxfId="356" priority="21" rank="1"/>
  </conditionalFormatting>
  <conditionalFormatting sqref="H6">
    <cfRule type="top10" dxfId="355" priority="20" rank="1"/>
  </conditionalFormatting>
  <conditionalFormatting sqref="J6">
    <cfRule type="top10" dxfId="354" priority="19" rank="1"/>
  </conditionalFormatting>
  <conditionalFormatting sqref="I7">
    <cfRule type="top10" dxfId="353" priority="18" rank="1"/>
  </conditionalFormatting>
  <conditionalFormatting sqref="E7">
    <cfRule type="top10" dxfId="352" priority="17" rank="1"/>
  </conditionalFormatting>
  <conditionalFormatting sqref="F7">
    <cfRule type="top10" dxfId="351" priority="16" rank="1"/>
  </conditionalFormatting>
  <conditionalFormatting sqref="G7">
    <cfRule type="top10" dxfId="350" priority="15" rank="1"/>
  </conditionalFormatting>
  <conditionalFormatting sqref="H7">
    <cfRule type="top10" dxfId="349" priority="14" rank="1"/>
  </conditionalFormatting>
  <conditionalFormatting sqref="J7">
    <cfRule type="top10" dxfId="348" priority="13" rank="1"/>
  </conditionalFormatting>
  <conditionalFormatting sqref="I8">
    <cfRule type="top10" dxfId="347" priority="12" rank="1"/>
  </conditionalFormatting>
  <conditionalFormatting sqref="E8">
    <cfRule type="top10" dxfId="346" priority="11" rank="1"/>
  </conditionalFormatting>
  <conditionalFormatting sqref="F8">
    <cfRule type="top10" dxfId="345" priority="10" rank="1"/>
  </conditionalFormatting>
  <conditionalFormatting sqref="G8">
    <cfRule type="top10" dxfId="344" priority="9" rank="1"/>
  </conditionalFormatting>
  <conditionalFormatting sqref="H8">
    <cfRule type="top10" dxfId="343" priority="8" rank="1"/>
  </conditionalFormatting>
  <conditionalFormatting sqref="J8">
    <cfRule type="top10" dxfId="342" priority="7" rank="1"/>
  </conditionalFormatting>
  <conditionalFormatting sqref="F9">
    <cfRule type="top10" dxfId="341" priority="5" rank="1"/>
  </conditionalFormatting>
  <conditionalFormatting sqref="G9">
    <cfRule type="top10" dxfId="340" priority="4" rank="1"/>
  </conditionalFormatting>
  <conditionalFormatting sqref="H9">
    <cfRule type="top10" dxfId="339" priority="3" rank="1"/>
  </conditionalFormatting>
  <conditionalFormatting sqref="I9">
    <cfRule type="top10" dxfId="338" priority="1" rank="1"/>
  </conditionalFormatting>
  <conditionalFormatting sqref="J9">
    <cfRule type="top10" dxfId="337" priority="2" rank="1"/>
  </conditionalFormatting>
  <conditionalFormatting sqref="E9">
    <cfRule type="top10" dxfId="336" priority="6" rank="1"/>
  </conditionalFormatting>
  <hyperlinks>
    <hyperlink ref="Q1" location="'Arkansas 2020 Ranking'!A1" display="Back to Ranking" xr:uid="{7BD76966-3BD8-42CD-818A-55C5093D81C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20C1F1-1AB1-4F10-BEE2-80A54EA2E08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9B4B-751B-4C45-A779-E8FFFE42BED0}">
  <dimension ref="A1:Q22"/>
  <sheetViews>
    <sheetView workbookViewId="0">
      <selection activeCell="D10" sqref="D10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41</v>
      </c>
      <c r="C2" s="23">
        <v>43918</v>
      </c>
      <c r="D2" s="24" t="s">
        <v>32</v>
      </c>
      <c r="E2" s="25">
        <v>193</v>
      </c>
      <c r="F2" s="25">
        <v>189</v>
      </c>
      <c r="G2" s="25">
        <v>187</v>
      </c>
      <c r="H2" s="25">
        <v>182</v>
      </c>
      <c r="I2" s="25"/>
      <c r="J2" s="25"/>
      <c r="K2" s="26">
        <f>COUNT(E2:J2)</f>
        <v>4</v>
      </c>
      <c r="L2" s="26">
        <f>SUM(E2:J2)</f>
        <v>751</v>
      </c>
      <c r="M2" s="27">
        <f>IFERROR(L2/K2,0)</f>
        <v>187.75</v>
      </c>
      <c r="N2" s="28">
        <v>2</v>
      </c>
      <c r="O2" s="29">
        <f>SUM(M2+N2)</f>
        <v>189.75</v>
      </c>
    </row>
    <row r="3" spans="1:17" x14ac:dyDescent="0.3">
      <c r="A3" s="21" t="s">
        <v>63</v>
      </c>
      <c r="B3" s="22" t="s">
        <v>41</v>
      </c>
      <c r="C3" s="23">
        <v>44002</v>
      </c>
      <c r="D3" s="24" t="s">
        <v>32</v>
      </c>
      <c r="E3" s="25">
        <v>194</v>
      </c>
      <c r="F3" s="25">
        <v>191</v>
      </c>
      <c r="G3" s="25">
        <v>194</v>
      </c>
      <c r="H3" s="25">
        <v>189</v>
      </c>
      <c r="I3" s="25"/>
      <c r="J3" s="25"/>
      <c r="K3" s="26">
        <v>4</v>
      </c>
      <c r="L3" s="26">
        <v>768</v>
      </c>
      <c r="M3" s="27">
        <v>192</v>
      </c>
      <c r="N3" s="28">
        <v>2</v>
      </c>
      <c r="O3" s="29">
        <v>194</v>
      </c>
    </row>
    <row r="4" spans="1:17" x14ac:dyDescent="0.3">
      <c r="A4" s="21" t="s">
        <v>63</v>
      </c>
      <c r="B4" s="22" t="s">
        <v>41</v>
      </c>
      <c r="C4" s="23">
        <v>44051</v>
      </c>
      <c r="D4" s="24" t="s">
        <v>32</v>
      </c>
      <c r="E4" s="25">
        <v>194</v>
      </c>
      <c r="F4" s="25">
        <v>197</v>
      </c>
      <c r="G4" s="25">
        <v>197</v>
      </c>
      <c r="H4" s="25">
        <v>194</v>
      </c>
      <c r="I4" s="25"/>
      <c r="J4" s="25"/>
      <c r="K4" s="26">
        <v>4</v>
      </c>
      <c r="L4" s="26">
        <v>782</v>
      </c>
      <c r="M4" s="27">
        <v>195.5</v>
      </c>
      <c r="N4" s="28">
        <v>2</v>
      </c>
      <c r="O4" s="29">
        <v>197.5</v>
      </c>
    </row>
    <row r="5" spans="1:17" x14ac:dyDescent="0.3">
      <c r="A5" s="32" t="s">
        <v>63</v>
      </c>
      <c r="B5" s="33" t="s">
        <v>41</v>
      </c>
      <c r="C5" s="34">
        <v>44093</v>
      </c>
      <c r="D5" s="24" t="s">
        <v>32</v>
      </c>
      <c r="E5" s="35">
        <v>190</v>
      </c>
      <c r="F5" s="35">
        <v>184</v>
      </c>
      <c r="G5" s="35">
        <v>191</v>
      </c>
      <c r="H5" s="35">
        <v>189</v>
      </c>
      <c r="I5" s="35"/>
      <c r="J5" s="35"/>
      <c r="K5" s="36">
        <v>4</v>
      </c>
      <c r="L5" s="36">
        <v>754</v>
      </c>
      <c r="M5" s="37">
        <v>188.5</v>
      </c>
      <c r="N5" s="38">
        <v>2</v>
      </c>
      <c r="O5" s="39">
        <v>190.5</v>
      </c>
    </row>
    <row r="6" spans="1:17" x14ac:dyDescent="0.3">
      <c r="A6" s="21" t="s">
        <v>63</v>
      </c>
      <c r="B6" s="22" t="s">
        <v>41</v>
      </c>
      <c r="C6" s="23">
        <v>44114</v>
      </c>
      <c r="D6" s="24" t="s">
        <v>32</v>
      </c>
      <c r="E6" s="25">
        <v>190</v>
      </c>
      <c r="F6" s="25">
        <v>189</v>
      </c>
      <c r="G6" s="25">
        <v>192</v>
      </c>
      <c r="H6" s="25">
        <v>191</v>
      </c>
      <c r="I6" s="25">
        <v>194</v>
      </c>
      <c r="J6" s="25">
        <v>186</v>
      </c>
      <c r="K6" s="26">
        <v>6</v>
      </c>
      <c r="L6" s="26">
        <v>1142</v>
      </c>
      <c r="M6" s="27">
        <v>190.33333333333334</v>
      </c>
      <c r="N6" s="28">
        <v>4</v>
      </c>
      <c r="O6" s="29">
        <v>194.33333333333334</v>
      </c>
    </row>
    <row r="9" spans="1:17" x14ac:dyDescent="0.3">
      <c r="K9" s="8">
        <f>SUM(K2:K8)</f>
        <v>22</v>
      </c>
      <c r="L9" s="8">
        <f>SUM(L2:L8)</f>
        <v>4197</v>
      </c>
      <c r="M9" s="7">
        <f>SUM(L9/K9)</f>
        <v>190.77272727272728</v>
      </c>
      <c r="N9" s="8">
        <f>SUM(N2:N8)</f>
        <v>12</v>
      </c>
      <c r="O9" s="8">
        <f>SUM(M9+N9)</f>
        <v>202.77272727272728</v>
      </c>
    </row>
    <row r="17" spans="1:15" ht="28.8" x14ac:dyDescent="0.3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3">
      <c r="A18" s="21" t="s">
        <v>20</v>
      </c>
      <c r="B18" s="22" t="s">
        <v>41</v>
      </c>
      <c r="C18" s="23">
        <v>43939</v>
      </c>
      <c r="D18" s="24" t="s">
        <v>32</v>
      </c>
      <c r="E18" s="25">
        <v>181</v>
      </c>
      <c r="F18" s="25">
        <v>0</v>
      </c>
      <c r="G18" s="25">
        <v>190</v>
      </c>
      <c r="H18" s="25">
        <v>190</v>
      </c>
      <c r="I18" s="25"/>
      <c r="J18" s="25"/>
      <c r="K18" s="26">
        <f t="shared" ref="K18" si="0">COUNT(E18:J18)</f>
        <v>4</v>
      </c>
      <c r="L18" s="26">
        <f t="shared" ref="L18" si="1">SUM(E18:J18)</f>
        <v>561</v>
      </c>
      <c r="M18" s="27">
        <f t="shared" ref="M18" si="2">IFERROR(L18/K18,0)</f>
        <v>140.25</v>
      </c>
      <c r="N18" s="28">
        <v>4</v>
      </c>
      <c r="O18" s="29">
        <f t="shared" ref="O18" si="3">SUM(M18+N18)</f>
        <v>144.25</v>
      </c>
    </row>
    <row r="19" spans="1:15" x14ac:dyDescent="0.3">
      <c r="A19" s="21" t="s">
        <v>20</v>
      </c>
      <c r="B19" s="22" t="s">
        <v>41</v>
      </c>
      <c r="C19" s="23">
        <v>44142</v>
      </c>
      <c r="D19" s="24" t="s">
        <v>32</v>
      </c>
      <c r="E19" s="25">
        <v>190</v>
      </c>
      <c r="F19" s="25">
        <v>187</v>
      </c>
      <c r="G19" s="25">
        <v>181</v>
      </c>
      <c r="H19" s="25">
        <v>189</v>
      </c>
      <c r="I19" s="25">
        <v>190</v>
      </c>
      <c r="J19" s="25">
        <v>189</v>
      </c>
      <c r="K19" s="26">
        <v>6</v>
      </c>
      <c r="L19" s="26">
        <v>1126</v>
      </c>
      <c r="M19" s="27">
        <v>187.66666666666666</v>
      </c>
      <c r="N19" s="28">
        <v>10</v>
      </c>
      <c r="O19" s="29">
        <v>197.66666666666666</v>
      </c>
    </row>
    <row r="22" spans="1:15" x14ac:dyDescent="0.3">
      <c r="K22" s="8">
        <f>SUM(K18:K21)</f>
        <v>10</v>
      </c>
      <c r="L22" s="8">
        <f>SUM(L18:L21)</f>
        <v>1687</v>
      </c>
      <c r="M22" s="7">
        <f>SUM(L22/K22)</f>
        <v>168.7</v>
      </c>
      <c r="N22" s="8">
        <f>SUM(N18:N21)</f>
        <v>14</v>
      </c>
      <c r="O22" s="8">
        <f>SUM(M22+N22)</f>
        <v>182.7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"/>
    <protectedRange algorithmName="SHA-512" hashValue="ON39YdpmFHfN9f47KpiRvqrKx0V9+erV1CNkpWzYhW/Qyc6aT8rEyCrvauWSYGZK2ia3o7vd3akF07acHAFpOA==" saltValue="yVW9XmDwTqEnmpSGai0KYg==" spinCount="100000" sqref="I2:J2 B2:C2 B18:C18" name="Range1"/>
    <protectedRange algorithmName="SHA-512" hashValue="ON39YdpmFHfN9f47KpiRvqrKx0V9+erV1CNkpWzYhW/Qyc6aT8rEyCrvauWSYGZK2ia3o7vd3akF07acHAFpOA==" saltValue="yVW9XmDwTqEnmpSGai0KYg==" spinCount="100000" sqref="D2 D18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E18:J18" name="Range1_5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6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I5:J5 B5:C5" name="Range1_2_1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C6" name="Range1_4_2"/>
    <protectedRange algorithmName="SHA-512" hashValue="ON39YdpmFHfN9f47KpiRvqrKx0V9+erV1CNkpWzYhW/Qyc6aT8rEyCrvauWSYGZK2ia3o7vd3akF07acHAFpOA==" saltValue="yVW9XmDwTqEnmpSGai0KYg==" spinCount="100000" sqref="B6" name="Range1_2_1_2"/>
    <protectedRange algorithmName="SHA-512" hashValue="ON39YdpmFHfN9f47KpiRvqrKx0V9+erV1CNkpWzYhW/Qyc6aT8rEyCrvauWSYGZK2ia3o7vd3akF07acHAFpOA==" saltValue="yVW9XmDwTqEnmpSGai0KYg==" spinCount="100000" sqref="I6:J6" name="Range1_5_2"/>
    <protectedRange algorithmName="SHA-512" hashValue="ON39YdpmFHfN9f47KpiRvqrKx0V9+erV1CNkpWzYhW/Qyc6aT8rEyCrvauWSYGZK2ia3o7vd3akF07acHAFpOA==" saltValue="yVW9XmDwTqEnmpSGai0KYg==" spinCount="100000" sqref="E6:H6" name="Range1_3_1_1_2"/>
    <protectedRange algorithmName="SHA-512" hashValue="ON39YdpmFHfN9f47KpiRvqrKx0V9+erV1CNkpWzYhW/Qyc6aT8rEyCrvauWSYGZK2ia3o7vd3akF07acHAFpOA==" saltValue="yVW9XmDwTqEnmpSGai0KYg==" spinCount="100000" sqref="C19" name="Range1_1_4"/>
    <protectedRange algorithmName="SHA-512" hashValue="ON39YdpmFHfN9f47KpiRvqrKx0V9+erV1CNkpWzYhW/Qyc6aT8rEyCrvauWSYGZK2ia3o7vd3akF07acHAFpOA==" saltValue="yVW9XmDwTqEnmpSGai0KYg==" spinCount="100000" sqref="E19:J19 B19" name="Range1_9"/>
  </protectedRanges>
  <conditionalFormatting sqref="F2">
    <cfRule type="top10" dxfId="335" priority="47" rank="1"/>
  </conditionalFormatting>
  <conditionalFormatting sqref="G2">
    <cfRule type="top10" dxfId="334" priority="46" rank="1"/>
  </conditionalFormatting>
  <conditionalFormatting sqref="H2">
    <cfRule type="top10" dxfId="333" priority="45" rank="1"/>
  </conditionalFormatting>
  <conditionalFormatting sqref="I2">
    <cfRule type="top10" dxfId="332" priority="43" rank="1"/>
  </conditionalFormatting>
  <conditionalFormatting sqref="J2">
    <cfRule type="top10" dxfId="331" priority="44" rank="1"/>
  </conditionalFormatting>
  <conditionalFormatting sqref="E2">
    <cfRule type="top10" dxfId="330" priority="48" rank="1"/>
  </conditionalFormatting>
  <conditionalFormatting sqref="F18">
    <cfRule type="top10" dxfId="329" priority="35" rank="1"/>
  </conditionalFormatting>
  <conditionalFormatting sqref="G18">
    <cfRule type="top10" dxfId="328" priority="34" rank="1"/>
  </conditionalFormatting>
  <conditionalFormatting sqref="H18">
    <cfRule type="top10" dxfId="327" priority="33" rank="1"/>
  </conditionalFormatting>
  <conditionalFormatting sqref="E18">
    <cfRule type="top10" dxfId="326" priority="36" rank="1"/>
  </conditionalFormatting>
  <conditionalFormatting sqref="I18">
    <cfRule type="top10" dxfId="325" priority="32" rank="1"/>
  </conditionalFormatting>
  <conditionalFormatting sqref="J18">
    <cfRule type="top10" dxfId="324" priority="31" rank="1"/>
  </conditionalFormatting>
  <conditionalFormatting sqref="I3">
    <cfRule type="top10" dxfId="323" priority="30" rank="1"/>
  </conditionalFormatting>
  <conditionalFormatting sqref="E3">
    <cfRule type="top10" dxfId="322" priority="29" rank="1"/>
  </conditionalFormatting>
  <conditionalFormatting sqref="F3">
    <cfRule type="top10" dxfId="321" priority="28" rank="1"/>
  </conditionalFormatting>
  <conditionalFormatting sqref="G3">
    <cfRule type="top10" dxfId="320" priority="27" rank="1"/>
  </conditionalFormatting>
  <conditionalFormatting sqref="H3">
    <cfRule type="top10" dxfId="319" priority="26" rank="1"/>
  </conditionalFormatting>
  <conditionalFormatting sqref="J3">
    <cfRule type="top10" dxfId="318" priority="25" rank="1"/>
  </conditionalFormatting>
  <conditionalFormatting sqref="I4">
    <cfRule type="top10" dxfId="317" priority="24" rank="1"/>
  </conditionalFormatting>
  <conditionalFormatting sqref="E4">
    <cfRule type="top10" dxfId="316" priority="23" rank="1"/>
  </conditionalFormatting>
  <conditionalFormatting sqref="F4">
    <cfRule type="top10" dxfId="315" priority="22" rank="1"/>
  </conditionalFormatting>
  <conditionalFormatting sqref="G4">
    <cfRule type="top10" dxfId="314" priority="21" rank="1"/>
  </conditionalFormatting>
  <conditionalFormatting sqref="H4">
    <cfRule type="top10" dxfId="313" priority="20" rank="1"/>
  </conditionalFormatting>
  <conditionalFormatting sqref="J4">
    <cfRule type="top10" dxfId="312" priority="19" rank="1"/>
  </conditionalFormatting>
  <conditionalFormatting sqref="I5">
    <cfRule type="top10" dxfId="311" priority="18" rank="1"/>
  </conditionalFormatting>
  <conditionalFormatting sqref="E5">
    <cfRule type="top10" dxfId="310" priority="17" rank="1"/>
  </conditionalFormatting>
  <conditionalFormatting sqref="F5">
    <cfRule type="top10" dxfId="309" priority="16" rank="1"/>
  </conditionalFormatting>
  <conditionalFormatting sqref="G5">
    <cfRule type="top10" dxfId="308" priority="15" rank="1"/>
  </conditionalFormatting>
  <conditionalFormatting sqref="H5">
    <cfRule type="top10" dxfId="307" priority="14" rank="1"/>
  </conditionalFormatting>
  <conditionalFormatting sqref="J5">
    <cfRule type="top10" dxfId="306" priority="13" rank="1"/>
  </conditionalFormatting>
  <conditionalFormatting sqref="I6">
    <cfRule type="top10" dxfId="305" priority="12" rank="1"/>
  </conditionalFormatting>
  <conditionalFormatting sqref="E6">
    <cfRule type="top10" dxfId="304" priority="11" rank="1"/>
  </conditionalFormatting>
  <conditionalFormatting sqref="F6">
    <cfRule type="top10" dxfId="303" priority="10" rank="1"/>
  </conditionalFormatting>
  <conditionalFormatting sqref="G6">
    <cfRule type="top10" dxfId="302" priority="9" rank="1"/>
  </conditionalFormatting>
  <conditionalFormatting sqref="H6">
    <cfRule type="top10" dxfId="301" priority="8" rank="1"/>
  </conditionalFormatting>
  <conditionalFormatting sqref="J6">
    <cfRule type="top10" dxfId="300" priority="7" rank="1"/>
  </conditionalFormatting>
  <conditionalFormatting sqref="E19">
    <cfRule type="top10" dxfId="299" priority="6" rank="1"/>
  </conditionalFormatting>
  <conditionalFormatting sqref="F19">
    <cfRule type="top10" dxfId="298" priority="5" rank="1"/>
  </conditionalFormatting>
  <conditionalFormatting sqref="G19">
    <cfRule type="top10" dxfId="297" priority="4" rank="1"/>
  </conditionalFormatting>
  <conditionalFormatting sqref="H19">
    <cfRule type="top10" dxfId="296" priority="3" rank="1"/>
  </conditionalFormatting>
  <conditionalFormatting sqref="I19">
    <cfRule type="top10" dxfId="295" priority="2" rank="1"/>
  </conditionalFormatting>
  <conditionalFormatting sqref="J19">
    <cfRule type="top10" dxfId="294" priority="1" rank="1"/>
  </conditionalFormatting>
  <hyperlinks>
    <hyperlink ref="Q1" location="'Arkansas 2020 Ranking'!A1" display="Back to Ranking" xr:uid="{D6C6230E-3A3E-4D47-B0CB-9F5B2D6AEC3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54AC7F-5DE2-4AF6-89D3-697994E8DE5C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82C51-A67D-4777-8710-304560E3DD9B}">
  <dimension ref="A1:Q5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63</v>
      </c>
      <c r="B2" s="22" t="s">
        <v>64</v>
      </c>
      <c r="C2" s="23">
        <v>43960</v>
      </c>
      <c r="D2" s="24" t="s">
        <v>32</v>
      </c>
      <c r="E2" s="25">
        <v>197</v>
      </c>
      <c r="F2" s="25">
        <v>193</v>
      </c>
      <c r="G2" s="25">
        <v>197</v>
      </c>
      <c r="H2" s="25">
        <v>191</v>
      </c>
      <c r="I2" s="25"/>
      <c r="J2" s="25"/>
      <c r="K2" s="26">
        <v>4</v>
      </c>
      <c r="L2" s="26">
        <v>778</v>
      </c>
      <c r="M2" s="27">
        <v>194.5</v>
      </c>
      <c r="N2" s="28">
        <v>9</v>
      </c>
      <c r="O2" s="29">
        <v>203.5</v>
      </c>
    </row>
    <row r="5" spans="1:17" x14ac:dyDescent="0.3">
      <c r="K5" s="8">
        <f>SUM(K2:K4)</f>
        <v>4</v>
      </c>
      <c r="L5" s="8">
        <f>SUM(L2:L4)</f>
        <v>778</v>
      </c>
      <c r="M5" s="7">
        <f>SUM(L5/K5)</f>
        <v>194.5</v>
      </c>
      <c r="N5" s="8">
        <f>SUM(N2:N4)</f>
        <v>9</v>
      </c>
      <c r="O5" s="14">
        <f>SUM(M5+N5)</f>
        <v>203.5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I2">
    <cfRule type="top10" dxfId="293" priority="6" rank="1"/>
  </conditionalFormatting>
  <conditionalFormatting sqref="E2">
    <cfRule type="top10" dxfId="292" priority="5" rank="1"/>
  </conditionalFormatting>
  <conditionalFormatting sqref="F2">
    <cfRule type="top10" dxfId="291" priority="4" rank="1"/>
  </conditionalFormatting>
  <conditionalFormatting sqref="G2">
    <cfRule type="top10" dxfId="290" priority="3" rank="1"/>
  </conditionalFormatting>
  <conditionalFormatting sqref="H2">
    <cfRule type="top10" dxfId="289" priority="2" rank="1"/>
  </conditionalFormatting>
  <conditionalFormatting sqref="J2">
    <cfRule type="top10" dxfId="288" priority="1" rank="1"/>
  </conditionalFormatting>
  <hyperlinks>
    <hyperlink ref="Q1" location="'Arkansas 2020 Ranking'!A1" display="Back to Ranking" xr:uid="{AD404ED3-73B6-4F4B-9193-14D5A101A9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4F4520-D3D6-435B-9A64-640D3F5BC7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3FE7-3408-4C64-8551-A79261CEEF41}">
  <dimension ref="A1:Q5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5" max="15" width="9.109375" style="13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61</v>
      </c>
      <c r="C2" s="23">
        <v>43939</v>
      </c>
      <c r="D2" s="24" t="s">
        <v>32</v>
      </c>
      <c r="E2" s="25">
        <v>193</v>
      </c>
      <c r="F2" s="25">
        <v>189</v>
      </c>
      <c r="G2" s="25">
        <v>192</v>
      </c>
      <c r="H2" s="25">
        <v>193</v>
      </c>
      <c r="I2" s="25"/>
      <c r="J2" s="25"/>
      <c r="K2" s="26">
        <f>COUNT(E2:J2)</f>
        <v>4</v>
      </c>
      <c r="L2" s="26">
        <f>SUM(E2:J2)</f>
        <v>767</v>
      </c>
      <c r="M2" s="27">
        <f>IFERROR(L2/K2,0)</f>
        <v>191.75</v>
      </c>
      <c r="N2" s="28">
        <v>3</v>
      </c>
      <c r="O2" s="29">
        <f>SUM(M2+N2)</f>
        <v>194.75</v>
      </c>
    </row>
    <row r="5" spans="1:17" x14ac:dyDescent="0.3">
      <c r="K5" s="8">
        <f>SUM(K2:K4)</f>
        <v>4</v>
      </c>
      <c r="L5" s="8">
        <f>SUM(L2:L4)</f>
        <v>767</v>
      </c>
      <c r="M5" s="7">
        <f>SUM(L5/K5)</f>
        <v>191.75</v>
      </c>
      <c r="N5" s="8">
        <f>SUM(N2:N4)</f>
        <v>3</v>
      </c>
      <c r="O5" s="14">
        <f>SUM(M5+N5)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287" priority="5" rank="1"/>
  </conditionalFormatting>
  <conditionalFormatting sqref="G2">
    <cfRule type="top10" dxfId="286" priority="4" rank="1"/>
  </conditionalFormatting>
  <conditionalFormatting sqref="H2">
    <cfRule type="top10" dxfId="285" priority="3" rank="1"/>
  </conditionalFormatting>
  <conditionalFormatting sqref="I2">
    <cfRule type="top10" dxfId="284" priority="1" rank="1"/>
  </conditionalFormatting>
  <conditionalFormatting sqref="J2">
    <cfRule type="top10" dxfId="283" priority="2" rank="1"/>
  </conditionalFormatting>
  <conditionalFormatting sqref="E2">
    <cfRule type="top10" dxfId="282" priority="6" rank="1"/>
  </conditionalFormatting>
  <hyperlinks>
    <hyperlink ref="Q1" location="'Arkansas 2020 Ranking'!A1" display="Back to Ranking" xr:uid="{2791116A-E4C9-4BEF-A675-B912C12C3C4D}"/>
  </hyperlink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7FF4C1-A7FA-40CA-994C-BE2887E18FD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12"/>
  <sheetViews>
    <sheetView workbookViewId="0">
      <selection activeCell="A9" sqref="A9:O9"/>
    </sheetView>
  </sheetViews>
  <sheetFormatPr defaultRowHeight="14.4" x14ac:dyDescent="0.3"/>
  <cols>
    <col min="1" max="1" width="18" customWidth="1"/>
    <col min="2" max="2" width="13.441406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34</v>
      </c>
      <c r="C2" s="23">
        <v>43918</v>
      </c>
      <c r="D2" s="24" t="s">
        <v>32</v>
      </c>
      <c r="E2" s="25">
        <v>195</v>
      </c>
      <c r="F2" s="25">
        <v>192</v>
      </c>
      <c r="G2" s="25">
        <v>191</v>
      </c>
      <c r="H2" s="25">
        <v>193</v>
      </c>
      <c r="I2" s="25"/>
      <c r="J2" s="25"/>
      <c r="K2" s="26">
        <f>COUNT(E2:J2)</f>
        <v>4</v>
      </c>
      <c r="L2" s="26">
        <f>SUM(E2:J2)</f>
        <v>771</v>
      </c>
      <c r="M2" s="27">
        <f>IFERROR(L2/K2,0)</f>
        <v>192.75</v>
      </c>
      <c r="N2" s="28">
        <v>5</v>
      </c>
      <c r="O2" s="29">
        <f>SUM(M2+N2)</f>
        <v>197.75</v>
      </c>
    </row>
    <row r="3" spans="1:17" x14ac:dyDescent="0.3">
      <c r="A3" s="21" t="s">
        <v>29</v>
      </c>
      <c r="B3" s="22" t="s">
        <v>34</v>
      </c>
      <c r="C3" s="23">
        <v>43939</v>
      </c>
      <c r="D3" s="24" t="s">
        <v>32</v>
      </c>
      <c r="E3" s="25">
        <v>191</v>
      </c>
      <c r="F3" s="25">
        <v>190</v>
      </c>
      <c r="G3" s="25">
        <v>195</v>
      </c>
      <c r="H3" s="25">
        <v>190</v>
      </c>
      <c r="I3" s="25"/>
      <c r="J3" s="25"/>
      <c r="K3" s="26">
        <f>COUNT(E3:J3)</f>
        <v>4</v>
      </c>
      <c r="L3" s="26">
        <f>SUM(E3:J3)</f>
        <v>766</v>
      </c>
      <c r="M3" s="27">
        <f>IFERROR(L3/K3,0)</f>
        <v>191.5</v>
      </c>
      <c r="N3" s="28">
        <v>2</v>
      </c>
      <c r="O3" s="29">
        <f>SUM(M3+N3)</f>
        <v>193.5</v>
      </c>
    </row>
    <row r="4" spans="1:17" x14ac:dyDescent="0.3">
      <c r="A4" s="21" t="s">
        <v>63</v>
      </c>
      <c r="B4" s="22" t="s">
        <v>34</v>
      </c>
      <c r="C4" s="23">
        <v>44002</v>
      </c>
      <c r="D4" s="24" t="s">
        <v>32</v>
      </c>
      <c r="E4" s="25">
        <v>198</v>
      </c>
      <c r="F4" s="25">
        <v>199</v>
      </c>
      <c r="G4" s="25">
        <v>196</v>
      </c>
      <c r="H4" s="25">
        <v>196</v>
      </c>
      <c r="I4" s="25"/>
      <c r="J4" s="25"/>
      <c r="K4" s="26">
        <v>4</v>
      </c>
      <c r="L4" s="26">
        <v>789</v>
      </c>
      <c r="M4" s="27">
        <v>197.25</v>
      </c>
      <c r="N4" s="28">
        <v>6</v>
      </c>
      <c r="O4" s="29">
        <v>203.25</v>
      </c>
    </row>
    <row r="5" spans="1:17" x14ac:dyDescent="0.3">
      <c r="A5" s="21" t="s">
        <v>63</v>
      </c>
      <c r="B5" s="22" t="s">
        <v>34</v>
      </c>
      <c r="C5" s="23">
        <v>44030</v>
      </c>
      <c r="D5" s="24" t="s">
        <v>32</v>
      </c>
      <c r="E5" s="25">
        <v>194</v>
      </c>
      <c r="F5" s="25">
        <v>193</v>
      </c>
      <c r="G5" s="25">
        <v>196</v>
      </c>
      <c r="H5" s="25">
        <v>197</v>
      </c>
      <c r="I5" s="25"/>
      <c r="J5" s="25"/>
      <c r="K5" s="26">
        <v>4</v>
      </c>
      <c r="L5" s="26">
        <v>780</v>
      </c>
      <c r="M5" s="27">
        <v>195</v>
      </c>
      <c r="N5" s="28">
        <v>3</v>
      </c>
      <c r="O5" s="29">
        <v>198</v>
      </c>
    </row>
    <row r="6" spans="1:17" x14ac:dyDescent="0.3">
      <c r="A6" s="21" t="s">
        <v>63</v>
      </c>
      <c r="B6" s="22" t="s">
        <v>34</v>
      </c>
      <c r="C6" s="23">
        <v>44051</v>
      </c>
      <c r="D6" s="24" t="s">
        <v>32</v>
      </c>
      <c r="E6" s="25">
        <v>199</v>
      </c>
      <c r="F6" s="25">
        <v>196</v>
      </c>
      <c r="G6" s="25">
        <v>195</v>
      </c>
      <c r="H6" s="25">
        <v>196</v>
      </c>
      <c r="I6" s="25"/>
      <c r="J6" s="25"/>
      <c r="K6" s="26">
        <v>4</v>
      </c>
      <c r="L6" s="26">
        <v>786</v>
      </c>
      <c r="M6" s="27">
        <v>196.5</v>
      </c>
      <c r="N6" s="28">
        <v>7</v>
      </c>
      <c r="O6" s="29">
        <v>203.5</v>
      </c>
    </row>
    <row r="7" spans="1:17" x14ac:dyDescent="0.3">
      <c r="A7" s="32" t="s">
        <v>63</v>
      </c>
      <c r="B7" s="33" t="s">
        <v>34</v>
      </c>
      <c r="C7" s="34">
        <v>44093</v>
      </c>
      <c r="D7" s="24" t="s">
        <v>32</v>
      </c>
      <c r="E7" s="35">
        <v>196</v>
      </c>
      <c r="F7" s="35">
        <v>196</v>
      </c>
      <c r="G7" s="35">
        <v>197</v>
      </c>
      <c r="H7" s="35">
        <v>197</v>
      </c>
      <c r="I7" s="35"/>
      <c r="J7" s="35"/>
      <c r="K7" s="36">
        <v>4</v>
      </c>
      <c r="L7" s="36">
        <v>786</v>
      </c>
      <c r="M7" s="37">
        <v>196.5</v>
      </c>
      <c r="N7" s="38">
        <v>3</v>
      </c>
      <c r="O7" s="39">
        <v>199.5</v>
      </c>
    </row>
    <row r="8" spans="1:17" x14ac:dyDescent="0.3">
      <c r="A8" s="21" t="s">
        <v>63</v>
      </c>
      <c r="B8" s="22" t="s">
        <v>34</v>
      </c>
      <c r="C8" s="23">
        <v>44114</v>
      </c>
      <c r="D8" s="24" t="s">
        <v>32</v>
      </c>
      <c r="E8" s="25">
        <v>194.001</v>
      </c>
      <c r="F8" s="25">
        <v>194</v>
      </c>
      <c r="G8" s="25">
        <v>197</v>
      </c>
      <c r="H8" s="25">
        <v>192</v>
      </c>
      <c r="I8" s="25">
        <v>197</v>
      </c>
      <c r="J8" s="25">
        <v>196.001</v>
      </c>
      <c r="K8" s="26">
        <v>6</v>
      </c>
      <c r="L8" s="26">
        <v>1170.002</v>
      </c>
      <c r="M8" s="27">
        <v>195.00033333333332</v>
      </c>
      <c r="N8" s="28">
        <v>26</v>
      </c>
      <c r="O8" s="29">
        <v>221.00033333333332</v>
      </c>
    </row>
    <row r="9" spans="1:17" x14ac:dyDescent="0.3">
      <c r="A9" s="21" t="s">
        <v>29</v>
      </c>
      <c r="B9" s="22" t="s">
        <v>34</v>
      </c>
      <c r="C9" s="23">
        <v>44142</v>
      </c>
      <c r="D9" s="24" t="s">
        <v>32</v>
      </c>
      <c r="E9" s="25">
        <v>196</v>
      </c>
      <c r="F9" s="25">
        <v>197</v>
      </c>
      <c r="G9" s="25">
        <v>196</v>
      </c>
      <c r="H9" s="25">
        <v>193</v>
      </c>
      <c r="I9" s="25">
        <v>193</v>
      </c>
      <c r="J9" s="25">
        <v>193</v>
      </c>
      <c r="K9" s="26">
        <v>6</v>
      </c>
      <c r="L9" s="26">
        <v>1168</v>
      </c>
      <c r="M9" s="27">
        <v>194.66666666666666</v>
      </c>
      <c r="N9" s="28">
        <v>6</v>
      </c>
      <c r="O9" s="29">
        <v>200.66666666666666</v>
      </c>
    </row>
    <row r="12" spans="1:17" x14ac:dyDescent="0.3">
      <c r="K12" s="8">
        <f>SUM(K2:K11)</f>
        <v>36</v>
      </c>
      <c r="L12" s="8">
        <f>SUM(L2:L11)</f>
        <v>7016.0020000000004</v>
      </c>
      <c r="M12" s="14">
        <f>SUM(L12/K12)</f>
        <v>194.88894444444446</v>
      </c>
      <c r="N12" s="8">
        <f>SUM(N2:N11)</f>
        <v>58</v>
      </c>
      <c r="O12" s="14">
        <f>SUM(M12+N12)</f>
        <v>252.88894444444446</v>
      </c>
    </row>
  </sheetData>
  <protectedRanges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:D4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2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D7" name="Range1_1"/>
    <protectedRange algorithmName="SHA-512" hashValue="ON39YdpmFHfN9f47KpiRvqrKx0V9+erV1CNkpWzYhW/Qyc6aT8rEyCrvauWSYGZK2ia3o7vd3akF07acHAFpOA==" saltValue="yVW9XmDwTqEnmpSGai0KYg==" spinCount="100000" sqref="I7:J7 B7:C7" name="Range1_2_1"/>
    <protectedRange algorithmName="SHA-512" hashValue="ON39YdpmFHfN9f47KpiRvqrKx0V9+erV1CNkpWzYhW/Qyc6aT8rEyCrvauWSYGZK2ia3o7vd3akF07acHAFpOA==" saltValue="yVW9XmDwTqEnmpSGai0KYg==" spinCount="100000" sqref="E7:H7" name="Range1_3_1"/>
    <protectedRange algorithmName="SHA-512" hashValue="ON39YdpmFHfN9f47KpiRvqrKx0V9+erV1CNkpWzYhW/Qyc6aT8rEyCrvauWSYGZK2ia3o7vd3akF07acHAFpOA==" saltValue="yVW9XmDwTqEnmpSGai0KYg==" spinCount="100000" sqref="D8" name="Range1_1_1"/>
    <protectedRange algorithmName="SHA-512" hashValue="ON39YdpmFHfN9f47KpiRvqrKx0V9+erV1CNkpWzYhW/Qyc6aT8rEyCrvauWSYGZK2ia3o7vd3akF07acHAFpOA==" saltValue="yVW9XmDwTqEnmpSGai0KYg==" spinCount="100000" sqref="C8" name="Range1_4"/>
    <protectedRange algorithmName="SHA-512" hashValue="ON39YdpmFHfN9f47KpiRvqrKx0V9+erV1CNkpWzYhW/Qyc6aT8rEyCrvauWSYGZK2ia3o7vd3akF07acHAFpOA==" saltValue="yVW9XmDwTqEnmpSGai0KYg==" spinCount="100000" sqref="B8" name="Range1_2_1_1"/>
    <protectedRange algorithmName="SHA-512" hashValue="ON39YdpmFHfN9f47KpiRvqrKx0V9+erV1CNkpWzYhW/Qyc6aT8rEyCrvauWSYGZK2ia3o7vd3akF07acHAFpOA==" saltValue="yVW9XmDwTqEnmpSGai0KYg==" spinCount="100000" sqref="I8:J8" name="Range1_5"/>
    <protectedRange algorithmName="SHA-512" hashValue="ON39YdpmFHfN9f47KpiRvqrKx0V9+erV1CNkpWzYhW/Qyc6aT8rEyCrvauWSYGZK2ia3o7vd3akF07acHAFpOA==" saltValue="yVW9XmDwTqEnmpSGai0KYg==" spinCount="100000" sqref="E8:H8" name="Range1_3_1_1"/>
    <protectedRange algorithmName="SHA-512" hashValue="ON39YdpmFHfN9f47KpiRvqrKx0V9+erV1CNkpWzYhW/Qyc6aT8rEyCrvauWSYGZK2ia3o7vd3akF07acHAFpOA==" saltValue="yVW9XmDwTqEnmpSGai0KYg==" spinCount="100000" sqref="I9:J9 B9:C9" name="Range1_1_4"/>
    <protectedRange algorithmName="SHA-512" hashValue="ON39YdpmFHfN9f47KpiRvqrKx0V9+erV1CNkpWzYhW/Qyc6aT8rEyCrvauWSYGZK2ia3o7vd3akF07acHAFpOA==" saltValue="yVW9XmDwTqEnmpSGai0KYg==" spinCount="100000" sqref="E9:H9" name="Range1_3_4"/>
  </protectedRanges>
  <conditionalFormatting sqref="F2">
    <cfRule type="top10" dxfId="281" priority="53" rank="1"/>
  </conditionalFormatting>
  <conditionalFormatting sqref="G2">
    <cfRule type="top10" dxfId="280" priority="52" rank="1"/>
  </conditionalFormatting>
  <conditionalFormatting sqref="H2">
    <cfRule type="top10" dxfId="279" priority="51" rank="1"/>
  </conditionalFormatting>
  <conditionalFormatting sqref="I2">
    <cfRule type="top10" dxfId="278" priority="49" rank="1"/>
  </conditionalFormatting>
  <conditionalFormatting sqref="J2">
    <cfRule type="top10" dxfId="277" priority="50" rank="1"/>
  </conditionalFormatting>
  <conditionalFormatting sqref="E2">
    <cfRule type="top10" dxfId="276" priority="54" rank="1"/>
  </conditionalFormatting>
  <conditionalFormatting sqref="F3">
    <cfRule type="top10" dxfId="275" priority="47" rank="1"/>
  </conditionalFormatting>
  <conditionalFormatting sqref="G3">
    <cfRule type="top10" dxfId="274" priority="46" rank="1"/>
  </conditionalFormatting>
  <conditionalFormatting sqref="H3">
    <cfRule type="top10" dxfId="273" priority="45" rank="1"/>
  </conditionalFormatting>
  <conditionalFormatting sqref="I3">
    <cfRule type="top10" dxfId="272" priority="43" rank="1"/>
  </conditionalFormatting>
  <conditionalFormatting sqref="J3">
    <cfRule type="top10" dxfId="271" priority="44" rank="1"/>
  </conditionalFormatting>
  <conditionalFormatting sqref="E3">
    <cfRule type="top10" dxfId="270" priority="48" rank="1"/>
  </conditionalFormatting>
  <conditionalFormatting sqref="I4">
    <cfRule type="top10" dxfId="269" priority="42" rank="1"/>
  </conditionalFormatting>
  <conditionalFormatting sqref="E4">
    <cfRule type="top10" dxfId="268" priority="41" rank="1"/>
  </conditionalFormatting>
  <conditionalFormatting sqref="F4">
    <cfRule type="top10" dxfId="267" priority="40" rank="1"/>
  </conditionalFormatting>
  <conditionalFormatting sqref="G4">
    <cfRule type="top10" dxfId="266" priority="39" rank="1"/>
  </conditionalFormatting>
  <conditionalFormatting sqref="H4">
    <cfRule type="top10" dxfId="265" priority="38" rank="1"/>
  </conditionalFormatting>
  <conditionalFormatting sqref="J4">
    <cfRule type="top10" dxfId="264" priority="37" rank="1"/>
  </conditionalFormatting>
  <conditionalFormatting sqref="I5">
    <cfRule type="top10" dxfId="263" priority="36" rank="1"/>
  </conditionalFormatting>
  <conditionalFormatting sqref="E5">
    <cfRule type="top10" dxfId="262" priority="35" rank="1"/>
  </conditionalFormatting>
  <conditionalFormatting sqref="F5">
    <cfRule type="top10" dxfId="261" priority="34" rank="1"/>
  </conditionalFormatting>
  <conditionalFormatting sqref="G5">
    <cfRule type="top10" dxfId="260" priority="33" rank="1"/>
  </conditionalFormatting>
  <conditionalFormatting sqref="H5">
    <cfRule type="top10" dxfId="259" priority="32" rank="1"/>
  </conditionalFormatting>
  <conditionalFormatting sqref="J5">
    <cfRule type="top10" dxfId="258" priority="31" rank="1"/>
  </conditionalFormatting>
  <conditionalFormatting sqref="I6">
    <cfRule type="top10" dxfId="257" priority="24" rank="1"/>
  </conditionalFormatting>
  <conditionalFormatting sqref="E6">
    <cfRule type="top10" dxfId="256" priority="23" rank="1"/>
  </conditionalFormatting>
  <conditionalFormatting sqref="F6">
    <cfRule type="top10" dxfId="255" priority="22" rank="1"/>
  </conditionalFormatting>
  <conditionalFormatting sqref="G6">
    <cfRule type="top10" dxfId="254" priority="21" rank="1"/>
  </conditionalFormatting>
  <conditionalFormatting sqref="H6">
    <cfRule type="top10" dxfId="253" priority="20" rank="1"/>
  </conditionalFormatting>
  <conditionalFormatting sqref="J6">
    <cfRule type="top10" dxfId="252" priority="19" rank="1"/>
  </conditionalFormatting>
  <conditionalFormatting sqref="I7">
    <cfRule type="top10" dxfId="251" priority="18" rank="1"/>
  </conditionalFormatting>
  <conditionalFormatting sqref="E7">
    <cfRule type="top10" dxfId="250" priority="17" rank="1"/>
  </conditionalFormatting>
  <conditionalFormatting sqref="F7">
    <cfRule type="top10" dxfId="249" priority="16" rank="1"/>
  </conditionalFormatting>
  <conditionalFormatting sqref="G7">
    <cfRule type="top10" dxfId="248" priority="15" rank="1"/>
  </conditionalFormatting>
  <conditionalFormatting sqref="H7">
    <cfRule type="top10" dxfId="247" priority="14" rank="1"/>
  </conditionalFormatting>
  <conditionalFormatting sqref="J7">
    <cfRule type="top10" dxfId="246" priority="13" rank="1"/>
  </conditionalFormatting>
  <conditionalFormatting sqref="I8">
    <cfRule type="top10" dxfId="245" priority="12" rank="1"/>
  </conditionalFormatting>
  <conditionalFormatting sqref="E8">
    <cfRule type="top10" dxfId="244" priority="11" rank="1"/>
  </conditionalFormatting>
  <conditionalFormatting sqref="F8">
    <cfRule type="top10" dxfId="243" priority="10" rank="1"/>
  </conditionalFormatting>
  <conditionalFormatting sqref="G8">
    <cfRule type="top10" dxfId="242" priority="9" rank="1"/>
  </conditionalFormatting>
  <conditionalFormatting sqref="H8">
    <cfRule type="top10" dxfId="241" priority="8" rank="1"/>
  </conditionalFormatting>
  <conditionalFormatting sqref="J8">
    <cfRule type="top10" dxfId="240" priority="7" rank="1"/>
  </conditionalFormatting>
  <conditionalFormatting sqref="F9">
    <cfRule type="top10" dxfId="239" priority="5" rank="1"/>
  </conditionalFormatting>
  <conditionalFormatting sqref="G9">
    <cfRule type="top10" dxfId="238" priority="4" rank="1"/>
  </conditionalFormatting>
  <conditionalFormatting sqref="H9">
    <cfRule type="top10" dxfId="237" priority="3" rank="1"/>
  </conditionalFormatting>
  <conditionalFormatting sqref="I9">
    <cfRule type="top10" dxfId="236" priority="1" rank="1"/>
  </conditionalFormatting>
  <conditionalFormatting sqref="J9">
    <cfRule type="top10" dxfId="235" priority="2" rank="1"/>
  </conditionalFormatting>
  <conditionalFormatting sqref="E9">
    <cfRule type="top10" dxfId="234" priority="6" rank="1"/>
  </conditionalFormatting>
  <hyperlinks>
    <hyperlink ref="Q1" location="'Arkansas 2020 Ranking'!A1" display="Back to Ranking" xr:uid="{7A114EBA-BD76-408C-B2D4-1DBC85787A4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203CB-66DD-4659-8401-8AF9F99DECDF}">
  <dimension ref="A1:Q6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25</v>
      </c>
    </row>
    <row r="2" spans="1:17" x14ac:dyDescent="0.3">
      <c r="A2" s="21" t="s">
        <v>29</v>
      </c>
      <c r="B2" s="22" t="s">
        <v>43</v>
      </c>
      <c r="C2" s="23">
        <v>43918</v>
      </c>
      <c r="D2" s="24" t="s">
        <v>32</v>
      </c>
      <c r="E2" s="25">
        <v>186</v>
      </c>
      <c r="F2" s="25">
        <v>186</v>
      </c>
      <c r="G2" s="25">
        <v>181</v>
      </c>
      <c r="H2" s="25">
        <v>175</v>
      </c>
      <c r="I2" s="25"/>
      <c r="J2" s="25"/>
      <c r="K2" s="26">
        <f>COUNT(E2:J2)</f>
        <v>4</v>
      </c>
      <c r="L2" s="26">
        <f>SUM(E2:J2)</f>
        <v>728</v>
      </c>
      <c r="M2" s="27">
        <f>IFERROR(L2/K2,0)</f>
        <v>182</v>
      </c>
      <c r="N2" s="28">
        <v>2</v>
      </c>
      <c r="O2" s="29">
        <f>SUM(M2+N2)</f>
        <v>184</v>
      </c>
    </row>
    <row r="3" spans="1:17" x14ac:dyDescent="0.3">
      <c r="A3" s="21" t="s">
        <v>29</v>
      </c>
      <c r="B3" s="22" t="s">
        <v>43</v>
      </c>
      <c r="C3" s="23">
        <v>43939</v>
      </c>
      <c r="D3" s="24" t="s">
        <v>32</v>
      </c>
      <c r="E3" s="25">
        <v>191</v>
      </c>
      <c r="F3" s="25">
        <v>189</v>
      </c>
      <c r="G3" s="25">
        <v>192</v>
      </c>
      <c r="H3" s="25">
        <v>184</v>
      </c>
      <c r="I3" s="25"/>
      <c r="J3" s="25"/>
      <c r="K3" s="26">
        <f>COUNT(E3:J3)</f>
        <v>4</v>
      </c>
      <c r="L3" s="26">
        <f>SUM(E3:J3)</f>
        <v>756</v>
      </c>
      <c r="M3" s="27">
        <f>IFERROR(L3/K3,0)</f>
        <v>189</v>
      </c>
      <c r="N3" s="28">
        <v>2</v>
      </c>
      <c r="O3" s="29">
        <f>SUM(M3+N3)</f>
        <v>191</v>
      </c>
    </row>
    <row r="6" spans="1:17" x14ac:dyDescent="0.3">
      <c r="K6" s="8">
        <f>SUM(K2:K5)</f>
        <v>8</v>
      </c>
      <c r="L6" s="8">
        <f>SUM(L2:L5)</f>
        <v>1484</v>
      </c>
      <c r="M6" s="14">
        <f>SUM(L6/K6)</f>
        <v>185.5</v>
      </c>
      <c r="N6" s="8">
        <f>SUM(N2:N5)</f>
        <v>4</v>
      </c>
      <c r="O6" s="14">
        <f>SUM(M6+N6)</f>
        <v>189.5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J2" name="Range1_3_2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F2">
    <cfRule type="top10" dxfId="233" priority="11" rank="1"/>
  </conditionalFormatting>
  <conditionalFormatting sqref="G2">
    <cfRule type="top10" dxfId="232" priority="10" rank="1"/>
  </conditionalFormatting>
  <conditionalFormatting sqref="H2">
    <cfRule type="top10" dxfId="231" priority="9" rank="1"/>
  </conditionalFormatting>
  <conditionalFormatting sqref="I2">
    <cfRule type="top10" dxfId="230" priority="7" rank="1"/>
  </conditionalFormatting>
  <conditionalFormatting sqref="J2">
    <cfRule type="top10" dxfId="229" priority="8" rank="1"/>
  </conditionalFormatting>
  <conditionalFormatting sqref="E2">
    <cfRule type="top10" dxfId="228" priority="12" rank="1"/>
  </conditionalFormatting>
  <conditionalFormatting sqref="F3">
    <cfRule type="top10" dxfId="227" priority="5" rank="1"/>
  </conditionalFormatting>
  <conditionalFormatting sqref="G3">
    <cfRule type="top10" dxfId="226" priority="4" rank="1"/>
  </conditionalFormatting>
  <conditionalFormatting sqref="H3">
    <cfRule type="top10" dxfId="225" priority="3" rank="1"/>
  </conditionalFormatting>
  <conditionalFormatting sqref="I3">
    <cfRule type="top10" dxfId="224" priority="1" rank="1"/>
  </conditionalFormatting>
  <conditionalFormatting sqref="J3">
    <cfRule type="top10" dxfId="223" priority="2" rank="1"/>
  </conditionalFormatting>
  <conditionalFormatting sqref="E3">
    <cfRule type="top10" dxfId="222" priority="6" rank="1"/>
  </conditionalFormatting>
  <hyperlinks>
    <hyperlink ref="Q1" location="'Arkansas 2020 Ranking'!A1" display="Back to Ranking" xr:uid="{3A479C98-91DC-48E3-AF01-18F54C23E6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C21301-FC1B-4574-960D-9E99B365268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Arkansas 2020 Ranking</vt:lpstr>
      <vt:lpstr>A.W. Bailey</vt:lpstr>
      <vt:lpstr>Anthony Wright</vt:lpstr>
      <vt:lpstr>Brazil, Tony</vt:lpstr>
      <vt:lpstr>Collins, Brian</vt:lpstr>
      <vt:lpstr>Craig Bowlby</vt:lpstr>
      <vt:lpstr>Dillion, Del</vt:lpstr>
      <vt:lpstr>Doster, Bruce</vt:lpstr>
      <vt:lpstr>Dunegan, Cody</vt:lpstr>
      <vt:lpstr>East, Paul</vt:lpstr>
      <vt:lpstr>Harp, Bradley</vt:lpstr>
      <vt:lpstr>Hovan, John</vt:lpstr>
      <vt:lpstr>Howell, Logon</vt:lpstr>
      <vt:lpstr>Howell, Michael</vt:lpstr>
      <vt:lpstr>Johns, Mackenzie</vt:lpstr>
      <vt:lpstr>KJ Bailey</vt:lpstr>
      <vt:lpstr>Jim Peek</vt:lpstr>
      <vt:lpstr>Johns, Noah</vt:lpstr>
      <vt:lpstr>Micheal Howell</vt:lpstr>
      <vt:lpstr>OP Stogsdale</vt:lpstr>
      <vt:lpstr>Riddell, Tim</vt:lpstr>
      <vt:lpstr>Ron Kunath</vt:lpstr>
      <vt:lpstr>Rudolph, Clint</vt:lpstr>
      <vt:lpstr>Sears, Fred</vt:lpstr>
      <vt:lpstr>Stephen Howell</vt:lpstr>
      <vt:lpstr>Sullivan, Jim</vt:lpstr>
      <vt:lpstr>Tommy Mills</vt:lpstr>
      <vt:lpstr>Toney, George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2020-10-04T14:01:22Z</cp:lastPrinted>
  <dcterms:created xsi:type="dcterms:W3CDTF">2020-01-30T01:18:37Z</dcterms:created>
  <dcterms:modified xsi:type="dcterms:W3CDTF">2020-11-16T19:39:42Z</dcterms:modified>
</cp:coreProperties>
</file>