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BRA 2020\Mississippi\"/>
    </mc:Choice>
  </mc:AlternateContent>
  <xr:revisionPtr revIDLastSave="0" documentId="13_ncr:1_{FEA453A1-955E-4711-8F58-EE1188CFF75E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Mississippi Adult Rankings 2020" sheetId="1" r:id="rId1"/>
    <sheet name="Auther Smith" sheetId="23" r:id="rId2"/>
    <sheet name="Bill Wade" sheetId="22" r:id="rId3"/>
    <sheet name="Bob Bass" sheetId="10" r:id="rId4"/>
    <sheet name="Carl Hill" sheetId="21" r:id="rId5"/>
    <sheet name="Charles Knight" sheetId="5" r:id="rId6"/>
    <sheet name="Doug Lingle" sheetId="17" r:id="rId7"/>
    <sheet name="Freddy Geiselbreth" sheetId="24" r:id="rId8"/>
    <sheet name="John Laseter" sheetId="18" r:id="rId9"/>
    <sheet name="Larry Arnold" sheetId="2" r:id="rId10"/>
    <sheet name="Larry McGill" sheetId="6" r:id="rId11"/>
    <sheet name="Larry Smith" sheetId="27" r:id="rId12"/>
    <sheet name="Leo Beatty" sheetId="25" r:id="rId13"/>
    <sheet name="Norman Presson" sheetId="26" r:id="rId14"/>
    <sheet name="Ronald McCollum" sheetId="19" r:id="rId15"/>
    <sheet name="Tommy Cole" sheetId="7" r:id="rId16"/>
    <sheet name="Tommy Moss" sheetId="28" r:id="rId17"/>
    <sheet name="Van Presson" sheetId="20" r:id="rId18"/>
  </sheets>
  <externalReferences>
    <externalReference r:id="rId19"/>
    <externalReference r:id="rId20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F48" i="1"/>
  <c r="E48" i="1"/>
  <c r="D48" i="1"/>
  <c r="N29" i="10"/>
  <c r="L29" i="10"/>
  <c r="K29" i="10"/>
  <c r="H16" i="1"/>
  <c r="G16" i="1"/>
  <c r="F16" i="1"/>
  <c r="E16" i="1"/>
  <c r="D16" i="1"/>
  <c r="N17" i="28"/>
  <c r="L17" i="28"/>
  <c r="M17" i="28" s="1"/>
  <c r="O17" i="28" s="1"/>
  <c r="K17" i="28"/>
  <c r="M29" i="10" l="1"/>
  <c r="O29" i="10" s="1"/>
  <c r="N18" i="6" l="1"/>
  <c r="G38" i="1" s="1"/>
  <c r="K18" i="6"/>
  <c r="D38" i="1" s="1"/>
  <c r="H28" i="1"/>
  <c r="G28" i="1"/>
  <c r="F28" i="1"/>
  <c r="E28" i="1"/>
  <c r="D28" i="1"/>
  <c r="N5" i="28"/>
  <c r="L5" i="28"/>
  <c r="M5" i="28" s="1"/>
  <c r="K5" i="28"/>
  <c r="H27" i="1"/>
  <c r="G27" i="1"/>
  <c r="F27" i="1"/>
  <c r="E27" i="1"/>
  <c r="D27" i="1"/>
  <c r="N5" i="27"/>
  <c r="L5" i="27"/>
  <c r="K5" i="27"/>
  <c r="N6" i="26"/>
  <c r="G25" i="1" s="1"/>
  <c r="L6" i="26"/>
  <c r="E25" i="1" s="1"/>
  <c r="K6" i="26"/>
  <c r="D25" i="1" s="1"/>
  <c r="H26" i="1"/>
  <c r="G26" i="1"/>
  <c r="F26" i="1"/>
  <c r="E26" i="1"/>
  <c r="D26" i="1"/>
  <c r="N5" i="25"/>
  <c r="L5" i="25"/>
  <c r="M5" i="25" s="1"/>
  <c r="O5" i="25" s="1"/>
  <c r="K5" i="25"/>
  <c r="D17" i="1"/>
  <c r="N21" i="10"/>
  <c r="G17" i="1" s="1"/>
  <c r="L21" i="10"/>
  <c r="K21" i="10"/>
  <c r="N6" i="24"/>
  <c r="G14" i="1" s="1"/>
  <c r="L6" i="24"/>
  <c r="M6" i="24" s="1"/>
  <c r="O6" i="24" s="1"/>
  <c r="H14" i="1" s="1"/>
  <c r="K6" i="24"/>
  <c r="D14" i="1" s="1"/>
  <c r="H13" i="1"/>
  <c r="G13" i="1"/>
  <c r="F13" i="1"/>
  <c r="E13" i="1"/>
  <c r="D13" i="1"/>
  <c r="N5" i="23"/>
  <c r="L5" i="23"/>
  <c r="K5" i="23"/>
  <c r="N6" i="22"/>
  <c r="G11" i="1" s="1"/>
  <c r="L6" i="22"/>
  <c r="E11" i="1" s="1"/>
  <c r="K6" i="22"/>
  <c r="D11" i="1" s="1"/>
  <c r="N6" i="21"/>
  <c r="G7" i="1" s="1"/>
  <c r="K6" i="21"/>
  <c r="D7" i="1" s="1"/>
  <c r="E17" i="1" l="1"/>
  <c r="F14" i="1"/>
  <c r="E14" i="1"/>
  <c r="L18" i="6"/>
  <c r="O5" i="28"/>
  <c r="M5" i="27"/>
  <c r="O5" i="27" s="1"/>
  <c r="M6" i="26"/>
  <c r="M21" i="10"/>
  <c r="M5" i="23"/>
  <c r="O5" i="23" s="1"/>
  <c r="M6" i="22"/>
  <c r="L6" i="21"/>
  <c r="H30" i="1"/>
  <c r="G30" i="1"/>
  <c r="F30" i="1"/>
  <c r="E30" i="1"/>
  <c r="D30" i="1"/>
  <c r="N5" i="20"/>
  <c r="K5" i="20"/>
  <c r="N13" i="10"/>
  <c r="G29" i="1" s="1"/>
  <c r="K13" i="10"/>
  <c r="D29" i="1" s="1"/>
  <c r="O21" i="10" l="1"/>
  <c r="F17" i="1"/>
  <c r="M18" i="6"/>
  <c r="E38" i="1"/>
  <c r="O6" i="26"/>
  <c r="H25" i="1" s="1"/>
  <c r="F25" i="1"/>
  <c r="O6" i="22"/>
  <c r="H11" i="1" s="1"/>
  <c r="F11" i="1"/>
  <c r="M6" i="21"/>
  <c r="E7" i="1"/>
  <c r="L5" i="20"/>
  <c r="M5" i="20" s="1"/>
  <c r="O5" i="20" s="1"/>
  <c r="L13" i="10"/>
  <c r="H15" i="1"/>
  <c r="G15" i="1"/>
  <c r="F15" i="1"/>
  <c r="E15" i="1"/>
  <c r="D15" i="1"/>
  <c r="L2" i="19"/>
  <c r="K2" i="19"/>
  <c r="M2" i="19"/>
  <c r="O2" i="19"/>
  <c r="L5" i="19"/>
  <c r="K5" i="19"/>
  <c r="M5" i="19"/>
  <c r="N5" i="19"/>
  <c r="O5" i="19"/>
  <c r="L3" i="7"/>
  <c r="M3" i="7" s="1"/>
  <c r="O3" i="7" s="1"/>
  <c r="K3" i="7"/>
  <c r="L3" i="17"/>
  <c r="K3" i="17"/>
  <c r="K9" i="17" s="1"/>
  <c r="D9" i="1" s="1"/>
  <c r="L19" i="18"/>
  <c r="L22" i="18" s="1"/>
  <c r="E12" i="1" s="1"/>
  <c r="K19" i="18"/>
  <c r="K22" i="18" s="1"/>
  <c r="N22" i="18"/>
  <c r="G12" i="1" s="1"/>
  <c r="L3" i="5"/>
  <c r="K3" i="5"/>
  <c r="K8" i="5" s="1"/>
  <c r="D6" i="1" s="1"/>
  <c r="L3" i="6"/>
  <c r="K3" i="6"/>
  <c r="K7" i="6" s="1"/>
  <c r="L3" i="10"/>
  <c r="K3" i="10"/>
  <c r="K6" i="10" s="1"/>
  <c r="D39" i="1" s="1"/>
  <c r="K8" i="18"/>
  <c r="D24" i="1" s="1"/>
  <c r="N8" i="18"/>
  <c r="G24" i="1" s="1"/>
  <c r="L8" i="18"/>
  <c r="M8" i="18" s="1"/>
  <c r="N9" i="17"/>
  <c r="G9" i="1" s="1"/>
  <c r="E24" i="1"/>
  <c r="L9" i="17"/>
  <c r="N6" i="10"/>
  <c r="G39" i="1"/>
  <c r="N8" i="7"/>
  <c r="K8" i="7"/>
  <c r="D10" i="1" s="1"/>
  <c r="N7" i="6"/>
  <c r="G8" i="1" s="1"/>
  <c r="N8" i="5"/>
  <c r="G6" i="1"/>
  <c r="L8" i="5"/>
  <c r="E6" i="1" s="1"/>
  <c r="N5" i="2"/>
  <c r="G40" i="1"/>
  <c r="L5" i="2"/>
  <c r="K5" i="2"/>
  <c r="D40" i="1"/>
  <c r="M5" i="2"/>
  <c r="F40" i="1"/>
  <c r="E40" i="1"/>
  <c r="O5" i="2"/>
  <c r="H40" i="1"/>
  <c r="M3" i="10" l="1"/>
  <c r="O3" i="10" s="1"/>
  <c r="L6" i="10"/>
  <c r="M6" i="10" s="1"/>
  <c r="O6" i="10" s="1"/>
  <c r="H39" i="1" s="1"/>
  <c r="M13" i="10"/>
  <c r="E29" i="1"/>
  <c r="H17" i="1"/>
  <c r="M3" i="6"/>
  <c r="O3" i="6" s="1"/>
  <c r="O18" i="6"/>
  <c r="H38" i="1" s="1"/>
  <c r="F38" i="1"/>
  <c r="M3" i="17"/>
  <c r="O3" i="17" s="1"/>
  <c r="L8" i="7"/>
  <c r="O6" i="21"/>
  <c r="H7" i="1" s="1"/>
  <c r="F7" i="1"/>
  <c r="M3" i="5"/>
  <c r="O3" i="5" s="1"/>
  <c r="L7" i="6"/>
  <c r="E8" i="1" s="1"/>
  <c r="F24" i="1"/>
  <c r="O8" i="18"/>
  <c r="H24" i="1" s="1"/>
  <c r="D12" i="1"/>
  <c r="M22" i="18"/>
  <c r="O22" i="18" s="1"/>
  <c r="H12" i="1" s="1"/>
  <c r="M19" i="18"/>
  <c r="O19" i="18" s="1"/>
  <c r="G10" i="1"/>
  <c r="M8" i="5"/>
  <c r="M9" i="17"/>
  <c r="E9" i="1"/>
  <c r="D8" i="1"/>
  <c r="E39" i="1" l="1"/>
  <c r="F39" i="1"/>
  <c r="O13" i="10"/>
  <c r="H29" i="1" s="1"/>
  <c r="F29" i="1"/>
  <c r="E10" i="1"/>
  <c r="M8" i="7"/>
  <c r="M7" i="6"/>
  <c r="F12" i="1"/>
  <c r="O8" i="5"/>
  <c r="H6" i="1" s="1"/>
  <c r="F6" i="1"/>
  <c r="F9" i="1"/>
  <c r="O9" i="17"/>
  <c r="H9" i="1" s="1"/>
  <c r="F10" i="1" l="1"/>
  <c r="O8" i="7"/>
  <c r="H10" i="1" s="1"/>
  <c r="O7" i="6"/>
  <c r="H8" i="1" s="1"/>
  <c r="F8" i="1"/>
</calcChain>
</file>

<file path=xl/sharedStrings.xml><?xml version="1.0" encoding="utf-8"?>
<sst xmlns="http://schemas.openxmlformats.org/spreadsheetml/2006/main" count="583" uniqueCount="57">
  <si>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</si>
  <si>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</si>
  <si>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</si>
  <si>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</si>
  <si>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</si>
  <si>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</si>
  <si>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</si>
  <si>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</si>
  <si>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</si>
  <si>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</si>
  <si>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</si>
  <si>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</si>
  <si>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</si>
  <si>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</si>
  <si>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</si>
  <si>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</si>
  <si>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</si>
  <si>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</si>
  <si>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</si>
  <si>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</si>
  <si>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Outtlaw Lite</t>
  </si>
  <si>
    <t>Unlimited</t>
  </si>
  <si>
    <t># 0f Targets</t>
  </si>
  <si>
    <t>ABRA OUTLAW HEAVY RANKING 2020</t>
  </si>
  <si>
    <t>ABRA OUTLAW LITE RANKING 2020</t>
  </si>
  <si>
    <t>ABRA UNLIMITED RANKING 2020</t>
  </si>
  <si>
    <t>Back to Ranking</t>
  </si>
  <si>
    <t>Outlaw Hvy</t>
  </si>
  <si>
    <t>Charles Knight</t>
  </si>
  <si>
    <t>MS RIMFIRE</t>
  </si>
  <si>
    <t>Larry McGill</t>
  </si>
  <si>
    <t>Tommy Cole</t>
  </si>
  <si>
    <t>Doug Lingle</t>
  </si>
  <si>
    <t>Outlaw Lt</t>
  </si>
  <si>
    <t>John Laseter</t>
  </si>
  <si>
    <t>Bob Bass</t>
  </si>
  <si>
    <t>Larry Arnold</t>
  </si>
  <si>
    <t>Laurel Mississippi</t>
  </si>
  <si>
    <t>Ronald McCollum</t>
  </si>
  <si>
    <t>Laurel, MS</t>
  </si>
  <si>
    <t>Van Presson</t>
  </si>
  <si>
    <t xml:space="preserve">Outlaw Hvy </t>
  </si>
  <si>
    <t>Carl Hill</t>
  </si>
  <si>
    <t>Bill Wade</t>
  </si>
  <si>
    <t>Auther Smith</t>
  </si>
  <si>
    <t>Freddy Geiselbreth</t>
  </si>
  <si>
    <t>Leo Beatty</t>
  </si>
  <si>
    <t>Norman Presson</t>
  </si>
  <si>
    <t>Larry Smtih</t>
  </si>
  <si>
    <t>Larry Smith</t>
  </si>
  <si>
    <t>Tommy Moss</t>
  </si>
  <si>
    <t xml:space="preserve">Unlimited </t>
  </si>
  <si>
    <t>Larry Mcgill</t>
  </si>
  <si>
    <t>ABRA FACTORY RANKING 2020</t>
  </si>
  <si>
    <t>Factory</t>
  </si>
  <si>
    <t>MS Rimfire BR</t>
  </si>
  <si>
    <t xml:space="preserve">Factory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</si>
</sst>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 Black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Fill="1"/>
    <xf numFmtId="4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4" fillId="0" borderId="0" xfId="1" applyFont="1" applyFill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6" fillId="0" borderId="0" xfId="0" applyFont="1"/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27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48"/>
  <sheetViews>
    <sheetView tabSelected="1" topLeftCell="A19" workbookViewId="0">
      <selection activeCell="I41" sqref="I41"/>
    </sheetView>
  </sheetViews>
  <sheetFormatPr defaultRowHeight="15" x14ac:dyDescent="0.25"/>
  <cols>
    <col min="1" max="1" width="9.140625" style="32"/>
    <col min="2" max="2" width="13.42578125" style="32" bestFit="1" customWidth="1"/>
    <col min="3" max="3" width="18.42578125" style="32" bestFit="1" customWidth="1"/>
    <col min="4" max="4" width="15.7109375" style="32" bestFit="1" customWidth="1"/>
    <col min="5" max="5" width="16.140625" style="32" bestFit="1" customWidth="1"/>
    <col min="6" max="6" width="9.140625" style="34"/>
    <col min="7" max="7" width="9.140625" style="32"/>
    <col min="8" max="8" width="16.28515625" style="34" bestFit="1" customWidth="1"/>
    <col min="9" max="16384" width="9.140625" style="36"/>
  </cols>
  <sheetData>
    <row r="1" spans="1:8" x14ac:dyDescent="0.25">
      <c r="A1" s="26"/>
      <c r="B1" s="26"/>
      <c r="C1" s="26"/>
      <c r="D1" s="26"/>
      <c r="E1" s="26"/>
      <c r="F1" s="27"/>
      <c r="G1" s="26"/>
      <c r="H1" s="27"/>
    </row>
    <row r="2" spans="1:8" ht="28.5" x14ac:dyDescent="0.45">
      <c r="A2" s="26"/>
      <c r="B2" s="26"/>
      <c r="C2" s="28" t="s">
        <v>23</v>
      </c>
      <c r="D2" s="26"/>
      <c r="E2" s="26"/>
      <c r="F2" s="27"/>
      <c r="G2" s="26"/>
      <c r="H2" s="27"/>
    </row>
    <row r="3" spans="1:8" ht="18.75" x14ac:dyDescent="0.3">
      <c r="A3" s="26"/>
      <c r="B3" s="26"/>
      <c r="C3" s="26"/>
      <c r="D3" s="29" t="s">
        <v>37</v>
      </c>
      <c r="E3" s="26"/>
      <c r="F3" s="27"/>
      <c r="G3" s="26"/>
      <c r="H3" s="27"/>
    </row>
    <row r="4" spans="1:8" x14ac:dyDescent="0.25">
      <c r="A4" s="26"/>
      <c r="B4" s="26"/>
      <c r="C4" s="26"/>
      <c r="D4" s="26"/>
      <c r="E4" s="26"/>
      <c r="F4" s="27"/>
      <c r="G4" s="26"/>
      <c r="H4" s="27"/>
    </row>
    <row r="5" spans="1:8" ht="18.75" x14ac:dyDescent="0.4">
      <c r="A5" s="30" t="s">
        <v>0</v>
      </c>
      <c r="B5" s="30" t="s">
        <v>1</v>
      </c>
      <c r="C5" s="30" t="s">
        <v>2</v>
      </c>
      <c r="D5" s="30" t="s">
        <v>22</v>
      </c>
      <c r="E5" s="30" t="s">
        <v>16</v>
      </c>
      <c r="F5" s="31" t="s">
        <v>17</v>
      </c>
      <c r="G5" s="30" t="s">
        <v>14</v>
      </c>
      <c r="H5" s="31" t="s">
        <v>18</v>
      </c>
    </row>
    <row r="6" spans="1:8" x14ac:dyDescent="0.25">
      <c r="A6" s="32">
        <v>1</v>
      </c>
      <c r="B6" s="32" t="s">
        <v>19</v>
      </c>
      <c r="C6" s="24" t="s">
        <v>28</v>
      </c>
      <c r="D6" s="33">
        <f>SUM('Charles Knight'!K8)</f>
        <v>14</v>
      </c>
      <c r="E6" s="33">
        <f>SUM('Charles Knight'!L8)</f>
        <v>2717.002</v>
      </c>
      <c r="F6" s="34">
        <f>SUM('Charles Knight'!M8)</f>
        <v>194.07157142857142</v>
      </c>
      <c r="G6" s="33">
        <f>SUM('Charles Knight'!N8)</f>
        <v>51</v>
      </c>
      <c r="H6" s="34">
        <f>SUM('Charles Knight'!O8)</f>
        <v>245.07157142857142</v>
      </c>
    </row>
    <row r="7" spans="1:8" x14ac:dyDescent="0.25">
      <c r="A7" s="32">
        <v>2</v>
      </c>
      <c r="B7" s="32" t="s">
        <v>19</v>
      </c>
      <c r="C7" s="24" t="s">
        <v>42</v>
      </c>
      <c r="D7" s="33">
        <f>SUM('Carl Hill'!K6)</f>
        <v>6</v>
      </c>
      <c r="E7" s="33">
        <f>SUM('Carl Hill'!L6)</f>
        <v>1161</v>
      </c>
      <c r="F7" s="34">
        <f>SUM('Carl Hill'!M6)</f>
        <v>193.5</v>
      </c>
      <c r="G7" s="33">
        <f>SUM('Carl Hill'!N6)</f>
        <v>24</v>
      </c>
      <c r="H7" s="34">
        <f>SUM('Carl Hill'!O6)</f>
        <v>217.5</v>
      </c>
    </row>
    <row r="8" spans="1:8" x14ac:dyDescent="0.25">
      <c r="A8" s="32">
        <v>3</v>
      </c>
      <c r="B8" s="32" t="s">
        <v>19</v>
      </c>
      <c r="C8" s="24" t="s">
        <v>30</v>
      </c>
      <c r="D8" s="33">
        <f>SUM('Larry McGill'!K7)</f>
        <v>12</v>
      </c>
      <c r="E8" s="33">
        <f>SUM('Larry McGill'!L7)</f>
        <v>2317</v>
      </c>
      <c r="F8" s="34">
        <f>SUM('Larry McGill'!M7)</f>
        <v>193.08333333333334</v>
      </c>
      <c r="G8" s="33">
        <f>SUM('Larry McGill'!N7)</f>
        <v>22</v>
      </c>
      <c r="H8" s="34">
        <f>SUM('Larry McGill'!O7)</f>
        <v>215.08333333333334</v>
      </c>
    </row>
    <row r="9" spans="1:8" x14ac:dyDescent="0.25">
      <c r="A9" s="32">
        <v>4</v>
      </c>
      <c r="B9" s="32" t="s">
        <v>19</v>
      </c>
      <c r="C9" s="24" t="s">
        <v>32</v>
      </c>
      <c r="D9" s="33">
        <f>SUM('Doug Lingle'!K9)</f>
        <v>18</v>
      </c>
      <c r="E9" s="33">
        <f>SUM('Doug Lingle'!L9)</f>
        <v>3445</v>
      </c>
      <c r="F9" s="34">
        <f>SUM('Doug Lingle'!M9)</f>
        <v>191.38888888888889</v>
      </c>
      <c r="G9" s="33">
        <f>SUM('Doug Lingle'!N9)</f>
        <v>22</v>
      </c>
      <c r="H9" s="34">
        <f>SUM('Doug Lingle'!O9)</f>
        <v>213.38888888888889</v>
      </c>
    </row>
    <row r="10" spans="1:8" x14ac:dyDescent="0.25">
      <c r="A10" s="32">
        <v>5</v>
      </c>
      <c r="B10" s="32" t="s">
        <v>19</v>
      </c>
      <c r="C10" s="24" t="s">
        <v>31</v>
      </c>
      <c r="D10" s="33">
        <f>SUM('Tommy Cole'!K8)</f>
        <v>14</v>
      </c>
      <c r="E10" s="33">
        <f>SUM('Tommy Cole'!L8)</f>
        <v>2686</v>
      </c>
      <c r="F10" s="34">
        <f>SUM('Tommy Cole'!M8)</f>
        <v>191.85714285714286</v>
      </c>
      <c r="G10" s="33">
        <f>SUM('Tommy Cole'!N8)</f>
        <v>18</v>
      </c>
      <c r="H10" s="34">
        <f>SUM('Tommy Cole'!O8)</f>
        <v>209.85714285714286</v>
      </c>
    </row>
    <row r="11" spans="1:8" x14ac:dyDescent="0.25">
      <c r="A11" s="32">
        <v>6</v>
      </c>
      <c r="B11" s="32" t="s">
        <v>19</v>
      </c>
      <c r="C11" s="24" t="s">
        <v>43</v>
      </c>
      <c r="D11" s="33">
        <f>SUM('Bill Wade'!K6)</f>
        <v>6</v>
      </c>
      <c r="E11" s="33">
        <f>SUM('Bill Wade'!L6)</f>
        <v>1141</v>
      </c>
      <c r="F11" s="34">
        <f>SUM('Bill Wade'!M6)</f>
        <v>190.16666666666666</v>
      </c>
      <c r="G11" s="33">
        <f>SUM('Bill Wade'!N6)</f>
        <v>8</v>
      </c>
      <c r="H11" s="34">
        <f>SUM('Bill Wade'!O6)</f>
        <v>198.16666666666666</v>
      </c>
    </row>
    <row r="12" spans="1:8" x14ac:dyDescent="0.25">
      <c r="A12" s="32">
        <v>7</v>
      </c>
      <c r="B12" s="32" t="s">
        <v>19</v>
      </c>
      <c r="C12" s="24" t="s">
        <v>34</v>
      </c>
      <c r="D12" s="33">
        <f>SUM('John Laseter'!K22)</f>
        <v>4</v>
      </c>
      <c r="E12" s="33">
        <f>SUM('John Laseter'!L22)</f>
        <v>768</v>
      </c>
      <c r="F12" s="34">
        <f>SUM('John Laseter'!M22)</f>
        <v>192</v>
      </c>
      <c r="G12" s="33">
        <f>SUM('John Laseter'!N22)</f>
        <v>5</v>
      </c>
      <c r="H12" s="34">
        <f>SUM('John Laseter'!O22)</f>
        <v>197</v>
      </c>
    </row>
    <row r="13" spans="1:8" x14ac:dyDescent="0.25">
      <c r="A13" s="32">
        <v>8</v>
      </c>
      <c r="B13" s="32" t="s">
        <v>19</v>
      </c>
      <c r="C13" s="24" t="s">
        <v>44</v>
      </c>
      <c r="D13" s="33">
        <f>SUM('Auther Smith'!K5)</f>
        <v>3</v>
      </c>
      <c r="E13" s="33">
        <f>SUM('Auther Smith'!L5)</f>
        <v>570</v>
      </c>
      <c r="F13" s="34">
        <f>SUM('Auther Smith'!M5)</f>
        <v>190</v>
      </c>
      <c r="G13" s="33">
        <f>SUM('Auther Smith'!N5)</f>
        <v>4</v>
      </c>
      <c r="H13" s="34">
        <f>SUM('Auther Smith'!O5)</f>
        <v>194</v>
      </c>
    </row>
    <row r="14" spans="1:8" x14ac:dyDescent="0.25">
      <c r="A14" s="32">
        <v>9</v>
      </c>
      <c r="B14" s="32" t="s">
        <v>19</v>
      </c>
      <c r="C14" s="24" t="s">
        <v>45</v>
      </c>
      <c r="D14" s="33">
        <f>SUM('Freddy Geiselbreth'!K6)</f>
        <v>6</v>
      </c>
      <c r="E14" s="33">
        <f>SUM('Freddy Geiselbreth'!L6)</f>
        <v>1115</v>
      </c>
      <c r="F14" s="34">
        <f>SUM('Freddy Geiselbreth'!M6)</f>
        <v>185.83333333333334</v>
      </c>
      <c r="G14" s="33">
        <f>SUM('Freddy Geiselbreth'!N6)</f>
        <v>8</v>
      </c>
      <c r="H14" s="34">
        <f>SUM('Freddy Geiselbreth'!O6)</f>
        <v>193.83333333333334</v>
      </c>
    </row>
    <row r="15" spans="1:8" x14ac:dyDescent="0.25">
      <c r="A15" s="32">
        <v>10</v>
      </c>
      <c r="B15" s="32" t="s">
        <v>19</v>
      </c>
      <c r="C15" s="24" t="s">
        <v>38</v>
      </c>
      <c r="D15" s="33">
        <f>SUM('Ronald McCollum'!K5)</f>
        <v>4</v>
      </c>
      <c r="E15" s="33">
        <f>SUM('Ronald McCollum'!L5)</f>
        <v>748</v>
      </c>
      <c r="F15" s="34">
        <f>SUM('Ronald McCollum'!M5)</f>
        <v>187</v>
      </c>
      <c r="G15" s="33">
        <f>SUM('Ronald McCollum'!N5)</f>
        <v>2</v>
      </c>
      <c r="H15" s="34">
        <f>SUM('Ronald McCollum'!O5)</f>
        <v>189</v>
      </c>
    </row>
    <row r="16" spans="1:8" x14ac:dyDescent="0.25">
      <c r="A16" s="32">
        <v>11</v>
      </c>
      <c r="B16" s="32" t="s">
        <v>19</v>
      </c>
      <c r="C16" s="24" t="s">
        <v>50</v>
      </c>
      <c r="D16" s="33">
        <f>SUM('Tommy Moss'!K17)</f>
        <v>3</v>
      </c>
      <c r="E16" s="33">
        <f>SUM('Tommy Moss'!L17)</f>
        <v>553</v>
      </c>
      <c r="F16" s="34">
        <f>SUM('Tommy Moss'!M17)</f>
        <v>184.33333333333334</v>
      </c>
      <c r="G16" s="33">
        <f>SUM('Tommy Moss'!N17)</f>
        <v>4</v>
      </c>
      <c r="H16" s="34">
        <f>SUM('Tommy Moss'!O17)</f>
        <v>188.33333333333334</v>
      </c>
    </row>
    <row r="17" spans="1:8" x14ac:dyDescent="0.25">
      <c r="A17" s="32">
        <v>12</v>
      </c>
      <c r="B17" s="32" t="s">
        <v>19</v>
      </c>
      <c r="C17" s="24" t="s">
        <v>35</v>
      </c>
      <c r="D17" s="33">
        <f>SUM('Bob Bass'!K21)</f>
        <v>3</v>
      </c>
      <c r="E17" s="33">
        <f>SUM('Bob Bass'!L21)</f>
        <v>539</v>
      </c>
      <c r="F17" s="34">
        <f>SUM('Bob Bass'!M21)</f>
        <v>179.66666666666666</v>
      </c>
      <c r="G17" s="33">
        <f>SUM('Bob Bass'!N21)</f>
        <v>4</v>
      </c>
      <c r="H17" s="34">
        <f>SUM('Bob Bass'!O21)</f>
        <v>183.66666666666666</v>
      </c>
    </row>
    <row r="18" spans="1:8" x14ac:dyDescent="0.25">
      <c r="C18" s="24"/>
      <c r="D18" s="33"/>
      <c r="E18" s="33"/>
      <c r="G18" s="33"/>
    </row>
    <row r="19" spans="1:8" x14ac:dyDescent="0.25">
      <c r="A19" s="26"/>
      <c r="B19" s="26"/>
      <c r="C19" s="26"/>
      <c r="D19" s="26"/>
      <c r="E19" s="26"/>
      <c r="F19" s="27"/>
      <c r="G19" s="26"/>
      <c r="H19" s="27"/>
    </row>
    <row r="20" spans="1:8" ht="28.5" x14ac:dyDescent="0.45">
      <c r="A20" s="26"/>
      <c r="B20" s="26"/>
      <c r="C20" s="28" t="s">
        <v>24</v>
      </c>
      <c r="D20" s="26"/>
      <c r="E20" s="26"/>
      <c r="F20" s="27"/>
      <c r="G20" s="26"/>
      <c r="H20" s="27"/>
    </row>
    <row r="21" spans="1:8" ht="18.75" x14ac:dyDescent="0.3">
      <c r="A21" s="26"/>
      <c r="B21" s="26"/>
      <c r="C21" s="26"/>
      <c r="D21" s="29" t="s">
        <v>37</v>
      </c>
      <c r="E21" s="26"/>
      <c r="F21" s="27"/>
      <c r="G21" s="26"/>
      <c r="H21" s="27"/>
    </row>
    <row r="22" spans="1:8" x14ac:dyDescent="0.25">
      <c r="A22" s="26"/>
      <c r="B22" s="26"/>
      <c r="C22" s="26"/>
      <c r="D22" s="26"/>
      <c r="E22" s="26"/>
      <c r="F22" s="27"/>
      <c r="G22" s="26"/>
      <c r="H22" s="27"/>
    </row>
    <row r="23" spans="1:8" ht="18.75" x14ac:dyDescent="0.4">
      <c r="A23" s="30" t="s">
        <v>0</v>
      </c>
      <c r="B23" s="30" t="s">
        <v>1</v>
      </c>
      <c r="C23" s="30" t="s">
        <v>2</v>
      </c>
      <c r="D23" s="30" t="s">
        <v>22</v>
      </c>
      <c r="E23" s="30" t="s">
        <v>16</v>
      </c>
      <c r="F23" s="31" t="s">
        <v>17</v>
      </c>
      <c r="G23" s="30" t="s">
        <v>14</v>
      </c>
      <c r="H23" s="31" t="s">
        <v>18</v>
      </c>
    </row>
    <row r="24" spans="1:8" x14ac:dyDescent="0.25">
      <c r="A24" s="32">
        <v>1</v>
      </c>
      <c r="B24" s="32" t="s">
        <v>20</v>
      </c>
      <c r="C24" s="24" t="s">
        <v>34</v>
      </c>
      <c r="D24" s="33">
        <f>SUM('John Laseter'!K8)</f>
        <v>14</v>
      </c>
      <c r="E24" s="33">
        <f>SUM('John Laseter'!L8)</f>
        <v>2695</v>
      </c>
      <c r="F24" s="34">
        <f>SUM('John Laseter'!M8)</f>
        <v>192.5</v>
      </c>
      <c r="G24" s="33">
        <f>SUM('John Laseter'!N8)</f>
        <v>58</v>
      </c>
      <c r="H24" s="34">
        <f>SUM('John Laseter'!O8)</f>
        <v>250.5</v>
      </c>
    </row>
    <row r="25" spans="1:8" x14ac:dyDescent="0.25">
      <c r="A25" s="32">
        <v>2</v>
      </c>
      <c r="B25" s="32" t="s">
        <v>20</v>
      </c>
      <c r="C25" s="24" t="s">
        <v>47</v>
      </c>
      <c r="D25" s="33">
        <f>SUM('Norman Presson'!K6)</f>
        <v>6</v>
      </c>
      <c r="E25" s="33">
        <f>SUM('Norman Presson'!L6)</f>
        <v>1122</v>
      </c>
      <c r="F25" s="34">
        <f>SUM('Norman Presson'!M6)</f>
        <v>187</v>
      </c>
      <c r="G25" s="33">
        <f>SUM('Norman Presson'!N6)</f>
        <v>18</v>
      </c>
      <c r="H25" s="34">
        <f>SUM('Norman Presson'!O6)</f>
        <v>205</v>
      </c>
    </row>
    <row r="26" spans="1:8" x14ac:dyDescent="0.25">
      <c r="A26" s="32">
        <v>3</v>
      </c>
      <c r="B26" s="32" t="s">
        <v>20</v>
      </c>
      <c r="C26" s="24" t="s">
        <v>46</v>
      </c>
      <c r="D26" s="33">
        <f>SUM('Leo Beatty'!K5)</f>
        <v>3</v>
      </c>
      <c r="E26" s="33">
        <f>SUM('Leo Beatty'!L5)</f>
        <v>556</v>
      </c>
      <c r="F26" s="34">
        <f>SUM('Leo Beatty'!M5)</f>
        <v>185.33333333333334</v>
      </c>
      <c r="G26" s="33">
        <f>SUM('Leo Beatty'!N5)</f>
        <v>8</v>
      </c>
      <c r="H26" s="34">
        <f>SUM('Leo Beatty'!O5)</f>
        <v>193.33333333333334</v>
      </c>
    </row>
    <row r="27" spans="1:8" x14ac:dyDescent="0.25">
      <c r="A27" s="32">
        <v>4</v>
      </c>
      <c r="B27" s="32" t="s">
        <v>20</v>
      </c>
      <c r="C27" s="24" t="s">
        <v>48</v>
      </c>
      <c r="D27" s="33">
        <f>SUM('Larry Smith'!K5)</f>
        <v>3</v>
      </c>
      <c r="E27" s="33">
        <f>SUM('Larry Smith'!L5)</f>
        <v>543</v>
      </c>
      <c r="F27" s="34">
        <f>SUM('Larry Smith'!M5)</f>
        <v>181</v>
      </c>
      <c r="G27" s="33">
        <f>SUM('Larry Smith'!N5)</f>
        <v>4</v>
      </c>
      <c r="H27" s="34">
        <f>SUM('Larry Smith'!O5)</f>
        <v>185</v>
      </c>
    </row>
    <row r="28" spans="1:8" x14ac:dyDescent="0.25">
      <c r="A28" s="32">
        <v>5</v>
      </c>
      <c r="B28" s="32" t="s">
        <v>20</v>
      </c>
      <c r="C28" s="24" t="s">
        <v>50</v>
      </c>
      <c r="D28" s="33">
        <f>SUM('Tommy Moss'!K5)</f>
        <v>3</v>
      </c>
      <c r="E28" s="33">
        <f>SUM('Tommy Moss'!L5)</f>
        <v>537</v>
      </c>
      <c r="F28" s="34">
        <f>SUM('Tommy Moss'!M5)</f>
        <v>179</v>
      </c>
      <c r="G28" s="33">
        <f>SUM('Tommy Moss'!N5)</f>
        <v>4</v>
      </c>
      <c r="H28" s="34">
        <f>SUM('Tommy Moss'!O5)</f>
        <v>183</v>
      </c>
    </row>
    <row r="29" spans="1:8" x14ac:dyDescent="0.25">
      <c r="A29" s="32">
        <v>6</v>
      </c>
      <c r="B29" s="32" t="s">
        <v>20</v>
      </c>
      <c r="C29" s="24" t="s">
        <v>35</v>
      </c>
      <c r="D29" s="33">
        <f>SUM('Bob Bass'!K13)</f>
        <v>4</v>
      </c>
      <c r="E29" s="33">
        <f>SUM('Bob Bass'!L13)</f>
        <v>702</v>
      </c>
      <c r="F29" s="34">
        <f>SUM('Bob Bass'!M13)</f>
        <v>175.5</v>
      </c>
      <c r="G29" s="33">
        <f>SUM('Bob Bass'!N13)</f>
        <v>4</v>
      </c>
      <c r="H29" s="34">
        <f>SUM('Bob Bass'!O13)</f>
        <v>179.5</v>
      </c>
    </row>
    <row r="30" spans="1:8" x14ac:dyDescent="0.25">
      <c r="A30" s="32">
        <v>7</v>
      </c>
      <c r="B30" s="32" t="s">
        <v>20</v>
      </c>
      <c r="C30" s="24" t="s">
        <v>40</v>
      </c>
      <c r="D30" s="33">
        <f>SUM('Van Presson'!K5)</f>
        <v>4</v>
      </c>
      <c r="E30" s="33">
        <f>SUM('Van Presson'!L5)</f>
        <v>693</v>
      </c>
      <c r="F30" s="34">
        <f>SUM('Van Presson'!M5)</f>
        <v>173.25</v>
      </c>
      <c r="G30" s="33">
        <f>SUM('Van Presson'!N5)</f>
        <v>3</v>
      </c>
      <c r="H30" s="34">
        <f>SUM('Van Presson'!O5)</f>
        <v>176.25</v>
      </c>
    </row>
    <row r="31" spans="1:8" x14ac:dyDescent="0.25">
      <c r="C31" s="35"/>
      <c r="D31" s="33"/>
      <c r="E31" s="33"/>
      <c r="G31" s="33"/>
    </row>
    <row r="32" spans="1:8" x14ac:dyDescent="0.25">
      <c r="A32" s="26"/>
      <c r="B32" s="26"/>
      <c r="C32" s="26"/>
      <c r="D32" s="26"/>
      <c r="E32" s="26"/>
      <c r="F32" s="27"/>
      <c r="G32" s="26"/>
      <c r="H32" s="27"/>
    </row>
    <row r="33" spans="1:8" ht="28.5" x14ac:dyDescent="0.45">
      <c r="A33" s="26"/>
      <c r="B33" s="26"/>
      <c r="C33" s="28" t="s">
        <v>25</v>
      </c>
      <c r="D33" s="26"/>
      <c r="E33" s="26"/>
      <c r="F33" s="27"/>
      <c r="G33" s="26"/>
      <c r="H33" s="27"/>
    </row>
    <row r="34" spans="1:8" ht="18.75" x14ac:dyDescent="0.3">
      <c r="A34" s="26"/>
      <c r="B34" s="26"/>
      <c r="C34" s="26"/>
      <c r="D34" s="29" t="s">
        <v>37</v>
      </c>
      <c r="E34" s="26"/>
      <c r="F34" s="27"/>
      <c r="G34" s="26"/>
      <c r="H34" s="27"/>
    </row>
    <row r="35" spans="1:8" x14ac:dyDescent="0.25">
      <c r="A35" s="26"/>
      <c r="B35" s="26"/>
      <c r="C35" s="26"/>
      <c r="D35" s="26"/>
      <c r="E35" s="26"/>
      <c r="F35" s="27"/>
      <c r="G35" s="26"/>
      <c r="H35" s="27"/>
    </row>
    <row r="36" spans="1:8" x14ac:dyDescent="0.25">
      <c r="A36" s="26"/>
      <c r="B36" s="26"/>
      <c r="C36" s="26"/>
      <c r="D36" s="26"/>
      <c r="E36" s="26"/>
      <c r="F36" s="27"/>
      <c r="G36" s="26"/>
      <c r="H36" s="27"/>
    </row>
    <row r="37" spans="1:8" ht="18.75" x14ac:dyDescent="0.4">
      <c r="A37" s="30" t="s">
        <v>0</v>
      </c>
      <c r="B37" s="30" t="s">
        <v>1</v>
      </c>
      <c r="C37" s="30" t="s">
        <v>2</v>
      </c>
      <c r="D37" s="30" t="s">
        <v>22</v>
      </c>
      <c r="E37" s="30" t="s">
        <v>16</v>
      </c>
      <c r="F37" s="31" t="s">
        <v>17</v>
      </c>
      <c r="G37" s="30" t="s">
        <v>14</v>
      </c>
      <c r="H37" s="31" t="s">
        <v>18</v>
      </c>
    </row>
    <row r="38" spans="1:8" x14ac:dyDescent="0.25">
      <c r="A38" s="32">
        <v>1</v>
      </c>
      <c r="B38" s="32" t="s">
        <v>21</v>
      </c>
      <c r="C38" s="37" t="s">
        <v>30</v>
      </c>
      <c r="D38" s="33">
        <f>SUM('Larry McGill'!K18)</f>
        <v>6</v>
      </c>
      <c r="E38" s="33">
        <f>SUM('Larry McGill'!L18)</f>
        <v>1121</v>
      </c>
      <c r="F38" s="34">
        <f>SUM('Larry McGill'!M18)</f>
        <v>186.83333333333334</v>
      </c>
      <c r="G38" s="33">
        <f>SUM('Larry McGill'!N18)</f>
        <v>20</v>
      </c>
      <c r="H38" s="34">
        <f>SUM('Larry McGill'!O18)</f>
        <v>206.83333333333334</v>
      </c>
    </row>
    <row r="39" spans="1:8" x14ac:dyDescent="0.25">
      <c r="A39" s="32">
        <v>2</v>
      </c>
      <c r="B39" s="32" t="s">
        <v>21</v>
      </c>
      <c r="C39" s="24" t="s">
        <v>35</v>
      </c>
      <c r="D39" s="33">
        <f>SUM('Bob Bass'!K6)</f>
        <v>8</v>
      </c>
      <c r="E39" s="33">
        <f>SUM('Bob Bass'!L6)</f>
        <v>1384</v>
      </c>
      <c r="F39" s="34">
        <f>SUM('Bob Bass'!M6)</f>
        <v>173</v>
      </c>
      <c r="G39" s="33">
        <f>SUM('Bob Bass'!N6)</f>
        <v>16</v>
      </c>
      <c r="H39" s="34">
        <f>SUM('Bob Bass'!O6)</f>
        <v>189</v>
      </c>
    </row>
    <row r="40" spans="1:8" x14ac:dyDescent="0.25">
      <c r="A40" s="32">
        <v>3</v>
      </c>
      <c r="B40" s="32" t="s">
        <v>21</v>
      </c>
      <c r="C40" s="24" t="s">
        <v>36</v>
      </c>
      <c r="D40" s="33">
        <f>SUM('Larry Arnold'!K5)</f>
        <v>4</v>
      </c>
      <c r="E40" s="33">
        <f>SUM('Larry Arnold'!L5)</f>
        <v>657</v>
      </c>
      <c r="F40" s="34">
        <f>SUM('Larry Arnold'!M5)</f>
        <v>164.25</v>
      </c>
      <c r="G40" s="33">
        <f>SUM('Larry Arnold'!N5)</f>
        <v>6</v>
      </c>
      <c r="H40" s="34">
        <f>SUM('Larry Arnold'!O5)</f>
        <v>170.25</v>
      </c>
    </row>
    <row r="42" spans="1:8" x14ac:dyDescent="0.25">
      <c r="A42" s="26"/>
      <c r="B42" s="26"/>
      <c r="C42" s="26"/>
      <c r="D42" s="26"/>
      <c r="E42" s="26"/>
      <c r="F42" s="27"/>
      <c r="G42" s="26"/>
      <c r="H42" s="27"/>
    </row>
    <row r="43" spans="1:8" ht="28.5" x14ac:dyDescent="0.45">
      <c r="A43" s="26"/>
      <c r="B43" s="26"/>
      <c r="C43" s="28" t="s">
        <v>53</v>
      </c>
      <c r="D43" s="26"/>
      <c r="E43" s="26"/>
      <c r="F43" s="27"/>
      <c r="G43" s="26"/>
      <c r="H43" s="27"/>
    </row>
    <row r="44" spans="1:8" ht="18.75" x14ac:dyDescent="0.3">
      <c r="A44" s="26"/>
      <c r="B44" s="26"/>
      <c r="C44" s="26"/>
      <c r="D44" s="29" t="s">
        <v>37</v>
      </c>
      <c r="E44" s="26"/>
      <c r="F44" s="27"/>
      <c r="G44" s="26"/>
      <c r="H44" s="27"/>
    </row>
    <row r="45" spans="1:8" x14ac:dyDescent="0.25">
      <c r="A45" s="26"/>
      <c r="B45" s="26"/>
      <c r="C45" s="26"/>
      <c r="D45" s="26"/>
      <c r="E45" s="26"/>
      <c r="F45" s="27"/>
      <c r="G45" s="26"/>
      <c r="H45" s="27"/>
    </row>
    <row r="46" spans="1:8" x14ac:dyDescent="0.25">
      <c r="A46" s="26"/>
      <c r="B46" s="26"/>
      <c r="C46" s="26"/>
      <c r="D46" s="26"/>
      <c r="E46" s="26"/>
      <c r="F46" s="27"/>
      <c r="G46" s="26"/>
      <c r="H46" s="27"/>
    </row>
    <row r="47" spans="1:8" ht="18.75" x14ac:dyDescent="0.4">
      <c r="A47" s="30" t="s">
        <v>0</v>
      </c>
      <c r="B47" s="30" t="s">
        <v>1</v>
      </c>
      <c r="C47" s="30" t="s">
        <v>2</v>
      </c>
      <c r="D47" s="30" t="s">
        <v>22</v>
      </c>
      <c r="E47" s="30" t="s">
        <v>16</v>
      </c>
      <c r="F47" s="31" t="s">
        <v>17</v>
      </c>
      <c r="G47" s="30" t="s">
        <v>14</v>
      </c>
      <c r="H47" s="31" t="s">
        <v>18</v>
      </c>
    </row>
    <row r="48" spans="1:8" x14ac:dyDescent="0.25">
      <c r="A48" s="32">
        <v>1</v>
      </c>
      <c r="B48" s="32" t="s">
        <v>54</v>
      </c>
      <c r="C48" s="24" t="s">
        <v>35</v>
      </c>
      <c r="D48" s="33">
        <f>SUM('Bob Bass'!K29)</f>
        <v>6</v>
      </c>
      <c r="E48" s="33">
        <f>SUM('Bob Bass'!L29)</f>
        <v>1045</v>
      </c>
      <c r="F48" s="34">
        <f>SUM('Bob Bass'!M29)</f>
        <v>174.16666666666666</v>
      </c>
      <c r="G48" s="33">
        <f>SUM('Bob Bass'!N29)</f>
        <v>20</v>
      </c>
      <c r="H48" s="34">
        <f>SUM('Bob Bass'!O29)</f>
        <v>194.16666666666666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31" name="Range1_11"/>
  </protectedRanges>
  <sortState xmlns:xlrd2="http://schemas.microsoft.com/office/spreadsheetml/2017/richdata2" ref="C38:H40">
    <sortCondition descending="1" ref="H38:H40"/>
  </sortState>
  <hyperlinks>
    <hyperlink ref="C6" location="'Charles Knight'!A1" display="Charles Knight" xr:uid="{3F063EB8-E5F3-4FC2-B799-DE6FB7B9A6F7}"/>
    <hyperlink ref="C8" location="'Larry McGill'!A1" display="Larry McGill" xr:uid="{BF5A1FB2-2990-4A49-81B3-5DE9C5D13B2F}"/>
    <hyperlink ref="C10" location="'Tommy Cole'!A1" display="Tommy Cole" xr:uid="{F8CEF0AD-4AEA-4DD2-A27A-077C1A55EC02}"/>
    <hyperlink ref="C9" location="'Doug Lingle'!A1" display="Doug Lingle" xr:uid="{CA503E2B-7439-4A5F-ABDC-4AED759BD68C}"/>
    <hyperlink ref="C24" location="'John Laseter'!A1" display="John Laseter" xr:uid="{CDDC9146-DFCD-49EB-9433-21FA4BF3E9CC}"/>
    <hyperlink ref="C39" location="'Bob Bass'!A1" display="Bob Bass" xr:uid="{803AD692-DF32-4143-85DA-8DBF557F1050}"/>
    <hyperlink ref="C40" location="'Larry Arnold'!A1" display="Larry Arnold" xr:uid="{A0F277FD-6A92-4B81-A4D7-43542C5C7CDF}"/>
    <hyperlink ref="C12" location="'John Laseter'!A1" display="John Laseter" xr:uid="{BD0160FD-42FF-42A5-A28D-5E2D46AE1301}"/>
    <hyperlink ref="C15" location="'Ronald McCollum'!A1" display="Ronald McCollum" xr:uid="{50FE6EC2-91BA-4388-AE4C-C7C3A4594410}"/>
    <hyperlink ref="C30" location="'Van Presson'!A1" display="Van Presson" xr:uid="{B62D7CBC-FD67-4910-90EF-FFE9EEF77CDC}"/>
    <hyperlink ref="C29" location="'Bob Bass'!A1" display="Bob Bass" xr:uid="{7EFD06E0-FF6D-429F-B149-BEF1A914A65B}"/>
    <hyperlink ref="C7" location="'Carl Hill'!A1" display="Carl Hill" xr:uid="{E924B844-C83D-4250-AA1B-FC12CACDC5CD}"/>
    <hyperlink ref="C11" location="'Bill Wade'!A1" display="Bill Wade" xr:uid="{B95F5907-321F-4F65-955A-C243FD671E4A}"/>
    <hyperlink ref="C13" location="'Auther Smith'!A1" display="Auther Smith" xr:uid="{5C6CFA1F-F9EA-435C-9EB9-84CAF9E9C5FF}"/>
    <hyperlink ref="C14" location="'Freddy Geiselbreth'!A1" display="Freddy Geiselbreth" xr:uid="{B6CF3DD3-F739-4BF8-A784-01B9BA85FC8C}"/>
    <hyperlink ref="C17" location="'Bob Bass'!A1" display="Bob Bass" xr:uid="{DDAC9E4A-5537-42C7-BF4C-EB59A7536C90}"/>
    <hyperlink ref="C26" location="'Leo Beatty'!A1" display="Leo Beatty" xr:uid="{90C10F90-4B8E-473D-9FC1-25BC0B5BF716}"/>
    <hyperlink ref="C25" location="'Norman Presson'!A1" display="Norman Presson" xr:uid="{09A25C22-0787-4964-A0BE-10B751C72878}"/>
    <hyperlink ref="C27" location="'Larry Smith'!A1" display="Larry Smtih" xr:uid="{24783A79-1155-4A90-9225-CD959D37632C}"/>
    <hyperlink ref="C28" location="'Tommy Moss'!A1" display="Tommy Moss" xr:uid="{C880BF24-F5EF-43C8-A033-2B5877FF85E5}"/>
    <hyperlink ref="C38" location="'Larry McGill'!A1" display="Larry McGill" xr:uid="{0AD31CF0-22CA-4E36-BE79-7041DD4BA3FB}"/>
    <hyperlink ref="C48" location="'Bob Bass'!A1" display="Bob Bass" xr:uid="{2C872E64-4855-4456-910F-76FFDCD85CD0}"/>
    <hyperlink ref="C16" location="'Tommy Moss'!A1" display="Tommy Moss" xr:uid="{6800DEB4-CCD5-4F39-9F4F-B6B7E3F763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21</v>
      </c>
      <c r="B2" s="14" t="s">
        <v>36</v>
      </c>
      <c r="C2" s="15">
        <v>43981</v>
      </c>
      <c r="D2" s="23" t="s">
        <v>29</v>
      </c>
      <c r="E2" s="16">
        <v>164</v>
      </c>
      <c r="F2" s="16">
        <v>176</v>
      </c>
      <c r="G2" s="16">
        <v>162</v>
      </c>
      <c r="H2" s="16">
        <v>155</v>
      </c>
      <c r="I2" s="16"/>
      <c r="J2" s="16"/>
      <c r="K2" s="17">
        <v>4</v>
      </c>
      <c r="L2" s="17">
        <v>657</v>
      </c>
      <c r="M2" s="18">
        <v>164.25</v>
      </c>
      <c r="N2" s="19">
        <v>6</v>
      </c>
      <c r="O2" s="20">
        <v>170.25</v>
      </c>
    </row>
    <row r="5" spans="1:17" x14ac:dyDescent="0.25">
      <c r="K5" s="7">
        <f>SUM(K2:K4)</f>
        <v>4</v>
      </c>
      <c r="L5" s="7">
        <f>SUM(L2:L4)</f>
        <v>657</v>
      </c>
      <c r="M5" s="9">
        <f>SUM(L5/K5)</f>
        <v>164.25</v>
      </c>
      <c r="N5" s="7">
        <f>SUM(N2:N4)</f>
        <v>6</v>
      </c>
      <c r="O5" s="9">
        <f>SUM(M5+N5)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113" priority="6" rank="1"/>
  </conditionalFormatting>
  <conditionalFormatting sqref="F2">
    <cfRule type="top10" dxfId="112" priority="5" rank="1"/>
  </conditionalFormatting>
  <conditionalFormatting sqref="G2">
    <cfRule type="top10" dxfId="111" priority="4" rank="1"/>
  </conditionalFormatting>
  <conditionalFormatting sqref="H2">
    <cfRule type="top10" dxfId="110" priority="3" rank="1"/>
  </conditionalFormatting>
  <conditionalFormatting sqref="I2">
    <cfRule type="top10" dxfId="109" priority="2" rank="1"/>
  </conditionalFormatting>
  <conditionalFormatting sqref="J2">
    <cfRule type="top10" dxfId="108" priority="1" rank="1"/>
  </conditionalFormatting>
  <hyperlinks>
    <hyperlink ref="Q1" location="'Mississippi Adult Rankings 2020'!A1" display="Back to Ranking" xr:uid="{DD1A3B99-60BF-4D11-9D6E-9757398DA8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2F6B6C3-46FB-4B97-928D-86AF187FD820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18"/>
  <sheetViews>
    <sheetView workbookViewId="0">
      <selection activeCell="B25" sqref="B25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22" t="s">
        <v>13</v>
      </c>
      <c r="N1" s="2" t="s">
        <v>14</v>
      </c>
      <c r="O1" s="10" t="s">
        <v>15</v>
      </c>
      <c r="Q1" s="21" t="s">
        <v>26</v>
      </c>
    </row>
    <row r="2" spans="1:17" x14ac:dyDescent="0.25">
      <c r="A2" s="13" t="s">
        <v>27</v>
      </c>
      <c r="B2" s="14" t="s">
        <v>30</v>
      </c>
      <c r="C2" s="15">
        <v>43981</v>
      </c>
      <c r="D2" s="23" t="s">
        <v>29</v>
      </c>
      <c r="E2" s="16">
        <v>192</v>
      </c>
      <c r="F2" s="16">
        <v>193</v>
      </c>
      <c r="G2" s="16">
        <v>191</v>
      </c>
      <c r="H2" s="16">
        <v>195</v>
      </c>
      <c r="I2" s="16"/>
      <c r="J2" s="16"/>
      <c r="K2" s="17">
        <v>4</v>
      </c>
      <c r="L2" s="17">
        <v>771</v>
      </c>
      <c r="M2" s="18">
        <v>192.75</v>
      </c>
      <c r="N2" s="19">
        <v>6</v>
      </c>
      <c r="O2" s="20">
        <v>198.75</v>
      </c>
    </row>
    <row r="3" spans="1:17" x14ac:dyDescent="0.25">
      <c r="A3" s="13" t="s">
        <v>27</v>
      </c>
      <c r="B3" s="14" t="s">
        <v>30</v>
      </c>
      <c r="C3" s="15">
        <v>43995</v>
      </c>
      <c r="D3" s="23" t="s">
        <v>29</v>
      </c>
      <c r="E3" s="16">
        <v>194</v>
      </c>
      <c r="F3" s="16">
        <v>192</v>
      </c>
      <c r="G3" s="16">
        <v>191</v>
      </c>
      <c r="H3" s="16">
        <v>198</v>
      </c>
      <c r="I3" s="16"/>
      <c r="J3" s="16"/>
      <c r="K3" s="17">
        <f>COUNT(E3:J3)</f>
        <v>4</v>
      </c>
      <c r="L3" s="17">
        <f>SUM(E3:J3)</f>
        <v>775</v>
      </c>
      <c r="M3" s="18">
        <f>IFERROR(L3/K3,0)</f>
        <v>193.75</v>
      </c>
      <c r="N3" s="19">
        <v>7</v>
      </c>
      <c r="O3" s="20">
        <f>SUM(M3+N3)</f>
        <v>200.75</v>
      </c>
    </row>
    <row r="4" spans="1:17" x14ac:dyDescent="0.25">
      <c r="A4" s="13" t="s">
        <v>27</v>
      </c>
      <c r="B4" s="14" t="s">
        <v>30</v>
      </c>
      <c r="C4" s="15">
        <v>44037</v>
      </c>
      <c r="D4" s="23" t="s">
        <v>39</v>
      </c>
      <c r="E4" s="16">
        <v>197</v>
      </c>
      <c r="F4" s="16">
        <v>197</v>
      </c>
      <c r="G4" s="16">
        <v>191</v>
      </c>
      <c r="H4" s="16">
        <v>186</v>
      </c>
      <c r="I4" s="16"/>
      <c r="J4" s="16"/>
      <c r="K4" s="17">
        <v>4</v>
      </c>
      <c r="L4" s="17">
        <v>771</v>
      </c>
      <c r="M4" s="18">
        <v>192.75</v>
      </c>
      <c r="N4" s="19">
        <v>9</v>
      </c>
      <c r="O4" s="20">
        <v>201.75</v>
      </c>
    </row>
    <row r="7" spans="1:17" x14ac:dyDescent="0.25">
      <c r="K7" s="7">
        <f>SUM(K2:K6)</f>
        <v>12</v>
      </c>
      <c r="L7" s="7">
        <f>SUM(L2:L6)</f>
        <v>2317</v>
      </c>
      <c r="M7" s="11">
        <f>SUM(L7/K7)</f>
        <v>193.08333333333334</v>
      </c>
      <c r="N7" s="7">
        <f>SUM(N2:N6)</f>
        <v>22</v>
      </c>
      <c r="O7" s="11">
        <f>SUM(M7+N7)</f>
        <v>215.08333333333334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22" t="s">
        <v>13</v>
      </c>
      <c r="N13" s="2" t="s">
        <v>14</v>
      </c>
      <c r="O13" s="10" t="s">
        <v>15</v>
      </c>
    </row>
    <row r="14" spans="1:17" x14ac:dyDescent="0.25">
      <c r="A14" s="13" t="s">
        <v>51</v>
      </c>
      <c r="B14" s="14" t="s">
        <v>52</v>
      </c>
      <c r="C14" s="15">
        <v>44093</v>
      </c>
      <c r="D14" s="23" t="s">
        <v>39</v>
      </c>
      <c r="E14" s="16">
        <v>187</v>
      </c>
      <c r="F14" s="16">
        <v>190</v>
      </c>
      <c r="G14" s="16">
        <v>188</v>
      </c>
      <c r="H14" s="16"/>
      <c r="I14" s="16"/>
      <c r="J14" s="16"/>
      <c r="K14" s="17">
        <v>3</v>
      </c>
      <c r="L14" s="17">
        <v>565</v>
      </c>
      <c r="M14" s="18">
        <v>188.33333333333334</v>
      </c>
      <c r="N14" s="19">
        <v>10</v>
      </c>
      <c r="O14" s="20">
        <v>198.33333333333334</v>
      </c>
    </row>
    <row r="15" spans="1:17" x14ac:dyDescent="0.25">
      <c r="A15" s="13" t="s">
        <v>21</v>
      </c>
      <c r="B15" s="14" t="s">
        <v>52</v>
      </c>
      <c r="C15" s="15">
        <v>44093</v>
      </c>
      <c r="D15" s="23" t="s">
        <v>55</v>
      </c>
      <c r="E15" s="16">
        <v>187</v>
      </c>
      <c r="F15" s="16">
        <v>184</v>
      </c>
      <c r="G15" s="16">
        <v>185</v>
      </c>
      <c r="H15" s="16"/>
      <c r="I15" s="16"/>
      <c r="J15" s="16"/>
      <c r="K15" s="17">
        <v>3</v>
      </c>
      <c r="L15" s="17">
        <v>556</v>
      </c>
      <c r="M15" s="18">
        <v>185.33333333333334</v>
      </c>
      <c r="N15" s="19">
        <v>10</v>
      </c>
      <c r="O15" s="20">
        <v>195.33333333333334</v>
      </c>
    </row>
    <row r="18" spans="11:15" x14ac:dyDescent="0.25">
      <c r="K18" s="7">
        <f>SUM(K14:K17)</f>
        <v>6</v>
      </c>
      <c r="L18" s="7">
        <f>SUM(L14:L17)</f>
        <v>1121</v>
      </c>
      <c r="M18" s="11">
        <f>SUM(L18/K18)</f>
        <v>186.83333333333334</v>
      </c>
      <c r="N18" s="7">
        <f>SUM(N14:N17)</f>
        <v>20</v>
      </c>
      <c r="O18" s="11">
        <f>SUM(M18+N18)</f>
        <v>206.83333333333334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E14:J14 B14:C14" name="Range1_9"/>
    <protectedRange algorithmName="SHA-512" hashValue="ON39YdpmFHfN9f47KpiRvqrKx0V9+erV1CNkpWzYhW/Qyc6aT8rEyCrvauWSYGZK2ia3o7vd3akF07acHAFpOA==" saltValue="yVW9XmDwTqEnmpSGai0KYg==" spinCount="100000" sqref="D14" name="Range1_1_8"/>
    <protectedRange algorithmName="SHA-512" hashValue="ON39YdpmFHfN9f47KpiRvqrKx0V9+erV1CNkpWzYhW/Qyc6aT8rEyCrvauWSYGZK2ia3o7vd3akF07acHAFpOA==" saltValue="yVW9XmDwTqEnmpSGai0KYg==" spinCount="100000" sqref="E15:J15 B15:C15" name="Range1_12"/>
    <protectedRange algorithmName="SHA-512" hashValue="ON39YdpmFHfN9f47KpiRvqrKx0V9+erV1CNkpWzYhW/Qyc6aT8rEyCrvauWSYGZK2ia3o7vd3akF07acHAFpOA==" saltValue="yVW9XmDwTqEnmpSGai0KYg==" spinCount="100000" sqref="D15" name="Range1_1_11"/>
  </protectedRanges>
  <conditionalFormatting sqref="H2">
    <cfRule type="top10" dxfId="107" priority="45" rank="1"/>
  </conditionalFormatting>
  <conditionalFormatting sqref="E2">
    <cfRule type="top10" dxfId="106" priority="48" rank="1"/>
  </conditionalFormatting>
  <conditionalFormatting sqref="F2">
    <cfRule type="top10" dxfId="105" priority="47" rank="1"/>
  </conditionalFormatting>
  <conditionalFormatting sqref="G2">
    <cfRule type="top10" dxfId="104" priority="46" rank="1"/>
  </conditionalFormatting>
  <conditionalFormatting sqref="I2">
    <cfRule type="top10" dxfId="103" priority="43" rank="1"/>
  </conditionalFormatting>
  <conditionalFormatting sqref="J2">
    <cfRule type="top10" dxfId="102" priority="44" rank="1"/>
  </conditionalFormatting>
  <conditionalFormatting sqref="F3">
    <cfRule type="top10" dxfId="101" priority="37" rank="1"/>
  </conditionalFormatting>
  <conditionalFormatting sqref="G3">
    <cfRule type="top10" dxfId="100" priority="38" rank="1"/>
  </conditionalFormatting>
  <conditionalFormatting sqref="H3">
    <cfRule type="top10" dxfId="99" priority="39" rank="1"/>
  </conditionalFormatting>
  <conditionalFormatting sqref="I3">
    <cfRule type="top10" dxfId="98" priority="40" rank="1"/>
  </conditionalFormatting>
  <conditionalFormatting sqref="J3">
    <cfRule type="top10" dxfId="97" priority="41" rank="1"/>
  </conditionalFormatting>
  <conditionalFormatting sqref="E3">
    <cfRule type="top10" dxfId="96" priority="42" rank="1"/>
  </conditionalFormatting>
  <conditionalFormatting sqref="F4">
    <cfRule type="top10" dxfId="95" priority="35" rank="1"/>
  </conditionalFormatting>
  <conditionalFormatting sqref="G4">
    <cfRule type="top10" dxfId="94" priority="34" rank="1"/>
  </conditionalFormatting>
  <conditionalFormatting sqref="H4">
    <cfRule type="top10" dxfId="93" priority="33" rank="1"/>
  </conditionalFormatting>
  <conditionalFormatting sqref="I4">
    <cfRule type="top10" dxfId="92" priority="31" rank="1"/>
  </conditionalFormatting>
  <conditionalFormatting sqref="J4">
    <cfRule type="top10" dxfId="91" priority="32" rank="1"/>
  </conditionalFormatting>
  <conditionalFormatting sqref="E4">
    <cfRule type="top10" dxfId="90" priority="36" rank="1"/>
  </conditionalFormatting>
  <conditionalFormatting sqref="F14">
    <cfRule type="top10" dxfId="89" priority="12" rank="1"/>
  </conditionalFormatting>
  <conditionalFormatting sqref="G14">
    <cfRule type="top10" dxfId="88" priority="11" rank="1"/>
  </conditionalFormatting>
  <conditionalFormatting sqref="H14">
    <cfRule type="top10" dxfId="87" priority="10" rank="1"/>
  </conditionalFormatting>
  <conditionalFormatting sqref="I14">
    <cfRule type="top10" dxfId="86" priority="9" rank="1"/>
  </conditionalFormatting>
  <conditionalFormatting sqref="J14">
    <cfRule type="top10" dxfId="85" priority="8" rank="1"/>
  </conditionalFormatting>
  <conditionalFormatting sqref="E14">
    <cfRule type="top10" dxfId="84" priority="7" rank="1"/>
  </conditionalFormatting>
  <conditionalFormatting sqref="E15">
    <cfRule type="top10" dxfId="83" priority="6" rank="1"/>
  </conditionalFormatting>
  <conditionalFormatting sqref="F15">
    <cfRule type="top10" dxfId="82" priority="5" rank="1"/>
  </conditionalFormatting>
  <conditionalFormatting sqref="G15">
    <cfRule type="top10" dxfId="81" priority="4" rank="1"/>
  </conditionalFormatting>
  <conditionalFormatting sqref="H15">
    <cfRule type="top10" dxfId="80" priority="3" rank="1"/>
  </conditionalFormatting>
  <conditionalFormatting sqref="I15">
    <cfRule type="top10" dxfId="79" priority="2" rank="1"/>
  </conditionalFormatting>
  <conditionalFormatting sqref="J15">
    <cfRule type="top10" dxfId="78" priority="1" rank="1"/>
  </conditionalFormatting>
  <hyperlinks>
    <hyperlink ref="Q1" location="'Mississippi Adult Rankings 2020'!A1" display="Back to Ranking" xr:uid="{9E8DECAB-39A5-4F06-8BAE-4CD27F4C79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51FE0569-4C36-4D55-AF11-9C5629104BAD}">
          <x14:formula1>
            <xm:f>'C:\Users\abra2\Desktop\[__ABRA Scoring Program  2-25-2020 MASTER (3).xlsm]DATA'!#REF!</xm:f>
          </x14:formula1>
          <xm:sqref>B2:B4 B14:B15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7D96E-19FC-4EC7-9533-E6B3C5C3B01B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33</v>
      </c>
      <c r="B2" s="14" t="s">
        <v>49</v>
      </c>
      <c r="C2" s="15">
        <v>44093</v>
      </c>
      <c r="D2" s="23" t="s">
        <v>39</v>
      </c>
      <c r="E2" s="16">
        <v>180</v>
      </c>
      <c r="F2" s="16">
        <v>178</v>
      </c>
      <c r="G2" s="16">
        <v>185</v>
      </c>
      <c r="H2" s="16"/>
      <c r="I2" s="16"/>
      <c r="J2" s="16"/>
      <c r="K2" s="17">
        <v>3</v>
      </c>
      <c r="L2" s="17">
        <v>543</v>
      </c>
      <c r="M2" s="18">
        <v>181</v>
      </c>
      <c r="N2" s="19">
        <v>4</v>
      </c>
      <c r="O2" s="20">
        <v>185</v>
      </c>
    </row>
    <row r="5" spans="1:17" x14ac:dyDescent="0.25">
      <c r="K5" s="7">
        <f>SUM(K2:K4)</f>
        <v>3</v>
      </c>
      <c r="L5" s="7">
        <f>SUM(L2:L4)</f>
        <v>543</v>
      </c>
      <c r="M5" s="9">
        <f>SUM(L5/K5)</f>
        <v>181</v>
      </c>
      <c r="N5" s="7">
        <f>SUM(N2:N4)</f>
        <v>4</v>
      </c>
      <c r="O5" s="9">
        <f>SUM(M5+N5)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E2">
    <cfRule type="top10" dxfId="77" priority="5" rank="1"/>
  </conditionalFormatting>
  <conditionalFormatting sqref="J2">
    <cfRule type="top10" dxfId="76" priority="1" rank="1"/>
  </conditionalFormatting>
  <conditionalFormatting sqref="F2">
    <cfRule type="top10" dxfId="75" priority="6" rank="1"/>
  </conditionalFormatting>
  <conditionalFormatting sqref="I2">
    <cfRule type="top10" dxfId="74" priority="2" rank="1"/>
  </conditionalFormatting>
  <conditionalFormatting sqref="H2">
    <cfRule type="top10" dxfId="73" priority="3" rank="1"/>
  </conditionalFormatting>
  <conditionalFormatting sqref="G2">
    <cfRule type="top10" dxfId="72" priority="4" rank="1"/>
  </conditionalFormatting>
  <hyperlinks>
    <hyperlink ref="Q1" location="'Mississippi Adult Rankings 2020'!A1" display="Back to Ranking" xr:uid="{7C747253-6539-418D-B646-35B147F7F8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6C5D63-7DFF-41CD-9CBE-E9AEFEC708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3FF463F-1795-44F9-95C5-3CABE2A742B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C1879-DC81-4B76-BC06-5C4C61A2221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33</v>
      </c>
      <c r="B2" s="14" t="s">
        <v>46</v>
      </c>
      <c r="C2" s="15">
        <v>44093</v>
      </c>
      <c r="D2" s="23" t="s">
        <v>39</v>
      </c>
      <c r="E2" s="16">
        <v>183</v>
      </c>
      <c r="F2" s="16">
        <v>183</v>
      </c>
      <c r="G2" s="16">
        <v>190</v>
      </c>
      <c r="H2" s="16"/>
      <c r="I2" s="16"/>
      <c r="J2" s="16"/>
      <c r="K2" s="17">
        <v>3</v>
      </c>
      <c r="L2" s="17">
        <v>556</v>
      </c>
      <c r="M2" s="18">
        <v>185.33333333333334</v>
      </c>
      <c r="N2" s="19">
        <v>8</v>
      </c>
      <c r="O2" s="20">
        <v>193.33333333333334</v>
      </c>
    </row>
    <row r="5" spans="1:17" x14ac:dyDescent="0.25">
      <c r="K5" s="7">
        <f>SUM(K2:K4)</f>
        <v>3</v>
      </c>
      <c r="L5" s="7">
        <f>SUM(L2:L4)</f>
        <v>556</v>
      </c>
      <c r="M5" s="9">
        <f>SUM(L5/K5)</f>
        <v>185.33333333333334</v>
      </c>
      <c r="N5" s="7">
        <f>SUM(N2:N4)</f>
        <v>8</v>
      </c>
      <c r="O5" s="9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7_1"/>
  </protectedRanges>
  <conditionalFormatting sqref="E2">
    <cfRule type="top10" dxfId="71" priority="5" rank="1"/>
  </conditionalFormatting>
  <conditionalFormatting sqref="J2">
    <cfRule type="top10" dxfId="70" priority="1" rank="1"/>
  </conditionalFormatting>
  <conditionalFormatting sqref="F2">
    <cfRule type="top10" dxfId="69" priority="6" rank="1"/>
  </conditionalFormatting>
  <conditionalFormatting sqref="I2">
    <cfRule type="top10" dxfId="68" priority="2" rank="1"/>
  </conditionalFormatting>
  <conditionalFormatting sqref="H2">
    <cfRule type="top10" dxfId="67" priority="3" rank="1"/>
  </conditionalFormatting>
  <conditionalFormatting sqref="G2">
    <cfRule type="top10" dxfId="66" priority="4" rank="1"/>
  </conditionalFormatting>
  <hyperlinks>
    <hyperlink ref="Q1" location="'Mississippi Adult Rankings 2020'!A1" display="Back to Ranking" xr:uid="{6FDD9A53-500A-4E20-886E-A297075929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E9A09A-BD7E-4E7F-BC79-27EB1FEAC1F7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C5297E8F-C76A-443F-9DD8-D0D32C883A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B21EE-4249-4C15-B6D5-95A22B3C3A37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33</v>
      </c>
      <c r="B2" s="14" t="s">
        <v>47</v>
      </c>
      <c r="C2" s="15">
        <v>44093</v>
      </c>
      <c r="D2" s="23" t="s">
        <v>39</v>
      </c>
      <c r="E2" s="16">
        <v>180</v>
      </c>
      <c r="F2" s="16">
        <v>180</v>
      </c>
      <c r="G2" s="16">
        <v>190</v>
      </c>
      <c r="H2" s="16"/>
      <c r="I2" s="16"/>
      <c r="J2" s="16"/>
      <c r="K2" s="17">
        <v>3</v>
      </c>
      <c r="L2" s="17">
        <v>550</v>
      </c>
      <c r="M2" s="18">
        <v>183.33333333333334</v>
      </c>
      <c r="N2" s="19">
        <v>6</v>
      </c>
      <c r="O2" s="20">
        <v>189.33333333333334</v>
      </c>
    </row>
    <row r="3" spans="1:17" x14ac:dyDescent="0.25">
      <c r="A3" s="13" t="s">
        <v>33</v>
      </c>
      <c r="B3" s="14" t="s">
        <v>47</v>
      </c>
      <c r="C3" s="15">
        <v>44093</v>
      </c>
      <c r="D3" s="23" t="s">
        <v>55</v>
      </c>
      <c r="E3" s="16">
        <v>192</v>
      </c>
      <c r="F3" s="16">
        <v>188</v>
      </c>
      <c r="G3" s="16">
        <v>192</v>
      </c>
      <c r="H3" s="16"/>
      <c r="I3" s="16"/>
      <c r="J3" s="16"/>
      <c r="K3" s="17">
        <v>3</v>
      </c>
      <c r="L3" s="17">
        <v>572</v>
      </c>
      <c r="M3" s="18">
        <v>190.66666666666666</v>
      </c>
      <c r="N3" s="19">
        <v>12</v>
      </c>
      <c r="O3" s="20">
        <v>202.66666666666666</v>
      </c>
    </row>
    <row r="6" spans="1:17" x14ac:dyDescent="0.25">
      <c r="K6" s="7">
        <f>SUM(K2:K5)</f>
        <v>6</v>
      </c>
      <c r="L6" s="7">
        <f>SUM(L2:L5)</f>
        <v>1122</v>
      </c>
      <c r="M6" s="9">
        <f>SUM(L6/K6)</f>
        <v>187</v>
      </c>
      <c r="N6" s="7">
        <f>SUM(N2:N5)</f>
        <v>18</v>
      </c>
      <c r="O6" s="9">
        <f>SUM(M6+N6)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10"/>
  </protectedRanges>
  <conditionalFormatting sqref="E2">
    <cfRule type="top10" dxfId="65" priority="11" rank="1"/>
  </conditionalFormatting>
  <conditionalFormatting sqref="J2">
    <cfRule type="top10" dxfId="64" priority="7" rank="1"/>
  </conditionalFormatting>
  <conditionalFormatting sqref="F2">
    <cfRule type="top10" dxfId="63" priority="12" rank="1"/>
  </conditionalFormatting>
  <conditionalFormatting sqref="I2">
    <cfRule type="top10" dxfId="62" priority="8" rank="1"/>
  </conditionalFormatting>
  <conditionalFormatting sqref="H2">
    <cfRule type="top10" dxfId="61" priority="9" rank="1"/>
  </conditionalFormatting>
  <conditionalFormatting sqref="G2">
    <cfRule type="top10" dxfId="60" priority="10" rank="1"/>
  </conditionalFormatting>
  <conditionalFormatting sqref="J3">
    <cfRule type="top10" dxfId="59" priority="1" rank="1"/>
  </conditionalFormatting>
  <conditionalFormatting sqref="I3">
    <cfRule type="top10" dxfId="58" priority="2" rank="1"/>
  </conditionalFormatting>
  <conditionalFormatting sqref="H3">
    <cfRule type="top10" dxfId="57" priority="3" rank="1"/>
  </conditionalFormatting>
  <conditionalFormatting sqref="G3">
    <cfRule type="top10" dxfId="56" priority="4" rank="1"/>
  </conditionalFormatting>
  <conditionalFormatting sqref="F3">
    <cfRule type="top10" dxfId="55" priority="5" rank="1"/>
  </conditionalFormatting>
  <conditionalFormatting sqref="E3">
    <cfRule type="top10" dxfId="54" priority="6" rank="1"/>
  </conditionalFormatting>
  <hyperlinks>
    <hyperlink ref="Q1" location="'Mississippi Adult Rankings 2020'!A1" display="Back to Ranking" xr:uid="{98D0A1D1-177C-49F5-8C90-569C08F8A6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551A83-5656-4CCA-B7FC-35EEAF41CD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06C3D80-5DE3-46CA-844A-486F7E93C067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955AB-B0C2-47C1-9ECC-3ADCD838C0C9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27</v>
      </c>
      <c r="B2" s="14" t="s">
        <v>38</v>
      </c>
      <c r="C2" s="15">
        <v>43995</v>
      </c>
      <c r="D2" s="23" t="s">
        <v>29</v>
      </c>
      <c r="E2" s="16">
        <v>190</v>
      </c>
      <c r="F2" s="16">
        <v>187</v>
      </c>
      <c r="G2" s="16">
        <v>184</v>
      </c>
      <c r="H2" s="16">
        <v>187</v>
      </c>
      <c r="I2" s="16"/>
      <c r="J2" s="16"/>
      <c r="K2" s="17">
        <f>COUNT(E2:J2)</f>
        <v>4</v>
      </c>
      <c r="L2" s="17">
        <f>SUM(E2:J2)</f>
        <v>748</v>
      </c>
      <c r="M2" s="18">
        <f>IFERROR(L2/K2,0)</f>
        <v>187</v>
      </c>
      <c r="N2" s="19">
        <v>2</v>
      </c>
      <c r="O2" s="20">
        <f>SUM(M2+N2)</f>
        <v>189</v>
      </c>
    </row>
    <row r="5" spans="1:17" x14ac:dyDescent="0.25">
      <c r="K5" s="7">
        <f>SUM(K2:K4)</f>
        <v>4</v>
      </c>
      <c r="L5" s="7">
        <f>SUM(L2:L4)</f>
        <v>748</v>
      </c>
      <c r="M5" s="9">
        <f>SUM(L5/K5)</f>
        <v>187</v>
      </c>
      <c r="N5" s="7">
        <f>SUM(N2:N4)</f>
        <v>2</v>
      </c>
      <c r="O5" s="9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53" priority="1" rank="1"/>
  </conditionalFormatting>
  <conditionalFormatting sqref="G2">
    <cfRule type="top10" dxfId="52" priority="2" rank="1"/>
  </conditionalFormatting>
  <conditionalFormatting sqref="H2">
    <cfRule type="top10" dxfId="51" priority="3" rank="1"/>
  </conditionalFormatting>
  <conditionalFormatting sqref="I2">
    <cfRule type="top10" dxfId="50" priority="4" rank="1"/>
  </conditionalFormatting>
  <conditionalFormatting sqref="J2">
    <cfRule type="top10" dxfId="49" priority="5" rank="1"/>
  </conditionalFormatting>
  <conditionalFormatting sqref="E2">
    <cfRule type="top10" dxfId="48" priority="6" rank="1"/>
  </conditionalFormatting>
  <hyperlinks>
    <hyperlink ref="Q1" location="'Mississippi Adult Rankings 2020'!A1" display="Back to Ranking" xr:uid="{8FC32003-7F4E-4552-8031-67B381E87A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A392A6-E5EC-402A-9386-0039DD968EBC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C6DF61C5-9854-4039-AB23-63CA5ACBA6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8"/>
  <sheetViews>
    <sheetView workbookViewId="0">
      <selection activeCell="A5" sqref="A5:O5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27</v>
      </c>
      <c r="B2" s="14" t="s">
        <v>31</v>
      </c>
      <c r="C2" s="15">
        <v>43981</v>
      </c>
      <c r="D2" s="23" t="s">
        <v>29</v>
      </c>
      <c r="E2" s="16">
        <v>196</v>
      </c>
      <c r="F2" s="16">
        <v>192</v>
      </c>
      <c r="G2" s="16">
        <v>192</v>
      </c>
      <c r="H2" s="16">
        <v>189</v>
      </c>
      <c r="I2" s="16"/>
      <c r="J2" s="16"/>
      <c r="K2" s="17">
        <v>4</v>
      </c>
      <c r="L2" s="17">
        <v>769</v>
      </c>
      <c r="M2" s="18">
        <v>192.25</v>
      </c>
      <c r="N2" s="19">
        <v>4</v>
      </c>
      <c r="O2" s="20">
        <v>196.25</v>
      </c>
    </row>
    <row r="3" spans="1:17" x14ac:dyDescent="0.25">
      <c r="A3" s="13" t="s">
        <v>27</v>
      </c>
      <c r="B3" s="14" t="s">
        <v>31</v>
      </c>
      <c r="C3" s="15">
        <v>43995</v>
      </c>
      <c r="D3" s="23" t="s">
        <v>29</v>
      </c>
      <c r="E3" s="16">
        <v>194</v>
      </c>
      <c r="F3" s="16">
        <v>193</v>
      </c>
      <c r="G3" s="16">
        <v>191</v>
      </c>
      <c r="H3" s="16">
        <v>185</v>
      </c>
      <c r="I3" s="16"/>
      <c r="J3" s="16"/>
      <c r="K3" s="17">
        <f>COUNT(E3:J3)</f>
        <v>4</v>
      </c>
      <c r="L3" s="17">
        <f>SUM(E3:J3)</f>
        <v>763</v>
      </c>
      <c r="M3" s="18">
        <f>IFERROR(L3/K3,0)</f>
        <v>190.75</v>
      </c>
      <c r="N3" s="19">
        <v>2</v>
      </c>
      <c r="O3" s="20">
        <f>SUM(M3+N3)</f>
        <v>192.75</v>
      </c>
    </row>
    <row r="4" spans="1:17" x14ac:dyDescent="0.25">
      <c r="A4" s="13" t="s">
        <v>41</v>
      </c>
      <c r="B4" s="14" t="s">
        <v>31</v>
      </c>
      <c r="C4" s="15">
        <v>44093</v>
      </c>
      <c r="D4" s="23" t="s">
        <v>39</v>
      </c>
      <c r="E4" s="16">
        <v>190</v>
      </c>
      <c r="F4" s="16">
        <v>193</v>
      </c>
      <c r="G4" s="16">
        <v>196</v>
      </c>
      <c r="H4" s="16"/>
      <c r="I4" s="16"/>
      <c r="J4" s="16"/>
      <c r="K4" s="17">
        <v>3</v>
      </c>
      <c r="L4" s="17">
        <v>579</v>
      </c>
      <c r="M4" s="18">
        <v>193</v>
      </c>
      <c r="N4" s="19">
        <v>6</v>
      </c>
      <c r="O4" s="20">
        <v>199</v>
      </c>
    </row>
    <row r="5" spans="1:17" x14ac:dyDescent="0.25">
      <c r="A5" s="13" t="s">
        <v>27</v>
      </c>
      <c r="B5" s="14" t="s">
        <v>31</v>
      </c>
      <c r="C5" s="15">
        <v>44093</v>
      </c>
      <c r="D5" s="23" t="s">
        <v>55</v>
      </c>
      <c r="E5" s="16">
        <v>193</v>
      </c>
      <c r="F5" s="16">
        <v>191</v>
      </c>
      <c r="G5" s="16">
        <v>191</v>
      </c>
      <c r="H5" s="16"/>
      <c r="I5" s="16"/>
      <c r="J5" s="16"/>
      <c r="K5" s="17">
        <v>3</v>
      </c>
      <c r="L5" s="17">
        <v>575</v>
      </c>
      <c r="M5" s="18">
        <v>191.66666666666666</v>
      </c>
      <c r="N5" s="19">
        <v>6</v>
      </c>
      <c r="O5" s="20">
        <v>197.66666666666666</v>
      </c>
    </row>
    <row r="8" spans="1:17" x14ac:dyDescent="0.25">
      <c r="K8" s="7">
        <f>SUM(K2:K7)</f>
        <v>14</v>
      </c>
      <c r="L8" s="7">
        <f>SUM(L2:L7)</f>
        <v>2686</v>
      </c>
      <c r="M8" s="9">
        <f>SUM(L8/K8)</f>
        <v>191.85714285714286</v>
      </c>
      <c r="N8" s="7">
        <f>SUM(N2:N7)</f>
        <v>18</v>
      </c>
      <c r="O8" s="9">
        <f>SUM(M8+N8)</f>
        <v>209.85714285714286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3_1"/>
    <protectedRange algorithmName="SHA-512" hashValue="ON39YdpmFHfN9f47KpiRvqrKx0V9+erV1CNkpWzYhW/Qyc6aT8rEyCrvauWSYGZK2ia3o7vd3akF07acHAFpOA==" saltValue="yVW9XmDwTqEnmpSGai0KYg==" spinCount="100000" sqref="E5:H5" name="Range1_3_1_1"/>
  </protectedRanges>
  <conditionalFormatting sqref="H2">
    <cfRule type="top10" dxfId="47" priority="21" rank="1"/>
  </conditionalFormatting>
  <conditionalFormatting sqref="E2">
    <cfRule type="top10" dxfId="46" priority="24" rank="1"/>
  </conditionalFormatting>
  <conditionalFormatting sqref="F2">
    <cfRule type="top10" dxfId="45" priority="23" rank="1"/>
  </conditionalFormatting>
  <conditionalFormatting sqref="G2">
    <cfRule type="top10" dxfId="44" priority="22" rank="1"/>
  </conditionalFormatting>
  <conditionalFormatting sqref="I2">
    <cfRule type="top10" dxfId="43" priority="19" rank="1"/>
  </conditionalFormatting>
  <conditionalFormatting sqref="J2">
    <cfRule type="top10" dxfId="42" priority="20" rank="1"/>
  </conditionalFormatting>
  <conditionalFormatting sqref="F3">
    <cfRule type="top10" dxfId="41" priority="13" rank="1"/>
  </conditionalFormatting>
  <conditionalFormatting sqref="G3">
    <cfRule type="top10" dxfId="40" priority="14" rank="1"/>
  </conditionalFormatting>
  <conditionalFormatting sqref="H3">
    <cfRule type="top10" dxfId="39" priority="15" rank="1"/>
  </conditionalFormatting>
  <conditionalFormatting sqref="I3">
    <cfRule type="top10" dxfId="38" priority="16" rank="1"/>
  </conditionalFormatting>
  <conditionalFormatting sqref="J3">
    <cfRule type="top10" dxfId="37" priority="17" rank="1"/>
  </conditionalFormatting>
  <conditionalFormatting sqref="E3">
    <cfRule type="top10" dxfId="36" priority="18" rank="1"/>
  </conditionalFormatting>
  <conditionalFormatting sqref="I4">
    <cfRule type="top10" dxfId="35" priority="12" rank="1"/>
  </conditionalFormatting>
  <conditionalFormatting sqref="E4">
    <cfRule type="top10" dxfId="34" priority="11" rank="1"/>
  </conditionalFormatting>
  <conditionalFormatting sqref="F4">
    <cfRule type="top10" dxfId="33" priority="10" rank="1"/>
  </conditionalFormatting>
  <conditionalFormatting sqref="G4">
    <cfRule type="top10" dxfId="32" priority="9" rank="1"/>
  </conditionalFormatting>
  <conditionalFormatting sqref="H4">
    <cfRule type="top10" dxfId="31" priority="8" rank="1"/>
  </conditionalFormatting>
  <conditionalFormatting sqref="J4">
    <cfRule type="top10" dxfId="30" priority="7" rank="1"/>
  </conditionalFormatting>
  <conditionalFormatting sqref="F5">
    <cfRule type="top10" dxfId="29" priority="5" rank="1"/>
  </conditionalFormatting>
  <conditionalFormatting sqref="G5">
    <cfRule type="top10" dxfId="28" priority="4" rank="1"/>
  </conditionalFormatting>
  <conditionalFormatting sqref="H5">
    <cfRule type="top10" dxfId="27" priority="3" rank="1"/>
  </conditionalFormatting>
  <conditionalFormatting sqref="I5">
    <cfRule type="top10" dxfId="26" priority="1" rank="1"/>
  </conditionalFormatting>
  <conditionalFormatting sqref="J5">
    <cfRule type="top10" dxfId="25" priority="2" rank="1"/>
  </conditionalFormatting>
  <conditionalFormatting sqref="E5">
    <cfRule type="top10" dxfId="24" priority="6" rank="1"/>
  </conditionalFormatting>
  <hyperlinks>
    <hyperlink ref="Q1" location="'Mississippi Adult Rankings 2020'!A1" display="Back to Ranking" xr:uid="{6783EE52-B672-4C2F-93F4-E7EC03FB3F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A84180B-63E6-4EBB-8C6D-AA9E2B25F504}">
          <x14:formula1>
            <xm:f>'C:\Users\abra2\Desktop\[__ABRA Scoring Program  2-25-2020 MASTER (3).xlsm]DATA'!#REF!</xm:f>
          </x14:formula1>
          <xm:sqref>B2:B5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8A714-0003-4CA3-9774-0AAAC1B962BB}">
  <dimension ref="A1:Q17"/>
  <sheetViews>
    <sheetView workbookViewId="0">
      <selection activeCell="C21" sqref="C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33</v>
      </c>
      <c r="B2" s="14" t="s">
        <v>50</v>
      </c>
      <c r="C2" s="15">
        <v>44093</v>
      </c>
      <c r="D2" s="23" t="s">
        <v>39</v>
      </c>
      <c r="E2" s="16">
        <v>178</v>
      </c>
      <c r="F2" s="16">
        <v>175</v>
      </c>
      <c r="G2" s="16">
        <v>184</v>
      </c>
      <c r="H2" s="16"/>
      <c r="I2" s="16"/>
      <c r="J2" s="16"/>
      <c r="K2" s="17">
        <v>3</v>
      </c>
      <c r="L2" s="17">
        <v>537</v>
      </c>
      <c r="M2" s="18">
        <v>179</v>
      </c>
      <c r="N2" s="19">
        <v>4</v>
      </c>
      <c r="O2" s="20">
        <v>183</v>
      </c>
    </row>
    <row r="5" spans="1:17" x14ac:dyDescent="0.25">
      <c r="K5" s="7">
        <f>SUM(K2:K4)</f>
        <v>3</v>
      </c>
      <c r="L5" s="7">
        <f>SUM(L2:L4)</f>
        <v>537</v>
      </c>
      <c r="M5" s="9">
        <f>SUM(L5/K5)</f>
        <v>179</v>
      </c>
      <c r="N5" s="7">
        <f>SUM(N2:N4)</f>
        <v>4</v>
      </c>
      <c r="O5" s="9">
        <f>SUM(M5+N5)</f>
        <v>183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3" t="s">
        <v>27</v>
      </c>
      <c r="B14" s="25" t="s">
        <v>50</v>
      </c>
      <c r="C14" s="15">
        <v>44093</v>
      </c>
      <c r="D14" s="23" t="s">
        <v>55</v>
      </c>
      <c r="E14" s="16">
        <v>185</v>
      </c>
      <c r="F14" s="16">
        <v>183</v>
      </c>
      <c r="G14" s="16">
        <v>185</v>
      </c>
      <c r="H14" s="16"/>
      <c r="I14" s="16"/>
      <c r="J14" s="16"/>
      <c r="K14" s="17">
        <v>3</v>
      </c>
      <c r="L14" s="17">
        <v>553</v>
      </c>
      <c r="M14" s="18">
        <v>184.33333333333334</v>
      </c>
      <c r="N14" s="19">
        <v>4</v>
      </c>
      <c r="O14" s="20">
        <v>188.33333333333334</v>
      </c>
    </row>
    <row r="17" spans="11:15" x14ac:dyDescent="0.25">
      <c r="K17" s="7">
        <f>SUM(K14:K16)</f>
        <v>3</v>
      </c>
      <c r="L17" s="7">
        <f>SUM(L14:L16)</f>
        <v>553</v>
      </c>
      <c r="M17" s="9">
        <f>SUM(L17/K17)</f>
        <v>184.33333333333334</v>
      </c>
      <c r="N17" s="7">
        <f>SUM(N14:N16)</f>
        <v>4</v>
      </c>
      <c r="O17" s="9">
        <f>SUM(M17+N17)</f>
        <v>188.33333333333334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B14:C14" name="Range1_6_1"/>
    <protectedRange algorithmName="SHA-512" hashValue="ON39YdpmFHfN9f47KpiRvqrKx0V9+erV1CNkpWzYhW/Qyc6aT8rEyCrvauWSYGZK2ia3o7vd3akF07acHAFpOA==" saltValue="yVW9XmDwTqEnmpSGai0KYg==" spinCount="100000" sqref="D14" name="Range1_1_3_1"/>
    <protectedRange algorithmName="SHA-512" hashValue="ON39YdpmFHfN9f47KpiRvqrKx0V9+erV1CNkpWzYhW/Qyc6aT8rEyCrvauWSYGZK2ia3o7vd3akF07acHAFpOA==" saltValue="yVW9XmDwTqEnmpSGai0KYg==" spinCount="100000" sqref="E14:J14" name="Range1_3_1_1"/>
  </protectedRanges>
  <conditionalFormatting sqref="E2">
    <cfRule type="top10" dxfId="23" priority="17" rank="1"/>
  </conditionalFormatting>
  <conditionalFormatting sqref="J2">
    <cfRule type="top10" dxfId="22" priority="13" rank="1"/>
  </conditionalFormatting>
  <conditionalFormatting sqref="F2">
    <cfRule type="top10" dxfId="21" priority="18" rank="1"/>
  </conditionalFormatting>
  <conditionalFormatting sqref="I2">
    <cfRule type="top10" dxfId="20" priority="14" rank="1"/>
  </conditionalFormatting>
  <conditionalFormatting sqref="H2">
    <cfRule type="top10" dxfId="19" priority="15" rank="1"/>
  </conditionalFormatting>
  <conditionalFormatting sqref="G2">
    <cfRule type="top10" dxfId="18" priority="16" rank="1"/>
  </conditionalFormatting>
  <conditionalFormatting sqref="H14">
    <cfRule type="top10" dxfId="17" priority="3" rank="1"/>
  </conditionalFormatting>
  <conditionalFormatting sqref="G14">
    <cfRule type="top10" dxfId="16" priority="4" rank="1"/>
  </conditionalFormatting>
  <conditionalFormatting sqref="F14">
    <cfRule type="top10" dxfId="15" priority="5" rank="1"/>
  </conditionalFormatting>
  <conditionalFormatting sqref="I14">
    <cfRule type="top10" dxfId="14" priority="1" rank="1"/>
  </conditionalFormatting>
  <conditionalFormatting sqref="J14">
    <cfRule type="top10" dxfId="13" priority="2" rank="1"/>
  </conditionalFormatting>
  <conditionalFormatting sqref="E14">
    <cfRule type="top10" dxfId="12" priority="6" rank="1"/>
  </conditionalFormatting>
  <hyperlinks>
    <hyperlink ref="Q1" location="'Mississippi Adult Rankings 2020'!A1" display="Back to Ranking" xr:uid="{E449E77C-1540-47B3-A82F-0751576C25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9D8918-9EEF-4AB1-AA7A-8B8C67383A67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20DD9C2F-7EE1-45C5-A3B2-374A3AD26EB5}">
          <x14:formula1>
            <xm:f>'C:\Users\abra2\Desktop\[__ABRA Scoring Program  2-25-2020 MASTER (3).xlsm]DATA'!#REF!</xm:f>
          </x14:formula1>
          <xm:sqref>B2 B14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1B119-DC5D-44CD-967E-7431C94714EC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33</v>
      </c>
      <c r="B2" s="14" t="s">
        <v>40</v>
      </c>
      <c r="C2" s="15">
        <v>44037</v>
      </c>
      <c r="D2" s="23" t="s">
        <v>39</v>
      </c>
      <c r="E2" s="16">
        <v>174</v>
      </c>
      <c r="F2" s="16">
        <v>175</v>
      </c>
      <c r="G2" s="16">
        <v>172</v>
      </c>
      <c r="H2" s="16">
        <v>172</v>
      </c>
      <c r="I2" s="16"/>
      <c r="J2" s="16"/>
      <c r="K2" s="17">
        <v>4</v>
      </c>
      <c r="L2" s="17">
        <v>693</v>
      </c>
      <c r="M2" s="18">
        <v>173.25</v>
      </c>
      <c r="N2" s="19">
        <v>3</v>
      </c>
      <c r="O2" s="20">
        <v>176.25</v>
      </c>
    </row>
    <row r="5" spans="1:17" x14ac:dyDescent="0.25">
      <c r="K5" s="7">
        <f>SUM(K2:K4)</f>
        <v>4</v>
      </c>
      <c r="L5" s="7">
        <f>SUM(L2:L4)</f>
        <v>693</v>
      </c>
      <c r="M5" s="9">
        <f>SUM(L5/K5)</f>
        <v>173.25</v>
      </c>
      <c r="N5" s="7">
        <f>SUM(N2:N4)</f>
        <v>3</v>
      </c>
      <c r="O5" s="9">
        <f>SUM(M5+N5)</f>
        <v>176.25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J2">
    <cfRule type="top10" dxfId="11" priority="1" rank="1"/>
  </conditionalFormatting>
  <conditionalFormatting sqref="I2">
    <cfRule type="top10" dxfId="10" priority="2" rank="1"/>
  </conditionalFormatting>
  <conditionalFormatting sqref="H2">
    <cfRule type="top10" dxfId="9" priority="3" rank="1"/>
  </conditionalFormatting>
  <conditionalFormatting sqref="G2">
    <cfRule type="top10" dxfId="8" priority="4" rank="1"/>
  </conditionalFormatting>
  <conditionalFormatting sqref="F2">
    <cfRule type="top10" dxfId="7" priority="5" rank="1"/>
  </conditionalFormatting>
  <conditionalFormatting sqref="E2">
    <cfRule type="top10" dxfId="6" priority="6" rank="1"/>
  </conditionalFormatting>
  <hyperlinks>
    <hyperlink ref="Q1" location="'Mississippi Adult Rankings 2020'!A1" display="Back to Ranking" xr:uid="{CDB3CDA9-2191-486E-8DBE-DEDB921FAA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18D820-4EC1-43FE-8061-689E216553EF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4AD633FF-93B0-4D58-8990-6A72EBCE3B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2B3B-9606-4B98-AB04-B6038E0CB253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41</v>
      </c>
      <c r="B2" s="14" t="s">
        <v>44</v>
      </c>
      <c r="C2" s="15">
        <v>44093</v>
      </c>
      <c r="D2" s="23" t="s">
        <v>39</v>
      </c>
      <c r="E2" s="16">
        <v>193</v>
      </c>
      <c r="F2" s="16">
        <v>189</v>
      </c>
      <c r="G2" s="16">
        <v>188</v>
      </c>
      <c r="H2" s="16"/>
      <c r="I2" s="16"/>
      <c r="J2" s="16"/>
      <c r="K2" s="17">
        <v>3</v>
      </c>
      <c r="L2" s="17">
        <v>570</v>
      </c>
      <c r="M2" s="18">
        <v>190</v>
      </c>
      <c r="N2" s="19">
        <v>4</v>
      </c>
      <c r="O2" s="20">
        <v>194</v>
      </c>
    </row>
    <row r="5" spans="1:17" x14ac:dyDescent="0.25">
      <c r="K5" s="7">
        <f>SUM(K2:K4)</f>
        <v>3</v>
      </c>
      <c r="L5" s="7">
        <f>SUM(L2:L4)</f>
        <v>570</v>
      </c>
      <c r="M5" s="9">
        <f>SUM(L5/K5)</f>
        <v>190</v>
      </c>
      <c r="N5" s="7">
        <f>SUM(N2:N4)</f>
        <v>4</v>
      </c>
      <c r="O5" s="9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I2">
    <cfRule type="top10" dxfId="269" priority="6" rank="1"/>
  </conditionalFormatting>
  <conditionalFormatting sqref="E2">
    <cfRule type="top10" dxfId="268" priority="5" rank="1"/>
  </conditionalFormatting>
  <conditionalFormatting sqref="F2">
    <cfRule type="top10" dxfId="267" priority="4" rank="1"/>
  </conditionalFormatting>
  <conditionalFormatting sqref="G2">
    <cfRule type="top10" dxfId="266" priority="3" rank="1"/>
  </conditionalFormatting>
  <conditionalFormatting sqref="H2">
    <cfRule type="top10" dxfId="265" priority="2" rank="1"/>
  </conditionalFormatting>
  <conditionalFormatting sqref="J2">
    <cfRule type="top10" dxfId="264" priority="1" rank="1"/>
  </conditionalFormatting>
  <hyperlinks>
    <hyperlink ref="Q1" location="'Mississippi Adult Rankings 2020'!A1" display="Back to Ranking" xr:uid="{A8A04E3A-3A71-4BCA-897F-8B4C0DE790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BF1FB6-614E-4BA0-8EFA-BF942EF71E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CD8872F-3315-473D-9FFE-CC2E0B09BC73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12A1-1118-418B-810B-FDE68E192F0A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41</v>
      </c>
      <c r="B2" s="14" t="s">
        <v>43</v>
      </c>
      <c r="C2" s="15">
        <v>44093</v>
      </c>
      <c r="D2" s="23" t="s">
        <v>39</v>
      </c>
      <c r="E2" s="16">
        <v>195</v>
      </c>
      <c r="F2" s="16">
        <v>188</v>
      </c>
      <c r="G2" s="16">
        <v>188</v>
      </c>
      <c r="H2" s="16"/>
      <c r="I2" s="16"/>
      <c r="J2" s="16"/>
      <c r="K2" s="17">
        <v>3</v>
      </c>
      <c r="L2" s="17">
        <v>571</v>
      </c>
      <c r="M2" s="18">
        <v>190.33333333333334</v>
      </c>
      <c r="N2" s="19">
        <v>4</v>
      </c>
      <c r="O2" s="20">
        <v>194.33333333333334</v>
      </c>
    </row>
    <row r="3" spans="1:17" x14ac:dyDescent="0.25">
      <c r="A3" s="13" t="s">
        <v>27</v>
      </c>
      <c r="B3" s="14" t="s">
        <v>43</v>
      </c>
      <c r="C3" s="15">
        <v>44093</v>
      </c>
      <c r="D3" s="23" t="s">
        <v>55</v>
      </c>
      <c r="E3" s="16">
        <v>192</v>
      </c>
      <c r="F3" s="16">
        <v>188</v>
      </c>
      <c r="G3" s="16">
        <v>190</v>
      </c>
      <c r="H3" s="16"/>
      <c r="I3" s="16"/>
      <c r="J3" s="16"/>
      <c r="K3" s="17">
        <v>3</v>
      </c>
      <c r="L3" s="17">
        <v>570</v>
      </c>
      <c r="M3" s="18">
        <v>190</v>
      </c>
      <c r="N3" s="19">
        <v>4</v>
      </c>
      <c r="O3" s="20">
        <v>194</v>
      </c>
    </row>
    <row r="6" spans="1:17" x14ac:dyDescent="0.25">
      <c r="K6" s="7">
        <f>SUM(K2:K5)</f>
        <v>6</v>
      </c>
      <c r="L6" s="7">
        <f>SUM(L2:L5)</f>
        <v>1141</v>
      </c>
      <c r="M6" s="9">
        <f>SUM(L6/K6)</f>
        <v>190.16666666666666</v>
      </c>
      <c r="N6" s="7">
        <f>SUM(N2:N5)</f>
        <v>8</v>
      </c>
      <c r="O6" s="9">
        <f>SUM(M6+N6)</f>
        <v>198.16666666666666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_2"/>
    <protectedRange algorithmName="SHA-512" hashValue="ON39YdpmFHfN9f47KpiRvqrKx0V9+erV1CNkpWzYhW/Qyc6aT8rEyCrvauWSYGZK2ia3o7vd3akF07acHAFpOA==" saltValue="yVW9XmDwTqEnmpSGai0KYg==" spinCount="100000" sqref="D2" name="Range1_1_6_2"/>
    <protectedRange algorithmName="SHA-512" hashValue="ON39YdpmFHfN9f47KpiRvqrKx0V9+erV1CNkpWzYhW/Qyc6aT8rEyCrvauWSYGZK2ia3o7vd3akF07acHAFpOA==" saltValue="yVW9XmDwTqEnmpSGai0KYg==" spinCount="100000" sqref="E2:H2" name="Range1_3_3_2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I2">
    <cfRule type="top10" dxfId="263" priority="12" rank="1"/>
  </conditionalFormatting>
  <conditionalFormatting sqref="E2">
    <cfRule type="top10" dxfId="262" priority="11" rank="1"/>
  </conditionalFormatting>
  <conditionalFormatting sqref="F2">
    <cfRule type="top10" dxfId="261" priority="10" rank="1"/>
  </conditionalFormatting>
  <conditionalFormatting sqref="G2">
    <cfRule type="top10" dxfId="260" priority="9" rank="1"/>
  </conditionalFormatting>
  <conditionalFormatting sqref="H2">
    <cfRule type="top10" dxfId="259" priority="8" rank="1"/>
  </conditionalFormatting>
  <conditionalFormatting sqref="J2">
    <cfRule type="top10" dxfId="258" priority="7" rank="1"/>
  </conditionalFormatting>
  <conditionalFormatting sqref="F3">
    <cfRule type="top10" dxfId="257" priority="5" rank="1"/>
  </conditionalFormatting>
  <conditionalFormatting sqref="G3">
    <cfRule type="top10" dxfId="256" priority="4" rank="1"/>
  </conditionalFormatting>
  <conditionalFormatting sqref="H3">
    <cfRule type="top10" dxfId="255" priority="3" rank="1"/>
  </conditionalFormatting>
  <conditionalFormatting sqref="I3">
    <cfRule type="top10" dxfId="254" priority="1" rank="1"/>
  </conditionalFormatting>
  <conditionalFormatting sqref="J3">
    <cfRule type="top10" dxfId="253" priority="2" rank="1"/>
  </conditionalFormatting>
  <conditionalFormatting sqref="E3">
    <cfRule type="top10" dxfId="252" priority="6" rank="1"/>
  </conditionalFormatting>
  <hyperlinks>
    <hyperlink ref="Q1" location="'Mississippi Adult Rankings 2020'!A1" display="Back to Ranking" xr:uid="{C72138AC-7812-4825-AB94-8C26F1985A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05562F-2DDA-443E-908E-A8B608B1B2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943F016-EB67-4B17-AB95-9E6313ED59F6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29"/>
  <sheetViews>
    <sheetView workbookViewId="0">
      <selection activeCell="C24" sqref="C24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21</v>
      </c>
      <c r="B2" s="14" t="s">
        <v>35</v>
      </c>
      <c r="C2" s="15">
        <v>43981</v>
      </c>
      <c r="D2" s="23" t="s">
        <v>29</v>
      </c>
      <c r="E2" s="16">
        <v>177</v>
      </c>
      <c r="F2" s="16">
        <v>173</v>
      </c>
      <c r="G2" s="16">
        <v>167</v>
      </c>
      <c r="H2" s="16">
        <v>176</v>
      </c>
      <c r="I2" s="16"/>
      <c r="J2" s="16"/>
      <c r="K2" s="17">
        <v>4</v>
      </c>
      <c r="L2" s="17">
        <v>693</v>
      </c>
      <c r="M2" s="18">
        <v>173.25</v>
      </c>
      <c r="N2" s="19">
        <v>11</v>
      </c>
      <c r="O2" s="20">
        <v>184.25</v>
      </c>
    </row>
    <row r="3" spans="1:17" x14ac:dyDescent="0.25">
      <c r="A3" s="13" t="s">
        <v>21</v>
      </c>
      <c r="B3" s="14" t="s">
        <v>35</v>
      </c>
      <c r="C3" s="15">
        <v>43995</v>
      </c>
      <c r="D3" s="23" t="s">
        <v>29</v>
      </c>
      <c r="E3" s="16">
        <v>161</v>
      </c>
      <c r="F3" s="16">
        <v>177</v>
      </c>
      <c r="G3" s="16">
        <v>181</v>
      </c>
      <c r="H3" s="16">
        <v>172</v>
      </c>
      <c r="I3" s="16"/>
      <c r="J3" s="16"/>
      <c r="K3" s="17">
        <f>COUNT(E3:J3)</f>
        <v>4</v>
      </c>
      <c r="L3" s="17">
        <f>SUM(E3:J3)</f>
        <v>691</v>
      </c>
      <c r="M3" s="18">
        <f>IFERROR(L3/K3,0)</f>
        <v>172.75</v>
      </c>
      <c r="N3" s="19">
        <v>5</v>
      </c>
      <c r="O3" s="20">
        <f>SUM(M3+N3)</f>
        <v>177.75</v>
      </c>
    </row>
    <row r="6" spans="1:17" x14ac:dyDescent="0.25">
      <c r="K6" s="7">
        <f>SUM(K2:K5)</f>
        <v>8</v>
      </c>
      <c r="L6" s="7">
        <f>SUM(L2:L5)</f>
        <v>1384</v>
      </c>
      <c r="M6" s="9">
        <f>SUM(L6/K6)</f>
        <v>173</v>
      </c>
      <c r="N6" s="7">
        <f>SUM(N2:N5)</f>
        <v>16</v>
      </c>
      <c r="O6" s="9">
        <f>SUM(M6+N6)</f>
        <v>189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3" t="s">
        <v>33</v>
      </c>
      <c r="B10" s="14" t="s">
        <v>35</v>
      </c>
      <c r="C10" s="15">
        <v>44037</v>
      </c>
      <c r="D10" s="23" t="s">
        <v>39</v>
      </c>
      <c r="E10" s="16">
        <v>175</v>
      </c>
      <c r="F10" s="16">
        <v>177</v>
      </c>
      <c r="G10" s="16">
        <v>181</v>
      </c>
      <c r="H10" s="16">
        <v>169</v>
      </c>
      <c r="I10" s="16"/>
      <c r="J10" s="16"/>
      <c r="K10" s="17">
        <v>4</v>
      </c>
      <c r="L10" s="17">
        <v>702</v>
      </c>
      <c r="M10" s="18">
        <v>175.5</v>
      </c>
      <c r="N10" s="19">
        <v>4</v>
      </c>
      <c r="O10" s="20">
        <v>179.5</v>
      </c>
    </row>
    <row r="13" spans="1:17" x14ac:dyDescent="0.25">
      <c r="K13" s="7">
        <f>SUM(K10:K12)</f>
        <v>4</v>
      </c>
      <c r="L13" s="7">
        <f>SUM(L10:L12)</f>
        <v>702</v>
      </c>
      <c r="M13" s="9">
        <f>SUM(L13/K13)</f>
        <v>175.5</v>
      </c>
      <c r="N13" s="7">
        <f>SUM(N10:N12)</f>
        <v>4</v>
      </c>
      <c r="O13" s="9">
        <f>SUM(M13+N13)</f>
        <v>179.5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13" t="s">
        <v>41</v>
      </c>
      <c r="B18" s="14" t="s">
        <v>35</v>
      </c>
      <c r="C18" s="15">
        <v>44093</v>
      </c>
      <c r="D18" s="23" t="s">
        <v>39</v>
      </c>
      <c r="E18" s="16">
        <v>180</v>
      </c>
      <c r="F18" s="16">
        <v>176</v>
      </c>
      <c r="G18" s="16">
        <v>183</v>
      </c>
      <c r="H18" s="16"/>
      <c r="I18" s="16"/>
      <c r="J18" s="16"/>
      <c r="K18" s="17">
        <v>3</v>
      </c>
      <c r="L18" s="17">
        <v>539</v>
      </c>
      <c r="M18" s="18">
        <v>179.66666666666666</v>
      </c>
      <c r="N18" s="19">
        <v>4</v>
      </c>
      <c r="O18" s="20">
        <v>183.66666666666666</v>
      </c>
    </row>
    <row r="21" spans="1:15" x14ac:dyDescent="0.25">
      <c r="K21" s="7">
        <f>SUM(K18:K20)</f>
        <v>3</v>
      </c>
      <c r="L21" s="7">
        <f>SUM(L18:L20)</f>
        <v>539</v>
      </c>
      <c r="M21" s="9">
        <f>SUM(L21/K21)</f>
        <v>179.66666666666666</v>
      </c>
      <c r="N21" s="7">
        <f>SUM(N18:N20)</f>
        <v>4</v>
      </c>
      <c r="O21" s="9">
        <f>SUM(M21+N21)</f>
        <v>183.66666666666666</v>
      </c>
    </row>
    <row r="24" spans="1:15" ht="30" x14ac:dyDescent="0.25">
      <c r="A24" s="1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3" t="s">
        <v>12</v>
      </c>
      <c r="M24" s="5" t="s">
        <v>13</v>
      </c>
      <c r="N24" s="2" t="s">
        <v>14</v>
      </c>
      <c r="O24" s="6" t="s">
        <v>15</v>
      </c>
    </row>
    <row r="25" spans="1:15" x14ac:dyDescent="0.25">
      <c r="A25" s="13" t="s">
        <v>54</v>
      </c>
      <c r="B25" s="14" t="s">
        <v>35</v>
      </c>
      <c r="C25" s="15">
        <v>44093</v>
      </c>
      <c r="D25" s="23" t="s">
        <v>55</v>
      </c>
      <c r="E25" s="16">
        <v>169</v>
      </c>
      <c r="F25" s="16">
        <v>167</v>
      </c>
      <c r="G25" s="16">
        <v>180</v>
      </c>
      <c r="H25" s="16"/>
      <c r="I25" s="16"/>
      <c r="J25" s="16"/>
      <c r="K25" s="17">
        <v>3</v>
      </c>
      <c r="L25" s="17">
        <v>516</v>
      </c>
      <c r="M25" s="18">
        <v>172</v>
      </c>
      <c r="N25" s="19">
        <v>10</v>
      </c>
      <c r="O25" s="20">
        <v>182</v>
      </c>
    </row>
    <row r="26" spans="1:15" x14ac:dyDescent="0.25">
      <c r="A26" s="13" t="s">
        <v>56</v>
      </c>
      <c r="B26" s="14" t="s">
        <v>35</v>
      </c>
      <c r="C26" s="15">
        <v>44093</v>
      </c>
      <c r="D26" s="23" t="s">
        <v>39</v>
      </c>
      <c r="E26" s="16">
        <v>173</v>
      </c>
      <c r="F26" s="16">
        <v>178</v>
      </c>
      <c r="G26" s="16">
        <v>178</v>
      </c>
      <c r="H26" s="16"/>
      <c r="I26" s="16"/>
      <c r="J26" s="16"/>
      <c r="K26" s="17">
        <v>3</v>
      </c>
      <c r="L26" s="17">
        <v>529</v>
      </c>
      <c r="M26" s="18">
        <v>176.33333333333334</v>
      </c>
      <c r="N26" s="19">
        <v>10</v>
      </c>
      <c r="O26" s="20">
        <v>186.33333333333334</v>
      </c>
    </row>
    <row r="29" spans="1:15" x14ac:dyDescent="0.25">
      <c r="K29" s="7">
        <f>SUM(K25:K28)</f>
        <v>6</v>
      </c>
      <c r="L29" s="7">
        <f>SUM(L25:L28)</f>
        <v>1045</v>
      </c>
      <c r="M29" s="9">
        <f>SUM(L29/K29)</f>
        <v>174.16666666666666</v>
      </c>
      <c r="N29" s="7">
        <f>SUM(N25:N28)</f>
        <v>20</v>
      </c>
      <c r="O29" s="9">
        <f>SUM(M29+N29)</f>
        <v>194.16666666666666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9 B17 B24" name="Range1_2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E10:J10 B10:C10" name="Range1_2_2"/>
    <protectedRange algorithmName="SHA-512" hashValue="ON39YdpmFHfN9f47KpiRvqrKx0V9+erV1CNkpWzYhW/Qyc6aT8rEyCrvauWSYGZK2ia3o7vd3akF07acHAFpOA==" saltValue="yVW9XmDwTqEnmpSGai0KYg==" spinCount="100000" sqref="D10" name="Range1_1_2_1"/>
    <protectedRange algorithmName="SHA-512" hashValue="ON39YdpmFHfN9f47KpiRvqrKx0V9+erV1CNkpWzYhW/Qyc6aT8rEyCrvauWSYGZK2ia3o7vd3akF07acHAFpOA==" saltValue="yVW9XmDwTqEnmpSGai0KYg==" spinCount="100000" sqref="I18:J18 B18:C18" name="Range1_4"/>
    <protectedRange algorithmName="SHA-512" hashValue="ON39YdpmFHfN9f47KpiRvqrKx0V9+erV1CNkpWzYhW/Qyc6aT8rEyCrvauWSYGZK2ia3o7vd3akF07acHAFpOA==" saltValue="yVW9XmDwTqEnmpSGai0KYg==" spinCount="100000" sqref="D18" name="Range1_1_6"/>
    <protectedRange algorithmName="SHA-512" hashValue="ON39YdpmFHfN9f47KpiRvqrKx0V9+erV1CNkpWzYhW/Qyc6aT8rEyCrvauWSYGZK2ia3o7vd3akF07acHAFpOA==" saltValue="yVW9XmDwTqEnmpSGai0KYg==" spinCount="100000" sqref="E18:H18" name="Range1_3_3"/>
    <protectedRange algorithmName="SHA-512" hashValue="ON39YdpmFHfN9f47KpiRvqrKx0V9+erV1CNkpWzYhW/Qyc6aT8rEyCrvauWSYGZK2ia3o7vd3akF07acHAFpOA==" saltValue="yVW9XmDwTqEnmpSGai0KYg==" spinCount="100000" sqref="E25:J25 B25:C25" name="Range1_13"/>
    <protectedRange algorithmName="SHA-512" hashValue="ON39YdpmFHfN9f47KpiRvqrKx0V9+erV1CNkpWzYhW/Qyc6aT8rEyCrvauWSYGZK2ia3o7vd3akF07acHAFpOA==" saltValue="yVW9XmDwTqEnmpSGai0KYg==" spinCount="100000" sqref="D25" name="Range1_1_12"/>
    <protectedRange algorithmName="SHA-512" hashValue="ON39YdpmFHfN9f47KpiRvqrKx0V9+erV1CNkpWzYhW/Qyc6aT8rEyCrvauWSYGZK2ia3o7vd3akF07acHAFpOA==" saltValue="yVW9XmDwTqEnmpSGai0KYg==" spinCount="100000" sqref="E26:J26 B26:C26" name="Range1_10"/>
    <protectedRange algorithmName="SHA-512" hashValue="ON39YdpmFHfN9f47KpiRvqrKx0V9+erV1CNkpWzYhW/Qyc6aT8rEyCrvauWSYGZK2ia3o7vd3akF07acHAFpOA==" saltValue="yVW9XmDwTqEnmpSGai0KYg==" spinCount="100000" sqref="D26" name="Range1_1_9"/>
  </protectedRanges>
  <conditionalFormatting sqref="E2">
    <cfRule type="top10" dxfId="251" priority="60" rank="1"/>
  </conditionalFormatting>
  <conditionalFormatting sqref="F2">
    <cfRule type="top10" dxfId="250" priority="59" rank="1"/>
  </conditionalFormatting>
  <conditionalFormatting sqref="G2">
    <cfRule type="top10" dxfId="249" priority="58" rank="1"/>
  </conditionalFormatting>
  <conditionalFormatting sqref="H2">
    <cfRule type="top10" dxfId="248" priority="57" rank="1"/>
  </conditionalFormatting>
  <conditionalFormatting sqref="I2">
    <cfRule type="top10" dxfId="247" priority="56" rank="1"/>
  </conditionalFormatting>
  <conditionalFormatting sqref="J2">
    <cfRule type="top10" dxfId="246" priority="55" rank="1"/>
  </conditionalFormatting>
  <conditionalFormatting sqref="E3">
    <cfRule type="top10" dxfId="245" priority="54" rank="1"/>
  </conditionalFormatting>
  <conditionalFormatting sqref="F3">
    <cfRule type="top10" dxfId="244" priority="53" rank="1"/>
  </conditionalFormatting>
  <conditionalFormatting sqref="G3">
    <cfRule type="top10" dxfId="243" priority="52" rank="1"/>
  </conditionalFormatting>
  <conditionalFormatting sqref="H3">
    <cfRule type="top10" dxfId="242" priority="51" rank="1"/>
  </conditionalFormatting>
  <conditionalFormatting sqref="I3">
    <cfRule type="top10" dxfId="241" priority="50" rank="1"/>
  </conditionalFormatting>
  <conditionalFormatting sqref="J3">
    <cfRule type="top10" dxfId="240" priority="49" rank="1"/>
  </conditionalFormatting>
  <conditionalFormatting sqref="J10">
    <cfRule type="top10" dxfId="239" priority="31" rank="1"/>
  </conditionalFormatting>
  <conditionalFormatting sqref="I10">
    <cfRule type="top10" dxfId="238" priority="32" rank="1"/>
  </conditionalFormatting>
  <conditionalFormatting sqref="H10">
    <cfRule type="top10" dxfId="237" priority="33" rank="1"/>
  </conditionalFormatting>
  <conditionalFormatting sqref="G10">
    <cfRule type="top10" dxfId="236" priority="34" rank="1"/>
  </conditionalFormatting>
  <conditionalFormatting sqref="F10">
    <cfRule type="top10" dxfId="235" priority="35" rank="1"/>
  </conditionalFormatting>
  <conditionalFormatting sqref="E10">
    <cfRule type="top10" dxfId="234" priority="36" rank="1"/>
  </conditionalFormatting>
  <conditionalFormatting sqref="J18">
    <cfRule type="top10" dxfId="233" priority="19" rank="1"/>
  </conditionalFormatting>
  <conditionalFormatting sqref="I18">
    <cfRule type="top10" dxfId="232" priority="24" rank="1"/>
  </conditionalFormatting>
  <conditionalFormatting sqref="E18">
    <cfRule type="top10" dxfId="231" priority="23" rank="1"/>
  </conditionalFormatting>
  <conditionalFormatting sqref="F18">
    <cfRule type="top10" dxfId="230" priority="22" rank="1"/>
  </conditionalFormatting>
  <conditionalFormatting sqref="G18">
    <cfRule type="top10" dxfId="229" priority="21" rank="1"/>
  </conditionalFormatting>
  <conditionalFormatting sqref="H18">
    <cfRule type="top10" dxfId="228" priority="20" rank="1"/>
  </conditionalFormatting>
  <conditionalFormatting sqref="I25">
    <cfRule type="top10" dxfId="227" priority="12" rank="1"/>
  </conditionalFormatting>
  <conditionalFormatting sqref="H25">
    <cfRule type="top10" dxfId="226" priority="8" rank="1"/>
  </conditionalFormatting>
  <conditionalFormatting sqref="J25">
    <cfRule type="top10" dxfId="225" priority="9" rank="1"/>
  </conditionalFormatting>
  <conditionalFormatting sqref="G25">
    <cfRule type="top10" dxfId="224" priority="11" rank="1"/>
  </conditionalFormatting>
  <conditionalFormatting sqref="F25">
    <cfRule type="top10" dxfId="223" priority="10" rank="1"/>
  </conditionalFormatting>
  <conditionalFormatting sqref="E25">
    <cfRule type="top10" dxfId="222" priority="7" rank="1"/>
  </conditionalFormatting>
  <conditionalFormatting sqref="E26">
    <cfRule type="top10" dxfId="5" priority="6" rank="1"/>
  </conditionalFormatting>
  <conditionalFormatting sqref="F26">
    <cfRule type="top10" dxfId="4" priority="5" rank="1"/>
  </conditionalFormatting>
  <conditionalFormatting sqref="G26">
    <cfRule type="top10" dxfId="3" priority="4" rank="1"/>
  </conditionalFormatting>
  <conditionalFormatting sqref="H26">
    <cfRule type="top10" dxfId="2" priority="3" rank="1"/>
  </conditionalFormatting>
  <conditionalFormatting sqref="I26">
    <cfRule type="top10" dxfId="1" priority="2" rank="1"/>
  </conditionalFormatting>
  <conditionalFormatting sqref="J26">
    <cfRule type="top10" dxfId="0" priority="1" rank="1"/>
  </conditionalFormatting>
  <hyperlinks>
    <hyperlink ref="Q1" location="'Mississippi Adult Rankings 2020'!A1" display="Back to Ranking" xr:uid="{B906A908-AA95-4722-A0FE-3431B932C2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 B9 B17 B24</xm:sqref>
        </x14:dataValidation>
        <x14:dataValidation type="list" allowBlank="1" showInputMessage="1" showErrorMessage="1" xr:uid="{15647687-6C3D-4042-9C8B-2A5AC17A3F5E}">
          <x14:formula1>
            <xm:f>'C:\Users\abra2\Desktop\[__ABRA Scoring Program  2-25-2020 MASTER (3).xlsm]DATA'!#REF!</xm:f>
          </x14:formula1>
          <xm:sqref>B2:B3 B10 B18 B25:B26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CF9F-A8E9-4C6D-8CEA-31871A61A4A2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41</v>
      </c>
      <c r="B2" s="14" t="s">
        <v>42</v>
      </c>
      <c r="C2" s="15">
        <v>44093</v>
      </c>
      <c r="D2" s="23" t="s">
        <v>39</v>
      </c>
      <c r="E2" s="16">
        <v>194</v>
      </c>
      <c r="F2" s="16">
        <v>197</v>
      </c>
      <c r="G2" s="16">
        <v>194</v>
      </c>
      <c r="H2" s="16"/>
      <c r="I2" s="16"/>
      <c r="J2" s="16"/>
      <c r="K2" s="17">
        <v>3</v>
      </c>
      <c r="L2" s="17">
        <v>585</v>
      </c>
      <c r="M2" s="18">
        <v>195</v>
      </c>
      <c r="N2" s="19">
        <v>12</v>
      </c>
      <c r="O2" s="20">
        <v>207</v>
      </c>
    </row>
    <row r="3" spans="1:17" x14ac:dyDescent="0.25">
      <c r="A3" s="13" t="s">
        <v>27</v>
      </c>
      <c r="B3" s="14" t="s">
        <v>42</v>
      </c>
      <c r="C3" s="15">
        <v>44093</v>
      </c>
      <c r="D3" s="23" t="s">
        <v>55</v>
      </c>
      <c r="E3" s="16">
        <v>195</v>
      </c>
      <c r="F3" s="16">
        <v>193</v>
      </c>
      <c r="G3" s="16">
        <v>188</v>
      </c>
      <c r="H3" s="16"/>
      <c r="I3" s="16"/>
      <c r="J3" s="16"/>
      <c r="K3" s="17">
        <v>3</v>
      </c>
      <c r="L3" s="17">
        <v>576</v>
      </c>
      <c r="M3" s="18">
        <v>192</v>
      </c>
      <c r="N3" s="19">
        <v>12</v>
      </c>
      <c r="O3" s="20">
        <v>204</v>
      </c>
    </row>
    <row r="6" spans="1:17" x14ac:dyDescent="0.25">
      <c r="K6" s="7">
        <f>SUM(K2:K5)</f>
        <v>6</v>
      </c>
      <c r="L6" s="7">
        <f>SUM(L2:L5)</f>
        <v>1161</v>
      </c>
      <c r="M6" s="9">
        <f>SUM(L6/K6)</f>
        <v>193.5</v>
      </c>
      <c r="N6" s="7">
        <f>SUM(N2:N5)</f>
        <v>24</v>
      </c>
      <c r="O6" s="9">
        <f>SUM(M6+N6)</f>
        <v>217.5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I2">
    <cfRule type="top10" dxfId="221" priority="12" rank="1"/>
  </conditionalFormatting>
  <conditionalFormatting sqref="E2">
    <cfRule type="top10" dxfId="220" priority="11" rank="1"/>
  </conditionalFormatting>
  <conditionalFormatting sqref="F2">
    <cfRule type="top10" dxfId="219" priority="10" rank="1"/>
  </conditionalFormatting>
  <conditionalFormatting sqref="G2">
    <cfRule type="top10" dxfId="218" priority="9" rank="1"/>
  </conditionalFormatting>
  <conditionalFormatting sqref="H2">
    <cfRule type="top10" dxfId="217" priority="8" rank="1"/>
  </conditionalFormatting>
  <conditionalFormatting sqref="J2">
    <cfRule type="top10" dxfId="216" priority="7" rank="1"/>
  </conditionalFormatting>
  <conditionalFormatting sqref="F3">
    <cfRule type="top10" dxfId="215" priority="5" rank="1"/>
  </conditionalFormatting>
  <conditionalFormatting sqref="G3">
    <cfRule type="top10" dxfId="214" priority="4" rank="1"/>
  </conditionalFormatting>
  <conditionalFormatting sqref="H3">
    <cfRule type="top10" dxfId="213" priority="3" rank="1"/>
  </conditionalFormatting>
  <conditionalFormatting sqref="I3">
    <cfRule type="top10" dxfId="212" priority="1" rank="1"/>
  </conditionalFormatting>
  <conditionalFormatting sqref="J3">
    <cfRule type="top10" dxfId="211" priority="2" rank="1"/>
  </conditionalFormatting>
  <conditionalFormatting sqref="E3">
    <cfRule type="top10" dxfId="210" priority="6" rank="1"/>
  </conditionalFormatting>
  <hyperlinks>
    <hyperlink ref="Q1" location="'Mississippi Adult Rankings 2020'!A1" display="Back to Ranking" xr:uid="{69EE6B26-ED0B-4909-AFB3-D6FEC84C40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F1E5059-5780-489D-8489-630B7B963271}">
          <x14:formula1>
            <xm:f>'C:\Users\abra2\Desktop\[__ABRA Scoring Program  2-25-2020 MASTER (3).xlsm]DATA'!#REF!</xm:f>
          </x14:formula1>
          <xm:sqref>B2:B3</xm:sqref>
        </x14:dataValidation>
        <x14:dataValidation type="list" allowBlank="1" showInputMessage="1" showErrorMessage="1" xr:uid="{351305D6-D75E-45BF-BB75-9F65D0FDEB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8"/>
  <sheetViews>
    <sheetView workbookViewId="0">
      <selection activeCell="A5" sqref="A5:O5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27</v>
      </c>
      <c r="B2" s="14" t="s">
        <v>28</v>
      </c>
      <c r="C2" s="15">
        <v>43981</v>
      </c>
      <c r="D2" s="23" t="s">
        <v>29</v>
      </c>
      <c r="E2" s="16">
        <v>192</v>
      </c>
      <c r="F2" s="16">
        <v>192</v>
      </c>
      <c r="G2" s="16">
        <v>193</v>
      </c>
      <c r="H2" s="16">
        <v>195.001</v>
      </c>
      <c r="I2" s="16"/>
      <c r="J2" s="16"/>
      <c r="K2" s="17">
        <v>4</v>
      </c>
      <c r="L2" s="17">
        <v>772.00099999999998</v>
      </c>
      <c r="M2" s="18">
        <v>193.00024999999999</v>
      </c>
      <c r="N2" s="19">
        <v>9</v>
      </c>
      <c r="O2" s="20">
        <v>202.00024999999999</v>
      </c>
    </row>
    <row r="3" spans="1:17" x14ac:dyDescent="0.25">
      <c r="A3" s="13" t="s">
        <v>27</v>
      </c>
      <c r="B3" s="14" t="s">
        <v>28</v>
      </c>
      <c r="C3" s="15">
        <v>43995</v>
      </c>
      <c r="D3" s="23" t="s">
        <v>29</v>
      </c>
      <c r="E3" s="16">
        <v>194.001</v>
      </c>
      <c r="F3" s="16">
        <v>191</v>
      </c>
      <c r="G3" s="16">
        <v>195</v>
      </c>
      <c r="H3" s="16">
        <v>190</v>
      </c>
      <c r="I3" s="16"/>
      <c r="J3" s="16"/>
      <c r="K3" s="17">
        <f>COUNT(E3:J3)</f>
        <v>4</v>
      </c>
      <c r="L3" s="17">
        <f>SUM(E3:J3)</f>
        <v>770.00099999999998</v>
      </c>
      <c r="M3" s="18">
        <f>IFERROR(L3/K3,0)</f>
        <v>192.50024999999999</v>
      </c>
      <c r="N3" s="19">
        <v>6</v>
      </c>
      <c r="O3" s="20">
        <f>SUM(M3+N3)</f>
        <v>198.50024999999999</v>
      </c>
    </row>
    <row r="4" spans="1:17" x14ac:dyDescent="0.25">
      <c r="A4" s="13" t="s">
        <v>41</v>
      </c>
      <c r="B4" s="14" t="s">
        <v>28</v>
      </c>
      <c r="C4" s="15">
        <v>44093</v>
      </c>
      <c r="D4" s="23" t="s">
        <v>39</v>
      </c>
      <c r="E4" s="16">
        <v>196</v>
      </c>
      <c r="F4" s="16">
        <v>194</v>
      </c>
      <c r="G4" s="16">
        <v>198</v>
      </c>
      <c r="H4" s="16"/>
      <c r="I4" s="16"/>
      <c r="J4" s="16"/>
      <c r="K4" s="17">
        <v>3</v>
      </c>
      <c r="L4" s="17">
        <v>588</v>
      </c>
      <c r="M4" s="18">
        <v>196</v>
      </c>
      <c r="N4" s="19">
        <v>18</v>
      </c>
      <c r="O4" s="20">
        <v>214</v>
      </c>
    </row>
    <row r="5" spans="1:17" x14ac:dyDescent="0.25">
      <c r="A5" s="13" t="s">
        <v>27</v>
      </c>
      <c r="B5" s="14" t="s">
        <v>28</v>
      </c>
      <c r="C5" s="15">
        <v>44093</v>
      </c>
      <c r="D5" s="23" t="s">
        <v>55</v>
      </c>
      <c r="E5" s="16">
        <v>194</v>
      </c>
      <c r="F5" s="16">
        <v>197</v>
      </c>
      <c r="G5" s="16">
        <v>196</v>
      </c>
      <c r="H5" s="16"/>
      <c r="I5" s="16"/>
      <c r="J5" s="16"/>
      <c r="K5" s="17">
        <v>3</v>
      </c>
      <c r="L5" s="17">
        <v>587</v>
      </c>
      <c r="M5" s="18">
        <v>195.66666666666666</v>
      </c>
      <c r="N5" s="19">
        <v>18</v>
      </c>
      <c r="O5" s="20">
        <v>213.66666666666666</v>
      </c>
    </row>
    <row r="8" spans="1:17" x14ac:dyDescent="0.25">
      <c r="K8" s="7">
        <f>SUM(K2:K7)</f>
        <v>14</v>
      </c>
      <c r="L8" s="7">
        <f>SUM(L2:L7)</f>
        <v>2717.002</v>
      </c>
      <c r="M8" s="9">
        <f>SUM(L8/K8)</f>
        <v>194.07157142857142</v>
      </c>
      <c r="N8" s="7">
        <f>SUM(N2:N7)</f>
        <v>51</v>
      </c>
      <c r="O8" s="9">
        <f>SUM(M8+N8)</f>
        <v>245.07157142857142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_1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E4:H4" name="Range1_3_3_1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H2">
    <cfRule type="top10" dxfId="209" priority="27" rank="1"/>
  </conditionalFormatting>
  <conditionalFormatting sqref="E2">
    <cfRule type="top10" dxfId="208" priority="30" rank="1"/>
  </conditionalFormatting>
  <conditionalFormatting sqref="F2">
    <cfRule type="top10" dxfId="207" priority="29" rank="1"/>
  </conditionalFormatting>
  <conditionalFormatting sqref="G2">
    <cfRule type="top10" dxfId="206" priority="28" rank="1"/>
  </conditionalFormatting>
  <conditionalFormatting sqref="I2">
    <cfRule type="top10" dxfId="205" priority="25" rank="1"/>
  </conditionalFormatting>
  <conditionalFormatting sqref="J2">
    <cfRule type="top10" dxfId="204" priority="26" rank="1"/>
  </conditionalFormatting>
  <conditionalFormatting sqref="F3">
    <cfRule type="top10" dxfId="203" priority="19" rank="1"/>
  </conditionalFormatting>
  <conditionalFormatting sqref="G3">
    <cfRule type="top10" dxfId="202" priority="20" rank="1"/>
  </conditionalFormatting>
  <conditionalFormatting sqref="H3">
    <cfRule type="top10" dxfId="201" priority="21" rank="1"/>
  </conditionalFormatting>
  <conditionalFormatting sqref="I3">
    <cfRule type="top10" dxfId="200" priority="22" rank="1"/>
  </conditionalFormatting>
  <conditionalFormatting sqref="J3">
    <cfRule type="top10" dxfId="199" priority="23" rank="1"/>
  </conditionalFormatting>
  <conditionalFormatting sqref="E3">
    <cfRule type="top10" dxfId="198" priority="24" rank="1"/>
  </conditionalFormatting>
  <conditionalFormatting sqref="I4">
    <cfRule type="top10" dxfId="197" priority="12" rank="1"/>
  </conditionalFormatting>
  <conditionalFormatting sqref="E4">
    <cfRule type="top10" dxfId="196" priority="11" rank="1"/>
  </conditionalFormatting>
  <conditionalFormatting sqref="F4">
    <cfRule type="top10" dxfId="195" priority="10" rank="1"/>
  </conditionalFormatting>
  <conditionalFormatting sqref="G4">
    <cfRule type="top10" dxfId="194" priority="9" rank="1"/>
  </conditionalFormatting>
  <conditionalFormatting sqref="H4">
    <cfRule type="top10" dxfId="193" priority="8" rank="1"/>
  </conditionalFormatting>
  <conditionalFormatting sqref="J4">
    <cfRule type="top10" dxfId="192" priority="7" rank="1"/>
  </conditionalFormatting>
  <conditionalFormatting sqref="F5">
    <cfRule type="top10" dxfId="191" priority="5" rank="1"/>
  </conditionalFormatting>
  <conditionalFormatting sqref="G5">
    <cfRule type="top10" dxfId="190" priority="4" rank="1"/>
  </conditionalFormatting>
  <conditionalFormatting sqref="H5">
    <cfRule type="top10" dxfId="189" priority="3" rank="1"/>
  </conditionalFormatting>
  <conditionalFormatting sqref="I5">
    <cfRule type="top10" dxfId="188" priority="1" rank="1"/>
  </conditionalFormatting>
  <conditionalFormatting sqref="J5">
    <cfRule type="top10" dxfId="187" priority="2" rank="1"/>
  </conditionalFormatting>
  <conditionalFormatting sqref="E5">
    <cfRule type="top10" dxfId="186" priority="6" rank="1"/>
  </conditionalFormatting>
  <hyperlinks>
    <hyperlink ref="Q1" location="'Mississippi Adult Rankings 2020'!A1" display="Back to Ranking" xr:uid="{9F8C0A6C-CACE-4C80-B59F-6F08ECD4A9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80AE210-A040-49CD-BEFA-D45F862B9EA0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27</v>
      </c>
      <c r="B2" s="14" t="s">
        <v>32</v>
      </c>
      <c r="C2" s="15">
        <v>43981</v>
      </c>
      <c r="D2" s="23" t="s">
        <v>29</v>
      </c>
      <c r="E2" s="16">
        <v>193</v>
      </c>
      <c r="F2" s="16">
        <v>192</v>
      </c>
      <c r="G2" s="16">
        <v>190</v>
      </c>
      <c r="H2" s="16">
        <v>194</v>
      </c>
      <c r="I2" s="16"/>
      <c r="J2" s="16"/>
      <c r="K2" s="17">
        <v>4</v>
      </c>
      <c r="L2" s="17">
        <v>769</v>
      </c>
      <c r="M2" s="18">
        <v>192.25</v>
      </c>
      <c r="N2" s="19">
        <v>2</v>
      </c>
      <c r="O2" s="20">
        <v>194.25</v>
      </c>
    </row>
    <row r="3" spans="1:17" x14ac:dyDescent="0.25">
      <c r="A3" s="13" t="s">
        <v>27</v>
      </c>
      <c r="B3" s="14" t="s">
        <v>32</v>
      </c>
      <c r="C3" s="15">
        <v>43995</v>
      </c>
      <c r="D3" s="23" t="s">
        <v>29</v>
      </c>
      <c r="E3" s="16">
        <v>189</v>
      </c>
      <c r="F3" s="16">
        <v>189</v>
      </c>
      <c r="G3" s="16">
        <v>196</v>
      </c>
      <c r="H3" s="16">
        <v>193</v>
      </c>
      <c r="I3" s="16"/>
      <c r="J3" s="16"/>
      <c r="K3" s="17">
        <f>COUNT(E3:J3)</f>
        <v>4</v>
      </c>
      <c r="L3" s="17">
        <f>SUM(E3:J3)</f>
        <v>767</v>
      </c>
      <c r="M3" s="18">
        <f>IFERROR(L3/K3,0)</f>
        <v>191.75</v>
      </c>
      <c r="N3" s="19">
        <v>4</v>
      </c>
      <c r="O3" s="20">
        <f>SUM(M3+N3)</f>
        <v>195.75</v>
      </c>
    </row>
    <row r="4" spans="1:17" x14ac:dyDescent="0.25">
      <c r="A4" s="13" t="s">
        <v>27</v>
      </c>
      <c r="B4" s="14" t="s">
        <v>32</v>
      </c>
      <c r="C4" s="15">
        <v>44037</v>
      </c>
      <c r="D4" s="23" t="s">
        <v>39</v>
      </c>
      <c r="E4" s="16">
        <v>186</v>
      </c>
      <c r="F4" s="16">
        <v>198</v>
      </c>
      <c r="G4" s="16">
        <v>189</v>
      </c>
      <c r="H4" s="16">
        <v>190</v>
      </c>
      <c r="I4" s="16"/>
      <c r="J4" s="16"/>
      <c r="K4" s="17">
        <v>4</v>
      </c>
      <c r="L4" s="17">
        <v>763</v>
      </c>
      <c r="M4" s="18">
        <v>190.75</v>
      </c>
      <c r="N4" s="19">
        <v>8</v>
      </c>
      <c r="O4" s="20">
        <v>198.75</v>
      </c>
    </row>
    <row r="5" spans="1:17" x14ac:dyDescent="0.25">
      <c r="A5" s="13" t="s">
        <v>41</v>
      </c>
      <c r="B5" s="14" t="s">
        <v>32</v>
      </c>
      <c r="C5" s="15">
        <v>44093</v>
      </c>
      <c r="D5" s="23" t="s">
        <v>39</v>
      </c>
      <c r="E5" s="16">
        <v>189</v>
      </c>
      <c r="F5" s="16">
        <v>190</v>
      </c>
      <c r="G5" s="16">
        <v>195</v>
      </c>
      <c r="H5" s="16"/>
      <c r="I5" s="16"/>
      <c r="J5" s="16"/>
      <c r="K5" s="17">
        <v>3</v>
      </c>
      <c r="L5" s="17">
        <v>574</v>
      </c>
      <c r="M5" s="18">
        <v>191.33333333333334</v>
      </c>
      <c r="N5" s="19">
        <v>4</v>
      </c>
      <c r="O5" s="20">
        <v>195.33333333333334</v>
      </c>
    </row>
    <row r="6" spans="1:17" x14ac:dyDescent="0.25">
      <c r="A6" s="13" t="s">
        <v>27</v>
      </c>
      <c r="B6" s="14" t="s">
        <v>32</v>
      </c>
      <c r="C6" s="15">
        <v>44093</v>
      </c>
      <c r="D6" s="23" t="s">
        <v>55</v>
      </c>
      <c r="E6" s="16">
        <v>189</v>
      </c>
      <c r="F6" s="16">
        <v>193</v>
      </c>
      <c r="G6" s="16">
        <v>190</v>
      </c>
      <c r="H6" s="16"/>
      <c r="I6" s="16"/>
      <c r="J6" s="16"/>
      <c r="K6" s="17">
        <v>3</v>
      </c>
      <c r="L6" s="17">
        <v>572</v>
      </c>
      <c r="M6" s="18">
        <v>190.66666666666666</v>
      </c>
      <c r="N6" s="19">
        <v>4</v>
      </c>
      <c r="O6" s="20">
        <v>194.66666666666666</v>
      </c>
    </row>
    <row r="9" spans="1:17" x14ac:dyDescent="0.25">
      <c r="K9" s="7">
        <f>SUM(K2:K8)</f>
        <v>18</v>
      </c>
      <c r="L9" s="7">
        <f>SUM(L2:L8)</f>
        <v>3445</v>
      </c>
      <c r="M9" s="9">
        <f>SUM(L9/K9)</f>
        <v>191.38888888888889</v>
      </c>
      <c r="N9" s="7">
        <f>SUM(N2:N8)</f>
        <v>22</v>
      </c>
      <c r="O9" s="9">
        <f>SUM(M9+N9)</f>
        <v>213.38888888888889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4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H2">
    <cfRule type="top10" dxfId="185" priority="27" rank="1"/>
  </conditionalFormatting>
  <conditionalFormatting sqref="E2">
    <cfRule type="top10" dxfId="184" priority="30" rank="1"/>
  </conditionalFormatting>
  <conditionalFormatting sqref="F2">
    <cfRule type="top10" dxfId="183" priority="29" rank="1"/>
  </conditionalFormatting>
  <conditionalFormatting sqref="G2">
    <cfRule type="top10" dxfId="182" priority="28" rank="1"/>
  </conditionalFormatting>
  <conditionalFormatting sqref="I2">
    <cfRule type="top10" dxfId="181" priority="25" rank="1"/>
  </conditionalFormatting>
  <conditionalFormatting sqref="J2">
    <cfRule type="top10" dxfId="180" priority="26" rank="1"/>
  </conditionalFormatting>
  <conditionalFormatting sqref="F3">
    <cfRule type="top10" dxfId="179" priority="19" rank="1"/>
  </conditionalFormatting>
  <conditionalFormatting sqref="G3">
    <cfRule type="top10" dxfId="178" priority="20" rank="1"/>
  </conditionalFormatting>
  <conditionalFormatting sqref="H3">
    <cfRule type="top10" dxfId="177" priority="21" rank="1"/>
  </conditionalFormatting>
  <conditionalFormatting sqref="I3">
    <cfRule type="top10" dxfId="176" priority="22" rank="1"/>
  </conditionalFormatting>
  <conditionalFormatting sqref="J3">
    <cfRule type="top10" dxfId="175" priority="23" rank="1"/>
  </conditionalFormatting>
  <conditionalFormatting sqref="E3">
    <cfRule type="top10" dxfId="174" priority="24" rank="1"/>
  </conditionalFormatting>
  <conditionalFormatting sqref="F4">
    <cfRule type="top10" dxfId="173" priority="17" rank="1"/>
  </conditionalFormatting>
  <conditionalFormatting sqref="G4">
    <cfRule type="top10" dxfId="172" priority="16" rank="1"/>
  </conditionalFormatting>
  <conditionalFormatting sqref="H4">
    <cfRule type="top10" dxfId="171" priority="15" rank="1"/>
  </conditionalFormatting>
  <conditionalFormatting sqref="I4">
    <cfRule type="top10" dxfId="170" priority="13" rank="1"/>
  </conditionalFormatting>
  <conditionalFormatting sqref="J4">
    <cfRule type="top10" dxfId="169" priority="14" rank="1"/>
  </conditionalFormatting>
  <conditionalFormatting sqref="E4">
    <cfRule type="top10" dxfId="168" priority="18" rank="1"/>
  </conditionalFormatting>
  <conditionalFormatting sqref="I5">
    <cfRule type="top10" dxfId="167" priority="12" rank="1"/>
  </conditionalFormatting>
  <conditionalFormatting sqref="E5">
    <cfRule type="top10" dxfId="166" priority="11" rank="1"/>
  </conditionalFormatting>
  <conditionalFormatting sqref="F5">
    <cfRule type="top10" dxfId="165" priority="10" rank="1"/>
  </conditionalFormatting>
  <conditionalFormatting sqref="G5">
    <cfRule type="top10" dxfId="164" priority="9" rank="1"/>
  </conditionalFormatting>
  <conditionalFormatting sqref="H5">
    <cfRule type="top10" dxfId="163" priority="8" rank="1"/>
  </conditionalFormatting>
  <conditionalFormatting sqref="J5">
    <cfRule type="top10" dxfId="162" priority="7" rank="1"/>
  </conditionalFormatting>
  <conditionalFormatting sqref="F6">
    <cfRule type="top10" dxfId="161" priority="5" rank="1"/>
  </conditionalFormatting>
  <conditionalFormatting sqref="G6">
    <cfRule type="top10" dxfId="160" priority="4" rank="1"/>
  </conditionalFormatting>
  <conditionalFormatting sqref="H6">
    <cfRule type="top10" dxfId="159" priority="3" rank="1"/>
  </conditionalFormatting>
  <conditionalFormatting sqref="I6">
    <cfRule type="top10" dxfId="158" priority="1" rank="1"/>
  </conditionalFormatting>
  <conditionalFormatting sqref="J6">
    <cfRule type="top10" dxfId="157" priority="2" rank="1"/>
  </conditionalFormatting>
  <conditionalFormatting sqref="E6">
    <cfRule type="top10" dxfId="156" priority="6" rank="1"/>
  </conditionalFormatting>
  <hyperlinks>
    <hyperlink ref="Q1" location="'Mississippi Adult Rankings 2020'!A1" display="Back to Ranking" xr:uid="{63059632-09AC-4DB7-BFD4-B5D332561B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AB48B43-F7B6-496A-B13A-D08E94B6970A}">
          <x14:formula1>
            <xm:f>'C:\Users\abra2\Desktop\[__ABRA Scoring Program  2-25-2020 MASTER (3).xlsm]DATA'!#REF!</xm:f>
          </x14:formula1>
          <xm:sqref>B2:B6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D0ABA-59D8-4E88-89B1-EC1081B49D1A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41</v>
      </c>
      <c r="B2" s="14" t="s">
        <v>45</v>
      </c>
      <c r="C2" s="15">
        <v>44093</v>
      </c>
      <c r="D2" s="23" t="s">
        <v>39</v>
      </c>
      <c r="E2" s="16">
        <v>184</v>
      </c>
      <c r="F2" s="16">
        <v>178</v>
      </c>
      <c r="G2" s="16">
        <v>186</v>
      </c>
      <c r="H2" s="16"/>
      <c r="I2" s="16"/>
      <c r="J2" s="16"/>
      <c r="K2" s="17">
        <v>3</v>
      </c>
      <c r="L2" s="17">
        <v>548</v>
      </c>
      <c r="M2" s="18">
        <v>182.66666666666666</v>
      </c>
      <c r="N2" s="19">
        <v>4</v>
      </c>
      <c r="O2" s="20">
        <v>186.66666666666666</v>
      </c>
    </row>
    <row r="3" spans="1:17" x14ac:dyDescent="0.25">
      <c r="A3" s="13" t="s">
        <v>27</v>
      </c>
      <c r="B3" s="14" t="s">
        <v>45</v>
      </c>
      <c r="C3" s="15">
        <v>44093</v>
      </c>
      <c r="D3" s="23" t="s">
        <v>55</v>
      </c>
      <c r="E3" s="16">
        <v>190</v>
      </c>
      <c r="F3" s="16">
        <v>186</v>
      </c>
      <c r="G3" s="16">
        <v>191</v>
      </c>
      <c r="H3" s="16"/>
      <c r="I3" s="16"/>
      <c r="J3" s="16"/>
      <c r="K3" s="17">
        <v>3</v>
      </c>
      <c r="L3" s="17">
        <v>567</v>
      </c>
      <c r="M3" s="18">
        <v>189</v>
      </c>
      <c r="N3" s="19">
        <v>4</v>
      </c>
      <c r="O3" s="20">
        <v>193</v>
      </c>
    </row>
    <row r="6" spans="1:17" x14ac:dyDescent="0.25">
      <c r="K6" s="7">
        <f>SUM(K2:K5)</f>
        <v>6</v>
      </c>
      <c r="L6" s="7">
        <f>SUM(L2:L5)</f>
        <v>1115</v>
      </c>
      <c r="M6" s="9">
        <f>SUM(L6/K6)</f>
        <v>185.83333333333334</v>
      </c>
      <c r="N6" s="7">
        <f>SUM(N2:N5)</f>
        <v>8</v>
      </c>
      <c r="O6" s="9">
        <f>SUM(M6+N6)</f>
        <v>193.83333333333334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I2">
    <cfRule type="top10" dxfId="155" priority="12" rank="1"/>
  </conditionalFormatting>
  <conditionalFormatting sqref="E2">
    <cfRule type="top10" dxfId="154" priority="11" rank="1"/>
  </conditionalFormatting>
  <conditionalFormatting sqref="F2">
    <cfRule type="top10" dxfId="153" priority="10" rank="1"/>
  </conditionalFormatting>
  <conditionalFormatting sqref="G2">
    <cfRule type="top10" dxfId="152" priority="9" rank="1"/>
  </conditionalFormatting>
  <conditionalFormatting sqref="H2">
    <cfRule type="top10" dxfId="151" priority="8" rank="1"/>
  </conditionalFormatting>
  <conditionalFormatting sqref="J2">
    <cfRule type="top10" dxfId="150" priority="7" rank="1"/>
  </conditionalFormatting>
  <conditionalFormatting sqref="F3">
    <cfRule type="top10" dxfId="149" priority="5" rank="1"/>
  </conditionalFormatting>
  <conditionalFormatting sqref="G3">
    <cfRule type="top10" dxfId="148" priority="4" rank="1"/>
  </conditionalFormatting>
  <conditionalFormatting sqref="H3">
    <cfRule type="top10" dxfId="147" priority="3" rank="1"/>
  </conditionalFormatting>
  <conditionalFormatting sqref="I3">
    <cfRule type="top10" dxfId="146" priority="1" rank="1"/>
  </conditionalFormatting>
  <conditionalFormatting sqref="J3">
    <cfRule type="top10" dxfId="145" priority="2" rank="1"/>
  </conditionalFormatting>
  <conditionalFormatting sqref="E3">
    <cfRule type="top10" dxfId="144" priority="6" rank="1"/>
  </conditionalFormatting>
  <hyperlinks>
    <hyperlink ref="Q1" location="'Mississippi Adult Rankings 2020'!A1" display="Back to Ranking" xr:uid="{6C7607FC-A1FA-4BDF-A885-2924929DB8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698A59-EEA0-4C83-A5B2-1195AB81CB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8938D40-6F9E-4804-86EF-FDDA769F441C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Q22"/>
  <sheetViews>
    <sheetView workbookViewId="0">
      <selection activeCell="C32" sqref="C3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8"/>
    <col min="15" max="15" width="9.140625" style="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26</v>
      </c>
    </row>
    <row r="2" spans="1:17" x14ac:dyDescent="0.25">
      <c r="A2" s="13" t="s">
        <v>33</v>
      </c>
      <c r="B2" s="14" t="s">
        <v>34</v>
      </c>
      <c r="C2" s="15">
        <v>43981</v>
      </c>
      <c r="D2" s="23" t="s">
        <v>29</v>
      </c>
      <c r="E2" s="16">
        <v>192</v>
      </c>
      <c r="F2" s="16">
        <v>192</v>
      </c>
      <c r="G2" s="16">
        <v>193</v>
      </c>
      <c r="H2" s="16">
        <v>192</v>
      </c>
      <c r="I2" s="16"/>
      <c r="J2" s="16"/>
      <c r="K2" s="17">
        <v>4</v>
      </c>
      <c r="L2" s="17">
        <v>769</v>
      </c>
      <c r="M2" s="18">
        <v>192.25</v>
      </c>
      <c r="N2" s="19">
        <v>5</v>
      </c>
      <c r="O2" s="20">
        <v>197.25</v>
      </c>
    </row>
    <row r="3" spans="1:17" x14ac:dyDescent="0.25">
      <c r="A3" s="13" t="s">
        <v>33</v>
      </c>
      <c r="B3" s="14" t="s">
        <v>34</v>
      </c>
      <c r="C3" s="15">
        <v>44037</v>
      </c>
      <c r="D3" s="23" t="s">
        <v>39</v>
      </c>
      <c r="E3" s="16">
        <v>192</v>
      </c>
      <c r="F3" s="16">
        <v>195</v>
      </c>
      <c r="G3" s="16">
        <v>192</v>
      </c>
      <c r="H3" s="16">
        <v>187</v>
      </c>
      <c r="I3" s="16"/>
      <c r="J3" s="16"/>
      <c r="K3" s="17">
        <v>4</v>
      </c>
      <c r="L3" s="17">
        <v>766</v>
      </c>
      <c r="M3" s="18">
        <v>191.5</v>
      </c>
      <c r="N3" s="19">
        <v>13</v>
      </c>
      <c r="O3" s="20">
        <v>204.5</v>
      </c>
    </row>
    <row r="4" spans="1:17" x14ac:dyDescent="0.25">
      <c r="A4" s="13" t="s">
        <v>33</v>
      </c>
      <c r="B4" s="14" t="s">
        <v>34</v>
      </c>
      <c r="C4" s="15">
        <v>44093</v>
      </c>
      <c r="D4" s="23" t="s">
        <v>39</v>
      </c>
      <c r="E4" s="16">
        <v>199</v>
      </c>
      <c r="F4" s="16">
        <v>192</v>
      </c>
      <c r="G4" s="16">
        <v>193</v>
      </c>
      <c r="H4" s="16"/>
      <c r="I4" s="16"/>
      <c r="J4" s="16"/>
      <c r="K4" s="17">
        <v>3</v>
      </c>
      <c r="L4" s="17">
        <v>584</v>
      </c>
      <c r="M4" s="18">
        <v>194.66666666666666</v>
      </c>
      <c r="N4" s="19">
        <v>22</v>
      </c>
      <c r="O4" s="20">
        <v>216.66666666666666</v>
      </c>
    </row>
    <row r="5" spans="1:17" x14ac:dyDescent="0.25">
      <c r="A5" s="13" t="s">
        <v>33</v>
      </c>
      <c r="B5" s="14" t="s">
        <v>34</v>
      </c>
      <c r="C5" s="15">
        <v>44093</v>
      </c>
      <c r="D5" s="23" t="s">
        <v>55</v>
      </c>
      <c r="E5" s="16">
        <v>191</v>
      </c>
      <c r="F5" s="16">
        <v>190</v>
      </c>
      <c r="G5" s="16">
        <v>195</v>
      </c>
      <c r="H5" s="16"/>
      <c r="I5" s="16"/>
      <c r="J5" s="16"/>
      <c r="K5" s="17">
        <v>3</v>
      </c>
      <c r="L5" s="17">
        <v>576</v>
      </c>
      <c r="M5" s="18">
        <v>192</v>
      </c>
      <c r="N5" s="19">
        <v>18</v>
      </c>
      <c r="O5" s="20">
        <v>210</v>
      </c>
    </row>
    <row r="8" spans="1:17" x14ac:dyDescent="0.25">
      <c r="K8" s="7">
        <f>SUM(K2:K7)</f>
        <v>14</v>
      </c>
      <c r="L8" s="7">
        <f>SUM(L2:L7)</f>
        <v>2695</v>
      </c>
      <c r="M8" s="9">
        <f>SUM(L8/K8)</f>
        <v>192.5</v>
      </c>
      <c r="N8" s="7">
        <f>SUM(N2:N7)</f>
        <v>58</v>
      </c>
      <c r="O8" s="9">
        <f>SUM(M8+N8)</f>
        <v>250.5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3" t="s">
        <v>27</v>
      </c>
      <c r="B19" s="14" t="s">
        <v>34</v>
      </c>
      <c r="C19" s="15">
        <v>43995</v>
      </c>
      <c r="D19" s="23" t="s">
        <v>29</v>
      </c>
      <c r="E19" s="16">
        <v>191</v>
      </c>
      <c r="F19" s="16">
        <v>194</v>
      </c>
      <c r="G19" s="16">
        <v>192</v>
      </c>
      <c r="H19" s="16">
        <v>191</v>
      </c>
      <c r="I19" s="16"/>
      <c r="J19" s="16"/>
      <c r="K19" s="17">
        <f>COUNT(E19:J19)</f>
        <v>4</v>
      </c>
      <c r="L19" s="17">
        <f>SUM(E19:J19)</f>
        <v>768</v>
      </c>
      <c r="M19" s="18">
        <f>IFERROR(L19/K19,0)</f>
        <v>192</v>
      </c>
      <c r="N19" s="19">
        <v>5</v>
      </c>
      <c r="O19" s="20">
        <f>SUM(M19+N19)</f>
        <v>197</v>
      </c>
    </row>
    <row r="22" spans="1:15" x14ac:dyDescent="0.25">
      <c r="K22" s="7">
        <f>SUM(K19:K21)</f>
        <v>4</v>
      </c>
      <c r="L22" s="7">
        <f>SUM(L19:L21)</f>
        <v>768</v>
      </c>
      <c r="M22" s="9">
        <f>SUM(L22/K22)</f>
        <v>192</v>
      </c>
      <c r="N22" s="7">
        <f>SUM(N19:N21)</f>
        <v>5</v>
      </c>
      <c r="O22" s="9">
        <f>SUM(M22+N22)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D19" name="Range1_1_5"/>
    <protectedRange algorithmName="SHA-512" hashValue="ON39YdpmFHfN9f47KpiRvqrKx0V9+erV1CNkpWzYhW/Qyc6aT8rEyCrvauWSYGZK2ia3o7vd3akF07acHAFpOA==" saltValue="yVW9XmDwTqEnmpSGai0KYg==" spinCount="100000" sqref="I19:J19 B19:C19" name="Range1"/>
    <protectedRange algorithmName="SHA-512" hashValue="ON39YdpmFHfN9f47KpiRvqrKx0V9+erV1CNkpWzYhW/Qyc6aT8rEyCrvauWSYGZK2ia3o7vd3akF07acHAFpOA==" saltValue="yVW9XmDwTqEnmpSGai0KYg==" spinCount="100000" sqref="E19:H19" name="Range1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10"/>
  </protectedRanges>
  <conditionalFormatting sqref="J2">
    <cfRule type="top10" dxfId="143" priority="31" rank="1"/>
  </conditionalFormatting>
  <conditionalFormatting sqref="I2">
    <cfRule type="top10" dxfId="142" priority="32" rank="1"/>
  </conditionalFormatting>
  <conditionalFormatting sqref="H2">
    <cfRule type="top10" dxfId="141" priority="33" rank="1"/>
  </conditionalFormatting>
  <conditionalFormatting sqref="G2">
    <cfRule type="top10" dxfId="140" priority="34" rank="1"/>
  </conditionalFormatting>
  <conditionalFormatting sqref="F2">
    <cfRule type="top10" dxfId="139" priority="35" rank="1"/>
  </conditionalFormatting>
  <conditionalFormatting sqref="E2">
    <cfRule type="top10" dxfId="138" priority="36" rank="1"/>
  </conditionalFormatting>
  <conditionalFormatting sqref="H19">
    <cfRule type="top10" dxfId="137" priority="21" rank="1"/>
  </conditionalFormatting>
  <conditionalFormatting sqref="E19">
    <cfRule type="top10" dxfId="136" priority="24" rank="1"/>
  </conditionalFormatting>
  <conditionalFormatting sqref="F19">
    <cfRule type="top10" dxfId="135" priority="19" rank="1"/>
  </conditionalFormatting>
  <conditionalFormatting sqref="G19">
    <cfRule type="top10" dxfId="134" priority="20" rank="1"/>
  </conditionalFormatting>
  <conditionalFormatting sqref="I19">
    <cfRule type="top10" dxfId="133" priority="22" rank="1"/>
  </conditionalFormatting>
  <conditionalFormatting sqref="J19">
    <cfRule type="top10" dxfId="132" priority="23" rank="1"/>
  </conditionalFormatting>
  <conditionalFormatting sqref="J3">
    <cfRule type="top10" dxfId="131" priority="13" rank="1"/>
  </conditionalFormatting>
  <conditionalFormatting sqref="I3">
    <cfRule type="top10" dxfId="130" priority="14" rank="1"/>
  </conditionalFormatting>
  <conditionalFormatting sqref="H3">
    <cfRule type="top10" dxfId="129" priority="15" rank="1"/>
  </conditionalFormatting>
  <conditionalFormatting sqref="G3">
    <cfRule type="top10" dxfId="128" priority="16" rank="1"/>
  </conditionalFormatting>
  <conditionalFormatting sqref="F3">
    <cfRule type="top10" dxfId="127" priority="17" rank="1"/>
  </conditionalFormatting>
  <conditionalFormatting sqref="E3">
    <cfRule type="top10" dxfId="126" priority="18" rank="1"/>
  </conditionalFormatting>
  <conditionalFormatting sqref="F4">
    <cfRule type="top10" dxfId="125" priority="12" rank="1"/>
  </conditionalFormatting>
  <conditionalFormatting sqref="E4">
    <cfRule type="top10" dxfId="124" priority="11" rank="1"/>
  </conditionalFormatting>
  <conditionalFormatting sqref="I4">
    <cfRule type="top10" dxfId="123" priority="8" rank="1"/>
  </conditionalFormatting>
  <conditionalFormatting sqref="H4">
    <cfRule type="top10" dxfId="122" priority="9" rank="1"/>
  </conditionalFormatting>
  <conditionalFormatting sqref="G4">
    <cfRule type="top10" dxfId="121" priority="10" rank="1"/>
  </conditionalFormatting>
  <conditionalFormatting sqref="J4">
    <cfRule type="top10" dxfId="120" priority="7" rank="1"/>
  </conditionalFormatting>
  <conditionalFormatting sqref="J5">
    <cfRule type="top10" dxfId="119" priority="1" rank="1"/>
  </conditionalFormatting>
  <conditionalFormatting sqref="I5">
    <cfRule type="top10" dxfId="118" priority="2" rank="1"/>
  </conditionalFormatting>
  <conditionalFormatting sqref="H5">
    <cfRule type="top10" dxfId="117" priority="3" rank="1"/>
  </conditionalFormatting>
  <conditionalFormatting sqref="G5">
    <cfRule type="top10" dxfId="116" priority="4" rank="1"/>
  </conditionalFormatting>
  <conditionalFormatting sqref="F5">
    <cfRule type="top10" dxfId="115" priority="5" rank="1"/>
  </conditionalFormatting>
  <conditionalFormatting sqref="E5">
    <cfRule type="top10" dxfId="114" priority="6" rank="1"/>
  </conditionalFormatting>
  <hyperlinks>
    <hyperlink ref="Q1" location="'Mississippi Adult Rankings 2020'!A1" display="Back to Ranking" xr:uid="{95DF07A6-87BE-467B-A992-1D9E6E626C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  <x14:dataValidation type="list" allowBlank="1" showInputMessage="1" showErrorMessage="1" xr:uid="{9BDEE4B7-24EF-4238-9D62-2B78EDA9217C}">
          <x14:formula1>
            <xm:f>'C:\Users\abra2\Desktop\[__ABRA Scoring Program  2-25-2020 MASTER (3).xlsm]DATA'!#REF!</xm:f>
          </x14:formula1>
          <xm:sqref>B19 B2:B5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Mississippi Adult Rankings 2020</vt:lpstr>
      <vt:lpstr>Auther Smith</vt:lpstr>
      <vt:lpstr>Bill Wade</vt:lpstr>
      <vt:lpstr>Bob Bass</vt:lpstr>
      <vt:lpstr>Carl Hill</vt:lpstr>
      <vt:lpstr>Charles Knight</vt:lpstr>
      <vt:lpstr>Doug Lingle</vt:lpstr>
      <vt:lpstr>Freddy Geiselbreth</vt:lpstr>
      <vt:lpstr>John Laseter</vt:lpstr>
      <vt:lpstr>Larry Arnold</vt:lpstr>
      <vt:lpstr>Larry McGill</vt:lpstr>
      <vt:lpstr>Larry Smith</vt:lpstr>
      <vt:lpstr>Leo Beatty</vt:lpstr>
      <vt:lpstr>Norman Presson</vt:lpstr>
      <vt:lpstr>Ronald McCollum</vt:lpstr>
      <vt:lpstr>Tommy Cole</vt:lpstr>
      <vt:lpstr>Tommy Moss</vt:lpstr>
      <vt:lpstr>Van Presson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2020-09-26T15:57:24Z</dcterms:modified>
</cp:coreProperties>
</file>