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PA 2021\"/>
    </mc:Choice>
  </mc:AlternateContent>
  <xr:revisionPtr revIDLastSave="0" documentId="13_ncr:1_{556B13DE-00E2-4613-BF53-C8257EA3EBF9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PA 2021 Rankings" sheetId="1" r:id="rId1"/>
    <sheet name="Chuck Brooks" sheetId="43" r:id="rId2"/>
    <sheet name="Devon Tomlinson" sheetId="44" r:id="rId3"/>
    <sheet name="Doug Gates" sheetId="35" r:id="rId4"/>
    <sheet name="Jake Radwanski" sheetId="22" r:id="rId5"/>
    <sheet name="James Marsh" sheetId="23" r:id="rId6"/>
    <sheet name="Jan Marsh" sheetId="42" r:id="rId7"/>
    <sheet name="Jim Peightal" sheetId="36" r:id="rId8"/>
    <sheet name="Pam Gates" sheetId="5" r:id="rId9"/>
    <sheet name="Ronald Blasko" sheetId="15" r:id="rId10"/>
    <sheet name="Tim Grimme" sheetId="39" r:id="rId11"/>
  </sheets>
  <externalReferences>
    <externalReference r:id="rId12"/>
    <externalReference r:id="rId13"/>
    <externalReference r:id="rId14"/>
    <externalReference r:id="rId1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N24" i="43"/>
  <c r="L24" i="43"/>
  <c r="K24" i="43"/>
  <c r="H7" i="1"/>
  <c r="G7" i="1"/>
  <c r="F7" i="1"/>
  <c r="E7" i="1"/>
  <c r="D7" i="1"/>
  <c r="N5" i="44"/>
  <c r="L5" i="44"/>
  <c r="K5" i="44"/>
  <c r="E8" i="1"/>
  <c r="N33" i="15"/>
  <c r="G8" i="1" s="1"/>
  <c r="L33" i="15"/>
  <c r="K33" i="15"/>
  <c r="D8" i="1" s="1"/>
  <c r="D21" i="15"/>
  <c r="C21" i="15"/>
  <c r="D3" i="15"/>
  <c r="C3" i="15"/>
  <c r="D3" i="22"/>
  <c r="C3" i="22"/>
  <c r="D13" i="36"/>
  <c r="C13" i="36"/>
  <c r="D17" i="1"/>
  <c r="N16" i="43"/>
  <c r="G17" i="1" s="1"/>
  <c r="L16" i="43"/>
  <c r="E17" i="1" s="1"/>
  <c r="K16" i="43"/>
  <c r="N6" i="43"/>
  <c r="G10" i="1" s="1"/>
  <c r="L6" i="43"/>
  <c r="E10" i="1" s="1"/>
  <c r="K6" i="43"/>
  <c r="D10" i="1" s="1"/>
  <c r="M24" i="43" l="1"/>
  <c r="O24" i="43" s="1"/>
  <c r="M5" i="44"/>
  <c r="O5" i="44" s="1"/>
  <c r="M33" i="15"/>
  <c r="M16" i="43"/>
  <c r="M6" i="43"/>
  <c r="E29" i="1"/>
  <c r="N5" i="42"/>
  <c r="G29" i="1" s="1"/>
  <c r="L5" i="42"/>
  <c r="K5" i="42"/>
  <c r="D29" i="1" s="1"/>
  <c r="N17" i="36"/>
  <c r="G24" i="1" s="1"/>
  <c r="L17" i="36"/>
  <c r="K17" i="36"/>
  <c r="D24" i="1" s="1"/>
  <c r="O33" i="15" l="1"/>
  <c r="H8" i="1" s="1"/>
  <c r="F8" i="1"/>
  <c r="O6" i="43"/>
  <c r="H10" i="1" s="1"/>
  <c r="F10" i="1"/>
  <c r="O16" i="43"/>
  <c r="H17" i="1" s="1"/>
  <c r="F17" i="1"/>
  <c r="M17" i="36"/>
  <c r="F24" i="1" s="1"/>
  <c r="E24" i="1"/>
  <c r="M5" i="42"/>
  <c r="E9" i="1"/>
  <c r="N5" i="39"/>
  <c r="L5" i="39"/>
  <c r="K5" i="39"/>
  <c r="D9" i="1" s="1"/>
  <c r="O17" i="36" l="1"/>
  <c r="H24" i="1" s="1"/>
  <c r="M5" i="39"/>
  <c r="O5" i="42"/>
  <c r="H29" i="1" s="1"/>
  <c r="F29" i="1"/>
  <c r="L7" i="22"/>
  <c r="E16" i="1" s="1"/>
  <c r="K7" i="22"/>
  <c r="D16" i="1" s="1"/>
  <c r="L5" i="35"/>
  <c r="K5" i="35"/>
  <c r="D28" i="1" s="1"/>
  <c r="L7" i="23"/>
  <c r="E26" i="1" s="1"/>
  <c r="K7" i="23"/>
  <c r="D26" i="1" s="1"/>
  <c r="N7" i="36"/>
  <c r="G6" i="1" s="1"/>
  <c r="L7" i="36"/>
  <c r="K7" i="36"/>
  <c r="D6" i="1" s="1"/>
  <c r="N21" i="35"/>
  <c r="G36" i="1" s="1"/>
  <c r="L21" i="35"/>
  <c r="E36" i="1" s="1"/>
  <c r="K21" i="35"/>
  <c r="D36" i="1" s="1"/>
  <c r="N24" i="15"/>
  <c r="G38" i="1" s="1"/>
  <c r="L24" i="15"/>
  <c r="E38" i="1" s="1"/>
  <c r="K24" i="15"/>
  <c r="D38" i="1" s="1"/>
  <c r="E28" i="1"/>
  <c r="N5" i="35"/>
  <c r="G28" i="1" s="1"/>
  <c r="N7" i="23"/>
  <c r="G26" i="1" s="1"/>
  <c r="N7" i="22"/>
  <c r="G16" i="1" s="1"/>
  <c r="N7" i="15"/>
  <c r="G25" i="1" s="1"/>
  <c r="L7" i="15"/>
  <c r="K7" i="15"/>
  <c r="D25" i="1" s="1"/>
  <c r="N7" i="5"/>
  <c r="G37" i="1" s="1"/>
  <c r="L7" i="5"/>
  <c r="E37" i="1" s="1"/>
  <c r="K7" i="5"/>
  <c r="E25" i="1" l="1"/>
  <c r="M7" i="15"/>
  <c r="F25" i="1" s="1"/>
  <c r="M21" i="35"/>
  <c r="F36" i="1" s="1"/>
  <c r="O5" i="39"/>
  <c r="H9" i="1" s="1"/>
  <c r="F9" i="1"/>
  <c r="E6" i="1"/>
  <c r="M7" i="36"/>
  <c r="F6" i="1" s="1"/>
  <c r="M7" i="22"/>
  <c r="M7" i="5"/>
  <c r="F37" i="1" s="1"/>
  <c r="D37" i="1"/>
  <c r="M5" i="35"/>
  <c r="F28" i="1" s="1"/>
  <c r="M24" i="15"/>
  <c r="O24" i="15" s="1"/>
  <c r="H38" i="1" s="1"/>
  <c r="M7" i="23"/>
  <c r="O21" i="35" l="1"/>
  <c r="H36" i="1" s="1"/>
  <c r="O7" i="15"/>
  <c r="H25" i="1" s="1"/>
  <c r="O7" i="22"/>
  <c r="H16" i="1" s="1"/>
  <c r="F16" i="1"/>
  <c r="O7" i="36"/>
  <c r="H6" i="1" s="1"/>
  <c r="O5" i="35"/>
  <c r="H28" i="1" s="1"/>
  <c r="O7" i="5"/>
  <c r="H37" i="1" s="1"/>
  <c r="F38" i="1"/>
  <c r="O7" i="23"/>
  <c r="H26" i="1" s="1"/>
  <c r="F26" i="1"/>
</calcChain>
</file>

<file path=xl/sharedStrings.xml><?xml version="1.0" encoding="utf-8"?>
<sst xmlns="http://schemas.openxmlformats.org/spreadsheetml/2006/main" count="420" uniqueCount="45">
  <si>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</si>
  <si>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</si>
  <si>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</si>
  <si>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</si>
  <si>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</si>
  <si>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</si>
  <si>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</si>
  <si>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</si>
  <si>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</si>
  <si>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</si>
  <si>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</si>
  <si>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</si>
  <si>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</si>
  <si>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</si>
  <si>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</si>
  <si>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</si>
  <si>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</si>
  <si>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</si>
  <si>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</si>
  <si>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</si>
  <si>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Of Targets</t>
  </si>
  <si>
    <t>Factory</t>
  </si>
  <si>
    <t>Unlimited</t>
  </si>
  <si>
    <t>Back to Ranking</t>
  </si>
  <si>
    <t>Pennsylvania</t>
  </si>
  <si>
    <t xml:space="preserve">Outlaw Hvy </t>
  </si>
  <si>
    <t>Ronald Blasko</t>
  </si>
  <si>
    <t xml:space="preserve">Unlimited </t>
  </si>
  <si>
    <t>Jake Radwanski</t>
  </si>
  <si>
    <t>Doug Gates</t>
  </si>
  <si>
    <t>James Marsh</t>
  </si>
  <si>
    <t xml:space="preserve">Factory </t>
  </si>
  <si>
    <t>Pam Gates</t>
  </si>
  <si>
    <t>Windber,PA</t>
  </si>
  <si>
    <t>Jim Peightal</t>
  </si>
  <si>
    <t>Tim Grimme</t>
  </si>
  <si>
    <t>Jan Marsh</t>
  </si>
  <si>
    <t>ABRA OUTLAW HEAVY RANKING 2021</t>
  </si>
  <si>
    <t>ABRA UNLIMITED RANKING 2021</t>
  </si>
  <si>
    <t>ABRA FACTORY RANKING 2021</t>
  </si>
  <si>
    <t>Chuck Brooks</t>
  </si>
  <si>
    <t>Outlaw Lt</t>
  </si>
  <si>
    <t>ABRA OUTLAW LITE RANKING 2021</t>
  </si>
  <si>
    <t>Ron Blasko</t>
  </si>
  <si>
    <t>Devon Tomlinson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</si>
</sst>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7" fillId="0" borderId="0" xfId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 applyProtection="1">
      <alignment horizontal="center"/>
      <protection locked="0"/>
    </xf>
    <xf numFmtId="14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 wrapText="1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1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 wrapText="1"/>
      <protection hidden="1"/>
    </xf>
    <xf numFmtId="0" fontId="9" fillId="0" borderId="0" xfId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20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20/Texas/ABRA%20TX%20Scoring%20Program%20TEST1%201-20-20-LISA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38"/>
  <sheetViews>
    <sheetView tabSelected="1" topLeftCell="A10" workbookViewId="0">
      <selection activeCell="C23" sqref="C23:H29"/>
    </sheetView>
  </sheetViews>
  <sheetFormatPr defaultRowHeight="15" x14ac:dyDescent="0.25"/>
  <cols>
    <col min="1" max="1" width="9.140625" style="9"/>
    <col min="2" max="2" width="13.42578125" style="9" bestFit="1" customWidth="1"/>
    <col min="3" max="3" width="18.42578125" style="9" bestFit="1" customWidth="1"/>
    <col min="4" max="4" width="15.7109375" style="9" bestFit="1" customWidth="1"/>
    <col min="5" max="5" width="16.140625" style="9" bestFit="1" customWidth="1"/>
    <col min="6" max="6" width="9.140625" style="41"/>
    <col min="7" max="7" width="9.140625" style="9"/>
    <col min="8" max="8" width="16.28515625" style="41" bestFit="1" customWidth="1"/>
  </cols>
  <sheetData>
    <row r="1" spans="1:8" x14ac:dyDescent="0.25">
      <c r="A1" s="11"/>
      <c r="B1" s="11"/>
      <c r="C1" s="11"/>
      <c r="D1" s="11"/>
      <c r="E1" s="11"/>
      <c r="F1" s="39"/>
      <c r="G1" s="11"/>
      <c r="H1" s="39"/>
    </row>
    <row r="2" spans="1:8" ht="28.5" x14ac:dyDescent="0.45">
      <c r="A2" s="11"/>
      <c r="B2" s="11"/>
      <c r="C2" s="14" t="s">
        <v>37</v>
      </c>
      <c r="D2" s="11"/>
      <c r="E2" s="11"/>
      <c r="F2" s="39"/>
      <c r="G2" s="11"/>
      <c r="H2" s="39"/>
    </row>
    <row r="3" spans="1:8" ht="18.75" x14ac:dyDescent="0.3">
      <c r="A3" s="11"/>
      <c r="B3" s="11"/>
      <c r="C3" s="11"/>
      <c r="D3" s="17" t="s">
        <v>24</v>
      </c>
      <c r="E3" s="11"/>
      <c r="F3" s="39"/>
      <c r="G3" s="11"/>
      <c r="H3" s="39"/>
    </row>
    <row r="4" spans="1:8" x14ac:dyDescent="0.25">
      <c r="A4" s="11"/>
      <c r="B4" s="11"/>
      <c r="C4" s="11"/>
      <c r="D4" s="11"/>
      <c r="E4" s="11"/>
      <c r="F4" s="39"/>
      <c r="G4" s="11"/>
      <c r="H4" s="39"/>
    </row>
    <row r="5" spans="1:8" ht="18.75" x14ac:dyDescent="0.4">
      <c r="A5" s="12" t="s">
        <v>0</v>
      </c>
      <c r="B5" s="12" t="s">
        <v>1</v>
      </c>
      <c r="C5" s="12" t="s">
        <v>2</v>
      </c>
      <c r="D5" s="12" t="s">
        <v>20</v>
      </c>
      <c r="E5" s="12" t="s">
        <v>16</v>
      </c>
      <c r="F5" s="40" t="s">
        <v>17</v>
      </c>
      <c r="G5" s="12" t="s">
        <v>14</v>
      </c>
      <c r="H5" s="40" t="s">
        <v>18</v>
      </c>
    </row>
    <row r="6" spans="1:8" x14ac:dyDescent="0.25">
      <c r="A6" s="9">
        <v>1</v>
      </c>
      <c r="B6" s="9" t="s">
        <v>19</v>
      </c>
      <c r="C6" s="28" t="s">
        <v>34</v>
      </c>
      <c r="D6" s="10">
        <f>SUM('Jim Peightal'!K7)</f>
        <v>14</v>
      </c>
      <c r="E6" s="10">
        <f>SUM('Jim Peightal'!L7)</f>
        <v>2723.01</v>
      </c>
      <c r="F6" s="41">
        <f>SUM('Jim Peightal'!M7)</f>
        <v>194.50071428571431</v>
      </c>
      <c r="G6" s="10">
        <f>SUM('Jim Peightal'!N7)</f>
        <v>49</v>
      </c>
      <c r="H6" s="41">
        <f>SUM('Jim Peightal'!O7)</f>
        <v>243.50071428571431</v>
      </c>
    </row>
    <row r="7" spans="1:8" x14ac:dyDescent="0.25">
      <c r="A7" s="9">
        <v>2</v>
      </c>
      <c r="B7" s="9" t="s">
        <v>19</v>
      </c>
      <c r="C7" s="38" t="s">
        <v>44</v>
      </c>
      <c r="D7" s="10">
        <f>SUM('Devon Tomlinson'!K5)</f>
        <v>4</v>
      </c>
      <c r="E7" s="10">
        <f>SUM('Devon Tomlinson'!L5)</f>
        <v>785.01</v>
      </c>
      <c r="F7" s="41">
        <f>SUM('Devon Tomlinson'!M5)</f>
        <v>196.2525</v>
      </c>
      <c r="G7" s="10">
        <f>SUM('Devon Tomlinson'!N5)</f>
        <v>11</v>
      </c>
      <c r="H7" s="41">
        <f>SUM('Devon Tomlinson'!O5)</f>
        <v>207.2525</v>
      </c>
    </row>
    <row r="8" spans="1:8" x14ac:dyDescent="0.25">
      <c r="A8" s="9">
        <v>3</v>
      </c>
      <c r="B8" s="9" t="s">
        <v>19</v>
      </c>
      <c r="C8" s="16" t="s">
        <v>43</v>
      </c>
      <c r="D8" s="10">
        <f>SUM('Ronald Blasko'!K33)</f>
        <v>4</v>
      </c>
      <c r="E8" s="10">
        <f>SUM('Ronald Blasko'!L33)</f>
        <v>779</v>
      </c>
      <c r="F8" s="41">
        <f>SUM('Ronald Blasko'!M33)</f>
        <v>194.75</v>
      </c>
      <c r="G8" s="10">
        <f>SUM('Ronald Blasko'!N33)</f>
        <v>5</v>
      </c>
      <c r="H8" s="41">
        <f>SUM('Ronald Blasko'!O33)</f>
        <v>199.75</v>
      </c>
    </row>
    <row r="9" spans="1:8" x14ac:dyDescent="0.25">
      <c r="A9" s="9">
        <v>4</v>
      </c>
      <c r="B9" s="9" t="s">
        <v>19</v>
      </c>
      <c r="C9" s="15" t="s">
        <v>35</v>
      </c>
      <c r="D9" s="10">
        <f>SUM('Tim Grimme'!K5)</f>
        <v>4</v>
      </c>
      <c r="E9" s="10">
        <f>SUM('Tim Grimme'!L5)</f>
        <v>768</v>
      </c>
      <c r="F9" s="41">
        <f>SUM('Tim Grimme'!M5)</f>
        <v>192</v>
      </c>
      <c r="G9" s="10">
        <v>6</v>
      </c>
      <c r="H9" s="41">
        <f>SUM('Tim Grimme'!O5)</f>
        <v>198</v>
      </c>
    </row>
    <row r="10" spans="1:8" x14ac:dyDescent="0.25">
      <c r="A10" s="9">
        <v>5</v>
      </c>
      <c r="B10" s="9" t="s">
        <v>19</v>
      </c>
      <c r="C10" s="15" t="s">
        <v>40</v>
      </c>
      <c r="D10" s="10">
        <f>SUM('Chuck Brooks'!K6)</f>
        <v>10</v>
      </c>
      <c r="E10" s="10">
        <f>SUM('Chuck Brooks'!L6)</f>
        <v>1851</v>
      </c>
      <c r="F10" s="41">
        <f>SUM('Chuck Brooks'!M6)</f>
        <v>185.1</v>
      </c>
      <c r="G10" s="10">
        <f>SUM('Chuck Brooks'!N6)</f>
        <v>11</v>
      </c>
      <c r="H10" s="41">
        <f>SUM('Chuck Brooks'!O6)</f>
        <v>196.1</v>
      </c>
    </row>
    <row r="11" spans="1:8" x14ac:dyDescent="0.25">
      <c r="C11" s="15"/>
      <c r="D11" s="10"/>
      <c r="E11" s="10"/>
      <c r="G11" s="10"/>
    </row>
    <row r="12" spans="1:8" ht="28.5" x14ac:dyDescent="0.45">
      <c r="A12" s="11"/>
      <c r="B12" s="11"/>
      <c r="C12" s="14" t="s">
        <v>42</v>
      </c>
      <c r="D12" s="11"/>
      <c r="E12" s="11"/>
      <c r="F12" s="39"/>
      <c r="G12" s="11"/>
      <c r="H12" s="39"/>
    </row>
    <row r="13" spans="1:8" ht="18.75" x14ac:dyDescent="0.3">
      <c r="A13" s="11"/>
      <c r="B13" s="11"/>
      <c r="C13" s="11"/>
      <c r="D13" s="17" t="s">
        <v>24</v>
      </c>
      <c r="E13" s="11"/>
      <c r="F13" s="39"/>
      <c r="G13" s="11"/>
      <c r="H13" s="39"/>
    </row>
    <row r="14" spans="1:8" x14ac:dyDescent="0.25">
      <c r="A14" s="11"/>
      <c r="B14" s="11"/>
      <c r="C14" s="11"/>
      <c r="D14" s="11"/>
      <c r="E14" s="11"/>
      <c r="F14" s="39"/>
      <c r="G14" s="11"/>
      <c r="H14" s="39"/>
    </row>
    <row r="15" spans="1:8" ht="18.75" x14ac:dyDescent="0.4">
      <c r="A15" s="12" t="s">
        <v>0</v>
      </c>
      <c r="B15" s="12" t="s">
        <v>1</v>
      </c>
      <c r="C15" s="12" t="s">
        <v>2</v>
      </c>
      <c r="D15" s="12" t="s">
        <v>20</v>
      </c>
      <c r="E15" s="12" t="s">
        <v>16</v>
      </c>
      <c r="F15" s="40" t="s">
        <v>17</v>
      </c>
      <c r="G15" s="12" t="s">
        <v>14</v>
      </c>
      <c r="H15" s="40" t="s">
        <v>18</v>
      </c>
    </row>
    <row r="16" spans="1:8" x14ac:dyDescent="0.25">
      <c r="A16" s="9">
        <v>1</v>
      </c>
      <c r="B16" s="9" t="s">
        <v>19</v>
      </c>
      <c r="C16" s="16" t="s">
        <v>28</v>
      </c>
      <c r="D16" s="10">
        <f>SUM('Jake Radwanski'!K7)</f>
        <v>14</v>
      </c>
      <c r="E16" s="10">
        <f>SUM('Jake Radwanski'!L7)</f>
        <v>2650</v>
      </c>
      <c r="F16" s="41">
        <f>SUM('Jake Radwanski'!M7)</f>
        <v>189.28571428571428</v>
      </c>
      <c r="G16" s="10">
        <f>SUM('Jake Radwanski'!N7)</f>
        <v>54</v>
      </c>
      <c r="H16" s="41">
        <f>SUM('Jake Radwanski'!O7)</f>
        <v>243.28571428571428</v>
      </c>
    </row>
    <row r="17" spans="1:8" x14ac:dyDescent="0.25">
      <c r="A17" s="9">
        <v>2</v>
      </c>
      <c r="B17" s="9" t="s">
        <v>19</v>
      </c>
      <c r="C17" s="15" t="s">
        <v>40</v>
      </c>
      <c r="D17" s="10">
        <f>SUM('Chuck Brooks'!K16)</f>
        <v>14</v>
      </c>
      <c r="E17" s="10">
        <f>SUM('Chuck Brooks'!L16)</f>
        <v>2581</v>
      </c>
      <c r="F17" s="41">
        <f>SUM('Chuck Brooks'!M16)</f>
        <v>184.35714285714286</v>
      </c>
      <c r="G17" s="10">
        <f>SUM('Chuck Brooks'!N16)</f>
        <v>22</v>
      </c>
      <c r="H17" s="41">
        <f>SUM('Chuck Brooks'!O16)</f>
        <v>206.35714285714286</v>
      </c>
    </row>
    <row r="18" spans="1:8" x14ac:dyDescent="0.25">
      <c r="C18" s="15"/>
      <c r="D18" s="10"/>
      <c r="E18" s="10"/>
      <c r="G18" s="10"/>
    </row>
    <row r="19" spans="1:8" x14ac:dyDescent="0.25">
      <c r="A19" s="11"/>
      <c r="B19" s="11"/>
      <c r="C19" s="11"/>
      <c r="D19" s="11"/>
      <c r="E19" s="11"/>
      <c r="F19" s="39"/>
      <c r="G19" s="11"/>
      <c r="H19" s="39"/>
    </row>
    <row r="20" spans="1:8" ht="28.5" x14ac:dyDescent="0.45">
      <c r="A20" s="11"/>
      <c r="B20" s="11"/>
      <c r="C20" s="14" t="s">
        <v>38</v>
      </c>
      <c r="D20" s="11"/>
      <c r="E20" s="11"/>
      <c r="F20" s="39"/>
      <c r="G20" s="11"/>
      <c r="H20" s="39"/>
    </row>
    <row r="21" spans="1:8" ht="18.75" x14ac:dyDescent="0.3">
      <c r="A21" s="11"/>
      <c r="B21" s="11"/>
      <c r="C21" s="11"/>
      <c r="D21" s="17" t="s">
        <v>24</v>
      </c>
      <c r="E21" s="11"/>
      <c r="F21" s="39"/>
      <c r="G21" s="11"/>
      <c r="H21" s="39"/>
    </row>
    <row r="22" spans="1:8" x14ac:dyDescent="0.25">
      <c r="A22" s="11"/>
      <c r="B22" s="11"/>
      <c r="C22" s="11"/>
      <c r="D22" s="11"/>
      <c r="E22" s="11"/>
      <c r="F22" s="39"/>
      <c r="G22" s="11"/>
      <c r="H22" s="39"/>
    </row>
    <row r="23" spans="1:8" ht="18.75" x14ac:dyDescent="0.4">
      <c r="A23" s="12" t="s">
        <v>0</v>
      </c>
      <c r="B23" s="12" t="s">
        <v>1</v>
      </c>
      <c r="C23" s="12" t="s">
        <v>2</v>
      </c>
      <c r="D23" s="12" t="s">
        <v>20</v>
      </c>
      <c r="E23" s="12" t="s">
        <v>16</v>
      </c>
      <c r="F23" s="40" t="s">
        <v>17</v>
      </c>
      <c r="G23" s="12" t="s">
        <v>14</v>
      </c>
      <c r="H23" s="40" t="s">
        <v>18</v>
      </c>
    </row>
    <row r="24" spans="1:8" x14ac:dyDescent="0.25">
      <c r="A24" s="9">
        <v>1</v>
      </c>
      <c r="B24" s="9" t="s">
        <v>22</v>
      </c>
      <c r="C24" s="28" t="s">
        <v>34</v>
      </c>
      <c r="D24" s="10">
        <f>SUM('Jim Peightal'!K17)</f>
        <v>14</v>
      </c>
      <c r="E24" s="10">
        <f>SUM('Jim Peightal'!L17)</f>
        <v>2680.11</v>
      </c>
      <c r="F24" s="41">
        <f>SUM('Jim Peightal'!M17)</f>
        <v>191.43642857142859</v>
      </c>
      <c r="G24" s="10">
        <f>SUM('Jim Peightal'!N17)</f>
        <v>42</v>
      </c>
      <c r="H24" s="41">
        <f>SUM('Jim Peightal'!O17)</f>
        <v>233.43642857142859</v>
      </c>
    </row>
    <row r="25" spans="1:8" x14ac:dyDescent="0.25">
      <c r="A25" s="9">
        <v>2</v>
      </c>
      <c r="B25" s="9" t="s">
        <v>22</v>
      </c>
      <c r="C25" s="16" t="s">
        <v>43</v>
      </c>
      <c r="D25" s="10">
        <f>SUM('Ronald Blasko'!K7)</f>
        <v>14</v>
      </c>
      <c r="E25" s="10">
        <f>SUM('Ronald Blasko'!L7)</f>
        <v>2665</v>
      </c>
      <c r="F25" s="41">
        <f>SUM('Ronald Blasko'!M7)</f>
        <v>190.35714285714286</v>
      </c>
      <c r="G25" s="10">
        <f>SUM('Ronald Blasko'!N7)</f>
        <v>28</v>
      </c>
      <c r="H25" s="41">
        <f>SUM('Ronald Blasko'!O7)</f>
        <v>218.35714285714286</v>
      </c>
    </row>
    <row r="26" spans="1:8" x14ac:dyDescent="0.25">
      <c r="A26" s="9">
        <v>3</v>
      </c>
      <c r="B26" s="9" t="s">
        <v>22</v>
      </c>
      <c r="C26" s="15" t="s">
        <v>30</v>
      </c>
      <c r="D26" s="10">
        <f>SUM('James Marsh'!K7)</f>
        <v>14</v>
      </c>
      <c r="E26" s="10">
        <f>SUM('James Marsh'!L7)</f>
        <v>2600</v>
      </c>
      <c r="F26" s="41">
        <f>SUM('James Marsh'!M7)</f>
        <v>185.71428571428572</v>
      </c>
      <c r="G26" s="10">
        <f>SUM('James Marsh'!N7)</f>
        <v>15</v>
      </c>
      <c r="H26" s="41">
        <f>SUM('James Marsh'!O7)</f>
        <v>200.71428571428572</v>
      </c>
    </row>
    <row r="27" spans="1:8" x14ac:dyDescent="0.25">
      <c r="A27" s="9">
        <v>4</v>
      </c>
      <c r="B27" s="9" t="s">
        <v>22</v>
      </c>
      <c r="C27" s="15" t="s">
        <v>40</v>
      </c>
      <c r="D27" s="10">
        <f>SUM('Chuck Brooks'!K24)</f>
        <v>4</v>
      </c>
      <c r="E27" s="10">
        <f>SUM('Chuck Brooks'!L24)</f>
        <v>757</v>
      </c>
      <c r="F27" s="41">
        <f>SUM('Chuck Brooks'!M24)</f>
        <v>189.25</v>
      </c>
      <c r="G27" s="10">
        <f>SUM('Chuck Brooks'!N24)</f>
        <v>5</v>
      </c>
      <c r="H27" s="41">
        <f>SUM('Chuck Brooks'!O24)</f>
        <v>194.25</v>
      </c>
    </row>
    <row r="28" spans="1:8" x14ac:dyDescent="0.25">
      <c r="A28" s="9">
        <v>5</v>
      </c>
      <c r="B28" s="9" t="s">
        <v>22</v>
      </c>
      <c r="C28" s="16" t="s">
        <v>29</v>
      </c>
      <c r="D28" s="10">
        <f>SUM('Doug Gates'!K5)</f>
        <v>4</v>
      </c>
      <c r="E28" s="10">
        <f>SUM('Doug Gates'!L5)</f>
        <v>739</v>
      </c>
      <c r="F28" s="41">
        <f>SUM('Doug Gates'!M5)</f>
        <v>184.75</v>
      </c>
      <c r="G28" s="10">
        <f>SUM('Doug Gates'!N5)</f>
        <v>2</v>
      </c>
      <c r="H28" s="41">
        <f>SUM('Doug Gates'!O5)</f>
        <v>186.75</v>
      </c>
    </row>
    <row r="29" spans="1:8" x14ac:dyDescent="0.25">
      <c r="A29" s="9">
        <v>6</v>
      </c>
      <c r="B29" s="9" t="s">
        <v>22</v>
      </c>
      <c r="C29" s="28" t="s">
        <v>36</v>
      </c>
      <c r="D29" s="10">
        <f>SUM('Jan Marsh'!K5)</f>
        <v>4</v>
      </c>
      <c r="E29" s="10">
        <f>SUM('Jan Marsh'!L5)</f>
        <v>704</v>
      </c>
      <c r="F29" s="41">
        <f>SUM('Jan Marsh'!M5)</f>
        <v>176</v>
      </c>
      <c r="G29" s="10">
        <f>SUM('Jan Marsh'!N5)</f>
        <v>2</v>
      </c>
      <c r="H29" s="41">
        <f>SUM('Jan Marsh'!O5)</f>
        <v>178</v>
      </c>
    </row>
    <row r="30" spans="1:8" x14ac:dyDescent="0.25">
      <c r="C30" s="16"/>
      <c r="D30" s="10"/>
      <c r="E30" s="10"/>
      <c r="G30" s="10"/>
    </row>
    <row r="31" spans="1:8" x14ac:dyDescent="0.25">
      <c r="A31" s="11"/>
      <c r="B31" s="11"/>
      <c r="C31" s="11"/>
      <c r="D31" s="11"/>
      <c r="E31" s="11"/>
      <c r="F31" s="39"/>
      <c r="G31" s="11"/>
      <c r="H31" s="39"/>
    </row>
    <row r="32" spans="1:8" ht="28.5" x14ac:dyDescent="0.45">
      <c r="A32" s="11"/>
      <c r="B32" s="11"/>
      <c r="C32" s="14" t="s">
        <v>39</v>
      </c>
      <c r="D32" s="11"/>
      <c r="E32" s="11"/>
      <c r="F32" s="39"/>
      <c r="G32" s="11"/>
      <c r="H32" s="39"/>
    </row>
    <row r="33" spans="1:8" ht="18.75" x14ac:dyDescent="0.3">
      <c r="A33" s="11"/>
      <c r="B33" s="11"/>
      <c r="C33" s="11"/>
      <c r="D33" s="17" t="s">
        <v>24</v>
      </c>
      <c r="E33" s="11"/>
      <c r="F33" s="39"/>
      <c r="G33" s="11"/>
      <c r="H33" s="39"/>
    </row>
    <row r="34" spans="1:8" x14ac:dyDescent="0.25">
      <c r="A34" s="11"/>
      <c r="B34" s="11"/>
      <c r="C34" s="11"/>
      <c r="D34" s="11"/>
      <c r="E34" s="11"/>
      <c r="F34" s="39"/>
      <c r="G34" s="11"/>
      <c r="H34" s="39"/>
    </row>
    <row r="35" spans="1:8" ht="18.75" x14ac:dyDescent="0.4">
      <c r="A35" s="12" t="s">
        <v>0</v>
      </c>
      <c r="B35" s="12" t="s">
        <v>1</v>
      </c>
      <c r="C35" s="12" t="s">
        <v>2</v>
      </c>
      <c r="D35" s="12" t="s">
        <v>20</v>
      </c>
      <c r="E35" s="12" t="s">
        <v>16</v>
      </c>
      <c r="F35" s="40" t="s">
        <v>17</v>
      </c>
      <c r="G35" s="12" t="s">
        <v>14</v>
      </c>
      <c r="H35" s="40" t="s">
        <v>18</v>
      </c>
    </row>
    <row r="36" spans="1:8" x14ac:dyDescent="0.25">
      <c r="A36" s="9">
        <v>1</v>
      </c>
      <c r="B36" s="9" t="s">
        <v>21</v>
      </c>
      <c r="C36" s="16" t="s">
        <v>29</v>
      </c>
      <c r="D36" s="10">
        <f>SUM('Doug Gates'!K21)</f>
        <v>14</v>
      </c>
      <c r="E36" s="10">
        <f>SUM('Doug Gates'!L21)</f>
        <v>2614</v>
      </c>
      <c r="F36" s="41">
        <f>SUM('Doug Gates'!M21)</f>
        <v>186.71428571428572</v>
      </c>
      <c r="G36" s="10">
        <f>SUM('Doug Gates'!N21)</f>
        <v>40</v>
      </c>
      <c r="H36" s="41">
        <f>SUM('Doug Gates'!O21)</f>
        <v>226.71428571428572</v>
      </c>
    </row>
    <row r="37" spans="1:8" x14ac:dyDescent="0.25">
      <c r="A37" s="9">
        <v>2</v>
      </c>
      <c r="B37" s="9" t="s">
        <v>21</v>
      </c>
      <c r="C37" s="16" t="s">
        <v>32</v>
      </c>
      <c r="D37" s="10">
        <f>SUM('Pam Gates'!K7)</f>
        <v>14</v>
      </c>
      <c r="E37" s="10">
        <f>SUM('Pam Gates'!L7)</f>
        <v>2606.0100000000002</v>
      </c>
      <c r="F37" s="41">
        <f>SUM('Pam Gates'!M7)</f>
        <v>186.14357142857145</v>
      </c>
      <c r="G37" s="10">
        <f>SUM('Pam Gates'!N7)</f>
        <v>36</v>
      </c>
      <c r="H37" s="41">
        <f>SUM('Pam Gates'!O7)</f>
        <v>222.14357142857145</v>
      </c>
    </row>
    <row r="38" spans="1:8" x14ac:dyDescent="0.25">
      <c r="A38" s="9">
        <v>3</v>
      </c>
      <c r="B38" s="9" t="s">
        <v>21</v>
      </c>
      <c r="C38" s="16" t="s">
        <v>26</v>
      </c>
      <c r="D38" s="10">
        <f>SUM('Ronald Blasko'!K24)</f>
        <v>10</v>
      </c>
      <c r="E38" s="10">
        <f>SUM('Ronald Blasko'!L24)</f>
        <v>1805</v>
      </c>
      <c r="F38" s="41">
        <f>SUM('Ronald Blasko'!M24)</f>
        <v>180.5</v>
      </c>
      <c r="G38" s="10">
        <f>SUM('Ronald Blasko'!N24)</f>
        <v>9</v>
      </c>
      <c r="H38" s="41">
        <f>SUM('Ronald Blasko'!O24)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C7" name="Range1_1"/>
  </protectedRanges>
  <sortState xmlns:xlrd2="http://schemas.microsoft.com/office/spreadsheetml/2017/richdata2" ref="C24:H29">
    <sortCondition descending="1" ref="H24:H29"/>
  </sortState>
  <hyperlinks>
    <hyperlink ref="C25" location="'Jake Radwanski'!A1" display="Jake Radwanski" xr:uid="{1F94CA02-05BC-4833-B269-BE065FB7C3EB}"/>
    <hyperlink ref="C28" location="'Doug Gates'!A1" display="Doug Gates" xr:uid="{3C583185-D71B-44AA-BAB8-4615FBFC99FE}"/>
    <hyperlink ref="C26" location="'James Marsh'!A1" display="James Marsh" xr:uid="{31F1DD21-560B-4C83-995E-3A4BA44ED992}"/>
    <hyperlink ref="C38" location="'Ronald Blasko'!A1" display="Ronald Blasko" xr:uid="{5E3E3502-9494-4736-BC94-F6A458414B90}"/>
    <hyperlink ref="C37" location="'Pam Gates'!A1" display="Pam Gates" xr:uid="{E5C52AD4-A2C6-4D00-8540-EE294259A184}"/>
    <hyperlink ref="C36" location="'Doug Gates'!A1" display="Doug Gates" xr:uid="{D19C91C4-28C4-4800-B73A-B15881C19860}"/>
    <hyperlink ref="C6" location="'Jim Peightal'!A1" display="Jim Peightal" xr:uid="{374F6B5D-9E52-492B-98F2-D51B713F4472}"/>
    <hyperlink ref="C9" location="'Tim Grimme'!A1" display="Tim Grimme" xr:uid="{BE13F0B3-3B23-4A53-8EDB-3DEF800DD995}"/>
    <hyperlink ref="C24" location="'Jim Peightal'!A1" display="Jim Peightal" xr:uid="{46230B0C-4843-48E6-805B-048B06AC0798}"/>
    <hyperlink ref="C16" location="'Jake Radwanski'!A1" display="Jake Radwanski" xr:uid="{7A036FF1-0431-4B0D-8C26-EEBEF31DDDDA}"/>
    <hyperlink ref="C10" location="'Chuck Brooks'!A1" display="Chuck Brooks" xr:uid="{3BA88269-073B-4462-B72A-60FEDD89912B}"/>
    <hyperlink ref="C17" location="'Chuck Brooks'!A1" display="Chuck Brooks" xr:uid="{F5A88050-8786-46FE-B82C-9C719034262D}"/>
    <hyperlink ref="C8" location="'Jake Radwanski'!A1" display="Jake Radwanski" xr:uid="{76B1C483-7E4B-40E1-B764-83298B03C1E7}"/>
    <hyperlink ref="C7" location="'Devon Tomlinson'!A1" display="Devon Tomlinson" xr:uid="{3FB91535-727F-47B3-8AA7-EB76A208E5E3}"/>
    <hyperlink ref="C29" location="'Jan Marsh'!A1" display="Jan Marsh" xr:uid="{8DAC5884-0002-4315-A902-2FA37E13C55B}"/>
    <hyperlink ref="C27" location="'Chuck Brooks'!A1" display="Chuck Brooks" xr:uid="{B2937A49-EFB4-4BA4-BD38-DAF5B5D313B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26F33-9E67-4066-BE17-C6098122F1C2}">
  <sheetPr codeName="Sheet15"/>
  <dimension ref="A1:Q33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27</v>
      </c>
      <c r="B2" s="19" t="s">
        <v>26</v>
      </c>
      <c r="C2" s="20">
        <v>44338</v>
      </c>
      <c r="D2" s="21" t="s">
        <v>33</v>
      </c>
      <c r="E2" s="22">
        <v>195</v>
      </c>
      <c r="F2" s="22">
        <v>188</v>
      </c>
      <c r="G2" s="22">
        <v>193</v>
      </c>
      <c r="H2" s="22">
        <v>193</v>
      </c>
      <c r="I2" s="22"/>
      <c r="J2" s="22"/>
      <c r="K2" s="23">
        <v>4</v>
      </c>
      <c r="L2" s="23">
        <v>769</v>
      </c>
      <c r="M2" s="24">
        <v>192.25</v>
      </c>
      <c r="N2" s="25">
        <v>6</v>
      </c>
      <c r="O2" s="26">
        <v>198.25</v>
      </c>
    </row>
    <row r="3" spans="1:17" x14ac:dyDescent="0.25">
      <c r="A3" s="29" t="s">
        <v>27</v>
      </c>
      <c r="B3" s="30" t="s">
        <v>26</v>
      </c>
      <c r="C3" s="31">
        <f t="shared" ref="C3" si="0">$E$2</f>
        <v>195</v>
      </c>
      <c r="D3" s="32">
        <f t="shared" ref="D3" si="1">$F$2</f>
        <v>188</v>
      </c>
      <c r="E3" s="33">
        <v>195</v>
      </c>
      <c r="F3" s="33">
        <v>192</v>
      </c>
      <c r="G3" s="33">
        <v>189</v>
      </c>
      <c r="H3" s="33">
        <v>184</v>
      </c>
      <c r="I3" s="33">
        <v>189</v>
      </c>
      <c r="J3" s="33">
        <v>188</v>
      </c>
      <c r="K3" s="34">
        <v>6</v>
      </c>
      <c r="L3" s="34">
        <v>1137</v>
      </c>
      <c r="M3" s="35">
        <v>189.5</v>
      </c>
      <c r="N3" s="36">
        <v>16</v>
      </c>
      <c r="O3" s="37">
        <v>205.5</v>
      </c>
    </row>
    <row r="4" spans="1:17" x14ac:dyDescent="0.25">
      <c r="A4" s="18" t="s">
        <v>27</v>
      </c>
      <c r="B4" s="19" t="s">
        <v>26</v>
      </c>
      <c r="C4" s="20">
        <v>44394</v>
      </c>
      <c r="D4" s="21" t="s">
        <v>33</v>
      </c>
      <c r="E4" s="22">
        <v>193</v>
      </c>
      <c r="F4" s="22">
        <v>192</v>
      </c>
      <c r="G4" s="22">
        <v>188</v>
      </c>
      <c r="H4" s="22">
        <v>186</v>
      </c>
      <c r="I4" s="22"/>
      <c r="J4" s="22"/>
      <c r="K4" s="23">
        <v>4</v>
      </c>
      <c r="L4" s="23">
        <v>759</v>
      </c>
      <c r="M4" s="24">
        <v>189.75</v>
      </c>
      <c r="N4" s="25">
        <v>6</v>
      </c>
      <c r="O4" s="26">
        <v>195.75</v>
      </c>
    </row>
    <row r="7" spans="1:17" x14ac:dyDescent="0.25">
      <c r="K7" s="8">
        <f>SUM(K2:K6)</f>
        <v>14</v>
      </c>
      <c r="L7" s="8">
        <f>SUM(L2:L6)</f>
        <v>2665</v>
      </c>
      <c r="M7" s="13">
        <f>SUM(L7/K7)</f>
        <v>190.35714285714286</v>
      </c>
      <c r="N7" s="8">
        <f>SUM(N2:N6)</f>
        <v>28</v>
      </c>
      <c r="O7" s="13">
        <f>SUM(M7+N7)</f>
        <v>218.35714285714286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18" t="s">
        <v>31</v>
      </c>
      <c r="B20" s="19" t="s">
        <v>26</v>
      </c>
      <c r="C20" s="20">
        <v>44338</v>
      </c>
      <c r="D20" s="21" t="s">
        <v>33</v>
      </c>
      <c r="E20" s="22">
        <v>181</v>
      </c>
      <c r="F20" s="22">
        <v>180</v>
      </c>
      <c r="G20" s="22">
        <v>175</v>
      </c>
      <c r="H20" s="22">
        <v>179</v>
      </c>
      <c r="I20" s="22"/>
      <c r="J20" s="22"/>
      <c r="K20" s="23">
        <v>4</v>
      </c>
      <c r="L20" s="23">
        <v>715</v>
      </c>
      <c r="M20" s="24">
        <v>178.75</v>
      </c>
      <c r="N20" s="25">
        <v>3</v>
      </c>
      <c r="O20" s="26">
        <v>181.75</v>
      </c>
    </row>
    <row r="21" spans="1:15" x14ac:dyDescent="0.25">
      <c r="A21" s="29" t="s">
        <v>31</v>
      </c>
      <c r="B21" s="30" t="s">
        <v>26</v>
      </c>
      <c r="C21" s="31">
        <f t="shared" ref="C21" si="2">$E$2</f>
        <v>195</v>
      </c>
      <c r="D21" s="32">
        <f t="shared" ref="D21" si="3">$F$2</f>
        <v>188</v>
      </c>
      <c r="E21" s="33">
        <v>187</v>
      </c>
      <c r="F21" s="33">
        <v>180</v>
      </c>
      <c r="G21" s="33">
        <v>182</v>
      </c>
      <c r="H21" s="33">
        <v>183</v>
      </c>
      <c r="I21" s="33">
        <v>180</v>
      </c>
      <c r="J21" s="33">
        <v>178</v>
      </c>
      <c r="K21" s="34">
        <v>6</v>
      </c>
      <c r="L21" s="34">
        <v>1090</v>
      </c>
      <c r="M21" s="35">
        <v>181.66666666666666</v>
      </c>
      <c r="N21" s="36">
        <v>6</v>
      </c>
      <c r="O21" s="37">
        <v>187.66666666666666</v>
      </c>
    </row>
    <row r="24" spans="1:15" x14ac:dyDescent="0.25">
      <c r="K24" s="8">
        <f>SUM(K20:K23)</f>
        <v>10</v>
      </c>
      <c r="L24" s="8">
        <f>SUM(L20:L23)</f>
        <v>1805</v>
      </c>
      <c r="M24" s="13">
        <f>SUM(L24/K24)</f>
        <v>180.5</v>
      </c>
      <c r="N24" s="8">
        <f>SUM(N20:N23)</f>
        <v>9</v>
      </c>
      <c r="O24" s="13">
        <f>SUM(M24+N24)</f>
        <v>189.5</v>
      </c>
    </row>
    <row r="29" spans="1:15" ht="30" x14ac:dyDescent="0.25">
      <c r="A29" s="1" t="s">
        <v>1</v>
      </c>
      <c r="B29" s="2" t="s">
        <v>2</v>
      </c>
      <c r="C29" s="2" t="s">
        <v>3</v>
      </c>
      <c r="D29" s="3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3" t="s">
        <v>12</v>
      </c>
      <c r="M29" s="5" t="s">
        <v>13</v>
      </c>
      <c r="N29" s="2" t="s">
        <v>14</v>
      </c>
      <c r="O29" s="6" t="s">
        <v>15</v>
      </c>
    </row>
    <row r="30" spans="1:15" x14ac:dyDescent="0.25">
      <c r="A30" s="18" t="s">
        <v>25</v>
      </c>
      <c r="B30" s="19" t="s">
        <v>26</v>
      </c>
      <c r="C30" s="20">
        <v>44394</v>
      </c>
      <c r="D30" s="21" t="s">
        <v>33</v>
      </c>
      <c r="E30" s="22">
        <v>198</v>
      </c>
      <c r="F30" s="22">
        <v>199</v>
      </c>
      <c r="G30" s="22">
        <v>193</v>
      </c>
      <c r="H30" s="22">
        <v>189</v>
      </c>
      <c r="I30" s="22"/>
      <c r="J30" s="22"/>
      <c r="K30" s="23">
        <v>4</v>
      </c>
      <c r="L30" s="23">
        <v>779</v>
      </c>
      <c r="M30" s="24">
        <v>194.75</v>
      </c>
      <c r="N30" s="25">
        <v>5</v>
      </c>
      <c r="O30" s="26">
        <v>199.75</v>
      </c>
    </row>
    <row r="33" spans="11:15" x14ac:dyDescent="0.25">
      <c r="K33" s="8">
        <f>SUM(K30:K32)</f>
        <v>4</v>
      </c>
      <c r="L33" s="8">
        <f>SUM(L30:L32)</f>
        <v>779</v>
      </c>
      <c r="M33" s="13">
        <f>SUM(L33/K33)</f>
        <v>194.75</v>
      </c>
      <c r="N33" s="8">
        <f>SUM(N30:N32)</f>
        <v>5</v>
      </c>
      <c r="O33" s="13">
        <f>SUM(M33+N33)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7"/>
    <protectedRange algorithmName="SHA-512" hashValue="ON39YdpmFHfN9f47KpiRvqrKx0V9+erV1CNkpWzYhW/Qyc6aT8rEyCrvauWSYGZK2ia3o7vd3akF07acHAFpOA==" saltValue="yVW9XmDwTqEnmpSGai0KYg==" spinCount="100000" sqref="D2" name="Range1_1_14_1"/>
    <protectedRange algorithmName="SHA-512" hashValue="ON39YdpmFHfN9f47KpiRvqrKx0V9+erV1CNkpWzYhW/Qyc6aT8rEyCrvauWSYGZK2ia3o7vd3akF07acHAFpOA==" saltValue="yVW9XmDwTqEnmpSGai0KYg==" spinCount="100000" sqref="E20:J20 B20:C20" name="Range1_18"/>
    <protectedRange algorithmName="SHA-512" hashValue="ON39YdpmFHfN9f47KpiRvqrKx0V9+erV1CNkpWzYhW/Qyc6aT8rEyCrvauWSYGZK2ia3o7vd3akF07acHAFpOA==" saltValue="yVW9XmDwTqEnmpSGai0KYg==" spinCount="100000" sqref="D20" name="Range1_1_15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21:J21 B21:C21" name="Range1_2"/>
    <protectedRange algorithmName="SHA-512" hashValue="ON39YdpmFHfN9f47KpiRvqrKx0V9+erV1CNkpWzYhW/Qyc6aT8rEyCrvauWSYGZK2ia3o7vd3akF07acHAFpOA==" saltValue="yVW9XmDwTqEnmpSGai0KYg==" spinCount="100000" sqref="D21" name="Range1_1_1"/>
    <protectedRange algorithmName="SHA-512" hashValue="ON39YdpmFHfN9f47KpiRvqrKx0V9+erV1CNkpWzYhW/Qyc6aT8rEyCrvauWSYGZK2ia3o7vd3akF07acHAFpOA==" saltValue="yVW9XmDwTqEnmpSGai0KYg==" spinCount="100000" sqref="I30:J30 B30:C30" name="Range1_6_1"/>
    <protectedRange algorithmName="SHA-512" hashValue="ON39YdpmFHfN9f47KpiRvqrKx0V9+erV1CNkpWzYhW/Qyc6aT8rEyCrvauWSYGZK2ia3o7vd3akF07acHAFpOA==" saltValue="yVW9XmDwTqEnmpSGai0KYg==" spinCount="100000" sqref="D30" name="Range1_1_4_1"/>
    <protectedRange algorithmName="SHA-512" hashValue="ON39YdpmFHfN9f47KpiRvqrKx0V9+erV1CNkpWzYhW/Qyc6aT8rEyCrvauWSYGZK2ia3o7vd3akF07acHAFpOA==" saltValue="yVW9XmDwTqEnmpSGai0KYg==" spinCount="100000" sqref="E30:H30" name="Range1_3_1_1"/>
    <protectedRange algorithmName="SHA-512" hashValue="ON39YdpmFHfN9f47KpiRvqrKx0V9+erV1CNkpWzYhW/Qyc6aT8rEyCrvauWSYGZK2ia3o7vd3akF07acHAFpOA==" saltValue="yVW9XmDwTqEnmpSGai0KYg==" spinCount="100000" sqref="E4:J4 B4:C4" name="Range1_8"/>
    <protectedRange algorithmName="SHA-512" hashValue="ON39YdpmFHfN9f47KpiRvqrKx0V9+erV1CNkpWzYhW/Qyc6aT8rEyCrvauWSYGZK2ia3o7vd3akF07acHAFpOA==" saltValue="yVW9XmDwTqEnmpSGai0KYg==" spinCount="100000" sqref="D4" name="Range1_1_6"/>
  </protectedRanges>
  <conditionalFormatting sqref="E2">
    <cfRule type="top10" dxfId="47" priority="48" rank="1"/>
  </conditionalFormatting>
  <conditionalFormatting sqref="F2">
    <cfRule type="top10" dxfId="46" priority="47" rank="1"/>
  </conditionalFormatting>
  <conditionalFormatting sqref="G2">
    <cfRule type="top10" dxfId="45" priority="46" rank="1"/>
  </conditionalFormatting>
  <conditionalFormatting sqref="H2">
    <cfRule type="top10" dxfId="44" priority="45" rank="1"/>
  </conditionalFormatting>
  <conditionalFormatting sqref="I2">
    <cfRule type="top10" dxfId="43" priority="44" rank="1"/>
  </conditionalFormatting>
  <conditionalFormatting sqref="J2">
    <cfRule type="top10" dxfId="42" priority="43" rank="1"/>
  </conditionalFormatting>
  <conditionalFormatting sqref="I20">
    <cfRule type="top10" dxfId="41" priority="42" rank="1"/>
  </conditionalFormatting>
  <conditionalFormatting sqref="H20">
    <cfRule type="top10" dxfId="40" priority="38" rank="1"/>
  </conditionalFormatting>
  <conditionalFormatting sqref="J20">
    <cfRule type="top10" dxfId="39" priority="39" rank="1"/>
  </conditionalFormatting>
  <conditionalFormatting sqref="G20">
    <cfRule type="top10" dxfId="38" priority="41" rank="1"/>
  </conditionalFormatting>
  <conditionalFormatting sqref="F20">
    <cfRule type="top10" dxfId="37" priority="40" rank="1"/>
  </conditionalFormatting>
  <conditionalFormatting sqref="E20">
    <cfRule type="top10" dxfId="36" priority="37" rank="1"/>
  </conditionalFormatting>
  <conditionalFormatting sqref="E3">
    <cfRule type="top10" dxfId="35" priority="36" rank="1"/>
  </conditionalFormatting>
  <conditionalFormatting sqref="F3">
    <cfRule type="top10" dxfId="34" priority="35" rank="1"/>
  </conditionalFormatting>
  <conditionalFormatting sqref="G3">
    <cfRule type="top10" dxfId="33" priority="34" rank="1"/>
  </conditionalFormatting>
  <conditionalFormatting sqref="H3">
    <cfRule type="top10" dxfId="32" priority="33" rank="1"/>
  </conditionalFormatting>
  <conditionalFormatting sqref="I3">
    <cfRule type="top10" dxfId="31" priority="32" rank="1"/>
  </conditionalFormatting>
  <conditionalFormatting sqref="J3">
    <cfRule type="top10" dxfId="30" priority="31" rank="1"/>
  </conditionalFormatting>
  <conditionalFormatting sqref="I21">
    <cfRule type="top10" dxfId="29" priority="30" rank="1"/>
  </conditionalFormatting>
  <conditionalFormatting sqref="H21">
    <cfRule type="top10" dxfId="28" priority="26" rank="1"/>
  </conditionalFormatting>
  <conditionalFormatting sqref="J21">
    <cfRule type="top10" dxfId="27" priority="27" rank="1"/>
  </conditionalFormatting>
  <conditionalFormatting sqref="G21">
    <cfRule type="top10" dxfId="26" priority="29" rank="1"/>
  </conditionalFormatting>
  <conditionalFormatting sqref="F21">
    <cfRule type="top10" dxfId="25" priority="28" rank="1"/>
  </conditionalFormatting>
  <conditionalFormatting sqref="E21">
    <cfRule type="top10" dxfId="24" priority="25" rank="1"/>
  </conditionalFormatting>
  <conditionalFormatting sqref="F30">
    <cfRule type="top10" dxfId="23" priority="11" rank="1"/>
  </conditionalFormatting>
  <conditionalFormatting sqref="G30">
    <cfRule type="top10" dxfId="22" priority="10" rank="1"/>
  </conditionalFormatting>
  <conditionalFormatting sqref="H30">
    <cfRule type="top10" dxfId="21" priority="9" rank="1"/>
  </conditionalFormatting>
  <conditionalFormatting sqref="I30">
    <cfRule type="top10" dxfId="20" priority="7" rank="1"/>
  </conditionalFormatting>
  <conditionalFormatting sqref="J30">
    <cfRule type="top10" dxfId="19" priority="8" rank="1"/>
  </conditionalFormatting>
  <conditionalFormatting sqref="E30">
    <cfRule type="top10" dxfId="18" priority="12" rank="1"/>
  </conditionalFormatting>
  <conditionalFormatting sqref="E4">
    <cfRule type="top10" dxfId="17" priority="6" rank="1"/>
  </conditionalFormatting>
  <conditionalFormatting sqref="F4">
    <cfRule type="top10" dxfId="16" priority="5" rank="1"/>
  </conditionalFormatting>
  <conditionalFormatting sqref="G4">
    <cfRule type="top10" dxfId="15" priority="4" rank="1"/>
  </conditionalFormatting>
  <conditionalFormatting sqref="H4">
    <cfRule type="top10" dxfId="14" priority="3" rank="1"/>
  </conditionalFormatting>
  <conditionalFormatting sqref="I4">
    <cfRule type="top10" dxfId="13" priority="2" rank="1"/>
  </conditionalFormatting>
  <conditionalFormatting sqref="J4">
    <cfRule type="top10" dxfId="12" priority="1" rank="1"/>
  </conditionalFormatting>
  <hyperlinks>
    <hyperlink ref="Q1" location="'PA 2021 Rankings'!A1" display="Back to Ranking" xr:uid="{4A35BCBB-4831-4A61-8F45-0AD9F8F417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64D484-3424-448B-9CEE-D729202E013A}">
          <x14:formula1>
            <xm:f>'C:\Users\abra2\Desktop\ABRA Files and More\AUTO BENCH REST ASSOCIATION FILE\ABRA 2019\Georgia\[Georgia Results 01 19 20.xlsm]DATA SHEET'!#REF!</xm:f>
          </x14:formula1>
          <xm:sqref>B1 B19 B29</xm:sqref>
        </x14:dataValidation>
        <x14:dataValidation type="list" allowBlank="1" showInputMessage="1" showErrorMessage="1" xr:uid="{309B5F65-6195-429F-A83F-2C6E5BEDE0E7}">
          <x14:formula1>
            <xm:f>'C:\Users\abra2\AppData\Local\Packages\Microsoft.MicrosoftEdge_8wekyb3d8bbwe\TempState\Downloads\[__ABRA Scoring Program  2-24-2020 MASTER (2).xlsm]DATA'!#REF!</xm:f>
          </x14:formula1>
          <xm:sqref>B2 D2 B20 D20 B30 D30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0E55-2FB2-44D0-B80E-697DF98F8A56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25</v>
      </c>
      <c r="B2" s="19" t="s">
        <v>35</v>
      </c>
      <c r="C2" s="20">
        <v>44338</v>
      </c>
      <c r="D2" s="21" t="s">
        <v>33</v>
      </c>
      <c r="E2" s="22">
        <v>195</v>
      </c>
      <c r="F2" s="22">
        <v>193</v>
      </c>
      <c r="G2" s="22">
        <v>195</v>
      </c>
      <c r="H2" s="22">
        <v>185</v>
      </c>
      <c r="I2" s="22"/>
      <c r="J2" s="22"/>
      <c r="K2" s="23">
        <v>4</v>
      </c>
      <c r="L2" s="23">
        <v>768</v>
      </c>
      <c r="M2" s="24">
        <v>192</v>
      </c>
      <c r="N2" s="25">
        <v>6</v>
      </c>
      <c r="O2" s="26">
        <v>198</v>
      </c>
    </row>
    <row r="5" spans="1:17" x14ac:dyDescent="0.25">
      <c r="K5" s="8">
        <f>SUM(K2:K4)</f>
        <v>4</v>
      </c>
      <c r="L5" s="8">
        <f>SUM(L2:L4)</f>
        <v>768</v>
      </c>
      <c r="M5" s="13">
        <f>SUM(L5/K5)</f>
        <v>192</v>
      </c>
      <c r="N5" s="8">
        <f>SUM(N2:N4)</f>
        <v>6</v>
      </c>
      <c r="O5" s="13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_1_1"/>
    <protectedRange algorithmName="SHA-512" hashValue="ON39YdpmFHfN9f47KpiRvqrKx0V9+erV1CNkpWzYhW/Qyc6aT8rEyCrvauWSYGZK2ia3o7vd3akF07acHAFpOA==" saltValue="yVW9XmDwTqEnmpSGai0KYg==" spinCount="100000" sqref="D2" name="Range1_1_12_1_1"/>
    <protectedRange algorithmName="SHA-512" hashValue="ON39YdpmFHfN9f47KpiRvqrKx0V9+erV1CNkpWzYhW/Qyc6aT8rEyCrvauWSYGZK2ia3o7vd3akF07acHAFpOA==" saltValue="yVW9XmDwTqEnmpSGai0KYg==" spinCount="100000" sqref="E2:H2" name="Range1_3_4_1"/>
  </protectedRanges>
  <conditionalFormatting sqref="F2">
    <cfRule type="top10" dxfId="11" priority="5" rank="1"/>
  </conditionalFormatting>
  <conditionalFormatting sqref="G2">
    <cfRule type="top10" dxfId="10" priority="4" rank="1"/>
  </conditionalFormatting>
  <conditionalFormatting sqref="H2">
    <cfRule type="top10" dxfId="9" priority="3" rank="1"/>
  </conditionalFormatting>
  <conditionalFormatting sqref="I2">
    <cfRule type="top10" dxfId="8" priority="1" rank="1"/>
  </conditionalFormatting>
  <conditionalFormatting sqref="J2">
    <cfRule type="top10" dxfId="7" priority="2" rank="1"/>
  </conditionalFormatting>
  <conditionalFormatting sqref="E2">
    <cfRule type="top10" dxfId="6" priority="6" rank="1"/>
  </conditionalFormatting>
  <hyperlinks>
    <hyperlink ref="Q1" location="'PA 2021 Rankings'!A1" display="Back to Ranking" xr:uid="{89DCE1C0-BC45-4A2D-BF5D-073A05E5A6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26542A-6FDE-4F96-92D7-8D55B54AC9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49AB6AE-FFF8-4494-9D99-526BDDC2C6E5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A962-8F04-46D5-8E95-A81D945DEE6B}">
  <dimension ref="A1:Q24"/>
  <sheetViews>
    <sheetView workbookViewId="0">
      <selection activeCell="C13" sqref="C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25</v>
      </c>
      <c r="B2" s="19" t="s">
        <v>40</v>
      </c>
      <c r="C2" s="20">
        <v>44338</v>
      </c>
      <c r="D2" s="21" t="s">
        <v>33</v>
      </c>
      <c r="E2" s="22">
        <v>189</v>
      </c>
      <c r="F2" s="22">
        <v>191</v>
      </c>
      <c r="G2" s="22">
        <v>187</v>
      </c>
      <c r="H2" s="22">
        <v>183</v>
      </c>
      <c r="I2" s="22"/>
      <c r="J2" s="22"/>
      <c r="K2" s="23">
        <v>4</v>
      </c>
      <c r="L2" s="23">
        <v>750</v>
      </c>
      <c r="M2" s="24">
        <v>187.5</v>
      </c>
      <c r="N2" s="25">
        <v>3</v>
      </c>
      <c r="O2" s="26">
        <v>190.5</v>
      </c>
    </row>
    <row r="3" spans="1:17" x14ac:dyDescent="0.25">
      <c r="A3" s="29" t="s">
        <v>25</v>
      </c>
      <c r="B3" s="30" t="s">
        <v>40</v>
      </c>
      <c r="C3" s="31">
        <v>44366</v>
      </c>
      <c r="D3" s="21" t="s">
        <v>33</v>
      </c>
      <c r="E3" s="33">
        <v>190</v>
      </c>
      <c r="F3" s="33">
        <v>185</v>
      </c>
      <c r="G3" s="33">
        <v>183</v>
      </c>
      <c r="H3" s="33">
        <v>185</v>
      </c>
      <c r="I3" s="33">
        <v>182</v>
      </c>
      <c r="J3" s="33">
        <v>176</v>
      </c>
      <c r="K3" s="34">
        <v>6</v>
      </c>
      <c r="L3" s="34">
        <v>1101</v>
      </c>
      <c r="M3" s="35">
        <v>183.5</v>
      </c>
      <c r="N3" s="36">
        <v>8</v>
      </c>
      <c r="O3" s="37">
        <v>191.5</v>
      </c>
    </row>
    <row r="6" spans="1:17" x14ac:dyDescent="0.25">
      <c r="K6" s="8">
        <f>SUM(K2:K5)</f>
        <v>10</v>
      </c>
      <c r="L6" s="8">
        <f>SUM(L2:L5)</f>
        <v>1851</v>
      </c>
      <c r="M6" s="13">
        <f>SUM(L6/K6)</f>
        <v>185.1</v>
      </c>
      <c r="N6" s="8">
        <f>SUM(N2:N5)</f>
        <v>11</v>
      </c>
      <c r="O6" s="13">
        <f>SUM(M6+N6)</f>
        <v>196.1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8" t="s">
        <v>41</v>
      </c>
      <c r="B11" s="19" t="s">
        <v>40</v>
      </c>
      <c r="C11" s="20">
        <v>44338</v>
      </c>
      <c r="D11" s="21" t="s">
        <v>33</v>
      </c>
      <c r="E11" s="22">
        <v>193</v>
      </c>
      <c r="F11" s="22">
        <v>190</v>
      </c>
      <c r="G11" s="22">
        <v>185</v>
      </c>
      <c r="H11" s="22">
        <v>192</v>
      </c>
      <c r="I11" s="22"/>
      <c r="J11" s="22"/>
      <c r="K11" s="23">
        <v>4</v>
      </c>
      <c r="L11" s="23">
        <v>760</v>
      </c>
      <c r="M11" s="24">
        <v>190</v>
      </c>
      <c r="N11" s="25">
        <v>6</v>
      </c>
      <c r="O11" s="26">
        <v>196</v>
      </c>
    </row>
    <row r="12" spans="1:17" x14ac:dyDescent="0.25">
      <c r="A12" s="29" t="s">
        <v>41</v>
      </c>
      <c r="B12" s="30" t="s">
        <v>40</v>
      </c>
      <c r="C12" s="31">
        <v>44366</v>
      </c>
      <c r="D12" s="21" t="s">
        <v>33</v>
      </c>
      <c r="E12" s="33">
        <v>181</v>
      </c>
      <c r="F12" s="33">
        <v>181</v>
      </c>
      <c r="G12" s="33">
        <v>177</v>
      </c>
      <c r="H12" s="33">
        <v>187</v>
      </c>
      <c r="I12" s="33">
        <v>190</v>
      </c>
      <c r="J12" s="33">
        <v>180</v>
      </c>
      <c r="K12" s="34">
        <v>6</v>
      </c>
      <c r="L12" s="34">
        <v>1096</v>
      </c>
      <c r="M12" s="35">
        <v>182.66666666666666</v>
      </c>
      <c r="N12" s="36">
        <v>12</v>
      </c>
      <c r="O12" s="37">
        <v>194.66666666666666</v>
      </c>
    </row>
    <row r="13" spans="1:17" x14ac:dyDescent="0.25">
      <c r="A13" s="18" t="s">
        <v>41</v>
      </c>
      <c r="B13" s="19" t="s">
        <v>40</v>
      </c>
      <c r="C13" s="20">
        <v>44394</v>
      </c>
      <c r="D13" s="21" t="s">
        <v>33</v>
      </c>
      <c r="E13" s="22">
        <v>186</v>
      </c>
      <c r="F13" s="22">
        <v>185</v>
      </c>
      <c r="G13" s="22">
        <v>175</v>
      </c>
      <c r="H13" s="22">
        <v>179</v>
      </c>
      <c r="I13" s="22"/>
      <c r="J13" s="22"/>
      <c r="K13" s="23">
        <v>4</v>
      </c>
      <c r="L13" s="23">
        <v>725</v>
      </c>
      <c r="M13" s="24">
        <v>181.25</v>
      </c>
      <c r="N13" s="25">
        <v>4</v>
      </c>
      <c r="O13" s="26">
        <v>185.25</v>
      </c>
    </row>
    <row r="16" spans="1:17" x14ac:dyDescent="0.25">
      <c r="K16" s="8">
        <f>SUM(K11:K15)</f>
        <v>14</v>
      </c>
      <c r="L16" s="8">
        <f>SUM(L11:L15)</f>
        <v>2581</v>
      </c>
      <c r="M16" s="13">
        <f>SUM(L16/K16)</f>
        <v>184.35714285714286</v>
      </c>
      <c r="N16" s="8">
        <f>SUM(N11:N15)</f>
        <v>22</v>
      </c>
      <c r="O16" s="13">
        <f>SUM(M16+N16)</f>
        <v>206.35714285714286</v>
      </c>
    </row>
    <row r="20" spans="1:15" ht="30" x14ac:dyDescent="0.25">
      <c r="A20" s="1" t="s">
        <v>1</v>
      </c>
      <c r="B20" s="2" t="s">
        <v>2</v>
      </c>
      <c r="C20" s="2" t="s">
        <v>3</v>
      </c>
      <c r="D20" s="3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4" t="s">
        <v>9</v>
      </c>
      <c r="J20" s="4" t="s">
        <v>10</v>
      </c>
      <c r="K20" s="4" t="s">
        <v>11</v>
      </c>
      <c r="L20" s="3" t="s">
        <v>12</v>
      </c>
      <c r="M20" s="5" t="s">
        <v>13</v>
      </c>
      <c r="N20" s="2" t="s">
        <v>14</v>
      </c>
      <c r="O20" s="6" t="s">
        <v>15</v>
      </c>
    </row>
    <row r="21" spans="1:15" x14ac:dyDescent="0.25">
      <c r="A21" s="18" t="s">
        <v>27</v>
      </c>
      <c r="B21" s="19" t="s">
        <v>40</v>
      </c>
      <c r="C21" s="20">
        <v>44394</v>
      </c>
      <c r="D21" s="21" t="s">
        <v>33</v>
      </c>
      <c r="E21" s="22">
        <v>190</v>
      </c>
      <c r="F21" s="22">
        <v>192</v>
      </c>
      <c r="G21" s="22">
        <v>193</v>
      </c>
      <c r="H21" s="22">
        <v>182</v>
      </c>
      <c r="I21" s="22"/>
      <c r="J21" s="22"/>
      <c r="K21" s="23">
        <v>4</v>
      </c>
      <c r="L21" s="23">
        <v>757</v>
      </c>
      <c r="M21" s="24">
        <v>189.25</v>
      </c>
      <c r="N21" s="25">
        <v>5</v>
      </c>
      <c r="O21" s="26">
        <v>194.25</v>
      </c>
    </row>
    <row r="24" spans="1:15" x14ac:dyDescent="0.25">
      <c r="K24" s="8">
        <f>SUM(K21:K23)</f>
        <v>4</v>
      </c>
      <c r="L24" s="8">
        <f>SUM(L21:L23)</f>
        <v>757</v>
      </c>
      <c r="M24" s="13">
        <f>SUM(L24/K24)</f>
        <v>189.25</v>
      </c>
      <c r="N24" s="8">
        <f>SUM(N21:N23)</f>
        <v>5</v>
      </c>
      <c r="O24" s="13">
        <f>SUM(M24+N24)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_1_1"/>
    <protectedRange algorithmName="SHA-512" hashValue="ON39YdpmFHfN9f47KpiRvqrKx0V9+erV1CNkpWzYhW/Qyc6aT8rEyCrvauWSYGZK2ia3o7vd3akF07acHAFpOA==" saltValue="yVW9XmDwTqEnmpSGai0KYg==" spinCount="100000" sqref="D2:D3" name="Range1_1_12_1_1"/>
    <protectedRange algorithmName="SHA-512" hashValue="ON39YdpmFHfN9f47KpiRvqrKx0V9+erV1CNkpWzYhW/Qyc6aT8rEyCrvauWSYGZK2ia3o7vd3akF07acHAFpOA==" saltValue="yVW9XmDwTqEnmpSGai0KYg==" spinCount="100000" sqref="E2:H2" name="Range1_3_4_1"/>
    <protectedRange algorithmName="SHA-512" hashValue="ON39YdpmFHfN9f47KpiRvqrKx0V9+erV1CNkpWzYhW/Qyc6aT8rEyCrvauWSYGZK2ia3o7vd3akF07acHAFpOA==" saltValue="yVW9XmDwTqEnmpSGai0KYg==" spinCount="100000" sqref="E11:J11 B11:C11" name="Range1_16"/>
    <protectedRange algorithmName="SHA-512" hashValue="ON39YdpmFHfN9f47KpiRvqrKx0V9+erV1CNkpWzYhW/Qyc6aT8rEyCrvauWSYGZK2ia3o7vd3akF07acHAFpOA==" saltValue="yVW9XmDwTqEnmpSGai0KYg==" spinCount="100000" sqref="D11:D12" name="Range1_1_1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E12:J12 B12:C12" name="Range1_2"/>
    <protectedRange algorithmName="SHA-512" hashValue="ON39YdpmFHfN9f47KpiRvqrKx0V9+erV1CNkpWzYhW/Qyc6aT8rEyCrvauWSYGZK2ia3o7vd3akF07acHAFpOA==" saltValue="yVW9XmDwTqEnmpSGai0KYg==" spinCount="100000" sqref="E13:J13 B13:C13" name="Range1_7"/>
    <protectedRange algorithmName="SHA-512" hashValue="ON39YdpmFHfN9f47KpiRvqrKx0V9+erV1CNkpWzYhW/Qyc6aT8rEyCrvauWSYGZK2ia3o7vd3akF07acHAFpOA==" saltValue="yVW9XmDwTqEnmpSGai0KYg==" spinCount="100000" sqref="D13" name="Range1_1_5"/>
    <protectedRange algorithmName="SHA-512" hashValue="ON39YdpmFHfN9f47KpiRvqrKx0V9+erV1CNkpWzYhW/Qyc6aT8rEyCrvauWSYGZK2ia3o7vd3akF07acHAFpOA==" saltValue="yVW9XmDwTqEnmpSGai0KYg==" spinCount="100000" sqref="E21:J21 B21:C21" name="Range1_8_1"/>
    <protectedRange algorithmName="SHA-512" hashValue="ON39YdpmFHfN9f47KpiRvqrKx0V9+erV1CNkpWzYhW/Qyc6aT8rEyCrvauWSYGZK2ia3o7vd3akF07acHAFpOA==" saltValue="yVW9XmDwTqEnmpSGai0KYg==" spinCount="100000" sqref="D21" name="Range1_1_6_1"/>
  </protectedRanges>
  <conditionalFormatting sqref="F2">
    <cfRule type="top10" dxfId="203" priority="59" rank="1"/>
  </conditionalFormatting>
  <conditionalFormatting sqref="G2">
    <cfRule type="top10" dxfId="202" priority="58" rank="1"/>
  </conditionalFormatting>
  <conditionalFormatting sqref="H2">
    <cfRule type="top10" dxfId="201" priority="57" rank="1"/>
  </conditionalFormatting>
  <conditionalFormatting sqref="I2">
    <cfRule type="top10" dxfId="200" priority="55" rank="1"/>
  </conditionalFormatting>
  <conditionalFormatting sqref="J2">
    <cfRule type="top10" dxfId="199" priority="56" rank="1"/>
  </conditionalFormatting>
  <conditionalFormatting sqref="E2">
    <cfRule type="top10" dxfId="198" priority="60" rank="1"/>
  </conditionalFormatting>
  <conditionalFormatting sqref="F11">
    <cfRule type="top10" dxfId="197" priority="47" rank="1"/>
  </conditionalFormatting>
  <conditionalFormatting sqref="G11">
    <cfRule type="top10" dxfId="196" priority="46" rank="1"/>
  </conditionalFormatting>
  <conditionalFormatting sqref="H11">
    <cfRule type="top10" dxfId="195" priority="45" rank="1"/>
  </conditionalFormatting>
  <conditionalFormatting sqref="E11">
    <cfRule type="top10" dxfId="194" priority="48" rank="1"/>
  </conditionalFormatting>
  <conditionalFormatting sqref="J11">
    <cfRule type="top10" dxfId="193" priority="43" rank="1"/>
  </conditionalFormatting>
  <conditionalFormatting sqref="I11">
    <cfRule type="top10" dxfId="192" priority="44" rank="1"/>
  </conditionalFormatting>
  <conditionalFormatting sqref="F3">
    <cfRule type="top10" dxfId="191" priority="41" rank="1"/>
  </conditionalFormatting>
  <conditionalFormatting sqref="G3">
    <cfRule type="top10" dxfId="190" priority="40" rank="1"/>
  </conditionalFormatting>
  <conditionalFormatting sqref="H3">
    <cfRule type="top10" dxfId="189" priority="39" rank="1"/>
  </conditionalFormatting>
  <conditionalFormatting sqref="I3">
    <cfRule type="top10" dxfId="188" priority="37" rank="1"/>
  </conditionalFormatting>
  <conditionalFormatting sqref="J3">
    <cfRule type="top10" dxfId="187" priority="38" rank="1"/>
  </conditionalFormatting>
  <conditionalFormatting sqref="E3">
    <cfRule type="top10" dxfId="186" priority="42" rank="1"/>
  </conditionalFormatting>
  <conditionalFormatting sqref="J12">
    <cfRule type="top10" dxfId="185" priority="31" rank="1"/>
  </conditionalFormatting>
  <conditionalFormatting sqref="I12">
    <cfRule type="top10" dxfId="184" priority="32" rank="1"/>
  </conditionalFormatting>
  <conditionalFormatting sqref="H12">
    <cfRule type="top10" dxfId="183" priority="33" rank="1"/>
  </conditionalFormatting>
  <conditionalFormatting sqref="G12">
    <cfRule type="top10" dxfId="182" priority="34" rank="1"/>
  </conditionalFormatting>
  <conditionalFormatting sqref="F12">
    <cfRule type="top10" dxfId="181" priority="35" rank="1"/>
  </conditionalFormatting>
  <conditionalFormatting sqref="E12">
    <cfRule type="top10" dxfId="180" priority="36" rank="1"/>
  </conditionalFormatting>
  <conditionalFormatting sqref="J13">
    <cfRule type="top10" dxfId="179" priority="25" rank="1"/>
  </conditionalFormatting>
  <conditionalFormatting sqref="I13">
    <cfRule type="top10" dxfId="178" priority="26" rank="1"/>
  </conditionalFormatting>
  <conditionalFormatting sqref="H13">
    <cfRule type="top10" dxfId="177" priority="27" rank="1"/>
  </conditionalFormatting>
  <conditionalFormatting sqref="G13">
    <cfRule type="top10" dxfId="176" priority="28" rank="1"/>
  </conditionalFormatting>
  <conditionalFormatting sqref="F13">
    <cfRule type="top10" dxfId="175" priority="29" rank="1"/>
  </conditionalFormatting>
  <conditionalFormatting sqref="E13">
    <cfRule type="top10" dxfId="174" priority="30" rank="1"/>
  </conditionalFormatting>
  <conditionalFormatting sqref="E21">
    <cfRule type="top10" dxfId="173" priority="6" rank="1"/>
  </conditionalFormatting>
  <conditionalFormatting sqref="F21">
    <cfRule type="top10" dxfId="172" priority="5" rank="1"/>
  </conditionalFormatting>
  <conditionalFormatting sqref="G21">
    <cfRule type="top10" dxfId="171" priority="4" rank="1"/>
  </conditionalFormatting>
  <conditionalFormatting sqref="H21">
    <cfRule type="top10" dxfId="170" priority="3" rank="1"/>
  </conditionalFormatting>
  <conditionalFormatting sqref="I21">
    <cfRule type="top10" dxfId="169" priority="2" rank="1"/>
  </conditionalFormatting>
  <conditionalFormatting sqref="J21">
    <cfRule type="top10" dxfId="168" priority="1" rank="1"/>
  </conditionalFormatting>
  <hyperlinks>
    <hyperlink ref="Q1" location="'PA 2021 Rankings'!A1" display="Back to Ranking" xr:uid="{45EBDA65-125A-44AC-A476-E98DDACA4B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CE28E8-F3E9-4054-950D-B2642448D442}">
          <x14:formula1>
            <xm:f>'C:\Users\abra2\AppData\Local\Packages\Microsoft.MicrosoftEdge_8wekyb3d8bbwe\TempState\Downloads\[ABRA Edinburg Tx  2-22-2020 (1).xlsm]DATA'!#REF!</xm:f>
          </x14:formula1>
          <xm:sqref>B2 D2:D3 B11 D11:D12 B21 D21</xm:sqref>
        </x14:dataValidation>
        <x14:dataValidation type="list" allowBlank="1" showInputMessage="1" showErrorMessage="1" xr:uid="{7D3CB3BD-658E-4637-82FE-7147CC2AFB2E}">
          <x14:formula1>
            <xm:f>'C:\Users\abra2\Desktop\ABRA Files and More\AUTO BENCH REST ASSOCIATION FILE\ABRA 2019\Georgia\[Georgia Results 01 19 20.xlsm]DATA SHEET'!#REF!</xm:f>
          </x14:formula1>
          <xm:sqref>B1 B10 B20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9CCE-1AC3-4D6C-B37D-8278474F430C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25</v>
      </c>
      <c r="B2" s="19" t="s">
        <v>44</v>
      </c>
      <c r="C2" s="20">
        <v>44394</v>
      </c>
      <c r="D2" s="21" t="s">
        <v>33</v>
      </c>
      <c r="E2" s="22">
        <v>198.01</v>
      </c>
      <c r="F2" s="22">
        <v>195</v>
      </c>
      <c r="G2" s="22">
        <v>195</v>
      </c>
      <c r="H2" s="22">
        <v>197</v>
      </c>
      <c r="I2" s="22"/>
      <c r="J2" s="22"/>
      <c r="K2" s="23">
        <v>4</v>
      </c>
      <c r="L2" s="23">
        <v>785.01</v>
      </c>
      <c r="M2" s="24">
        <v>196.2525</v>
      </c>
      <c r="N2" s="25">
        <v>11</v>
      </c>
      <c r="O2" s="26">
        <v>207.2525</v>
      </c>
    </row>
    <row r="5" spans="1:17" x14ac:dyDescent="0.25">
      <c r="K5" s="8">
        <f>SUM(K2:K4)</f>
        <v>4</v>
      </c>
      <c r="L5" s="8">
        <f>SUM(L2:L4)</f>
        <v>785.01</v>
      </c>
      <c r="M5" s="13">
        <f>SUM(L5/K5)</f>
        <v>196.2525</v>
      </c>
      <c r="N5" s="8">
        <f>SUM(N2:N4)</f>
        <v>11</v>
      </c>
      <c r="O5" s="13">
        <f>SUM(M5+N5)</f>
        <v>207.2525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167" priority="6" rank="1"/>
  </conditionalFormatting>
  <conditionalFormatting sqref="F2">
    <cfRule type="top10" dxfId="166" priority="5" rank="1"/>
  </conditionalFormatting>
  <conditionalFormatting sqref="G2">
    <cfRule type="top10" dxfId="165" priority="4" rank="1"/>
  </conditionalFormatting>
  <conditionalFormatting sqref="H2">
    <cfRule type="top10" dxfId="164" priority="3" rank="1"/>
  </conditionalFormatting>
  <conditionalFormatting sqref="I2">
    <cfRule type="top10" dxfId="163" priority="1" rank="1"/>
  </conditionalFormatting>
  <conditionalFormatting sqref="J2">
    <cfRule type="top10" dxfId="162" priority="2" rank="1"/>
  </conditionalFormatting>
  <hyperlinks>
    <hyperlink ref="Q1" location="'PA 2021 Rankings'!A1" display="Back to Ranking" xr:uid="{458FE856-734D-46C7-88A6-B63CB8161E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8463C5-ED06-4B50-9D90-A0F28919E3A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FE3858B-7A21-4751-8602-74D9BCD96860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2B91-83AC-4C7E-AE8E-0DD4C10DB94D}">
  <dimension ref="A1:Q21"/>
  <sheetViews>
    <sheetView workbookViewId="0">
      <selection activeCell="A18" sqref="A18:O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27</v>
      </c>
      <c r="B2" s="19" t="s">
        <v>29</v>
      </c>
      <c r="C2" s="20">
        <v>44338</v>
      </c>
      <c r="D2" s="21" t="s">
        <v>33</v>
      </c>
      <c r="E2" s="22">
        <v>185</v>
      </c>
      <c r="F2" s="22">
        <v>184</v>
      </c>
      <c r="G2" s="22">
        <v>184</v>
      </c>
      <c r="H2" s="22">
        <v>186</v>
      </c>
      <c r="I2" s="22"/>
      <c r="J2" s="22"/>
      <c r="K2" s="23">
        <v>4</v>
      </c>
      <c r="L2" s="23">
        <v>739</v>
      </c>
      <c r="M2" s="24">
        <v>184.75</v>
      </c>
      <c r="N2" s="25">
        <v>2</v>
      </c>
      <c r="O2" s="26">
        <v>186.75</v>
      </c>
    </row>
    <row r="5" spans="1:17" x14ac:dyDescent="0.25">
      <c r="K5" s="8">
        <f>SUM(K2:K4)</f>
        <v>4</v>
      </c>
      <c r="L5" s="8">
        <f>SUM(L2:L4)</f>
        <v>739</v>
      </c>
      <c r="M5" s="13">
        <f>SUM(L5/K5)</f>
        <v>184.75</v>
      </c>
      <c r="N5" s="8">
        <f>SUM(N2:N4)</f>
        <v>2</v>
      </c>
      <c r="O5" s="13">
        <f>SUM(M5+N5)</f>
        <v>186.75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18" t="s">
        <v>31</v>
      </c>
      <c r="B16" s="19" t="s">
        <v>29</v>
      </c>
      <c r="C16" s="20">
        <v>44338</v>
      </c>
      <c r="D16" s="21" t="s">
        <v>33</v>
      </c>
      <c r="E16" s="22">
        <v>187</v>
      </c>
      <c r="F16" s="22">
        <v>187</v>
      </c>
      <c r="G16" s="22">
        <v>187</v>
      </c>
      <c r="H16" s="22">
        <v>181</v>
      </c>
      <c r="I16" s="22"/>
      <c r="J16" s="22"/>
      <c r="K16" s="23">
        <v>4</v>
      </c>
      <c r="L16" s="23">
        <v>742</v>
      </c>
      <c r="M16" s="24">
        <v>185.5</v>
      </c>
      <c r="N16" s="25">
        <v>8</v>
      </c>
      <c r="O16" s="26">
        <v>193.5</v>
      </c>
    </row>
    <row r="17" spans="1:15" x14ac:dyDescent="0.25">
      <c r="A17" s="29" t="s">
        <v>31</v>
      </c>
      <c r="B17" s="30" t="s">
        <v>29</v>
      </c>
      <c r="C17" s="31">
        <v>44366</v>
      </c>
      <c r="D17" s="21" t="s">
        <v>33</v>
      </c>
      <c r="E17" s="33">
        <v>189</v>
      </c>
      <c r="F17" s="33">
        <v>187</v>
      </c>
      <c r="G17" s="33">
        <v>195</v>
      </c>
      <c r="H17" s="33">
        <v>191</v>
      </c>
      <c r="I17" s="33">
        <v>187</v>
      </c>
      <c r="J17" s="33">
        <v>186</v>
      </c>
      <c r="K17" s="34">
        <v>6</v>
      </c>
      <c r="L17" s="34">
        <v>1135</v>
      </c>
      <c r="M17" s="35">
        <v>189.16666666666666</v>
      </c>
      <c r="N17" s="36">
        <v>26</v>
      </c>
      <c r="O17" s="37">
        <v>215.16666666666666</v>
      </c>
    </row>
    <row r="18" spans="1:15" x14ac:dyDescent="0.25">
      <c r="A18" s="18" t="s">
        <v>31</v>
      </c>
      <c r="B18" s="19" t="s">
        <v>29</v>
      </c>
      <c r="C18" s="20">
        <v>44394</v>
      </c>
      <c r="D18" s="21" t="s">
        <v>33</v>
      </c>
      <c r="E18" s="22">
        <v>192</v>
      </c>
      <c r="F18" s="22">
        <v>184</v>
      </c>
      <c r="G18" s="22">
        <v>182</v>
      </c>
      <c r="H18" s="22">
        <v>179</v>
      </c>
      <c r="I18" s="22"/>
      <c r="J18" s="22"/>
      <c r="K18" s="23">
        <v>4</v>
      </c>
      <c r="L18" s="23">
        <v>737</v>
      </c>
      <c r="M18" s="24">
        <v>184.25</v>
      </c>
      <c r="N18" s="25">
        <v>6</v>
      </c>
      <c r="O18" s="26">
        <v>190.25</v>
      </c>
    </row>
    <row r="21" spans="1:15" x14ac:dyDescent="0.25">
      <c r="K21" s="8">
        <f>SUM(K16:K20)</f>
        <v>14</v>
      </c>
      <c r="L21" s="8">
        <f>SUM(L16:L20)</f>
        <v>2614</v>
      </c>
      <c r="M21" s="13">
        <f>SUM(L21/K21)</f>
        <v>186.71428571428572</v>
      </c>
      <c r="N21" s="8">
        <f>SUM(N16:N20)</f>
        <v>40</v>
      </c>
      <c r="O21" s="13">
        <f>SUM(M21+N21)</f>
        <v>226.71428571428572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7"/>
    <protectedRange algorithmName="SHA-512" hashValue="ON39YdpmFHfN9f47KpiRvqrKx0V9+erV1CNkpWzYhW/Qyc6aT8rEyCrvauWSYGZK2ia3o7vd3akF07acHAFpOA==" saltValue="yVW9XmDwTqEnmpSGai0KYg==" spinCount="100000" sqref="D2" name="Range1_1_14_1"/>
    <protectedRange algorithmName="SHA-512" hashValue="ON39YdpmFHfN9f47KpiRvqrKx0V9+erV1CNkpWzYhW/Qyc6aT8rEyCrvauWSYGZK2ia3o7vd3akF07acHAFpOA==" saltValue="yVW9XmDwTqEnmpSGai0KYg==" spinCount="100000" sqref="E16:J16 B16:C16" name="Range1_18_1"/>
    <protectedRange algorithmName="SHA-512" hashValue="ON39YdpmFHfN9f47KpiRvqrKx0V9+erV1CNkpWzYhW/Qyc6aT8rEyCrvauWSYGZK2ia3o7vd3akF07acHAFpOA==" saltValue="yVW9XmDwTqEnmpSGai0KYg==" spinCount="100000" sqref="D16:D17" name="Range1_1_15_1"/>
    <protectedRange algorithmName="SHA-512" hashValue="ON39YdpmFHfN9f47KpiRvqrKx0V9+erV1CNkpWzYhW/Qyc6aT8rEyCrvauWSYGZK2ia3o7vd3akF07acHAFpOA==" saltValue="yVW9XmDwTqEnmpSGai0KYg==" spinCount="100000" sqref="E17:J17 B17:C17" name="Range1"/>
    <protectedRange algorithmName="SHA-512" hashValue="ON39YdpmFHfN9f47KpiRvqrKx0V9+erV1CNkpWzYhW/Qyc6aT8rEyCrvauWSYGZK2ia3o7vd3akF07acHAFpOA==" saltValue="yVW9XmDwTqEnmpSGai0KYg==" spinCount="100000" sqref="E18:J18 B18:C18" name="Range1_9"/>
    <protectedRange algorithmName="SHA-512" hashValue="ON39YdpmFHfN9f47KpiRvqrKx0V9+erV1CNkpWzYhW/Qyc6aT8rEyCrvauWSYGZK2ia3o7vd3akF07acHAFpOA==" saltValue="yVW9XmDwTqEnmpSGai0KYg==" spinCount="100000" sqref="D18" name="Range1_1_7"/>
  </protectedRanges>
  <conditionalFormatting sqref="E2">
    <cfRule type="top10" dxfId="161" priority="24" rank="1"/>
  </conditionalFormatting>
  <conditionalFormatting sqref="F2">
    <cfRule type="top10" dxfId="160" priority="23" rank="1"/>
  </conditionalFormatting>
  <conditionalFormatting sqref="G2">
    <cfRule type="top10" dxfId="159" priority="22" rank="1"/>
  </conditionalFormatting>
  <conditionalFormatting sqref="H2">
    <cfRule type="top10" dxfId="158" priority="21" rank="1"/>
  </conditionalFormatting>
  <conditionalFormatting sqref="I2">
    <cfRule type="top10" dxfId="157" priority="20" rank="1"/>
  </conditionalFormatting>
  <conditionalFormatting sqref="J2">
    <cfRule type="top10" dxfId="156" priority="19" rank="1"/>
  </conditionalFormatting>
  <conditionalFormatting sqref="I16">
    <cfRule type="top10" dxfId="155" priority="18" rank="1"/>
  </conditionalFormatting>
  <conditionalFormatting sqref="H16">
    <cfRule type="top10" dxfId="154" priority="14" rank="1"/>
  </conditionalFormatting>
  <conditionalFormatting sqref="J16">
    <cfRule type="top10" dxfId="153" priority="15" rank="1"/>
  </conditionalFormatting>
  <conditionalFormatting sqref="G16">
    <cfRule type="top10" dxfId="152" priority="17" rank="1"/>
  </conditionalFormatting>
  <conditionalFormatting sqref="F16">
    <cfRule type="top10" dxfId="151" priority="16" rank="1"/>
  </conditionalFormatting>
  <conditionalFormatting sqref="E16">
    <cfRule type="top10" dxfId="150" priority="13" rank="1"/>
  </conditionalFormatting>
  <conditionalFormatting sqref="I17">
    <cfRule type="top10" dxfId="149" priority="12" rank="1"/>
  </conditionalFormatting>
  <conditionalFormatting sqref="H17">
    <cfRule type="top10" dxfId="148" priority="8" rank="1"/>
  </conditionalFormatting>
  <conditionalFormatting sqref="J17">
    <cfRule type="top10" dxfId="147" priority="9" rank="1"/>
  </conditionalFormatting>
  <conditionalFormatting sqref="G17">
    <cfRule type="top10" dxfId="146" priority="11" rank="1"/>
  </conditionalFormatting>
  <conditionalFormatting sqref="F17">
    <cfRule type="top10" dxfId="145" priority="10" rank="1"/>
  </conditionalFormatting>
  <conditionalFormatting sqref="E17">
    <cfRule type="top10" dxfId="144" priority="7" rank="1"/>
  </conditionalFormatting>
  <conditionalFormatting sqref="I18">
    <cfRule type="top10" dxfId="5" priority="6" rank="1"/>
  </conditionalFormatting>
  <conditionalFormatting sqref="H18">
    <cfRule type="top10" dxfId="4" priority="2" rank="1"/>
  </conditionalFormatting>
  <conditionalFormatting sqref="J18">
    <cfRule type="top10" dxfId="3" priority="3" rank="1"/>
  </conditionalFormatting>
  <conditionalFormatting sqref="G18">
    <cfRule type="top10" dxfId="2" priority="5" rank="1"/>
  </conditionalFormatting>
  <conditionalFormatting sqref="F18">
    <cfRule type="top10" dxfId="1" priority="4" rank="1"/>
  </conditionalFormatting>
  <conditionalFormatting sqref="E18">
    <cfRule type="top10" dxfId="0" priority="1" rank="1"/>
  </conditionalFormatting>
  <hyperlinks>
    <hyperlink ref="Q1" location="'PA 2021 Rankings'!A1" display="Back to Ranking" xr:uid="{C06BEC86-E288-4632-8F1F-63FCD3BC9D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EBDB94-42AA-404B-AA9A-A23D32601D9E}">
          <x14:formula1>
            <xm:f>'C:\Users\abra2\AppData\Local\Packages\Microsoft.MicrosoftEdge_8wekyb3d8bbwe\TempState\Downloads\[ABRA Edinburg Tx  2-22-2020 (1).xlsm]DATA'!#REF!</xm:f>
          </x14:formula1>
          <xm:sqref>B2 B16</xm:sqref>
        </x14:dataValidation>
        <x14:dataValidation type="list" allowBlank="1" showInputMessage="1" showErrorMessage="1" xr:uid="{EB3F69CA-F12B-40C3-ABD7-05EEA473AEB7}">
          <x14:formula1>
            <xm:f>'C:\Users\abra2\AppData\Local\Packages\Microsoft.MicrosoftEdge_8wekyb3d8bbwe\TempState\Downloads\[ABRA Edinburg Tx  2-22-2020 (1).xlsm]DATA'!#REF!</xm:f>
          </x14:formula1>
          <xm:sqref>D2 D16:D18</xm:sqref>
        </x14:dataValidation>
        <x14:dataValidation type="list" allowBlank="1" showInputMessage="1" showErrorMessage="1" xr:uid="{BACBAF73-E4C2-40A2-A6EA-5AC8A9B84B4C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9535-9D1D-476E-9937-8FD8348530A4}">
  <sheetPr codeName="Sheet8"/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41</v>
      </c>
      <c r="B2" s="19" t="s">
        <v>28</v>
      </c>
      <c r="C2" s="20">
        <v>44338</v>
      </c>
      <c r="D2" s="21" t="s">
        <v>33</v>
      </c>
      <c r="E2" s="22">
        <v>195</v>
      </c>
      <c r="F2" s="22">
        <v>191</v>
      </c>
      <c r="G2" s="22">
        <v>193</v>
      </c>
      <c r="H2" s="22">
        <v>188</v>
      </c>
      <c r="I2" s="22"/>
      <c r="J2" s="22"/>
      <c r="K2" s="23">
        <v>4</v>
      </c>
      <c r="L2" s="23">
        <v>767</v>
      </c>
      <c r="M2" s="24">
        <v>191.75</v>
      </c>
      <c r="N2" s="25">
        <v>11</v>
      </c>
      <c r="O2" s="26">
        <v>202.75</v>
      </c>
    </row>
    <row r="3" spans="1:17" x14ac:dyDescent="0.25">
      <c r="A3" s="29" t="s">
        <v>41</v>
      </c>
      <c r="B3" s="30" t="s">
        <v>28</v>
      </c>
      <c r="C3" s="31">
        <f t="shared" ref="C3" si="0">$E$2</f>
        <v>195</v>
      </c>
      <c r="D3" s="32">
        <f t="shared" ref="D3" si="1">$F$2</f>
        <v>191</v>
      </c>
      <c r="E3" s="33">
        <v>185</v>
      </c>
      <c r="F3" s="33">
        <v>188</v>
      </c>
      <c r="G3" s="33">
        <v>189</v>
      </c>
      <c r="H3" s="33">
        <v>189</v>
      </c>
      <c r="I3" s="33">
        <v>183</v>
      </c>
      <c r="J3" s="33">
        <v>189</v>
      </c>
      <c r="K3" s="34">
        <v>6</v>
      </c>
      <c r="L3" s="34">
        <v>1123</v>
      </c>
      <c r="M3" s="35">
        <v>187.16666666666666</v>
      </c>
      <c r="N3" s="36">
        <v>30</v>
      </c>
      <c r="O3" s="37">
        <v>217.16666666666666</v>
      </c>
    </row>
    <row r="4" spans="1:17" x14ac:dyDescent="0.25">
      <c r="A4" s="18" t="s">
        <v>41</v>
      </c>
      <c r="B4" s="19" t="s">
        <v>28</v>
      </c>
      <c r="C4" s="20">
        <v>44394</v>
      </c>
      <c r="D4" s="21" t="s">
        <v>33</v>
      </c>
      <c r="E4" s="22">
        <v>188</v>
      </c>
      <c r="F4" s="22">
        <v>190</v>
      </c>
      <c r="G4" s="22">
        <v>195</v>
      </c>
      <c r="H4" s="22">
        <v>187</v>
      </c>
      <c r="I4" s="22"/>
      <c r="J4" s="22"/>
      <c r="K4" s="23">
        <v>4</v>
      </c>
      <c r="L4" s="23">
        <v>760</v>
      </c>
      <c r="M4" s="24">
        <v>190</v>
      </c>
      <c r="N4" s="25">
        <v>13</v>
      </c>
      <c r="O4" s="26">
        <v>203</v>
      </c>
    </row>
    <row r="7" spans="1:17" x14ac:dyDescent="0.25">
      <c r="K7" s="8">
        <f>SUM(K2:K6)</f>
        <v>14</v>
      </c>
      <c r="L7" s="8">
        <f>SUM(L2:L6)</f>
        <v>2650</v>
      </c>
      <c r="M7" s="13">
        <f>SUM(L7/K7)</f>
        <v>189.28571428571428</v>
      </c>
      <c r="N7" s="8">
        <f>SUM(N2:N6)</f>
        <v>54</v>
      </c>
      <c r="O7" s="13">
        <f>SUM(M7+N7)</f>
        <v>243.28571428571428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6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J2">
    <cfRule type="top10" dxfId="143" priority="13" rank="1"/>
  </conditionalFormatting>
  <conditionalFormatting sqref="I2">
    <cfRule type="top10" dxfId="142" priority="14" rank="1"/>
  </conditionalFormatting>
  <conditionalFormatting sqref="H2">
    <cfRule type="top10" dxfId="141" priority="15" rank="1"/>
  </conditionalFormatting>
  <conditionalFormatting sqref="G2">
    <cfRule type="top10" dxfId="140" priority="16" rank="1"/>
  </conditionalFormatting>
  <conditionalFormatting sqref="F2">
    <cfRule type="top10" dxfId="139" priority="17" rank="1"/>
  </conditionalFormatting>
  <conditionalFormatting sqref="E2">
    <cfRule type="top10" dxfId="138" priority="18" rank="1"/>
  </conditionalFormatting>
  <conditionalFormatting sqref="J3">
    <cfRule type="top10" dxfId="137" priority="7" rank="1"/>
  </conditionalFormatting>
  <conditionalFormatting sqref="I3">
    <cfRule type="top10" dxfId="136" priority="8" rank="1"/>
  </conditionalFormatting>
  <conditionalFormatting sqref="H3">
    <cfRule type="top10" dxfId="135" priority="9" rank="1"/>
  </conditionalFormatting>
  <conditionalFormatting sqref="G3">
    <cfRule type="top10" dxfId="134" priority="10" rank="1"/>
  </conditionalFormatting>
  <conditionalFormatting sqref="F3">
    <cfRule type="top10" dxfId="133" priority="11" rank="1"/>
  </conditionalFormatting>
  <conditionalFormatting sqref="E3">
    <cfRule type="top10" dxfId="132" priority="12" rank="1"/>
  </conditionalFormatting>
  <conditionalFormatting sqref="J4">
    <cfRule type="top10" dxfId="131" priority="1" rank="1"/>
  </conditionalFormatting>
  <conditionalFormatting sqref="I4">
    <cfRule type="top10" dxfId="130" priority="2" rank="1"/>
  </conditionalFormatting>
  <conditionalFormatting sqref="H4">
    <cfRule type="top10" dxfId="129" priority="3" rank="1"/>
  </conditionalFormatting>
  <conditionalFormatting sqref="G4">
    <cfRule type="top10" dxfId="128" priority="4" rank="1"/>
  </conditionalFormatting>
  <conditionalFormatting sqref="F4">
    <cfRule type="top10" dxfId="127" priority="5" rank="1"/>
  </conditionalFormatting>
  <conditionalFormatting sqref="E4">
    <cfRule type="top10" dxfId="126" priority="6" rank="1"/>
  </conditionalFormatting>
  <hyperlinks>
    <hyperlink ref="Q1" location="'PA 2021 Rankings'!A1" display="Back to Ranking" xr:uid="{7F60F30F-67D3-46D7-A0A5-A1B03D25E9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E0DE1B6-AC84-4698-B119-5BEF241423F3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14674D3E-7E22-4062-99DA-A3499FA72028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1A0FDF3F-083E-40BE-B58A-B6430278F9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E2215-9EDB-421D-BBF1-CD7D0D900A2A}">
  <sheetPr codeName="Sheet7"/>
  <dimension ref="A1:Q7"/>
  <sheetViews>
    <sheetView workbookViewId="0">
      <selection activeCell="C4" sqref="C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27</v>
      </c>
      <c r="B2" s="19" t="s">
        <v>30</v>
      </c>
      <c r="C2" s="20">
        <v>44338</v>
      </c>
      <c r="D2" s="21" t="s">
        <v>33</v>
      </c>
      <c r="E2" s="22">
        <v>188</v>
      </c>
      <c r="F2" s="22">
        <v>190</v>
      </c>
      <c r="G2" s="22">
        <v>185</v>
      </c>
      <c r="H2" s="22">
        <v>179</v>
      </c>
      <c r="I2" s="22"/>
      <c r="J2" s="22"/>
      <c r="K2" s="23">
        <v>4</v>
      </c>
      <c r="L2" s="23">
        <v>742</v>
      </c>
      <c r="M2" s="24">
        <v>185.5</v>
      </c>
      <c r="N2" s="25">
        <v>3</v>
      </c>
      <c r="O2" s="26">
        <v>188.5</v>
      </c>
    </row>
    <row r="3" spans="1:17" x14ac:dyDescent="0.25">
      <c r="A3" s="29" t="s">
        <v>27</v>
      </c>
      <c r="B3" s="30" t="s">
        <v>30</v>
      </c>
      <c r="C3" s="31">
        <v>44366</v>
      </c>
      <c r="D3" s="21" t="s">
        <v>33</v>
      </c>
      <c r="E3" s="33">
        <v>185</v>
      </c>
      <c r="F3" s="33">
        <v>187</v>
      </c>
      <c r="G3" s="33">
        <v>183</v>
      </c>
      <c r="H3" s="33">
        <v>185</v>
      </c>
      <c r="I3" s="33">
        <v>177</v>
      </c>
      <c r="J3" s="33">
        <v>191</v>
      </c>
      <c r="K3" s="34">
        <v>6</v>
      </c>
      <c r="L3" s="34">
        <v>1108</v>
      </c>
      <c r="M3" s="35">
        <v>184.66666666666666</v>
      </c>
      <c r="N3" s="36">
        <v>10</v>
      </c>
      <c r="O3" s="37">
        <v>194.66666666666666</v>
      </c>
    </row>
    <row r="4" spans="1:17" x14ac:dyDescent="0.25">
      <c r="A4" s="18" t="s">
        <v>27</v>
      </c>
      <c r="B4" s="19" t="s">
        <v>30</v>
      </c>
      <c r="C4" s="20">
        <v>44394</v>
      </c>
      <c r="D4" s="21" t="s">
        <v>33</v>
      </c>
      <c r="E4" s="22">
        <v>189</v>
      </c>
      <c r="F4" s="22">
        <v>192</v>
      </c>
      <c r="G4" s="22">
        <v>183</v>
      </c>
      <c r="H4" s="22">
        <v>186</v>
      </c>
      <c r="I4" s="22"/>
      <c r="J4" s="22"/>
      <c r="K4" s="23">
        <v>4</v>
      </c>
      <c r="L4" s="23">
        <v>750</v>
      </c>
      <c r="M4" s="24">
        <v>187.5</v>
      </c>
      <c r="N4" s="25">
        <v>2</v>
      </c>
      <c r="O4" s="26">
        <v>189.5</v>
      </c>
    </row>
    <row r="7" spans="1:17" x14ac:dyDescent="0.25">
      <c r="K7" s="8">
        <f>SUM(K2:K6)</f>
        <v>14</v>
      </c>
      <c r="L7" s="8">
        <f>SUM(L2:L6)</f>
        <v>2600</v>
      </c>
      <c r="M7" s="13">
        <f>SUM(L7/K7)</f>
        <v>185.71428571428572</v>
      </c>
      <c r="N7" s="8">
        <f>SUM(N2:N6)</f>
        <v>15</v>
      </c>
      <c r="O7" s="13">
        <f>SUM(M7+N7)</f>
        <v>200.71428571428572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7"/>
    <protectedRange algorithmName="SHA-512" hashValue="ON39YdpmFHfN9f47KpiRvqrKx0V9+erV1CNkpWzYhW/Qyc6aT8rEyCrvauWSYGZK2ia3o7vd3akF07acHAFpOA==" saltValue="yVW9XmDwTqEnmpSGai0KYg==" spinCount="100000" sqref="D2:D3" name="Range1_1_14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4:J4 B4:C4" name="Range1_8"/>
    <protectedRange algorithmName="SHA-512" hashValue="ON39YdpmFHfN9f47KpiRvqrKx0V9+erV1CNkpWzYhW/Qyc6aT8rEyCrvauWSYGZK2ia3o7vd3akF07acHAFpOA==" saltValue="yVW9XmDwTqEnmpSGai0KYg==" spinCount="100000" sqref="D4" name="Range1_1_6"/>
  </protectedRanges>
  <conditionalFormatting sqref="E2">
    <cfRule type="top10" dxfId="125" priority="18" rank="1"/>
  </conditionalFormatting>
  <conditionalFormatting sqref="F2">
    <cfRule type="top10" dxfId="124" priority="17" rank="1"/>
  </conditionalFormatting>
  <conditionalFormatting sqref="G2">
    <cfRule type="top10" dxfId="123" priority="16" rank="1"/>
  </conditionalFormatting>
  <conditionalFormatting sqref="H2">
    <cfRule type="top10" dxfId="122" priority="15" rank="1"/>
  </conditionalFormatting>
  <conditionalFormatting sqref="I2">
    <cfRule type="top10" dxfId="121" priority="14" rank="1"/>
  </conditionalFormatting>
  <conditionalFormatting sqref="J2">
    <cfRule type="top10" dxfId="120" priority="13" rank="1"/>
  </conditionalFormatting>
  <conditionalFormatting sqref="E3">
    <cfRule type="top10" dxfId="119" priority="12" rank="1"/>
  </conditionalFormatting>
  <conditionalFormatting sqref="F3">
    <cfRule type="top10" dxfId="118" priority="11" rank="1"/>
  </conditionalFormatting>
  <conditionalFormatting sqref="G3">
    <cfRule type="top10" dxfId="117" priority="10" rank="1"/>
  </conditionalFormatting>
  <conditionalFormatting sqref="H3">
    <cfRule type="top10" dxfId="116" priority="9" rank="1"/>
  </conditionalFormatting>
  <conditionalFormatting sqref="I3">
    <cfRule type="top10" dxfId="115" priority="8" rank="1"/>
  </conditionalFormatting>
  <conditionalFormatting sqref="J3">
    <cfRule type="top10" dxfId="114" priority="7" rank="1"/>
  </conditionalFormatting>
  <conditionalFormatting sqref="E4">
    <cfRule type="top10" dxfId="113" priority="6" rank="1"/>
  </conditionalFormatting>
  <conditionalFormatting sqref="F4">
    <cfRule type="top10" dxfId="112" priority="5" rank="1"/>
  </conditionalFormatting>
  <conditionalFormatting sqref="G4">
    <cfRule type="top10" dxfId="111" priority="4" rank="1"/>
  </conditionalFormatting>
  <conditionalFormatting sqref="H4">
    <cfRule type="top10" dxfId="110" priority="3" rank="1"/>
  </conditionalFormatting>
  <conditionalFormatting sqref="I4">
    <cfRule type="top10" dxfId="109" priority="2" rank="1"/>
  </conditionalFormatting>
  <conditionalFormatting sqref="J4">
    <cfRule type="top10" dxfId="108" priority="1" rank="1"/>
  </conditionalFormatting>
  <hyperlinks>
    <hyperlink ref="Q1" location="'PA 2021 Rankings'!A1" display="Back to Ranking" xr:uid="{FFE919DA-9059-42B6-9E0C-F64BFAE552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4AD1A8-D27A-4660-9AE7-21AB439EE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51CDFBE-E5FB-4A9F-829F-B974038824CA}">
          <x14:formula1>
            <xm:f>'C:\Users\abra2\AppData\Local\Packages\Microsoft.MicrosoftEdge_8wekyb3d8bbwe\TempState\Downloads\[__ABRA Scoring Program  2-24-2020 MASTER (2).xlsm]DATA'!#REF!</xm:f>
          </x14:formula1>
          <xm:sqref>B2 D2:D3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0FB8-2FA5-4FFC-8955-314A7997F323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27</v>
      </c>
      <c r="B2" s="19" t="s">
        <v>36</v>
      </c>
      <c r="C2" s="20">
        <v>44338</v>
      </c>
      <c r="D2" s="21" t="s">
        <v>33</v>
      </c>
      <c r="E2" s="22">
        <v>183</v>
      </c>
      <c r="F2" s="22">
        <v>177</v>
      </c>
      <c r="G2" s="22">
        <v>168</v>
      </c>
      <c r="H2" s="22">
        <v>176</v>
      </c>
      <c r="I2" s="22"/>
      <c r="J2" s="22"/>
      <c r="K2" s="23">
        <v>4</v>
      </c>
      <c r="L2" s="23">
        <v>704</v>
      </c>
      <c r="M2" s="24">
        <v>176</v>
      </c>
      <c r="N2" s="25">
        <v>2</v>
      </c>
      <c r="O2" s="26">
        <v>178</v>
      </c>
    </row>
    <row r="5" spans="1:17" x14ac:dyDescent="0.25">
      <c r="K5" s="8">
        <f>SUM(K2:K4)</f>
        <v>4</v>
      </c>
      <c r="L5" s="8">
        <f>SUM(L2:L4)</f>
        <v>704</v>
      </c>
      <c r="M5" s="13">
        <f>SUM(L5/K5)</f>
        <v>176</v>
      </c>
      <c r="N5" s="8">
        <f>SUM(N2:N4)</f>
        <v>2</v>
      </c>
      <c r="O5" s="13">
        <f>SUM(M5+N5)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7_1"/>
    <protectedRange algorithmName="SHA-512" hashValue="ON39YdpmFHfN9f47KpiRvqrKx0V9+erV1CNkpWzYhW/Qyc6aT8rEyCrvauWSYGZK2ia3o7vd3akF07acHAFpOA==" saltValue="yVW9XmDwTqEnmpSGai0KYg==" spinCount="100000" sqref="D2" name="Range1_1_14_1_1"/>
  </protectedRanges>
  <conditionalFormatting sqref="E2">
    <cfRule type="top10" dxfId="107" priority="6" rank="1"/>
  </conditionalFormatting>
  <conditionalFormatting sqref="F2">
    <cfRule type="top10" dxfId="106" priority="5" rank="1"/>
  </conditionalFormatting>
  <conditionalFormatting sqref="G2">
    <cfRule type="top10" dxfId="105" priority="4" rank="1"/>
  </conditionalFormatting>
  <conditionalFormatting sqref="H2">
    <cfRule type="top10" dxfId="104" priority="3" rank="1"/>
  </conditionalFormatting>
  <conditionalFormatting sqref="I2">
    <cfRule type="top10" dxfId="103" priority="2" rank="1"/>
  </conditionalFormatting>
  <conditionalFormatting sqref="J2">
    <cfRule type="top10" dxfId="102" priority="1" rank="1"/>
  </conditionalFormatting>
  <hyperlinks>
    <hyperlink ref="Q1" location="'PA 2021 Rankings'!A1" display="Back to Ranking" xr:uid="{EF4EECFF-9ACE-459C-8271-7AB3FA8141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3EC706-33AF-4DED-8CE6-9DC82C85F470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98B5F551-C97A-4CA7-9F67-E1A246A9BB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164D-764D-49CE-B4CC-95EC81BB42BA}">
  <dimension ref="A1:Q17"/>
  <sheetViews>
    <sheetView workbookViewId="0">
      <selection activeCell="A14" sqref="A14:O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25</v>
      </c>
      <c r="B2" s="19" t="s">
        <v>34</v>
      </c>
      <c r="C2" s="20">
        <v>44338</v>
      </c>
      <c r="D2" s="21" t="s">
        <v>33</v>
      </c>
      <c r="E2" s="22">
        <v>197</v>
      </c>
      <c r="F2" s="22">
        <v>193.01</v>
      </c>
      <c r="G2" s="22">
        <v>193</v>
      </c>
      <c r="H2" s="22">
        <v>191</v>
      </c>
      <c r="I2" s="22"/>
      <c r="J2" s="22"/>
      <c r="K2" s="23">
        <v>4</v>
      </c>
      <c r="L2" s="23">
        <v>774.01</v>
      </c>
      <c r="M2" s="24">
        <v>193.5025</v>
      </c>
      <c r="N2" s="25">
        <v>11</v>
      </c>
      <c r="O2" s="26">
        <v>204.5025</v>
      </c>
    </row>
    <row r="3" spans="1:17" x14ac:dyDescent="0.25">
      <c r="A3" s="18" t="s">
        <v>25</v>
      </c>
      <c r="B3" s="19" t="s">
        <v>34</v>
      </c>
      <c r="C3" s="20">
        <v>44001</v>
      </c>
      <c r="D3" s="21" t="s">
        <v>33</v>
      </c>
      <c r="E3" s="22">
        <v>194</v>
      </c>
      <c r="F3" s="22">
        <v>194</v>
      </c>
      <c r="G3" s="22">
        <v>194</v>
      </c>
      <c r="H3" s="22">
        <v>197</v>
      </c>
      <c r="I3" s="22">
        <v>196</v>
      </c>
      <c r="J3" s="22">
        <v>193</v>
      </c>
      <c r="K3" s="23">
        <v>6</v>
      </c>
      <c r="L3" s="23">
        <v>1168</v>
      </c>
      <c r="M3" s="24">
        <v>194.66666666666666</v>
      </c>
      <c r="N3" s="25">
        <v>34</v>
      </c>
      <c r="O3" s="26">
        <v>228.66666666666666</v>
      </c>
    </row>
    <row r="4" spans="1:17" x14ac:dyDescent="0.25">
      <c r="A4" s="18" t="s">
        <v>25</v>
      </c>
      <c r="B4" s="19" t="s">
        <v>34</v>
      </c>
      <c r="C4" s="20">
        <v>44394</v>
      </c>
      <c r="D4" s="21" t="s">
        <v>33</v>
      </c>
      <c r="E4" s="22">
        <v>197</v>
      </c>
      <c r="F4" s="22">
        <v>197</v>
      </c>
      <c r="G4" s="22">
        <v>193</v>
      </c>
      <c r="H4" s="22">
        <v>194</v>
      </c>
      <c r="I4" s="22"/>
      <c r="J4" s="22"/>
      <c r="K4" s="23">
        <v>4</v>
      </c>
      <c r="L4" s="23">
        <v>781</v>
      </c>
      <c r="M4" s="24">
        <v>195.25</v>
      </c>
      <c r="N4" s="25">
        <v>4</v>
      </c>
      <c r="O4" s="26">
        <v>199.25</v>
      </c>
    </row>
    <row r="7" spans="1:17" x14ac:dyDescent="0.25">
      <c r="K7" s="8">
        <f>SUM(K2:K6)</f>
        <v>14</v>
      </c>
      <c r="L7" s="8">
        <f>SUM(L2:L6)</f>
        <v>2723.01</v>
      </c>
      <c r="M7" s="13">
        <f>SUM(L7/K7)</f>
        <v>194.50071428571431</v>
      </c>
      <c r="N7" s="8">
        <f>SUM(N2:N6)</f>
        <v>49</v>
      </c>
      <c r="O7" s="13">
        <f>SUM(M7+N7)</f>
        <v>243.50071428571431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18" t="s">
        <v>27</v>
      </c>
      <c r="B12" s="19" t="s">
        <v>34</v>
      </c>
      <c r="C12" s="20">
        <v>44338</v>
      </c>
      <c r="D12" s="21" t="s">
        <v>33</v>
      </c>
      <c r="E12" s="22">
        <v>195.1</v>
      </c>
      <c r="F12" s="22">
        <v>192</v>
      </c>
      <c r="G12" s="22">
        <v>194</v>
      </c>
      <c r="H12" s="22">
        <v>191</v>
      </c>
      <c r="I12" s="22"/>
      <c r="J12" s="22"/>
      <c r="K12" s="23">
        <v>4</v>
      </c>
      <c r="L12" s="23">
        <v>772.1</v>
      </c>
      <c r="M12" s="24">
        <v>193.02500000000001</v>
      </c>
      <c r="N12" s="25">
        <v>11</v>
      </c>
      <c r="O12" s="26">
        <v>204.02500000000001</v>
      </c>
    </row>
    <row r="13" spans="1:17" x14ac:dyDescent="0.25">
      <c r="A13" s="29" t="s">
        <v>27</v>
      </c>
      <c r="B13" s="30" t="s">
        <v>34</v>
      </c>
      <c r="C13" s="31">
        <f t="shared" ref="C13" si="0">$E$2</f>
        <v>197</v>
      </c>
      <c r="D13" s="32">
        <f t="shared" ref="D13" si="1">$F$2</f>
        <v>193.01</v>
      </c>
      <c r="E13" s="33">
        <v>194</v>
      </c>
      <c r="F13" s="33">
        <v>191</v>
      </c>
      <c r="G13" s="33">
        <v>189.01</v>
      </c>
      <c r="H13" s="33">
        <v>191</v>
      </c>
      <c r="I13" s="33">
        <v>194</v>
      </c>
      <c r="J13" s="33">
        <v>186</v>
      </c>
      <c r="K13" s="34">
        <v>6</v>
      </c>
      <c r="L13" s="34">
        <v>1145.01</v>
      </c>
      <c r="M13" s="35">
        <v>190.83500000000001</v>
      </c>
      <c r="N13" s="36">
        <v>22</v>
      </c>
      <c r="O13" s="37">
        <v>212.83500000000001</v>
      </c>
    </row>
    <row r="14" spans="1:17" x14ac:dyDescent="0.25">
      <c r="A14" s="18" t="s">
        <v>27</v>
      </c>
      <c r="B14" s="19" t="s">
        <v>34</v>
      </c>
      <c r="C14" s="20">
        <v>44394</v>
      </c>
      <c r="D14" s="21" t="s">
        <v>33</v>
      </c>
      <c r="E14" s="22">
        <v>189</v>
      </c>
      <c r="F14" s="22">
        <v>194</v>
      </c>
      <c r="G14" s="22">
        <v>188</v>
      </c>
      <c r="H14" s="22">
        <v>192</v>
      </c>
      <c r="I14" s="22"/>
      <c r="J14" s="22"/>
      <c r="K14" s="23">
        <v>4</v>
      </c>
      <c r="L14" s="23">
        <v>763</v>
      </c>
      <c r="M14" s="24">
        <v>190.75</v>
      </c>
      <c r="N14" s="25">
        <v>9</v>
      </c>
      <c r="O14" s="26">
        <v>199.75</v>
      </c>
    </row>
    <row r="17" spans="11:15" x14ac:dyDescent="0.25">
      <c r="K17" s="8">
        <f>SUM(K12:K16)</f>
        <v>14</v>
      </c>
      <c r="L17" s="8">
        <f>SUM(L12:L16)</f>
        <v>2680.11</v>
      </c>
      <c r="M17" s="13">
        <f>SUM(L17/K17)</f>
        <v>191.43642857142859</v>
      </c>
      <c r="N17" s="8">
        <f>SUM(N12:N16)</f>
        <v>42</v>
      </c>
      <c r="O17" s="13">
        <f>SUM(M17+N17)</f>
        <v>233.43642857142859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E12:J12 B12:C12" name="Range1_17"/>
    <protectedRange algorithmName="SHA-512" hashValue="ON39YdpmFHfN9f47KpiRvqrKx0V9+erV1CNkpWzYhW/Qyc6aT8rEyCrvauWSYGZK2ia3o7vd3akF07acHAFpOA==" saltValue="yVW9XmDwTqEnmpSGai0KYg==" spinCount="100000" sqref="D12" name="Range1_1_14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E13:J13 B13:C13" name="Range1_4"/>
    <protectedRange algorithmName="SHA-512" hashValue="ON39YdpmFHfN9f47KpiRvqrKx0V9+erV1CNkpWzYhW/Qyc6aT8rEyCrvauWSYGZK2ia3o7vd3akF07acHAFpOA==" saltValue="yVW9XmDwTqEnmpSGai0KYg==" spinCount="100000" sqref="D13" name="Range1_1_2"/>
    <protectedRange algorithmName="SHA-512" hashValue="ON39YdpmFHfN9f47KpiRvqrKx0V9+erV1CNkpWzYhW/Qyc6aT8rEyCrvauWSYGZK2ia3o7vd3akF07acHAFpOA==" saltValue="yVW9XmDwTqEnmpSGai0KYg==" spinCount="100000" sqref="I4:J4 B4:C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E14:J14 B14:C14" name="Range1_8"/>
    <protectedRange algorithmName="SHA-512" hashValue="ON39YdpmFHfN9f47KpiRvqrKx0V9+erV1CNkpWzYhW/Qyc6aT8rEyCrvauWSYGZK2ia3o7vd3akF07acHAFpOA==" saltValue="yVW9XmDwTqEnmpSGai0KYg==" spinCount="100000" sqref="D14" name="Range1_1_6"/>
  </protectedRanges>
  <conditionalFormatting sqref="F2">
    <cfRule type="top10" dxfId="101" priority="41" rank="1"/>
  </conditionalFormatting>
  <conditionalFormatting sqref="G2">
    <cfRule type="top10" dxfId="100" priority="40" rank="1"/>
  </conditionalFormatting>
  <conditionalFormatting sqref="H2">
    <cfRule type="top10" dxfId="99" priority="39" rank="1"/>
  </conditionalFormatting>
  <conditionalFormatting sqref="I2">
    <cfRule type="top10" dxfId="98" priority="37" rank="1"/>
  </conditionalFormatting>
  <conditionalFormatting sqref="J2">
    <cfRule type="top10" dxfId="97" priority="38" rank="1"/>
  </conditionalFormatting>
  <conditionalFormatting sqref="E2">
    <cfRule type="top10" dxfId="96" priority="42" rank="1"/>
  </conditionalFormatting>
  <conditionalFormatting sqref="E12">
    <cfRule type="top10" dxfId="95" priority="36" rank="1"/>
  </conditionalFormatting>
  <conditionalFormatting sqref="F12">
    <cfRule type="top10" dxfId="94" priority="35" rank="1"/>
  </conditionalFormatting>
  <conditionalFormatting sqref="G12">
    <cfRule type="top10" dxfId="93" priority="34" rank="1"/>
  </conditionalFormatting>
  <conditionalFormatting sqref="H12">
    <cfRule type="top10" dxfId="92" priority="33" rank="1"/>
  </conditionalFormatting>
  <conditionalFormatting sqref="I12">
    <cfRule type="top10" dxfId="91" priority="32" rank="1"/>
  </conditionalFormatting>
  <conditionalFormatting sqref="J12">
    <cfRule type="top10" dxfId="90" priority="31" rank="1"/>
  </conditionalFormatting>
  <conditionalFormatting sqref="F3">
    <cfRule type="top10" dxfId="89" priority="29" rank="1"/>
  </conditionalFormatting>
  <conditionalFormatting sqref="G3">
    <cfRule type="top10" dxfId="88" priority="28" rank="1"/>
  </conditionalFormatting>
  <conditionalFormatting sqref="H3">
    <cfRule type="top10" dxfId="87" priority="27" rank="1"/>
  </conditionalFormatting>
  <conditionalFormatting sqref="I3">
    <cfRule type="top10" dxfId="86" priority="25" rank="1"/>
  </conditionalFormatting>
  <conditionalFormatting sqref="J3">
    <cfRule type="top10" dxfId="85" priority="26" rank="1"/>
  </conditionalFormatting>
  <conditionalFormatting sqref="E3">
    <cfRule type="top10" dxfId="84" priority="30" rank="1"/>
  </conditionalFormatting>
  <conditionalFormatting sqref="E13">
    <cfRule type="top10" dxfId="83" priority="18" rank="1"/>
  </conditionalFormatting>
  <conditionalFormatting sqref="F13">
    <cfRule type="top10" dxfId="82" priority="17" rank="1"/>
  </conditionalFormatting>
  <conditionalFormatting sqref="G13">
    <cfRule type="top10" dxfId="81" priority="16" rank="1"/>
  </conditionalFormatting>
  <conditionalFormatting sqref="H13">
    <cfRule type="top10" dxfId="80" priority="15" rank="1"/>
  </conditionalFormatting>
  <conditionalFormatting sqref="I13">
    <cfRule type="top10" dxfId="79" priority="14" rank="1"/>
  </conditionalFormatting>
  <conditionalFormatting sqref="J13">
    <cfRule type="top10" dxfId="78" priority="13" rank="1"/>
  </conditionalFormatting>
  <conditionalFormatting sqref="F4">
    <cfRule type="top10" dxfId="77" priority="11" rank="1"/>
  </conditionalFormatting>
  <conditionalFormatting sqref="G4">
    <cfRule type="top10" dxfId="76" priority="10" rank="1"/>
  </conditionalFormatting>
  <conditionalFormatting sqref="H4">
    <cfRule type="top10" dxfId="75" priority="9" rank="1"/>
  </conditionalFormatting>
  <conditionalFormatting sqref="I4">
    <cfRule type="top10" dxfId="74" priority="7" rank="1"/>
  </conditionalFormatting>
  <conditionalFormatting sqref="J4">
    <cfRule type="top10" dxfId="73" priority="8" rank="1"/>
  </conditionalFormatting>
  <conditionalFormatting sqref="E4">
    <cfRule type="top10" dxfId="72" priority="12" rank="1"/>
  </conditionalFormatting>
  <conditionalFormatting sqref="E14">
    <cfRule type="top10" dxfId="71" priority="6" rank="1"/>
  </conditionalFormatting>
  <conditionalFormatting sqref="F14">
    <cfRule type="top10" dxfId="70" priority="5" rank="1"/>
  </conditionalFormatting>
  <conditionalFormatting sqref="G14">
    <cfRule type="top10" dxfId="69" priority="4" rank="1"/>
  </conditionalFormatting>
  <conditionalFormatting sqref="H14">
    <cfRule type="top10" dxfId="68" priority="3" rank="1"/>
  </conditionalFormatting>
  <conditionalFormatting sqref="I14">
    <cfRule type="top10" dxfId="67" priority="2" rank="1"/>
  </conditionalFormatting>
  <conditionalFormatting sqref="J14">
    <cfRule type="top10" dxfId="66" priority="1" rank="1"/>
  </conditionalFormatting>
  <hyperlinks>
    <hyperlink ref="Q1" location="'PA 2021 Rankings'!A1" display="Back to Ranking" xr:uid="{D9A86745-F0A2-4337-8F8B-930FD3A142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DB0CB0-21BA-48DF-A028-97EA49BB15FF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  <x14:dataValidation type="list" allowBlank="1" showInputMessage="1" showErrorMessage="1" xr:uid="{7BB2F10A-6CAB-45DC-A333-4AFFB810CA40}">
          <x14:formula1>
            <xm:f>'C:\Users\abra2\AppData\Local\Packages\Microsoft.MicrosoftEdge_8wekyb3d8bbwe\TempState\Downloads\[ABRA Edinburg Tx  2-22-2020 (1).xlsm]DATA'!#REF!</xm:f>
          </x14:formula1>
          <xm:sqref>B12 D12 D2:D4 B2:B4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8"/>
  <dimension ref="A1:Q7"/>
  <sheetViews>
    <sheetView workbookViewId="0">
      <selection activeCell="C4" sqref="C4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7" t="s">
        <v>23</v>
      </c>
    </row>
    <row r="2" spans="1:17" x14ac:dyDescent="0.25">
      <c r="A2" s="18" t="s">
        <v>31</v>
      </c>
      <c r="B2" s="19" t="s">
        <v>32</v>
      </c>
      <c r="C2" s="20">
        <v>44338</v>
      </c>
      <c r="D2" s="21" t="s">
        <v>33</v>
      </c>
      <c r="E2" s="22">
        <v>195</v>
      </c>
      <c r="F2" s="22">
        <v>183</v>
      </c>
      <c r="G2" s="22">
        <v>178</v>
      </c>
      <c r="H2" s="22">
        <v>187</v>
      </c>
      <c r="I2" s="22"/>
      <c r="J2" s="22"/>
      <c r="K2" s="23">
        <v>4</v>
      </c>
      <c r="L2" s="23">
        <v>743</v>
      </c>
      <c r="M2" s="24">
        <v>185.75</v>
      </c>
      <c r="N2" s="25">
        <v>9</v>
      </c>
      <c r="O2" s="26">
        <v>194.75</v>
      </c>
    </row>
    <row r="3" spans="1:17" x14ac:dyDescent="0.25">
      <c r="A3" s="29" t="s">
        <v>31</v>
      </c>
      <c r="B3" s="30" t="s">
        <v>32</v>
      </c>
      <c r="C3" s="31">
        <v>44366</v>
      </c>
      <c r="D3" s="21" t="s">
        <v>33</v>
      </c>
      <c r="E3" s="33">
        <v>180</v>
      </c>
      <c r="F3" s="33">
        <v>179</v>
      </c>
      <c r="G3" s="33">
        <v>193</v>
      </c>
      <c r="H3" s="33">
        <v>188</v>
      </c>
      <c r="I3" s="33">
        <v>189</v>
      </c>
      <c r="J3" s="33">
        <v>186.01</v>
      </c>
      <c r="K3" s="34">
        <v>6</v>
      </c>
      <c r="L3" s="34">
        <v>1115.01</v>
      </c>
      <c r="M3" s="35">
        <v>185.83500000000001</v>
      </c>
      <c r="N3" s="36">
        <v>16</v>
      </c>
      <c r="O3" s="37">
        <v>201.83500000000001</v>
      </c>
    </row>
    <row r="4" spans="1:17" x14ac:dyDescent="0.25">
      <c r="A4" s="18" t="s">
        <v>31</v>
      </c>
      <c r="B4" s="19" t="s">
        <v>32</v>
      </c>
      <c r="C4" s="20">
        <v>44394</v>
      </c>
      <c r="D4" s="21" t="s">
        <v>33</v>
      </c>
      <c r="E4" s="22">
        <v>185</v>
      </c>
      <c r="F4" s="22">
        <v>189</v>
      </c>
      <c r="G4" s="22">
        <v>191</v>
      </c>
      <c r="H4" s="22">
        <v>183</v>
      </c>
      <c r="I4" s="22"/>
      <c r="J4" s="22"/>
      <c r="K4" s="23">
        <v>4</v>
      </c>
      <c r="L4" s="23">
        <v>748</v>
      </c>
      <c r="M4" s="24">
        <v>187</v>
      </c>
      <c r="N4" s="25">
        <v>11</v>
      </c>
      <c r="O4" s="26">
        <v>198</v>
      </c>
    </row>
    <row r="7" spans="1:17" x14ac:dyDescent="0.25">
      <c r="K7" s="8">
        <f>SUM(K2:K6)</f>
        <v>14</v>
      </c>
      <c r="L7" s="8">
        <f>SUM(L2:L6)</f>
        <v>2606.0100000000002</v>
      </c>
      <c r="M7" s="7">
        <f>SUM(L7/K7)</f>
        <v>186.14357142857145</v>
      </c>
      <c r="N7" s="8">
        <f>SUM(N2:N6)</f>
        <v>36</v>
      </c>
      <c r="O7" s="8">
        <f>SUM(M7+N7)</f>
        <v>222.14357142857145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:D3" name="Range1_1_15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7"/>
  </protectedRanges>
  <conditionalFormatting sqref="I2">
    <cfRule type="top10" dxfId="65" priority="18" rank="1"/>
  </conditionalFormatting>
  <conditionalFormatting sqref="H2">
    <cfRule type="top10" dxfId="64" priority="14" rank="1"/>
  </conditionalFormatting>
  <conditionalFormatting sqref="J2">
    <cfRule type="top10" dxfId="63" priority="15" rank="1"/>
  </conditionalFormatting>
  <conditionalFormatting sqref="G2">
    <cfRule type="top10" dxfId="62" priority="17" rank="1"/>
  </conditionalFormatting>
  <conditionalFormatting sqref="F2">
    <cfRule type="top10" dxfId="61" priority="16" rank="1"/>
  </conditionalFormatting>
  <conditionalFormatting sqref="E2">
    <cfRule type="top10" dxfId="60" priority="13" rank="1"/>
  </conditionalFormatting>
  <conditionalFormatting sqref="I3">
    <cfRule type="top10" dxfId="59" priority="12" rank="1"/>
  </conditionalFormatting>
  <conditionalFormatting sqref="H3">
    <cfRule type="top10" dxfId="58" priority="8" rank="1"/>
  </conditionalFormatting>
  <conditionalFormatting sqref="J3">
    <cfRule type="top10" dxfId="57" priority="9" rank="1"/>
  </conditionalFormatting>
  <conditionalFormatting sqref="G3">
    <cfRule type="top10" dxfId="56" priority="11" rank="1"/>
  </conditionalFormatting>
  <conditionalFormatting sqref="F3">
    <cfRule type="top10" dxfId="55" priority="10" rank="1"/>
  </conditionalFormatting>
  <conditionalFormatting sqref="E3">
    <cfRule type="top10" dxfId="54" priority="7" rank="1"/>
  </conditionalFormatting>
  <conditionalFormatting sqref="I4">
    <cfRule type="top10" dxfId="53" priority="6" rank="1"/>
  </conditionalFormatting>
  <conditionalFormatting sqref="H4">
    <cfRule type="top10" dxfId="52" priority="2" rank="1"/>
  </conditionalFormatting>
  <conditionalFormatting sqref="J4">
    <cfRule type="top10" dxfId="51" priority="3" rank="1"/>
  </conditionalFormatting>
  <conditionalFormatting sqref="G4">
    <cfRule type="top10" dxfId="50" priority="5" rank="1"/>
  </conditionalFormatting>
  <conditionalFormatting sqref="F4">
    <cfRule type="top10" dxfId="49" priority="4" rank="1"/>
  </conditionalFormatting>
  <conditionalFormatting sqref="E4">
    <cfRule type="top10" dxfId="48" priority="1" rank="1"/>
  </conditionalFormatting>
  <hyperlinks>
    <hyperlink ref="Q1" location="'PA 2021 Rankings'!A1" display="Back to Ranking" xr:uid="{951DC35B-4CBF-4948-BAC3-473D32D4C2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6F9B97A-D944-4F41-8EC1-A46471FBED65}">
          <x14:formula1>
            <xm:f>'C:\Users\abra2\Desktop\ABRA 2020\Texas\[ABRA TX Scoring Program TEST1 1-20-20-LISA (1).xlsm]DATA SHEET'!#REF!</xm:f>
          </x14:formula1>
          <xm:sqref>B2 D2:D3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 2021 Rankings</vt:lpstr>
      <vt:lpstr>Chuck Brooks</vt:lpstr>
      <vt:lpstr>Devon Tomlinson</vt:lpstr>
      <vt:lpstr>Doug Gates</vt:lpstr>
      <vt:lpstr>Jake Radwanski</vt:lpstr>
      <vt:lpstr>James Marsh</vt:lpstr>
      <vt:lpstr>Jan Marsh</vt:lpstr>
      <vt:lpstr>Jim Peightal</vt:lpstr>
      <vt:lpstr>Pam Gates</vt:lpstr>
      <vt:lpstr>Ronald Blasko</vt:lpstr>
      <vt:lpstr>Tim Grimme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2021-07-24T12:50:16Z</dcterms:modified>
</cp:coreProperties>
</file>