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BRA 2022\PA 2022\"/>
    </mc:Choice>
  </mc:AlternateContent>
  <xr:revisionPtr revIDLastSave="0" documentId="13_ncr:1_{89D270C3-4ECF-4ADA-9DF3-E2740A3FFBDC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PA 2022 Rankings" sheetId="1" r:id="rId1"/>
    <sheet name="Adam Peightal" sheetId="49" r:id="rId2"/>
    <sheet name="Bill Kushner" sheetId="50" r:id="rId3"/>
    <sheet name="Chuck Brooks" sheetId="43" r:id="rId4"/>
    <sheet name="Devon Tomlinson" sheetId="44" r:id="rId5"/>
    <sheet name="Doug Gates" sheetId="35" r:id="rId6"/>
    <sheet name="Jake Radwanski" sheetId="22" r:id="rId7"/>
    <sheet name="James Marsh" sheetId="23" r:id="rId8"/>
    <sheet name="Jan Marsh" sheetId="42" r:id="rId9"/>
    <sheet name="Jeff Lloyd" sheetId="47" r:id="rId10"/>
    <sheet name="Jim Peightal" sheetId="36" r:id="rId11"/>
    <sheet name="Pam Gates" sheetId="5" r:id="rId12"/>
    <sheet name="Ronald Blasko" sheetId="15" r:id="rId13"/>
    <sheet name="Scott Borelle" sheetId="48" r:id="rId14"/>
    <sheet name="Theodore Farkas" sheetId="46" r:id="rId15"/>
  </sheets>
  <externalReferences>
    <externalReference r:id="rId16"/>
    <externalReference r:id="rId17"/>
    <externalReference r:id="rId18"/>
    <externalReference r:id="rId19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50" l="1"/>
  <c r="G10" i="1" s="1"/>
  <c r="L7" i="50"/>
  <c r="M7" i="50" s="1"/>
  <c r="O7" i="50" s="1"/>
  <c r="H10" i="1" s="1"/>
  <c r="K7" i="50"/>
  <c r="D10" i="1" s="1"/>
  <c r="H9" i="1"/>
  <c r="G9" i="1"/>
  <c r="F9" i="1"/>
  <c r="E9" i="1"/>
  <c r="D9" i="1"/>
  <c r="N5" i="49"/>
  <c r="L5" i="49"/>
  <c r="K5" i="49"/>
  <c r="E45" i="1"/>
  <c r="N7" i="48"/>
  <c r="G45" i="1" s="1"/>
  <c r="L7" i="48"/>
  <c r="K7" i="48"/>
  <c r="D45" i="1" s="1"/>
  <c r="N26" i="47"/>
  <c r="G42" i="1" s="1"/>
  <c r="L26" i="47"/>
  <c r="E42" i="1" s="1"/>
  <c r="K26" i="47"/>
  <c r="D42" i="1" s="1"/>
  <c r="H12" i="1"/>
  <c r="G12" i="1"/>
  <c r="F12" i="1"/>
  <c r="E12" i="1"/>
  <c r="D12" i="1"/>
  <c r="N16" i="47"/>
  <c r="G32" i="1" s="1"/>
  <c r="L16" i="47"/>
  <c r="E32" i="1" s="1"/>
  <c r="K16" i="47"/>
  <c r="D32" i="1" s="1"/>
  <c r="N5" i="47"/>
  <c r="G11" i="1" s="1"/>
  <c r="L5" i="47"/>
  <c r="E11" i="1" s="1"/>
  <c r="K5" i="47"/>
  <c r="D11" i="1" s="1"/>
  <c r="N5" i="46"/>
  <c r="L5" i="46"/>
  <c r="K5" i="46"/>
  <c r="N18" i="43"/>
  <c r="G29" i="1" s="1"/>
  <c r="L18" i="43"/>
  <c r="E29" i="1" s="1"/>
  <c r="K18" i="43"/>
  <c r="D29" i="1" s="1"/>
  <c r="N7" i="44"/>
  <c r="G8" i="1" s="1"/>
  <c r="L7" i="44"/>
  <c r="E8" i="1" s="1"/>
  <c r="K7" i="44"/>
  <c r="D8" i="1" s="1"/>
  <c r="N24" i="15"/>
  <c r="G6" i="1" s="1"/>
  <c r="L24" i="15"/>
  <c r="E6" i="1" s="1"/>
  <c r="K24" i="15"/>
  <c r="D6" i="1" s="1"/>
  <c r="N8" i="43"/>
  <c r="L8" i="43"/>
  <c r="K8" i="43"/>
  <c r="E10" i="1" l="1"/>
  <c r="F10" i="1"/>
  <c r="M5" i="49"/>
  <c r="O5" i="49" s="1"/>
  <c r="M26" i="47"/>
  <c r="M7" i="48"/>
  <c r="G20" i="1"/>
  <c r="D20" i="1"/>
  <c r="E20" i="1"/>
  <c r="M5" i="46"/>
  <c r="M16" i="47"/>
  <c r="M5" i="47"/>
  <c r="O5" i="46"/>
  <c r="M18" i="43"/>
  <c r="M7" i="44"/>
  <c r="M24" i="15"/>
  <c r="M8" i="43"/>
  <c r="F20" i="1" s="1"/>
  <c r="N8" i="42"/>
  <c r="G33" i="1" s="1"/>
  <c r="L8" i="42"/>
  <c r="E33" i="1" s="1"/>
  <c r="K8" i="42"/>
  <c r="D33" i="1" s="1"/>
  <c r="N19" i="36"/>
  <c r="G30" i="1" s="1"/>
  <c r="L19" i="36"/>
  <c r="K19" i="36"/>
  <c r="D30" i="1" s="1"/>
  <c r="O7" i="48" l="1"/>
  <c r="H45" i="1" s="1"/>
  <c r="F45" i="1"/>
  <c r="O26" i="47"/>
  <c r="H42" i="1" s="1"/>
  <c r="F42" i="1"/>
  <c r="O16" i="47"/>
  <c r="H32" i="1" s="1"/>
  <c r="F32" i="1"/>
  <c r="O5" i="47"/>
  <c r="H11" i="1" s="1"/>
  <c r="F11" i="1"/>
  <c r="O7" i="44"/>
  <c r="H8" i="1" s="1"/>
  <c r="F8" i="1"/>
  <c r="O18" i="43"/>
  <c r="H29" i="1" s="1"/>
  <c r="F29" i="1"/>
  <c r="O24" i="15"/>
  <c r="H6" i="1" s="1"/>
  <c r="F6" i="1"/>
  <c r="O8" i="43"/>
  <c r="M19" i="36"/>
  <c r="F30" i="1" s="1"/>
  <c r="E30" i="1"/>
  <c r="M8" i="42"/>
  <c r="H20" i="1" l="1"/>
  <c r="O19" i="36"/>
  <c r="H30" i="1" s="1"/>
  <c r="O8" i="42"/>
  <c r="H33" i="1" s="1"/>
  <c r="F33" i="1"/>
  <c r="L8" i="22"/>
  <c r="E19" i="1" s="1"/>
  <c r="K8" i="22"/>
  <c r="D19" i="1" s="1"/>
  <c r="L8" i="23"/>
  <c r="E31" i="1" s="1"/>
  <c r="K8" i="23"/>
  <c r="D31" i="1" s="1"/>
  <c r="N8" i="36"/>
  <c r="L8" i="36"/>
  <c r="E18" i="1" s="1"/>
  <c r="K8" i="36"/>
  <c r="N8" i="35"/>
  <c r="G41" i="1" s="1"/>
  <c r="L8" i="35"/>
  <c r="E41" i="1" s="1"/>
  <c r="K8" i="35"/>
  <c r="D41" i="1" s="1"/>
  <c r="N8" i="23"/>
  <c r="G31" i="1" s="1"/>
  <c r="N8" i="22"/>
  <c r="G19" i="1" s="1"/>
  <c r="N7" i="15"/>
  <c r="G28" i="1" s="1"/>
  <c r="L7" i="15"/>
  <c r="K7" i="15"/>
  <c r="D28" i="1" s="1"/>
  <c r="N8" i="5"/>
  <c r="G43" i="1" s="1"/>
  <c r="L8" i="5"/>
  <c r="E43" i="1" s="1"/>
  <c r="K8" i="5"/>
  <c r="D18" i="1" l="1"/>
  <c r="G18" i="1"/>
  <c r="E28" i="1"/>
  <c r="M7" i="15"/>
  <c r="F28" i="1" s="1"/>
  <c r="M8" i="35"/>
  <c r="F41" i="1" s="1"/>
  <c r="M8" i="36"/>
  <c r="M8" i="22"/>
  <c r="M8" i="5"/>
  <c r="F43" i="1" s="1"/>
  <c r="D43" i="1"/>
  <c r="M8" i="23"/>
  <c r="F18" i="1" l="1"/>
  <c r="O8" i="35"/>
  <c r="H41" i="1" s="1"/>
  <c r="O7" i="15"/>
  <c r="H28" i="1" s="1"/>
  <c r="O8" i="22"/>
  <c r="H19" i="1" s="1"/>
  <c r="F19" i="1"/>
  <c r="O8" i="36"/>
  <c r="O8" i="5"/>
  <c r="H43" i="1" s="1"/>
  <c r="O8" i="23"/>
  <c r="H31" i="1" s="1"/>
  <c r="F31" i="1"/>
  <c r="H18" i="1" l="1"/>
</calcChain>
</file>

<file path=xl/sharedStrings.xml><?xml version="1.0" encoding="utf-8"?>
<sst xmlns="http://schemas.openxmlformats.org/spreadsheetml/2006/main" count="569" uniqueCount="51">
  <si>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</si>
  <si>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</si>
  <si>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</si>
  <si>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</si>
  <si>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</si>
  <si>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</si>
  <si>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</si>
  <si>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</si>
  <si>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</si>
  <si>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</si>
  <si>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</si>
  <si>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</si>
  <si>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</si>
  <si>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</si>
  <si>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</si>
  <si>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</si>
  <si>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</si>
  <si>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</si>
  <si>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</si>
  <si>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</si>
  <si>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# Of Targets</t>
  </si>
  <si>
    <t>Factory</t>
  </si>
  <si>
    <t>Unlimited</t>
  </si>
  <si>
    <t>Back to Ranking</t>
  </si>
  <si>
    <t>Pennsylvania</t>
  </si>
  <si>
    <t xml:space="preserve">Outlaw Hvy </t>
  </si>
  <si>
    <t>Ronald Blasko</t>
  </si>
  <si>
    <t xml:space="preserve">Unlimited </t>
  </si>
  <si>
    <t>Jake Radwanski</t>
  </si>
  <si>
    <t>Doug Gates</t>
  </si>
  <si>
    <t>James Marsh</t>
  </si>
  <si>
    <t xml:space="preserve">Factory </t>
  </si>
  <si>
    <t>Pam Gates</t>
  </si>
  <si>
    <t>Windber,PA</t>
  </si>
  <si>
    <t>Jim Peightal</t>
  </si>
  <si>
    <t>Jan Marsh</t>
  </si>
  <si>
    <t>Chuck Brooks</t>
  </si>
  <si>
    <t>Outlaw Lt</t>
  </si>
  <si>
    <t>Ron Blasko</t>
  </si>
  <si>
    <t>Devon Tomlinson</t>
  </si>
  <si>
    <t>Outlaw Lite</t>
  </si>
  <si>
    <t>Jeff Lloyd</t>
  </si>
  <si>
    <t>ABRA OUTLAW LITE RANKING 2022</t>
  </si>
  <si>
    <t>ABRA UNLIMITED RANKING 2022</t>
  </si>
  <si>
    <t>ABRA FACTORY RANKING 2022</t>
  </si>
  <si>
    <t>ABRA OUTLAW HEAVY RANKING 2022</t>
  </si>
  <si>
    <t>Theodore Farkas</t>
  </si>
  <si>
    <t>Scott  Borelle</t>
  </si>
  <si>
    <t>Scott Borelle</t>
  </si>
  <si>
    <t>Adam Peightal</t>
  </si>
  <si>
    <t>Bill Kushner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</si>
</sst>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Font="1" applyBorder="1" applyAlignment="1" applyProtection="1">
      <alignment horizontal="center"/>
      <protection locked="0"/>
    </xf>
    <xf numFmtId="0" fontId="10" fillId="0" borderId="0" xfId="1" applyFont="1" applyFill="1" applyAlignment="1">
      <alignment horizontal="center"/>
    </xf>
    <xf numFmtId="0" fontId="10" fillId="0" borderId="0" xfId="1" applyFont="1" applyAlignment="1">
      <alignment horizontal="center"/>
    </xf>
    <xf numFmtId="0" fontId="1" fillId="3" borderId="0" xfId="0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9" fillId="3" borderId="0" xfId="1" applyFont="1" applyFill="1" applyAlignment="1">
      <alignment horizontal="center"/>
    </xf>
    <xf numFmtId="0" fontId="9" fillId="3" borderId="0" xfId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38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AppData\Local\Packages\Microsoft.MicrosoftEdge_8wekyb3d8bbwe\TempState\Downloads\ABRA%20Edinburg%20Tx%20%202-22-2020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AppData\Local\Packages\Microsoft.MicrosoftEdge_8wekyb3d8bbwe\TempState\Downloads\__ABRA%20Scoring%20Program%20%202-24-2020%20MASTER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2020\Texas\ABRA%20TX%20Scoring%20Program%20TEST1%201-20-20-LISA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45"/>
  <sheetViews>
    <sheetView tabSelected="1" workbookViewId="0">
      <selection activeCell="A44" sqref="A44:H44"/>
    </sheetView>
  </sheetViews>
  <sheetFormatPr defaultRowHeight="15" x14ac:dyDescent="0.25"/>
  <cols>
    <col min="1" max="1" width="9.140625" style="9"/>
    <col min="2" max="2" width="13.42578125" style="9" bestFit="1" customWidth="1"/>
    <col min="3" max="3" width="18.42578125" style="9" bestFit="1" customWidth="1"/>
    <col min="4" max="4" width="15.7109375" style="9" bestFit="1" customWidth="1"/>
    <col min="5" max="5" width="16.140625" style="9" bestFit="1" customWidth="1"/>
    <col min="6" max="6" width="9.140625" style="30"/>
    <col min="7" max="7" width="9.140625" style="9"/>
    <col min="8" max="8" width="16.28515625" style="30" bestFit="1" customWidth="1"/>
  </cols>
  <sheetData>
    <row r="1" spans="1:8 16384:16384" x14ac:dyDescent="0.25">
      <c r="A1" s="11"/>
      <c r="B1" s="11"/>
      <c r="C1" s="11"/>
      <c r="D1" s="11"/>
      <c r="E1" s="11"/>
      <c r="F1" s="28"/>
      <c r="G1" s="11"/>
      <c r="H1" s="28"/>
    </row>
    <row r="2" spans="1:8 16384:16384" ht="28.5" x14ac:dyDescent="0.45">
      <c r="A2" s="11"/>
      <c r="B2" s="11"/>
      <c r="C2" s="14" t="s">
        <v>45</v>
      </c>
      <c r="D2" s="11"/>
      <c r="E2" s="11"/>
      <c r="F2" s="28"/>
      <c r="G2" s="11"/>
      <c r="H2" s="28"/>
    </row>
    <row r="3" spans="1:8 16384:16384" ht="18.75" x14ac:dyDescent="0.3">
      <c r="A3" s="11"/>
      <c r="B3" s="11"/>
      <c r="C3" s="11"/>
      <c r="D3" s="17" t="s">
        <v>24</v>
      </c>
      <c r="E3" s="11"/>
      <c r="F3" s="28"/>
      <c r="G3" s="11"/>
      <c r="H3" s="28"/>
    </row>
    <row r="4" spans="1:8 16384:16384" x14ac:dyDescent="0.25">
      <c r="A4" s="11"/>
      <c r="B4" s="11"/>
      <c r="C4" s="11"/>
      <c r="D4" s="11"/>
      <c r="E4" s="11"/>
      <c r="F4" s="28"/>
      <c r="G4" s="11"/>
      <c r="H4" s="28"/>
    </row>
    <row r="5" spans="1:8 16384:16384" ht="18.75" x14ac:dyDescent="0.4">
      <c r="A5" s="12" t="s">
        <v>0</v>
      </c>
      <c r="B5" s="12" t="s">
        <v>1</v>
      </c>
      <c r="C5" s="12" t="s">
        <v>2</v>
      </c>
      <c r="D5" s="12" t="s">
        <v>20</v>
      </c>
      <c r="E5" s="12" t="s">
        <v>16</v>
      </c>
      <c r="F5" s="29" t="s">
        <v>17</v>
      </c>
      <c r="G5" s="12" t="s">
        <v>14</v>
      </c>
      <c r="H5" s="29" t="s">
        <v>18</v>
      </c>
    </row>
    <row r="6" spans="1:8 16384:16384" x14ac:dyDescent="0.25">
      <c r="A6" s="9">
        <v>1</v>
      </c>
      <c r="B6" s="9" t="s">
        <v>19</v>
      </c>
      <c r="C6" s="34" t="s">
        <v>38</v>
      </c>
      <c r="D6" s="10">
        <f>SUM('Ronald Blasko'!K24)</f>
        <v>20</v>
      </c>
      <c r="E6" s="10">
        <f>SUM('Ronald Blasko'!L24)</f>
        <v>3864.02</v>
      </c>
      <c r="F6" s="30">
        <f>SUM('Ronald Blasko'!M24)</f>
        <v>193.20099999999999</v>
      </c>
      <c r="G6" s="10">
        <f>SUM('Ronald Blasko'!N24)</f>
        <v>52</v>
      </c>
      <c r="H6" s="30">
        <f>SUM('Ronald Blasko'!O24)</f>
        <v>245.20099999999999</v>
      </c>
    </row>
    <row r="7" spans="1:8 16384:16384" x14ac:dyDescent="0.25">
      <c r="A7" s="36"/>
      <c r="B7" s="36"/>
      <c r="C7" s="37"/>
      <c r="D7" s="38"/>
      <c r="E7" s="38"/>
      <c r="F7" s="39"/>
      <c r="G7" s="38"/>
      <c r="H7" s="39"/>
    </row>
    <row r="8" spans="1:8 16384:16384" x14ac:dyDescent="0.25">
      <c r="A8" s="9">
        <v>2</v>
      </c>
      <c r="B8" s="9" t="s">
        <v>19</v>
      </c>
      <c r="C8" s="32" t="s">
        <v>39</v>
      </c>
      <c r="D8" s="10">
        <f>SUM('Devon Tomlinson'!K7)</f>
        <v>14</v>
      </c>
      <c r="E8" s="10">
        <f>SUM('Devon Tomlinson'!L7)</f>
        <v>2735.01</v>
      </c>
      <c r="F8" s="30">
        <f>SUM('Devon Tomlinson'!M7)</f>
        <v>195.35785714285717</v>
      </c>
      <c r="G8" s="10">
        <f>SUM('Devon Tomlinson'!N7)</f>
        <v>44</v>
      </c>
      <c r="H8" s="30">
        <f>SUM('Devon Tomlinson'!O7)</f>
        <v>239.35785714285717</v>
      </c>
    </row>
    <row r="9" spans="1:8 16384:16384" x14ac:dyDescent="0.25">
      <c r="A9" s="9">
        <v>3</v>
      </c>
      <c r="B9" s="9" t="s">
        <v>19</v>
      </c>
      <c r="C9" s="35" t="s">
        <v>49</v>
      </c>
      <c r="D9" s="10">
        <f>SUM('Adam Peightal'!K5)</f>
        <v>6</v>
      </c>
      <c r="E9" s="10">
        <f>SUM('Adam Peightal'!L5)</f>
        <v>1148</v>
      </c>
      <c r="F9" s="30">
        <f>SUM('Adam Peightal'!M5)</f>
        <v>191.33333333333334</v>
      </c>
      <c r="G9" s="10">
        <f>SUM('Adam Peightal'!N5)</f>
        <v>20</v>
      </c>
      <c r="H9" s="30">
        <f>SUM('Adam Peightal'!O5)</f>
        <v>211.33333333333334</v>
      </c>
    </row>
    <row r="10" spans="1:8 16384:16384" x14ac:dyDescent="0.25">
      <c r="A10" s="9">
        <v>4</v>
      </c>
      <c r="B10" s="9" t="s">
        <v>19</v>
      </c>
      <c r="C10" s="35" t="s">
        <v>50</v>
      </c>
      <c r="D10" s="10">
        <f>SUM('Bill Kushner'!K7)</f>
        <v>16</v>
      </c>
      <c r="E10" s="10">
        <f>SUM('Bill Kushner'!L7)</f>
        <v>2948</v>
      </c>
      <c r="F10" s="30">
        <f>SUM('Bill Kushner'!M7)</f>
        <v>184.25</v>
      </c>
      <c r="G10" s="10">
        <f>SUM('Bill Kushner'!N7)</f>
        <v>15</v>
      </c>
      <c r="H10" s="30">
        <f>SUM('Bill Kushner'!O7)</f>
        <v>199.25</v>
      </c>
    </row>
    <row r="11" spans="1:8 16384:16384" x14ac:dyDescent="0.25">
      <c r="A11" s="9">
        <v>5</v>
      </c>
      <c r="B11" s="9" t="s">
        <v>19</v>
      </c>
      <c r="C11" s="32" t="s">
        <v>41</v>
      </c>
      <c r="D11" s="10">
        <f>SUM('Jeff Lloyd'!K5)</f>
        <v>4</v>
      </c>
      <c r="E11" s="10">
        <f>SUM('Jeff Lloyd'!L5)</f>
        <v>743</v>
      </c>
      <c r="F11" s="30">
        <f>SUM('Jeff Lloyd'!M5)</f>
        <v>185.75</v>
      </c>
      <c r="G11" s="10">
        <f>SUM('Jeff Lloyd'!N5)</f>
        <v>3</v>
      </c>
      <c r="H11" s="30">
        <f>SUM('Jeff Lloyd'!O5)</f>
        <v>188.75</v>
      </c>
    </row>
    <row r="12" spans="1:8 16384:16384" x14ac:dyDescent="0.25">
      <c r="A12" s="9">
        <v>6</v>
      </c>
      <c r="B12" s="9" t="s">
        <v>19</v>
      </c>
      <c r="C12" s="31" t="s">
        <v>46</v>
      </c>
      <c r="D12" s="10">
        <f>SUM('Theodore Farkas'!K5)</f>
        <v>4</v>
      </c>
      <c r="E12" s="10">
        <f>SUM('Theodore Farkas'!L5)</f>
        <v>730</v>
      </c>
      <c r="F12" s="30">
        <f>SUM('Theodore Farkas'!M5)</f>
        <v>182.5</v>
      </c>
      <c r="G12" s="10">
        <f>SUM('Theodore Farkas'!N5)</f>
        <v>2</v>
      </c>
      <c r="H12" s="30">
        <f>SUM('Theodore Farkas'!O5)</f>
        <v>184.5</v>
      </c>
      <c r="XFD12" s="10"/>
    </row>
    <row r="13" spans="1:8 16384:16384" x14ac:dyDescent="0.25">
      <c r="C13" s="15"/>
      <c r="D13" s="10"/>
      <c r="E13" s="10"/>
      <c r="G13" s="10"/>
    </row>
    <row r="14" spans="1:8 16384:16384" ht="28.5" x14ac:dyDescent="0.45">
      <c r="A14" s="11"/>
      <c r="B14" s="11"/>
      <c r="C14" s="14" t="s">
        <v>42</v>
      </c>
      <c r="D14" s="11"/>
      <c r="E14" s="11"/>
      <c r="F14" s="28"/>
      <c r="G14" s="11"/>
      <c r="H14" s="28"/>
    </row>
    <row r="15" spans="1:8 16384:16384" ht="18.75" x14ac:dyDescent="0.3">
      <c r="A15" s="11"/>
      <c r="B15" s="11"/>
      <c r="C15" s="11"/>
      <c r="D15" s="17" t="s">
        <v>24</v>
      </c>
      <c r="E15" s="11"/>
      <c r="F15" s="28"/>
      <c r="G15" s="11"/>
      <c r="H15" s="28"/>
    </row>
    <row r="16" spans="1:8 16384:16384" x14ac:dyDescent="0.25">
      <c r="A16" s="11"/>
      <c r="B16" s="11"/>
      <c r="C16" s="11"/>
      <c r="D16" s="11"/>
      <c r="E16" s="11"/>
      <c r="F16" s="28"/>
      <c r="G16" s="11"/>
      <c r="H16" s="28"/>
    </row>
    <row r="17" spans="1:8" ht="18.75" x14ac:dyDescent="0.4">
      <c r="A17" s="12" t="s">
        <v>0</v>
      </c>
      <c r="B17" s="12" t="s">
        <v>1</v>
      </c>
      <c r="C17" s="12" t="s">
        <v>2</v>
      </c>
      <c r="D17" s="12" t="s">
        <v>20</v>
      </c>
      <c r="E17" s="12" t="s">
        <v>16</v>
      </c>
      <c r="F17" s="29" t="s">
        <v>17</v>
      </c>
      <c r="G17" s="12" t="s">
        <v>14</v>
      </c>
      <c r="H17" s="29" t="s">
        <v>18</v>
      </c>
    </row>
    <row r="18" spans="1:8" x14ac:dyDescent="0.25">
      <c r="A18" s="9">
        <v>1</v>
      </c>
      <c r="B18" s="9" t="s">
        <v>40</v>
      </c>
      <c r="C18" s="32" t="s">
        <v>34</v>
      </c>
      <c r="D18" s="10">
        <f>SUM('Jim Peightal'!K8)</f>
        <v>20</v>
      </c>
      <c r="E18" s="10">
        <f>SUM('Jim Peightal'!L8)</f>
        <v>3809.02</v>
      </c>
      <c r="F18" s="30">
        <f>SUM('Jim Peightal'!M8)</f>
        <v>190.45099999999999</v>
      </c>
      <c r="G18" s="10">
        <f>SUM('Jim Peightal'!N8)</f>
        <v>79</v>
      </c>
      <c r="H18" s="30">
        <f>SUM('Jim Peightal'!O8)</f>
        <v>269.45100000000002</v>
      </c>
    </row>
    <row r="19" spans="1:8" x14ac:dyDescent="0.25">
      <c r="A19" s="9">
        <v>2</v>
      </c>
      <c r="B19" s="9" t="s">
        <v>40</v>
      </c>
      <c r="C19" s="31" t="s">
        <v>28</v>
      </c>
      <c r="D19" s="10">
        <f>SUM('Jake Radwanski'!K8)</f>
        <v>20</v>
      </c>
      <c r="E19" s="10">
        <f>SUM('Jake Radwanski'!L8)</f>
        <v>3764.0010000000002</v>
      </c>
      <c r="F19" s="30">
        <f>SUM('Jake Radwanski'!M8)</f>
        <v>188.20005</v>
      </c>
      <c r="G19" s="10">
        <f>SUM('Jake Radwanski'!N8)</f>
        <v>39</v>
      </c>
      <c r="H19" s="30">
        <f>SUM('Jake Radwanski'!O8)</f>
        <v>227.20005</v>
      </c>
    </row>
    <row r="20" spans="1:8" x14ac:dyDescent="0.25">
      <c r="A20" s="9">
        <v>3</v>
      </c>
      <c r="B20" s="9" t="s">
        <v>40</v>
      </c>
      <c r="C20" s="32" t="s">
        <v>36</v>
      </c>
      <c r="D20" s="10">
        <f>SUM('Chuck Brooks'!K8)</f>
        <v>20</v>
      </c>
      <c r="E20" s="10">
        <f>SUM('Chuck Brooks'!L8)</f>
        <v>3678</v>
      </c>
      <c r="F20" s="30">
        <f>SUM('Chuck Brooks'!M8)</f>
        <v>183.9</v>
      </c>
      <c r="G20" s="10">
        <f>SUM('Chuck Brooks'!N8)</f>
        <v>18</v>
      </c>
      <c r="H20" s="30">
        <f>SUM('Chuck Brooks'!O8)</f>
        <v>201.9</v>
      </c>
    </row>
    <row r="21" spans="1:8" x14ac:dyDescent="0.25">
      <c r="A21" s="36"/>
      <c r="B21" s="36"/>
      <c r="C21" s="40"/>
      <c r="D21" s="38"/>
      <c r="E21" s="38"/>
      <c r="F21" s="39"/>
      <c r="G21" s="38"/>
      <c r="H21" s="39"/>
    </row>
    <row r="22" spans="1:8" x14ac:dyDescent="0.25">
      <c r="C22" s="15"/>
      <c r="D22" s="10"/>
      <c r="E22" s="10"/>
      <c r="G22" s="10"/>
    </row>
    <row r="23" spans="1:8" x14ac:dyDescent="0.25">
      <c r="A23" s="11"/>
      <c r="B23" s="11"/>
      <c r="C23" s="11"/>
      <c r="D23" s="11"/>
      <c r="E23" s="11"/>
      <c r="F23" s="28"/>
      <c r="G23" s="11"/>
      <c r="H23" s="28"/>
    </row>
    <row r="24" spans="1:8" ht="28.5" x14ac:dyDescent="0.45">
      <c r="A24" s="11"/>
      <c r="B24" s="11"/>
      <c r="C24" s="14" t="s">
        <v>43</v>
      </c>
      <c r="D24" s="11"/>
      <c r="E24" s="11"/>
      <c r="F24" s="28"/>
      <c r="G24" s="11"/>
      <c r="H24" s="28"/>
    </row>
    <row r="25" spans="1:8" ht="18.75" x14ac:dyDescent="0.3">
      <c r="A25" s="11"/>
      <c r="B25" s="11"/>
      <c r="C25" s="11"/>
      <c r="D25" s="17" t="s">
        <v>24</v>
      </c>
      <c r="E25" s="11"/>
      <c r="F25" s="28"/>
      <c r="G25" s="11"/>
      <c r="H25" s="28"/>
    </row>
    <row r="26" spans="1:8" x14ac:dyDescent="0.25">
      <c r="A26" s="11"/>
      <c r="B26" s="11"/>
      <c r="C26" s="11"/>
      <c r="D26" s="11"/>
      <c r="E26" s="11"/>
      <c r="F26" s="28"/>
      <c r="G26" s="11"/>
      <c r="H26" s="28"/>
    </row>
    <row r="27" spans="1:8" ht="18.75" x14ac:dyDescent="0.4">
      <c r="A27" s="12" t="s">
        <v>0</v>
      </c>
      <c r="B27" s="12" t="s">
        <v>1</v>
      </c>
      <c r="C27" s="12" t="s">
        <v>2</v>
      </c>
      <c r="D27" s="12" t="s">
        <v>20</v>
      </c>
      <c r="E27" s="12" t="s">
        <v>16</v>
      </c>
      <c r="F27" s="29" t="s">
        <v>17</v>
      </c>
      <c r="G27" s="12" t="s">
        <v>14</v>
      </c>
      <c r="H27" s="29" t="s">
        <v>18</v>
      </c>
    </row>
    <row r="28" spans="1:8" x14ac:dyDescent="0.25">
      <c r="A28" s="9">
        <v>1</v>
      </c>
      <c r="B28" s="9" t="s">
        <v>22</v>
      </c>
      <c r="C28" s="34" t="s">
        <v>38</v>
      </c>
      <c r="D28" s="10">
        <f>SUM('Ronald Blasko'!K7)</f>
        <v>20</v>
      </c>
      <c r="E28" s="10">
        <f>SUM('Ronald Blasko'!L7)</f>
        <v>3842</v>
      </c>
      <c r="F28" s="30">
        <f>SUM('Ronald Blasko'!M7)</f>
        <v>192.1</v>
      </c>
      <c r="G28" s="10">
        <f>SUM('Ronald Blasko'!N7)</f>
        <v>68</v>
      </c>
      <c r="H28" s="30">
        <f>SUM('Ronald Blasko'!O7)</f>
        <v>260.10000000000002</v>
      </c>
    </row>
    <row r="29" spans="1:8" x14ac:dyDescent="0.25">
      <c r="A29" s="9">
        <v>2</v>
      </c>
      <c r="B29" s="9" t="s">
        <v>22</v>
      </c>
      <c r="C29" s="32" t="s">
        <v>36</v>
      </c>
      <c r="D29" s="10">
        <f>SUM('Chuck Brooks'!K18)</f>
        <v>20</v>
      </c>
      <c r="E29" s="10">
        <f>SUM('Chuck Brooks'!L18)</f>
        <v>3804.01</v>
      </c>
      <c r="F29" s="30">
        <f>SUM('Chuck Brooks'!M18)</f>
        <v>190.20050000000001</v>
      </c>
      <c r="G29" s="10">
        <f>SUM('Chuck Brooks'!N18)</f>
        <v>39</v>
      </c>
      <c r="H29" s="30">
        <f>SUM('Chuck Brooks'!O18)</f>
        <v>229.20050000000001</v>
      </c>
    </row>
    <row r="30" spans="1:8" x14ac:dyDescent="0.25">
      <c r="A30" s="9">
        <v>3</v>
      </c>
      <c r="B30" s="9" t="s">
        <v>22</v>
      </c>
      <c r="C30" s="33" t="s">
        <v>34</v>
      </c>
      <c r="D30" s="10">
        <f>SUM('Jim Peightal'!K19)</f>
        <v>20</v>
      </c>
      <c r="E30" s="10">
        <f>SUM('Jim Peightal'!L19)</f>
        <v>3733</v>
      </c>
      <c r="F30" s="30">
        <f>SUM('Jim Peightal'!M19)</f>
        <v>186.65</v>
      </c>
      <c r="G30" s="10">
        <f>SUM('Jim Peightal'!N19)</f>
        <v>22</v>
      </c>
      <c r="H30" s="30">
        <f>SUM('Jim Peightal'!O19)</f>
        <v>208.65</v>
      </c>
    </row>
    <row r="31" spans="1:8" x14ac:dyDescent="0.25">
      <c r="A31" s="9">
        <v>4</v>
      </c>
      <c r="B31" s="9" t="s">
        <v>22</v>
      </c>
      <c r="C31" s="32" t="s">
        <v>30</v>
      </c>
      <c r="D31" s="10">
        <f>SUM('James Marsh'!K8)</f>
        <v>20</v>
      </c>
      <c r="E31" s="10">
        <f>SUM('James Marsh'!L8)</f>
        <v>3733</v>
      </c>
      <c r="F31" s="30">
        <f>SUM('James Marsh'!M8)</f>
        <v>186.65</v>
      </c>
      <c r="G31" s="10">
        <f>SUM('James Marsh'!N8)</f>
        <v>17</v>
      </c>
      <c r="H31" s="30">
        <f>SUM('James Marsh'!O8)</f>
        <v>203.65</v>
      </c>
    </row>
    <row r="32" spans="1:8" x14ac:dyDescent="0.25">
      <c r="A32" s="9">
        <v>5</v>
      </c>
      <c r="B32" s="9" t="s">
        <v>22</v>
      </c>
      <c r="C32" s="32" t="s">
        <v>41</v>
      </c>
      <c r="D32" s="10">
        <f>SUM('Jeff Lloyd'!K16)</f>
        <v>20</v>
      </c>
      <c r="E32" s="10">
        <f>SUM('Jeff Lloyd'!L16)</f>
        <v>3669</v>
      </c>
      <c r="F32" s="30">
        <f>SUM('Jeff Lloyd'!M16)</f>
        <v>183.45</v>
      </c>
      <c r="G32" s="10">
        <f>SUM('Jeff Lloyd'!N16)</f>
        <v>14</v>
      </c>
      <c r="H32" s="30">
        <f>SUM('Jeff Lloyd'!O16)</f>
        <v>197.45</v>
      </c>
    </row>
    <row r="33" spans="1:8" x14ac:dyDescent="0.25">
      <c r="A33" s="9">
        <v>6</v>
      </c>
      <c r="B33" s="9" t="s">
        <v>22</v>
      </c>
      <c r="C33" s="33" t="s">
        <v>35</v>
      </c>
      <c r="D33" s="10">
        <f>SUM('Jan Marsh'!K8)</f>
        <v>20</v>
      </c>
      <c r="E33" s="10">
        <f>SUM('Jan Marsh'!L8)</f>
        <v>3672</v>
      </c>
      <c r="F33" s="30">
        <f>SUM('Jan Marsh'!M8)</f>
        <v>183.6</v>
      </c>
      <c r="G33" s="10">
        <f>SUM('Jan Marsh'!N8)</f>
        <v>12</v>
      </c>
      <c r="H33" s="30">
        <f>SUM('Jan Marsh'!O8)</f>
        <v>195.6</v>
      </c>
    </row>
    <row r="34" spans="1:8" x14ac:dyDescent="0.25">
      <c r="A34" s="36"/>
      <c r="B34" s="36"/>
      <c r="C34" s="41"/>
      <c r="D34" s="38"/>
      <c r="E34" s="38"/>
      <c r="F34" s="39"/>
      <c r="G34" s="38"/>
      <c r="H34" s="39"/>
    </row>
    <row r="35" spans="1:8" x14ac:dyDescent="0.25">
      <c r="C35" s="16"/>
      <c r="D35" s="10"/>
      <c r="E35" s="10"/>
      <c r="G35" s="10"/>
    </row>
    <row r="36" spans="1:8" x14ac:dyDescent="0.25">
      <c r="A36" s="11"/>
      <c r="B36" s="11"/>
      <c r="C36" s="11"/>
      <c r="D36" s="11"/>
      <c r="E36" s="11"/>
      <c r="F36" s="28"/>
      <c r="G36" s="11"/>
      <c r="H36" s="28"/>
    </row>
    <row r="37" spans="1:8" ht="28.5" x14ac:dyDescent="0.45">
      <c r="A37" s="11"/>
      <c r="B37" s="11"/>
      <c r="C37" s="14" t="s">
        <v>44</v>
      </c>
      <c r="D37" s="11"/>
      <c r="E37" s="11"/>
      <c r="F37" s="28"/>
      <c r="G37" s="11"/>
      <c r="H37" s="28"/>
    </row>
    <row r="38" spans="1:8" ht="18.75" x14ac:dyDescent="0.3">
      <c r="A38" s="11"/>
      <c r="B38" s="11"/>
      <c r="C38" s="11"/>
      <c r="D38" s="17" t="s">
        <v>24</v>
      </c>
      <c r="E38" s="11"/>
      <c r="F38" s="28"/>
      <c r="G38" s="11"/>
      <c r="H38" s="28"/>
    </row>
    <row r="39" spans="1:8" x14ac:dyDescent="0.25">
      <c r="A39" s="11"/>
      <c r="B39" s="11"/>
      <c r="C39" s="11"/>
      <c r="D39" s="11"/>
      <c r="E39" s="11"/>
      <c r="F39" s="28"/>
      <c r="G39" s="11"/>
      <c r="H39" s="28"/>
    </row>
    <row r="40" spans="1:8" ht="18.75" x14ac:dyDescent="0.4">
      <c r="A40" s="12" t="s">
        <v>0</v>
      </c>
      <c r="B40" s="12" t="s">
        <v>1</v>
      </c>
      <c r="C40" s="12" t="s">
        <v>2</v>
      </c>
      <c r="D40" s="12" t="s">
        <v>20</v>
      </c>
      <c r="E40" s="12" t="s">
        <v>16</v>
      </c>
      <c r="F40" s="29" t="s">
        <v>17</v>
      </c>
      <c r="G40" s="12" t="s">
        <v>14</v>
      </c>
      <c r="H40" s="29" t="s">
        <v>18</v>
      </c>
    </row>
    <row r="41" spans="1:8" x14ac:dyDescent="0.25">
      <c r="A41" s="9">
        <v>1</v>
      </c>
      <c r="B41" s="9" t="s">
        <v>21</v>
      </c>
      <c r="C41" s="31" t="s">
        <v>29</v>
      </c>
      <c r="D41" s="10">
        <f>SUM('Doug Gates'!K8)</f>
        <v>20</v>
      </c>
      <c r="E41" s="10">
        <f>SUM('Doug Gates'!L8)</f>
        <v>3723.0200000000004</v>
      </c>
      <c r="F41" s="30">
        <f>SUM('Doug Gates'!M8)</f>
        <v>186.15100000000001</v>
      </c>
      <c r="G41" s="10">
        <f>SUM('Doug Gates'!N8)</f>
        <v>66</v>
      </c>
      <c r="H41" s="30">
        <f>SUM('Doug Gates'!O8)</f>
        <v>252.15100000000001</v>
      </c>
    </row>
    <row r="42" spans="1:8" x14ac:dyDescent="0.25">
      <c r="A42" s="9">
        <v>2</v>
      </c>
      <c r="B42" s="9" t="s">
        <v>21</v>
      </c>
      <c r="C42" s="32" t="s">
        <v>41</v>
      </c>
      <c r="D42" s="10">
        <f>SUM('Jeff Lloyd'!K26)</f>
        <v>20</v>
      </c>
      <c r="E42" s="10">
        <f>SUM('Jeff Lloyd'!L26)</f>
        <v>3625.01</v>
      </c>
      <c r="F42" s="30">
        <f>SUM('Jeff Lloyd'!M26)</f>
        <v>181.25050000000002</v>
      </c>
      <c r="G42" s="10">
        <f>SUM('Jeff Lloyd'!N26)</f>
        <v>32</v>
      </c>
      <c r="H42" s="30">
        <f>SUM('Jeff Lloyd'!O26)</f>
        <v>213.25050000000002</v>
      </c>
    </row>
    <row r="43" spans="1:8" x14ac:dyDescent="0.25">
      <c r="A43" s="9">
        <v>3</v>
      </c>
      <c r="B43" s="9" t="s">
        <v>21</v>
      </c>
      <c r="C43" s="31" t="s">
        <v>32</v>
      </c>
      <c r="D43" s="10">
        <f>SUM('Pam Gates'!K8)</f>
        <v>20</v>
      </c>
      <c r="E43" s="10">
        <f>SUM('Pam Gates'!L8)</f>
        <v>3631.0200000000004</v>
      </c>
      <c r="F43" s="30">
        <f>SUM('Pam Gates'!M8)</f>
        <v>181.55100000000002</v>
      </c>
      <c r="G43" s="10">
        <f>SUM('Pam Gates'!N8)</f>
        <v>38</v>
      </c>
      <c r="H43" s="30">
        <f>SUM('Pam Gates'!O8)</f>
        <v>219.55100000000002</v>
      </c>
    </row>
    <row r="44" spans="1:8" x14ac:dyDescent="0.25">
      <c r="A44" s="36"/>
      <c r="B44" s="36"/>
      <c r="C44" s="40"/>
      <c r="D44" s="38"/>
      <c r="E44" s="38"/>
      <c r="F44" s="39"/>
      <c r="G44" s="38"/>
      <c r="H44" s="39"/>
    </row>
    <row r="45" spans="1:8" x14ac:dyDescent="0.25">
      <c r="A45" s="9">
        <v>4</v>
      </c>
      <c r="B45" s="9" t="s">
        <v>21</v>
      </c>
      <c r="C45" s="32" t="s">
        <v>47</v>
      </c>
      <c r="D45" s="10">
        <f>SUM('Scott Borelle'!K7)</f>
        <v>14</v>
      </c>
      <c r="E45" s="10">
        <f>SUM('Scott Borelle'!L7)</f>
        <v>2476</v>
      </c>
      <c r="F45" s="30">
        <f>SUM('Scott Borelle'!M7)</f>
        <v>176.85714285714286</v>
      </c>
      <c r="G45" s="10">
        <f>SUM('Scott Borelle'!N7)</f>
        <v>8</v>
      </c>
      <c r="H45" s="30">
        <f>SUM('Scott Borelle'!O7)</f>
        <v>184.85714285714286</v>
      </c>
    </row>
  </sheetData>
  <sortState xmlns:xlrd2="http://schemas.microsoft.com/office/spreadsheetml/2017/richdata2" ref="C8:H12">
    <sortCondition descending="1" ref="H6:H12"/>
  </sortState>
  <hyperlinks>
    <hyperlink ref="C31" location="'James Marsh'!A1" display="James Marsh" xr:uid="{31F1DD21-560B-4C83-995E-3A4BA44ED992}"/>
    <hyperlink ref="C43" location="'Pam Gates'!A1" display="Pam Gates" xr:uid="{E5C52AD4-A2C6-4D00-8540-EE294259A184}"/>
    <hyperlink ref="C41" location="'Doug Gates'!A1" display="Doug Gates" xr:uid="{D19C91C4-28C4-4800-B73A-B15881C19860}"/>
    <hyperlink ref="C30" location="'Jim Peightal'!A1" display="Jim Peightal" xr:uid="{46230B0C-4843-48E6-805B-048B06AC0798}"/>
    <hyperlink ref="C19" location="'Jake Radwanski'!A1" display="Jake Radwanski" xr:uid="{7A036FF1-0431-4B0D-8C26-EEBEF31DDDDA}"/>
    <hyperlink ref="C8" location="'Devon Tomlinson'!A1" display="Devon Tomlinson" xr:uid="{3FB91535-727F-47B3-8AA7-EB76A208E5E3}"/>
    <hyperlink ref="C33" location="'Jan Marsh'!A1" display="Jan Marsh" xr:uid="{8DAC5884-0002-4315-A902-2FA37E13C55B}"/>
    <hyperlink ref="C29" location="'Chuck Brooks'!A1" display="Chuck Brooks" xr:uid="{B2937A49-EFB4-4BA4-BD38-DAF5B5D313B2}"/>
    <hyperlink ref="C11" location="'Jeff Lloyd'!A1" display="Jeff Lloyd" xr:uid="{0B9153B4-7ECA-4D00-8B8C-0AC88AAFD4DF}"/>
    <hyperlink ref="C32" location="'Jeff Lloyd'!A1" display="Jeff Lloyd" xr:uid="{E7009340-DB94-4C4B-98B7-D222591B589C}"/>
    <hyperlink ref="C12" location="'Theodore Farkas'!A1" display="Theodore Farkas" xr:uid="{BF5DBCC2-ADDF-47C4-AA97-61C6A04450A6}"/>
    <hyperlink ref="C20" location="'Chuck Brooks'!A1" display="Chuck Brooks" xr:uid="{83D7CD68-6ABB-4572-83E1-7188F3D85CBC}"/>
    <hyperlink ref="C18" location="'Jim Peightal'!A1" display="Jim Peightal" xr:uid="{3254E972-7255-40D0-BFC3-BF8976FEDA3D}"/>
    <hyperlink ref="C42" location="'Jeff Lloyd'!A1" display="Jeff Lloyd" xr:uid="{C219D054-14C6-4F38-91A3-D5F995BEE456}"/>
    <hyperlink ref="C45" location="'Scott Borelle'!A1" display="Scott  Borelle" xr:uid="{F132704B-FC2D-4517-BE50-20869C841962}"/>
    <hyperlink ref="C6" location="'Ronald Blasko'!A1" display="Ron Blasko" xr:uid="{E2BAF9AD-1F17-42DD-BED4-67E3AE8ABCBE}"/>
    <hyperlink ref="C28" location="'Ronald Blasko'!A1" display="Ron Blasko" xr:uid="{C835B313-75A7-416F-9749-98E0AF310621}"/>
    <hyperlink ref="C9" location="'Adam Peightal'!A1" display="Adam Peightal" xr:uid="{84806F8E-6176-441E-A5B3-2B8D37B5718B}"/>
    <hyperlink ref="C10" location="'Bill Kushner'!A1" display="Bill Kushner" xr:uid="{1885B3BE-BA61-4EEF-B7F7-15218336CCF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46D4D-8FFD-4199-B75F-9FE622E9D156}">
  <dimension ref="A1:Q26"/>
  <sheetViews>
    <sheetView workbookViewId="0">
      <selection activeCell="A23" sqref="A23:O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25</v>
      </c>
      <c r="B2" s="19" t="s">
        <v>41</v>
      </c>
      <c r="C2" s="20">
        <v>44702</v>
      </c>
      <c r="D2" s="21" t="s">
        <v>33</v>
      </c>
      <c r="E2" s="22">
        <v>192</v>
      </c>
      <c r="F2" s="22">
        <v>186</v>
      </c>
      <c r="G2" s="22">
        <v>180</v>
      </c>
      <c r="H2" s="22">
        <v>185</v>
      </c>
      <c r="I2" s="22"/>
      <c r="J2" s="22"/>
      <c r="K2" s="23">
        <v>4</v>
      </c>
      <c r="L2" s="23">
        <v>743</v>
      </c>
      <c r="M2" s="24">
        <v>185.75</v>
      </c>
      <c r="N2" s="25">
        <v>3</v>
      </c>
      <c r="O2" s="26">
        <v>188.75</v>
      </c>
    </row>
    <row r="5" spans="1:17" x14ac:dyDescent="0.25">
      <c r="K5" s="8">
        <f>SUM(K2:K4)</f>
        <v>4</v>
      </c>
      <c r="L5" s="8">
        <f>SUM(L2:L4)</f>
        <v>743</v>
      </c>
      <c r="M5" s="13">
        <f>SUM(L5/K5)</f>
        <v>185.75</v>
      </c>
      <c r="N5" s="8">
        <f>SUM(N2:N4)</f>
        <v>3</v>
      </c>
      <c r="O5" s="13">
        <f>SUM(M5+N5)</f>
        <v>188.75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18" t="s">
        <v>27</v>
      </c>
      <c r="B10" s="19" t="s">
        <v>41</v>
      </c>
      <c r="C10" s="20">
        <v>44702</v>
      </c>
      <c r="D10" s="21" t="s">
        <v>33</v>
      </c>
      <c r="E10" s="22">
        <v>191</v>
      </c>
      <c r="F10" s="22">
        <v>182</v>
      </c>
      <c r="G10" s="22">
        <v>179</v>
      </c>
      <c r="H10" s="22">
        <v>184</v>
      </c>
      <c r="I10" s="22"/>
      <c r="J10" s="22"/>
      <c r="K10" s="23">
        <v>4</v>
      </c>
      <c r="L10" s="23">
        <v>736</v>
      </c>
      <c r="M10" s="24">
        <v>184</v>
      </c>
      <c r="N10" s="25">
        <v>2</v>
      </c>
      <c r="O10" s="26">
        <v>186</v>
      </c>
    </row>
    <row r="11" spans="1:17" x14ac:dyDescent="0.25">
      <c r="A11" s="18" t="s">
        <v>27</v>
      </c>
      <c r="B11" s="19" t="s">
        <v>41</v>
      </c>
      <c r="C11" s="20">
        <v>44730</v>
      </c>
      <c r="D11" s="21" t="s">
        <v>33</v>
      </c>
      <c r="E11" s="22">
        <v>184</v>
      </c>
      <c r="F11" s="22">
        <v>187</v>
      </c>
      <c r="G11" s="22">
        <v>181</v>
      </c>
      <c r="H11" s="22">
        <v>170</v>
      </c>
      <c r="I11" s="22">
        <v>183</v>
      </c>
      <c r="J11" s="22">
        <v>183</v>
      </c>
      <c r="K11" s="23">
        <v>6</v>
      </c>
      <c r="L11" s="23">
        <v>1088</v>
      </c>
      <c r="M11" s="24">
        <v>181.33333333333334</v>
      </c>
      <c r="N11" s="25">
        <v>6</v>
      </c>
      <c r="O11" s="26">
        <v>187.33333333333334</v>
      </c>
    </row>
    <row r="12" spans="1:17" x14ac:dyDescent="0.25">
      <c r="A12" s="18" t="s">
        <v>27</v>
      </c>
      <c r="B12" s="19" t="s">
        <v>41</v>
      </c>
      <c r="C12" s="20">
        <v>44758</v>
      </c>
      <c r="D12" s="21" t="s">
        <v>33</v>
      </c>
      <c r="E12" s="22">
        <v>188</v>
      </c>
      <c r="F12" s="22">
        <v>188</v>
      </c>
      <c r="G12" s="22">
        <v>179</v>
      </c>
      <c r="H12" s="22">
        <v>187</v>
      </c>
      <c r="I12" s="22"/>
      <c r="J12" s="22"/>
      <c r="K12" s="23">
        <v>4</v>
      </c>
      <c r="L12" s="23">
        <v>742</v>
      </c>
      <c r="M12" s="24">
        <v>185.5</v>
      </c>
      <c r="N12" s="25">
        <v>2</v>
      </c>
      <c r="O12" s="26">
        <v>187.5</v>
      </c>
    </row>
    <row r="13" spans="1:17" x14ac:dyDescent="0.25">
      <c r="A13" s="18" t="s">
        <v>27</v>
      </c>
      <c r="B13" s="19" t="s">
        <v>41</v>
      </c>
      <c r="C13" s="20">
        <v>44793</v>
      </c>
      <c r="D13" s="21" t="s">
        <v>33</v>
      </c>
      <c r="E13" s="22">
        <v>185</v>
      </c>
      <c r="F13" s="22">
        <v>179</v>
      </c>
      <c r="G13" s="22">
        <v>181</v>
      </c>
      <c r="H13" s="22">
        <v>185</v>
      </c>
      <c r="I13" s="22">
        <v>189</v>
      </c>
      <c r="J13" s="22">
        <v>184</v>
      </c>
      <c r="K13" s="23">
        <v>6</v>
      </c>
      <c r="L13" s="23">
        <v>1103</v>
      </c>
      <c r="M13" s="24">
        <v>183.83333333333334</v>
      </c>
      <c r="N13" s="25">
        <v>4</v>
      </c>
      <c r="O13" s="26">
        <v>187.83333333333334</v>
      </c>
    </row>
    <row r="16" spans="1:17" x14ac:dyDescent="0.25">
      <c r="K16" s="8">
        <f>SUM(K10:K15)</f>
        <v>20</v>
      </c>
      <c r="L16" s="8">
        <f>SUM(L10:L15)</f>
        <v>3669</v>
      </c>
      <c r="M16" s="13">
        <f>SUM(L16/K16)</f>
        <v>183.45</v>
      </c>
      <c r="N16" s="8">
        <f>SUM(N10:N15)</f>
        <v>14</v>
      </c>
      <c r="O16" s="13">
        <f>SUM(M16+N16)</f>
        <v>197.45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18" t="s">
        <v>31</v>
      </c>
      <c r="B20" s="19" t="s">
        <v>41</v>
      </c>
      <c r="C20" s="20">
        <v>44702</v>
      </c>
      <c r="D20" s="21" t="s">
        <v>33</v>
      </c>
      <c r="E20" s="22">
        <v>185.01</v>
      </c>
      <c r="F20" s="22">
        <v>188</v>
      </c>
      <c r="G20" s="22">
        <v>186</v>
      </c>
      <c r="H20" s="22">
        <v>185</v>
      </c>
      <c r="I20" s="22"/>
      <c r="J20" s="22"/>
      <c r="K20" s="23">
        <v>4</v>
      </c>
      <c r="L20" s="23">
        <v>744.01</v>
      </c>
      <c r="M20" s="24">
        <v>186.0025</v>
      </c>
      <c r="N20" s="25">
        <v>13</v>
      </c>
      <c r="O20" s="26">
        <v>199.0025</v>
      </c>
    </row>
    <row r="21" spans="1:15" x14ac:dyDescent="0.25">
      <c r="A21" s="18" t="s">
        <v>31</v>
      </c>
      <c r="B21" s="19" t="s">
        <v>41</v>
      </c>
      <c r="C21" s="20">
        <v>44730</v>
      </c>
      <c r="D21" s="21" t="s">
        <v>33</v>
      </c>
      <c r="E21" s="22">
        <v>177</v>
      </c>
      <c r="F21" s="22">
        <v>186</v>
      </c>
      <c r="G21" s="22">
        <v>182</v>
      </c>
      <c r="H21" s="22">
        <v>168</v>
      </c>
      <c r="I21" s="22">
        <v>172</v>
      </c>
      <c r="J21" s="22">
        <v>167</v>
      </c>
      <c r="K21" s="23">
        <v>6</v>
      </c>
      <c r="L21" s="23">
        <v>1052</v>
      </c>
      <c r="M21" s="24">
        <v>175.33333333333334</v>
      </c>
      <c r="N21" s="25">
        <v>10</v>
      </c>
      <c r="O21" s="26">
        <v>185.33333333333334</v>
      </c>
    </row>
    <row r="22" spans="1:15" x14ac:dyDescent="0.25">
      <c r="A22" s="18" t="s">
        <v>31</v>
      </c>
      <c r="B22" s="19" t="s">
        <v>41</v>
      </c>
      <c r="C22" s="20">
        <v>44758</v>
      </c>
      <c r="D22" s="21" t="s">
        <v>33</v>
      </c>
      <c r="E22" s="22">
        <v>183</v>
      </c>
      <c r="F22" s="22">
        <v>181</v>
      </c>
      <c r="G22" s="22">
        <v>178</v>
      </c>
      <c r="H22" s="22">
        <v>187</v>
      </c>
      <c r="I22" s="22"/>
      <c r="J22" s="22"/>
      <c r="K22" s="23">
        <v>4</v>
      </c>
      <c r="L22" s="23">
        <v>729</v>
      </c>
      <c r="M22" s="24">
        <v>182.25</v>
      </c>
      <c r="N22" s="25">
        <v>3</v>
      </c>
      <c r="O22" s="26">
        <v>185.25</v>
      </c>
    </row>
    <row r="23" spans="1:15" x14ac:dyDescent="0.25">
      <c r="A23" s="18" t="s">
        <v>31</v>
      </c>
      <c r="B23" s="19" t="s">
        <v>41</v>
      </c>
      <c r="C23" s="20">
        <v>44793</v>
      </c>
      <c r="D23" s="21" t="s">
        <v>33</v>
      </c>
      <c r="E23" s="22">
        <v>186</v>
      </c>
      <c r="F23" s="22">
        <v>185</v>
      </c>
      <c r="G23" s="22">
        <v>185</v>
      </c>
      <c r="H23" s="22">
        <v>182</v>
      </c>
      <c r="I23" s="22">
        <v>183</v>
      </c>
      <c r="J23" s="22">
        <v>179</v>
      </c>
      <c r="K23" s="23">
        <v>6</v>
      </c>
      <c r="L23" s="23">
        <v>1100</v>
      </c>
      <c r="M23" s="24">
        <v>183.33333333333334</v>
      </c>
      <c r="N23" s="25">
        <v>6</v>
      </c>
      <c r="O23" s="26">
        <v>189.33333333333334</v>
      </c>
    </row>
    <row r="26" spans="1:15" x14ac:dyDescent="0.25">
      <c r="K26" s="8">
        <f>SUM(K20:K25)</f>
        <v>20</v>
      </c>
      <c r="L26" s="8">
        <f>SUM(L20:L25)</f>
        <v>3625.01</v>
      </c>
      <c r="M26" s="13">
        <f>SUM(L26/K26)</f>
        <v>181.25050000000002</v>
      </c>
      <c r="N26" s="8">
        <f>SUM(N20:N25)</f>
        <v>32</v>
      </c>
      <c r="O26" s="13">
        <f>SUM(M26+N26)</f>
        <v>213.25050000000002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E10:J10 B10:C10" name="Range1_14"/>
    <protectedRange algorithmName="SHA-512" hashValue="ON39YdpmFHfN9f47KpiRvqrKx0V9+erV1CNkpWzYhW/Qyc6aT8rEyCrvauWSYGZK2ia3o7vd3akF07acHAFpOA==" saltValue="yVW9XmDwTqEnmpSGai0KYg==" spinCount="100000" sqref="D10" name="Range1_1_11"/>
    <protectedRange algorithmName="SHA-512" hashValue="ON39YdpmFHfN9f47KpiRvqrKx0V9+erV1CNkpWzYhW/Qyc6aT8rEyCrvauWSYGZK2ia3o7vd3akF07acHAFpOA==" saltValue="yVW9XmDwTqEnmpSGai0KYg==" spinCount="100000" sqref="E20:J20 B20:C20" name="Range1_15"/>
    <protectedRange algorithmName="SHA-512" hashValue="ON39YdpmFHfN9f47KpiRvqrKx0V9+erV1CNkpWzYhW/Qyc6aT8rEyCrvauWSYGZK2ia3o7vd3akF07acHAFpOA==" saltValue="yVW9XmDwTqEnmpSGai0KYg==" spinCount="100000" sqref="D20" name="Range1_1_12"/>
    <protectedRange algorithmName="SHA-512" hashValue="ON39YdpmFHfN9f47KpiRvqrKx0V9+erV1CNkpWzYhW/Qyc6aT8rEyCrvauWSYGZK2ia3o7vd3akF07acHAFpOA==" saltValue="yVW9XmDwTqEnmpSGai0KYg==" spinCount="100000" sqref="E11:J11 B11:C11" name="Range1_33"/>
    <protectedRange algorithmName="SHA-512" hashValue="ON39YdpmFHfN9f47KpiRvqrKx0V9+erV1CNkpWzYhW/Qyc6aT8rEyCrvauWSYGZK2ia3o7vd3akF07acHAFpOA==" saltValue="yVW9XmDwTqEnmpSGai0KYg==" spinCount="100000" sqref="D11" name="Range1_1_29"/>
    <protectedRange algorithmName="SHA-512" hashValue="ON39YdpmFHfN9f47KpiRvqrKx0V9+erV1CNkpWzYhW/Qyc6aT8rEyCrvauWSYGZK2ia3o7vd3akF07acHAFpOA==" saltValue="yVW9XmDwTqEnmpSGai0KYg==" spinCount="100000" sqref="E21:J21 B21:C21" name="Range1_34"/>
    <protectedRange algorithmName="SHA-512" hashValue="ON39YdpmFHfN9f47KpiRvqrKx0V9+erV1CNkpWzYhW/Qyc6aT8rEyCrvauWSYGZK2ia3o7vd3akF07acHAFpOA==" saltValue="yVW9XmDwTqEnmpSGai0KYg==" spinCount="100000" sqref="D21" name="Range1_1_30"/>
    <protectedRange algorithmName="SHA-512" hashValue="ON39YdpmFHfN9f47KpiRvqrKx0V9+erV1CNkpWzYhW/Qyc6aT8rEyCrvauWSYGZK2ia3o7vd3akF07acHAFpOA==" saltValue="yVW9XmDwTqEnmpSGai0KYg==" spinCount="100000" sqref="E12:J12 B12:C12" name="Range1_4"/>
    <protectedRange algorithmName="SHA-512" hashValue="ON39YdpmFHfN9f47KpiRvqrKx0V9+erV1CNkpWzYhW/Qyc6aT8rEyCrvauWSYGZK2ia3o7vd3akF07acHAFpOA==" saltValue="yVW9XmDwTqEnmpSGai0KYg==" spinCount="100000" sqref="D12" name="Range1_1_2"/>
    <protectedRange algorithmName="SHA-512" hashValue="ON39YdpmFHfN9f47KpiRvqrKx0V9+erV1CNkpWzYhW/Qyc6aT8rEyCrvauWSYGZK2ia3o7vd3akF07acHAFpOA==" saltValue="yVW9XmDwTqEnmpSGai0KYg==" spinCount="100000" sqref="E22:J22 B22:C22" name="Range1_5"/>
    <protectedRange algorithmName="SHA-512" hashValue="ON39YdpmFHfN9f47KpiRvqrKx0V9+erV1CNkpWzYhW/Qyc6aT8rEyCrvauWSYGZK2ia3o7vd3akF07acHAFpOA==" saltValue="yVW9XmDwTqEnmpSGai0KYg==" spinCount="100000" sqref="D22" name="Range1_1_7"/>
    <protectedRange algorithmName="SHA-512" hashValue="ON39YdpmFHfN9f47KpiRvqrKx0V9+erV1CNkpWzYhW/Qyc6aT8rEyCrvauWSYGZK2ia3o7vd3akF07acHAFpOA==" saltValue="yVW9XmDwTqEnmpSGai0KYg==" spinCount="100000" sqref="E13:J13 B13:C13" name="Range1_13"/>
    <protectedRange algorithmName="SHA-512" hashValue="ON39YdpmFHfN9f47KpiRvqrKx0V9+erV1CNkpWzYhW/Qyc6aT8rEyCrvauWSYGZK2ia3o7vd3akF07acHAFpOA==" saltValue="yVW9XmDwTqEnmpSGai0KYg==" spinCount="100000" sqref="D13" name="Range1_1_10"/>
    <protectedRange algorithmName="SHA-512" hashValue="ON39YdpmFHfN9f47KpiRvqrKx0V9+erV1CNkpWzYhW/Qyc6aT8rEyCrvauWSYGZK2ia3o7vd3akF07acHAFpOA==" saltValue="yVW9XmDwTqEnmpSGai0KYg==" spinCount="100000" sqref="E23:J23 B23:C23" name="Range1_14_1"/>
    <protectedRange algorithmName="SHA-512" hashValue="ON39YdpmFHfN9f47KpiRvqrKx0V9+erV1CNkpWzYhW/Qyc6aT8rEyCrvauWSYGZK2ia3o7vd3akF07acHAFpOA==" saltValue="yVW9XmDwTqEnmpSGai0KYg==" spinCount="100000" sqref="D23" name="Range1_1_11_1"/>
  </protectedRanges>
  <conditionalFormatting sqref="F2">
    <cfRule type="top10" dxfId="197" priority="59" rank="1"/>
  </conditionalFormatting>
  <conditionalFormatting sqref="G2">
    <cfRule type="top10" dxfId="196" priority="58" rank="1"/>
  </conditionalFormatting>
  <conditionalFormatting sqref="H2">
    <cfRule type="top10" dxfId="195" priority="57" rank="1"/>
  </conditionalFormatting>
  <conditionalFormatting sqref="I2">
    <cfRule type="top10" dxfId="194" priority="55" rank="1"/>
  </conditionalFormatting>
  <conditionalFormatting sqref="J2">
    <cfRule type="top10" dxfId="193" priority="56" rank="1"/>
  </conditionalFormatting>
  <conditionalFormatting sqref="E2">
    <cfRule type="top10" dxfId="192" priority="60" rank="1"/>
  </conditionalFormatting>
  <conditionalFormatting sqref="E10">
    <cfRule type="top10" dxfId="191" priority="54" rank="1"/>
  </conditionalFormatting>
  <conditionalFormatting sqref="F10">
    <cfRule type="top10" dxfId="190" priority="53" rank="1"/>
  </conditionalFormatting>
  <conditionalFormatting sqref="G10">
    <cfRule type="top10" dxfId="189" priority="52" rank="1"/>
  </conditionalFormatting>
  <conditionalFormatting sqref="H10">
    <cfRule type="top10" dxfId="188" priority="51" rank="1"/>
  </conditionalFormatting>
  <conditionalFormatting sqref="I10">
    <cfRule type="top10" dxfId="187" priority="50" rank="1"/>
  </conditionalFormatting>
  <conditionalFormatting sqref="J10">
    <cfRule type="top10" dxfId="186" priority="49" rank="1"/>
  </conditionalFormatting>
  <conditionalFormatting sqref="I20">
    <cfRule type="top10" dxfId="185" priority="42" rank="1"/>
  </conditionalFormatting>
  <conditionalFormatting sqref="H20">
    <cfRule type="top10" dxfId="184" priority="38" rank="1"/>
  </conditionalFormatting>
  <conditionalFormatting sqref="J20">
    <cfRule type="top10" dxfId="183" priority="39" rank="1"/>
  </conditionalFormatting>
  <conditionalFormatting sqref="G20">
    <cfRule type="top10" dxfId="182" priority="41" rank="1"/>
  </conditionalFormatting>
  <conditionalFormatting sqref="F20">
    <cfRule type="top10" dxfId="181" priority="40" rank="1"/>
  </conditionalFormatting>
  <conditionalFormatting sqref="E20">
    <cfRule type="top10" dxfId="180" priority="37" rank="1"/>
  </conditionalFormatting>
  <conditionalFormatting sqref="E11">
    <cfRule type="top10" dxfId="179" priority="36" rank="1"/>
  </conditionalFormatting>
  <conditionalFormatting sqref="F11">
    <cfRule type="top10" dxfId="178" priority="35" rank="1"/>
  </conditionalFormatting>
  <conditionalFormatting sqref="G11">
    <cfRule type="top10" dxfId="177" priority="34" rank="1"/>
  </conditionalFormatting>
  <conditionalFormatting sqref="H11">
    <cfRule type="top10" dxfId="176" priority="33" rank="1"/>
  </conditionalFormatting>
  <conditionalFormatting sqref="I11">
    <cfRule type="top10" dxfId="175" priority="32" rank="1"/>
  </conditionalFormatting>
  <conditionalFormatting sqref="J11">
    <cfRule type="top10" dxfId="174" priority="31" rank="1"/>
  </conditionalFormatting>
  <conditionalFormatting sqref="I21">
    <cfRule type="top10" dxfId="173" priority="30" rank="1"/>
  </conditionalFormatting>
  <conditionalFormatting sqref="H21">
    <cfRule type="top10" dxfId="172" priority="26" rank="1"/>
  </conditionalFormatting>
  <conditionalFormatting sqref="J21">
    <cfRule type="top10" dxfId="171" priority="27" rank="1"/>
  </conditionalFormatting>
  <conditionalFormatting sqref="G21">
    <cfRule type="top10" dxfId="170" priority="29" rank="1"/>
  </conditionalFormatting>
  <conditionalFormatting sqref="F21">
    <cfRule type="top10" dxfId="169" priority="28" rank="1"/>
  </conditionalFormatting>
  <conditionalFormatting sqref="E21">
    <cfRule type="top10" dxfId="168" priority="25" rank="1"/>
  </conditionalFormatting>
  <conditionalFormatting sqref="E12">
    <cfRule type="top10" dxfId="167" priority="24" rank="1"/>
  </conditionalFormatting>
  <conditionalFormatting sqref="F12">
    <cfRule type="top10" dxfId="166" priority="23" rank="1"/>
  </conditionalFormatting>
  <conditionalFormatting sqref="G12">
    <cfRule type="top10" dxfId="165" priority="22" rank="1"/>
  </conditionalFormatting>
  <conditionalFormatting sqref="H12">
    <cfRule type="top10" dxfId="164" priority="21" rank="1"/>
  </conditionalFormatting>
  <conditionalFormatting sqref="I12">
    <cfRule type="top10" dxfId="163" priority="20" rank="1"/>
  </conditionalFormatting>
  <conditionalFormatting sqref="J12">
    <cfRule type="top10" dxfId="162" priority="19" rank="1"/>
  </conditionalFormatting>
  <conditionalFormatting sqref="I22">
    <cfRule type="top10" dxfId="161" priority="18" rank="1"/>
  </conditionalFormatting>
  <conditionalFormatting sqref="H22">
    <cfRule type="top10" dxfId="160" priority="14" rank="1"/>
  </conditionalFormatting>
  <conditionalFormatting sqref="J22">
    <cfRule type="top10" dxfId="159" priority="15" rank="1"/>
  </conditionalFormatting>
  <conditionalFormatting sqref="G22">
    <cfRule type="top10" dxfId="158" priority="17" rank="1"/>
  </conditionalFormatting>
  <conditionalFormatting sqref="F22">
    <cfRule type="top10" dxfId="157" priority="16" rank="1"/>
  </conditionalFormatting>
  <conditionalFormatting sqref="E22">
    <cfRule type="top10" dxfId="156" priority="13" rank="1"/>
  </conditionalFormatting>
  <conditionalFormatting sqref="E13">
    <cfRule type="top10" dxfId="155" priority="12" rank="1"/>
  </conditionalFormatting>
  <conditionalFormatting sqref="F13">
    <cfRule type="top10" dxfId="154" priority="11" rank="1"/>
  </conditionalFormatting>
  <conditionalFormatting sqref="G13">
    <cfRule type="top10" dxfId="153" priority="10" rank="1"/>
  </conditionalFormatting>
  <conditionalFormatting sqref="H13">
    <cfRule type="top10" dxfId="152" priority="9" rank="1"/>
  </conditionalFormatting>
  <conditionalFormatting sqref="I13">
    <cfRule type="top10" dxfId="151" priority="8" rank="1"/>
  </conditionalFormatting>
  <conditionalFormatting sqref="J13">
    <cfRule type="top10" dxfId="150" priority="7" rank="1"/>
  </conditionalFormatting>
  <conditionalFormatting sqref="I23">
    <cfRule type="top10" dxfId="149" priority="6" rank="1"/>
  </conditionalFormatting>
  <conditionalFormatting sqref="H23">
    <cfRule type="top10" dxfId="148" priority="2" rank="1"/>
  </conditionalFormatting>
  <conditionalFormatting sqref="J23">
    <cfRule type="top10" dxfId="147" priority="3" rank="1"/>
  </conditionalFormatting>
  <conditionalFormatting sqref="G23">
    <cfRule type="top10" dxfId="146" priority="5" rank="1"/>
  </conditionalFormatting>
  <conditionalFormatting sqref="F23">
    <cfRule type="top10" dxfId="145" priority="4" rank="1"/>
  </conditionalFormatting>
  <conditionalFormatting sqref="E23">
    <cfRule type="top10" dxfId="144" priority="1" rank="1"/>
  </conditionalFormatting>
  <hyperlinks>
    <hyperlink ref="Q1" location="'PA 2022 Rankings'!A1" display="Back to Ranking" xr:uid="{F466EA07-0BDA-48D8-AD1A-DEA3A7EDAC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F4AD3C-C0D2-4F8E-A14A-5195F60D7F1D}">
          <x14:formula1>
            <xm:f>'C:\Users\abra2\Desktop\ABRA Files and More\AUTO BENCH REST ASSOCIATION FILE\ABRA 2019\Georgia\[Georgia Results 01 19 20.xlsm]DATA SHEET'!#REF!</xm:f>
          </x14:formula1>
          <xm:sqref>B1 B9 B19</xm:sqref>
        </x14:dataValidation>
        <x14:dataValidation type="list" allowBlank="1" showInputMessage="1" showErrorMessage="1" xr:uid="{138F6C7B-CDBF-4AEF-9867-48F781099FAF}">
          <x14:formula1>
            <xm:f>'C:\Users\abra2\AppData\Local\Packages\Microsoft.MicrosoftEdge_8wekyb3d8bbwe\TempState\Downloads\[ABRA Edinburg Tx  2-22-2020 (1).xlsm]DATA'!#REF!</xm:f>
          </x14:formula1>
          <xm:sqref>D2 B2 D10:D13 B10:B13 D20:D23 B20:B23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C164D-764D-49CE-B4CC-95EC81BB42BA}">
  <dimension ref="A1:Q19"/>
  <sheetViews>
    <sheetView workbookViewId="0">
      <selection activeCell="A16" sqref="A16:O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37</v>
      </c>
      <c r="B2" s="19" t="s">
        <v>34</v>
      </c>
      <c r="C2" s="20">
        <v>44702</v>
      </c>
      <c r="D2" s="21" t="s">
        <v>33</v>
      </c>
      <c r="E2" s="22">
        <v>187</v>
      </c>
      <c r="F2" s="22">
        <v>188.01</v>
      </c>
      <c r="G2" s="22">
        <v>185</v>
      </c>
      <c r="H2" s="22">
        <v>192</v>
      </c>
      <c r="I2" s="22"/>
      <c r="J2" s="22"/>
      <c r="K2" s="23">
        <v>4</v>
      </c>
      <c r="L2" s="23">
        <v>752.01</v>
      </c>
      <c r="M2" s="24">
        <v>188.0025</v>
      </c>
      <c r="N2" s="25">
        <v>9</v>
      </c>
      <c r="O2" s="26">
        <v>197.0025</v>
      </c>
    </row>
    <row r="3" spans="1:17" x14ac:dyDescent="0.25">
      <c r="A3" s="18" t="s">
        <v>37</v>
      </c>
      <c r="B3" s="19" t="s">
        <v>34</v>
      </c>
      <c r="C3" s="20">
        <v>44730</v>
      </c>
      <c r="D3" s="21" t="s">
        <v>33</v>
      </c>
      <c r="E3" s="22">
        <v>186</v>
      </c>
      <c r="F3" s="22">
        <v>187</v>
      </c>
      <c r="G3" s="22">
        <v>189</v>
      </c>
      <c r="H3" s="22">
        <v>182</v>
      </c>
      <c r="I3" s="22">
        <v>188.01</v>
      </c>
      <c r="J3" s="22">
        <v>183</v>
      </c>
      <c r="K3" s="23">
        <v>6</v>
      </c>
      <c r="L3" s="23">
        <v>1115.01</v>
      </c>
      <c r="M3" s="24">
        <v>185.83500000000001</v>
      </c>
      <c r="N3" s="25">
        <v>30</v>
      </c>
      <c r="O3" s="26">
        <v>215.83500000000001</v>
      </c>
    </row>
    <row r="4" spans="1:17" x14ac:dyDescent="0.25">
      <c r="A4" s="18" t="s">
        <v>37</v>
      </c>
      <c r="B4" s="19" t="s">
        <v>34</v>
      </c>
      <c r="C4" s="20">
        <v>44758</v>
      </c>
      <c r="D4" s="21" t="s">
        <v>33</v>
      </c>
      <c r="E4" s="22">
        <v>192</v>
      </c>
      <c r="F4" s="22">
        <v>194</v>
      </c>
      <c r="G4" s="22">
        <v>189</v>
      </c>
      <c r="H4" s="22">
        <v>190</v>
      </c>
      <c r="I4" s="22"/>
      <c r="J4" s="22"/>
      <c r="K4" s="23">
        <v>4</v>
      </c>
      <c r="L4" s="23">
        <v>765</v>
      </c>
      <c r="M4" s="24">
        <v>191.25</v>
      </c>
      <c r="N4" s="25">
        <v>10</v>
      </c>
      <c r="O4" s="26">
        <v>201.25</v>
      </c>
    </row>
    <row r="5" spans="1:17" x14ac:dyDescent="0.25">
      <c r="A5" s="18" t="s">
        <v>37</v>
      </c>
      <c r="B5" s="19" t="s">
        <v>34</v>
      </c>
      <c r="C5" s="20">
        <v>44793</v>
      </c>
      <c r="D5" s="21" t="s">
        <v>33</v>
      </c>
      <c r="E5" s="22">
        <v>199</v>
      </c>
      <c r="F5" s="22">
        <v>195</v>
      </c>
      <c r="G5" s="22">
        <v>194</v>
      </c>
      <c r="H5" s="22">
        <v>195</v>
      </c>
      <c r="I5" s="22">
        <v>196</v>
      </c>
      <c r="J5" s="22">
        <v>198</v>
      </c>
      <c r="K5" s="23">
        <v>6</v>
      </c>
      <c r="L5" s="23">
        <v>1177</v>
      </c>
      <c r="M5" s="24">
        <v>196.16666666666666</v>
      </c>
      <c r="N5" s="25">
        <v>30</v>
      </c>
      <c r="O5" s="26">
        <v>226.16666666666666</v>
      </c>
    </row>
    <row r="8" spans="1:17" x14ac:dyDescent="0.25">
      <c r="K8" s="8">
        <f>SUM(K2:K7)</f>
        <v>20</v>
      </c>
      <c r="L8" s="8">
        <f>SUM(L2:L7)</f>
        <v>3809.02</v>
      </c>
      <c r="M8" s="13">
        <f>SUM(L8/K8)</f>
        <v>190.45099999999999</v>
      </c>
      <c r="N8" s="8">
        <f>SUM(N2:N7)</f>
        <v>79</v>
      </c>
      <c r="O8" s="13">
        <f>SUM(M8+N8)</f>
        <v>269.45100000000002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8" t="s">
        <v>27</v>
      </c>
      <c r="B13" s="19" t="s">
        <v>34</v>
      </c>
      <c r="C13" s="20">
        <v>44702</v>
      </c>
      <c r="D13" s="21" t="s">
        <v>33</v>
      </c>
      <c r="E13" s="22">
        <v>186</v>
      </c>
      <c r="F13" s="22">
        <v>188</v>
      </c>
      <c r="G13" s="22">
        <v>182</v>
      </c>
      <c r="H13" s="22">
        <v>187</v>
      </c>
      <c r="I13" s="22"/>
      <c r="J13" s="22"/>
      <c r="K13" s="23">
        <v>4</v>
      </c>
      <c r="L13" s="23">
        <v>743</v>
      </c>
      <c r="M13" s="24">
        <v>185.75</v>
      </c>
      <c r="N13" s="25">
        <v>2</v>
      </c>
      <c r="O13" s="26">
        <v>187.75</v>
      </c>
    </row>
    <row r="14" spans="1:17" x14ac:dyDescent="0.25">
      <c r="A14" s="18" t="s">
        <v>27</v>
      </c>
      <c r="B14" s="19" t="s">
        <v>34</v>
      </c>
      <c r="C14" s="20">
        <v>44730</v>
      </c>
      <c r="D14" s="21" t="s">
        <v>33</v>
      </c>
      <c r="E14" s="22">
        <v>180</v>
      </c>
      <c r="F14" s="22">
        <v>182</v>
      </c>
      <c r="G14" s="22">
        <v>179</v>
      </c>
      <c r="H14" s="22">
        <v>180</v>
      </c>
      <c r="I14" s="22">
        <v>178</v>
      </c>
      <c r="J14" s="22">
        <v>177</v>
      </c>
      <c r="K14" s="23">
        <v>6</v>
      </c>
      <c r="L14" s="23">
        <v>1076</v>
      </c>
      <c r="M14" s="24">
        <v>179.33333333333334</v>
      </c>
      <c r="N14" s="25">
        <v>4</v>
      </c>
      <c r="O14" s="26">
        <v>183.33333333333334</v>
      </c>
    </row>
    <row r="15" spans="1:17" x14ac:dyDescent="0.25">
      <c r="A15" s="18" t="s">
        <v>27</v>
      </c>
      <c r="B15" s="19" t="s">
        <v>34</v>
      </c>
      <c r="C15" s="20">
        <v>44758</v>
      </c>
      <c r="D15" s="21" t="s">
        <v>33</v>
      </c>
      <c r="E15" s="22">
        <v>190</v>
      </c>
      <c r="F15" s="22">
        <v>189</v>
      </c>
      <c r="G15" s="22">
        <v>193</v>
      </c>
      <c r="H15" s="22">
        <v>193</v>
      </c>
      <c r="I15" s="22"/>
      <c r="J15" s="22"/>
      <c r="K15" s="23">
        <v>4</v>
      </c>
      <c r="L15" s="23">
        <v>765</v>
      </c>
      <c r="M15" s="24">
        <v>191.25</v>
      </c>
      <c r="N15" s="25">
        <v>6</v>
      </c>
      <c r="O15" s="26">
        <v>197.25</v>
      </c>
    </row>
    <row r="16" spans="1:17" x14ac:dyDescent="0.25">
      <c r="A16" s="18" t="s">
        <v>27</v>
      </c>
      <c r="B16" s="19" t="s">
        <v>34</v>
      </c>
      <c r="C16" s="20">
        <v>44793</v>
      </c>
      <c r="D16" s="21" t="s">
        <v>33</v>
      </c>
      <c r="E16" s="22">
        <v>191</v>
      </c>
      <c r="F16" s="22">
        <v>191</v>
      </c>
      <c r="G16" s="22">
        <v>194</v>
      </c>
      <c r="H16" s="22">
        <v>188</v>
      </c>
      <c r="I16" s="22">
        <v>192</v>
      </c>
      <c r="J16" s="22">
        <v>193</v>
      </c>
      <c r="K16" s="23">
        <v>6</v>
      </c>
      <c r="L16" s="23">
        <v>1149</v>
      </c>
      <c r="M16" s="24">
        <v>191.5</v>
      </c>
      <c r="N16" s="25">
        <v>10</v>
      </c>
      <c r="O16" s="26">
        <v>201.5</v>
      </c>
    </row>
    <row r="19" spans="11:15" x14ac:dyDescent="0.25">
      <c r="K19" s="8">
        <f>SUM(K13:K18)</f>
        <v>20</v>
      </c>
      <c r="L19" s="8">
        <f>SUM(L13:L18)</f>
        <v>3733</v>
      </c>
      <c r="M19" s="13">
        <f>SUM(L19/K19)</f>
        <v>186.65</v>
      </c>
      <c r="N19" s="8">
        <f>SUM(N13:N18)</f>
        <v>22</v>
      </c>
      <c r="O19" s="13">
        <f>SUM(M19+N19)</f>
        <v>208.65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13:J13 B13:C13" name="Range1_14"/>
    <protectedRange algorithmName="SHA-512" hashValue="ON39YdpmFHfN9f47KpiRvqrKx0V9+erV1CNkpWzYhW/Qyc6aT8rEyCrvauWSYGZK2ia3o7vd3akF07acHAFpOA==" saltValue="yVW9XmDwTqEnmpSGai0KYg==" spinCount="100000" sqref="D13" name="Range1_1_11"/>
    <protectedRange algorithmName="SHA-512" hashValue="ON39YdpmFHfN9f47KpiRvqrKx0V9+erV1CNkpWzYhW/Qyc6aT8rEyCrvauWSYGZK2ia3o7vd3akF07acHAFpOA==" saltValue="yVW9XmDwTqEnmpSGai0KYg==" spinCount="100000" sqref="E3:J3 B3:C3" name="Range1_32"/>
    <protectedRange algorithmName="SHA-512" hashValue="ON39YdpmFHfN9f47KpiRvqrKx0V9+erV1CNkpWzYhW/Qyc6aT8rEyCrvauWSYGZK2ia3o7vd3akF07acHAFpOA==" saltValue="yVW9XmDwTqEnmpSGai0KYg==" spinCount="100000" sqref="D3" name="Range1_1_28"/>
    <protectedRange algorithmName="SHA-512" hashValue="ON39YdpmFHfN9f47KpiRvqrKx0V9+erV1CNkpWzYhW/Qyc6aT8rEyCrvauWSYGZK2ia3o7vd3akF07acHAFpOA==" saltValue="yVW9XmDwTqEnmpSGai0KYg==" spinCount="100000" sqref="E14:J14 B14:C14" name="Range1_33"/>
    <protectedRange algorithmName="SHA-512" hashValue="ON39YdpmFHfN9f47KpiRvqrKx0V9+erV1CNkpWzYhW/Qyc6aT8rEyCrvauWSYGZK2ia3o7vd3akF07acHAFpOA==" saltValue="yVW9XmDwTqEnmpSGai0KYg==" spinCount="100000" sqref="D14" name="Range1_1_29"/>
    <protectedRange algorithmName="SHA-512" hashValue="ON39YdpmFHfN9f47KpiRvqrKx0V9+erV1CNkpWzYhW/Qyc6aT8rEyCrvauWSYGZK2ia3o7vd3akF07acHAFpOA==" saltValue="yVW9XmDwTqEnmpSGai0KYg==" spinCount="100000" sqref="E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15:J15 B15:C15" name="Range1_4"/>
    <protectedRange algorithmName="SHA-512" hashValue="ON39YdpmFHfN9f47KpiRvqrKx0V9+erV1CNkpWzYhW/Qyc6aT8rEyCrvauWSYGZK2ia3o7vd3akF07acHAFpOA==" saltValue="yVW9XmDwTqEnmpSGai0KYg==" spinCount="100000" sqref="D15" name="Range1_1_2"/>
    <protectedRange algorithmName="SHA-512" hashValue="ON39YdpmFHfN9f47KpiRvqrKx0V9+erV1CNkpWzYhW/Qyc6aT8rEyCrvauWSYGZK2ia3o7vd3akF07acHAFpOA==" saltValue="yVW9XmDwTqEnmpSGai0KYg==" spinCount="100000" sqref="E5:J5 B5:C5" name="Range1_1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16:J16 B16:C16" name="Range1_13_1"/>
    <protectedRange algorithmName="SHA-512" hashValue="ON39YdpmFHfN9f47KpiRvqrKx0V9+erV1CNkpWzYhW/Qyc6aT8rEyCrvauWSYGZK2ia3o7vd3akF07acHAFpOA==" saltValue="yVW9XmDwTqEnmpSGai0KYg==" spinCount="100000" sqref="D16" name="Range1_1_10_1"/>
  </protectedRanges>
  <conditionalFormatting sqref="J2">
    <cfRule type="top10" dxfId="143" priority="43" rank="1"/>
  </conditionalFormatting>
  <conditionalFormatting sqref="I2">
    <cfRule type="top10" dxfId="142" priority="44" rank="1"/>
  </conditionalFormatting>
  <conditionalFormatting sqref="H2">
    <cfRule type="top10" dxfId="141" priority="45" rank="1"/>
  </conditionalFormatting>
  <conditionalFormatting sqref="G2">
    <cfRule type="top10" dxfId="140" priority="46" rank="1"/>
  </conditionalFormatting>
  <conditionalFormatting sqref="F2">
    <cfRule type="top10" dxfId="139" priority="47" rank="1"/>
  </conditionalFormatting>
  <conditionalFormatting sqref="E2">
    <cfRule type="top10" dxfId="138" priority="48" rank="1"/>
  </conditionalFormatting>
  <conditionalFormatting sqref="E13">
    <cfRule type="top10" dxfId="137" priority="42" rank="1"/>
  </conditionalFormatting>
  <conditionalFormatting sqref="F13">
    <cfRule type="top10" dxfId="136" priority="41" rank="1"/>
  </conditionalFormatting>
  <conditionalFormatting sqref="G13">
    <cfRule type="top10" dxfId="135" priority="40" rank="1"/>
  </conditionalFormatting>
  <conditionalFormatting sqref="H13">
    <cfRule type="top10" dxfId="134" priority="39" rank="1"/>
  </conditionalFormatting>
  <conditionalFormatting sqref="I13">
    <cfRule type="top10" dxfId="133" priority="38" rank="1"/>
  </conditionalFormatting>
  <conditionalFormatting sqref="J13">
    <cfRule type="top10" dxfId="132" priority="37" rank="1"/>
  </conditionalFormatting>
  <conditionalFormatting sqref="J3">
    <cfRule type="top10" dxfId="131" priority="31" rank="1"/>
  </conditionalFormatting>
  <conditionalFormatting sqref="I3">
    <cfRule type="top10" dxfId="130" priority="32" rank="1"/>
  </conditionalFormatting>
  <conditionalFormatting sqref="H3">
    <cfRule type="top10" dxfId="129" priority="33" rank="1"/>
  </conditionalFormatting>
  <conditionalFormatting sqref="G3">
    <cfRule type="top10" dxfId="128" priority="34" rank="1"/>
  </conditionalFormatting>
  <conditionalFormatting sqref="F3">
    <cfRule type="top10" dxfId="127" priority="35" rank="1"/>
  </conditionalFormatting>
  <conditionalFormatting sqref="E3">
    <cfRule type="top10" dxfId="126" priority="36" rank="1"/>
  </conditionalFormatting>
  <conditionalFormatting sqref="E14">
    <cfRule type="top10" dxfId="125" priority="30" rank="1"/>
  </conditionalFormatting>
  <conditionalFormatting sqref="F14">
    <cfRule type="top10" dxfId="124" priority="29" rank="1"/>
  </conditionalFormatting>
  <conditionalFormatting sqref="G14">
    <cfRule type="top10" dxfId="123" priority="28" rank="1"/>
  </conditionalFormatting>
  <conditionalFormatting sqref="H14">
    <cfRule type="top10" dxfId="122" priority="27" rank="1"/>
  </conditionalFormatting>
  <conditionalFormatting sqref="I14">
    <cfRule type="top10" dxfId="121" priority="26" rank="1"/>
  </conditionalFormatting>
  <conditionalFormatting sqref="J14">
    <cfRule type="top10" dxfId="120" priority="25" rank="1"/>
  </conditionalFormatting>
  <conditionalFormatting sqref="J4">
    <cfRule type="top10" dxfId="119" priority="19" rank="1"/>
  </conditionalFormatting>
  <conditionalFormatting sqref="I4">
    <cfRule type="top10" dxfId="118" priority="20" rank="1"/>
  </conditionalFormatting>
  <conditionalFormatting sqref="H4">
    <cfRule type="top10" dxfId="117" priority="21" rank="1"/>
  </conditionalFormatting>
  <conditionalFormatting sqref="G4">
    <cfRule type="top10" dxfId="116" priority="22" rank="1"/>
  </conditionalFormatting>
  <conditionalFormatting sqref="F4">
    <cfRule type="top10" dxfId="115" priority="23" rank="1"/>
  </conditionalFormatting>
  <conditionalFormatting sqref="E4">
    <cfRule type="top10" dxfId="114" priority="24" rank="1"/>
  </conditionalFormatting>
  <conditionalFormatting sqref="E15">
    <cfRule type="top10" dxfId="113" priority="18" rank="1"/>
  </conditionalFormatting>
  <conditionalFormatting sqref="F15">
    <cfRule type="top10" dxfId="112" priority="17" rank="1"/>
  </conditionalFormatting>
  <conditionalFormatting sqref="G15">
    <cfRule type="top10" dxfId="111" priority="16" rank="1"/>
  </conditionalFormatting>
  <conditionalFormatting sqref="H15">
    <cfRule type="top10" dxfId="110" priority="15" rank="1"/>
  </conditionalFormatting>
  <conditionalFormatting sqref="I15">
    <cfRule type="top10" dxfId="109" priority="14" rank="1"/>
  </conditionalFormatting>
  <conditionalFormatting sqref="J15">
    <cfRule type="top10" dxfId="108" priority="13" rank="1"/>
  </conditionalFormatting>
  <conditionalFormatting sqref="J5">
    <cfRule type="top10" dxfId="107" priority="7" rank="1"/>
  </conditionalFormatting>
  <conditionalFormatting sqref="I5">
    <cfRule type="top10" dxfId="106" priority="8" rank="1"/>
  </conditionalFormatting>
  <conditionalFormatting sqref="H5">
    <cfRule type="top10" dxfId="105" priority="9" rank="1"/>
  </conditionalFormatting>
  <conditionalFormatting sqref="G5">
    <cfRule type="top10" dxfId="104" priority="10" rank="1"/>
  </conditionalFormatting>
  <conditionalFormatting sqref="F5">
    <cfRule type="top10" dxfId="103" priority="11" rank="1"/>
  </conditionalFormatting>
  <conditionalFormatting sqref="E5">
    <cfRule type="top10" dxfId="102" priority="12" rank="1"/>
  </conditionalFormatting>
  <conditionalFormatting sqref="E16">
    <cfRule type="top10" dxfId="101" priority="6" rank="1"/>
  </conditionalFormatting>
  <conditionalFormatting sqref="F16">
    <cfRule type="top10" dxfId="100" priority="5" rank="1"/>
  </conditionalFormatting>
  <conditionalFormatting sqref="G16">
    <cfRule type="top10" dxfId="99" priority="4" rank="1"/>
  </conditionalFormatting>
  <conditionalFormatting sqref="H16">
    <cfRule type="top10" dxfId="98" priority="3" rank="1"/>
  </conditionalFormatting>
  <conditionalFormatting sqref="I16">
    <cfRule type="top10" dxfId="97" priority="2" rank="1"/>
  </conditionalFormatting>
  <conditionalFormatting sqref="J16">
    <cfRule type="top10" dxfId="96" priority="1" rank="1"/>
  </conditionalFormatting>
  <hyperlinks>
    <hyperlink ref="Q1" location="'PA 2022 Rankings'!A1" display="Back to Ranking" xr:uid="{B9987CE8-33EF-44F2-A777-6AC22CD793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DB0CB0-21BA-48DF-A028-97EA49BB15FF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  <x14:dataValidation type="list" allowBlank="1" showInputMessage="1" showErrorMessage="1" xr:uid="{7BB2F10A-6CAB-45DC-A333-4AFFB810CA40}">
          <x14:formula1>
            <xm:f>'C:\Users\abra2\AppData\Local\Packages\Microsoft.MicrosoftEdge_8wekyb3d8bbwe\TempState\Downloads\[ABRA Edinburg Tx  2-22-2020 (1).xlsm]DATA'!#REF!</xm:f>
          </x14:formula1>
          <xm:sqref>D2:D5 B2:B5 B13:B16 D13:D16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sheetPr codeName="Sheet18"/>
  <dimension ref="A1:Q8"/>
  <sheetViews>
    <sheetView workbookViewId="0">
      <selection activeCell="A5" sqref="A5:O5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31</v>
      </c>
      <c r="B2" s="19" t="s">
        <v>32</v>
      </c>
      <c r="C2" s="20">
        <v>44702</v>
      </c>
      <c r="D2" s="21" t="s">
        <v>33</v>
      </c>
      <c r="E2" s="22">
        <v>185</v>
      </c>
      <c r="F2" s="22">
        <v>182</v>
      </c>
      <c r="G2" s="22">
        <v>178</v>
      </c>
      <c r="H2" s="22">
        <v>177</v>
      </c>
      <c r="I2" s="22"/>
      <c r="J2" s="22"/>
      <c r="K2" s="23">
        <v>4</v>
      </c>
      <c r="L2" s="23">
        <v>722</v>
      </c>
      <c r="M2" s="24">
        <v>180.5</v>
      </c>
      <c r="N2" s="25">
        <v>4</v>
      </c>
      <c r="O2" s="26">
        <v>184.5</v>
      </c>
    </row>
    <row r="3" spans="1:17" x14ac:dyDescent="0.25">
      <c r="A3" s="18" t="s">
        <v>31</v>
      </c>
      <c r="B3" s="19" t="s">
        <v>32</v>
      </c>
      <c r="C3" s="20">
        <v>44730</v>
      </c>
      <c r="D3" s="21" t="s">
        <v>33</v>
      </c>
      <c r="E3" s="22">
        <v>176</v>
      </c>
      <c r="F3" s="22">
        <v>171</v>
      </c>
      <c r="G3" s="22">
        <v>188</v>
      </c>
      <c r="H3" s="22">
        <v>179</v>
      </c>
      <c r="I3" s="22">
        <v>179</v>
      </c>
      <c r="J3" s="22">
        <v>169</v>
      </c>
      <c r="K3" s="23">
        <v>6</v>
      </c>
      <c r="L3" s="23">
        <v>1062</v>
      </c>
      <c r="M3" s="24">
        <v>177</v>
      </c>
      <c r="N3" s="25">
        <v>12</v>
      </c>
      <c r="O3" s="26">
        <v>189</v>
      </c>
    </row>
    <row r="4" spans="1:17" x14ac:dyDescent="0.25">
      <c r="A4" s="18" t="s">
        <v>31</v>
      </c>
      <c r="B4" s="19" t="s">
        <v>32</v>
      </c>
      <c r="C4" s="20">
        <v>44758</v>
      </c>
      <c r="D4" s="21" t="s">
        <v>33</v>
      </c>
      <c r="E4" s="22">
        <v>184</v>
      </c>
      <c r="F4" s="22">
        <v>191.01</v>
      </c>
      <c r="G4" s="22">
        <v>179</v>
      </c>
      <c r="H4" s="22">
        <v>186</v>
      </c>
      <c r="I4" s="22"/>
      <c r="J4" s="22"/>
      <c r="K4" s="23">
        <v>4</v>
      </c>
      <c r="L4" s="23">
        <v>740.01</v>
      </c>
      <c r="M4" s="24">
        <v>185.0025</v>
      </c>
      <c r="N4" s="25">
        <v>6</v>
      </c>
      <c r="O4" s="26">
        <v>191.0025</v>
      </c>
    </row>
    <row r="5" spans="1:17" x14ac:dyDescent="0.25">
      <c r="A5" s="18" t="s">
        <v>31</v>
      </c>
      <c r="B5" s="19" t="s">
        <v>32</v>
      </c>
      <c r="C5" s="20">
        <v>44793</v>
      </c>
      <c r="D5" s="21" t="s">
        <v>33</v>
      </c>
      <c r="E5" s="22">
        <v>189</v>
      </c>
      <c r="F5" s="22">
        <v>191</v>
      </c>
      <c r="G5" s="22">
        <v>188.01</v>
      </c>
      <c r="H5" s="22">
        <v>187</v>
      </c>
      <c r="I5" s="22">
        <v>179</v>
      </c>
      <c r="J5" s="22">
        <v>173</v>
      </c>
      <c r="K5" s="23">
        <v>6</v>
      </c>
      <c r="L5" s="23">
        <v>1107.01</v>
      </c>
      <c r="M5" s="24">
        <v>184.50166666666667</v>
      </c>
      <c r="N5" s="25">
        <v>16</v>
      </c>
      <c r="O5" s="26">
        <v>200.50166666666667</v>
      </c>
    </row>
    <row r="8" spans="1:17" x14ac:dyDescent="0.25">
      <c r="K8" s="8">
        <f>SUM(K2:K7)</f>
        <v>20</v>
      </c>
      <c r="L8" s="8">
        <f>SUM(L2:L7)</f>
        <v>3631.0200000000004</v>
      </c>
      <c r="M8" s="7">
        <f>SUM(L8/K8)</f>
        <v>181.55100000000002</v>
      </c>
      <c r="N8" s="8">
        <f>SUM(N2:N7)</f>
        <v>38</v>
      </c>
      <c r="O8" s="8">
        <f>SUM(M8+N8)</f>
        <v>219.55100000000002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3:J3 B3:C3" name="Range1_34"/>
    <protectedRange algorithmName="SHA-512" hashValue="ON39YdpmFHfN9f47KpiRvqrKx0V9+erV1CNkpWzYhW/Qyc6aT8rEyCrvauWSYGZK2ia3o7vd3akF07acHAFpOA==" saltValue="yVW9XmDwTqEnmpSGai0KYg==" spinCount="100000" sqref="D3" name="Range1_1_30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14"/>
    <protectedRange algorithmName="SHA-512" hashValue="ON39YdpmFHfN9f47KpiRvqrKx0V9+erV1CNkpWzYhW/Qyc6aT8rEyCrvauWSYGZK2ia3o7vd3akF07acHAFpOA==" saltValue="yVW9XmDwTqEnmpSGai0KYg==" spinCount="100000" sqref="D5" name="Range1_1_11"/>
  </protectedRanges>
  <conditionalFormatting sqref="I2">
    <cfRule type="top10" dxfId="95" priority="24" rank="1"/>
  </conditionalFormatting>
  <conditionalFormatting sqref="H2">
    <cfRule type="top10" dxfId="94" priority="20" rank="1"/>
  </conditionalFormatting>
  <conditionalFormatting sqref="J2">
    <cfRule type="top10" dxfId="93" priority="21" rank="1"/>
  </conditionalFormatting>
  <conditionalFormatting sqref="G2">
    <cfRule type="top10" dxfId="92" priority="23" rank="1"/>
  </conditionalFormatting>
  <conditionalFormatting sqref="F2">
    <cfRule type="top10" dxfId="91" priority="22" rank="1"/>
  </conditionalFormatting>
  <conditionalFormatting sqref="E2">
    <cfRule type="top10" dxfId="90" priority="19" rank="1"/>
  </conditionalFormatting>
  <conditionalFormatting sqref="I3">
    <cfRule type="top10" dxfId="89" priority="18" rank="1"/>
  </conditionalFormatting>
  <conditionalFormatting sqref="H3">
    <cfRule type="top10" dxfId="88" priority="14" rank="1"/>
  </conditionalFormatting>
  <conditionalFormatting sqref="J3">
    <cfRule type="top10" dxfId="87" priority="15" rank="1"/>
  </conditionalFormatting>
  <conditionalFormatting sqref="G3">
    <cfRule type="top10" dxfId="86" priority="17" rank="1"/>
  </conditionalFormatting>
  <conditionalFormatting sqref="F3">
    <cfRule type="top10" dxfId="85" priority="16" rank="1"/>
  </conditionalFormatting>
  <conditionalFormatting sqref="E3">
    <cfRule type="top10" dxfId="84" priority="13" rank="1"/>
  </conditionalFormatting>
  <conditionalFormatting sqref="I4">
    <cfRule type="top10" dxfId="83" priority="12" rank="1"/>
  </conditionalFormatting>
  <conditionalFormatting sqref="H4">
    <cfRule type="top10" dxfId="82" priority="8" rank="1"/>
  </conditionalFormatting>
  <conditionalFormatting sqref="J4">
    <cfRule type="top10" dxfId="81" priority="9" rank="1"/>
  </conditionalFormatting>
  <conditionalFormatting sqref="G4">
    <cfRule type="top10" dxfId="80" priority="11" rank="1"/>
  </conditionalFormatting>
  <conditionalFormatting sqref="F4">
    <cfRule type="top10" dxfId="79" priority="10" rank="1"/>
  </conditionalFormatting>
  <conditionalFormatting sqref="E4">
    <cfRule type="top10" dxfId="78" priority="7" rank="1"/>
  </conditionalFormatting>
  <conditionalFormatting sqref="I5">
    <cfRule type="top10" dxfId="77" priority="6" rank="1"/>
  </conditionalFormatting>
  <conditionalFormatting sqref="H5">
    <cfRule type="top10" dxfId="76" priority="2" rank="1"/>
  </conditionalFormatting>
  <conditionalFormatting sqref="J5">
    <cfRule type="top10" dxfId="75" priority="3" rank="1"/>
  </conditionalFormatting>
  <conditionalFormatting sqref="G5">
    <cfRule type="top10" dxfId="74" priority="5" rank="1"/>
  </conditionalFormatting>
  <conditionalFormatting sqref="F5">
    <cfRule type="top10" dxfId="73" priority="4" rank="1"/>
  </conditionalFormatting>
  <conditionalFormatting sqref="E5">
    <cfRule type="top10" dxfId="72" priority="1" rank="1"/>
  </conditionalFormatting>
  <hyperlinks>
    <hyperlink ref="Q1" location="'PA 2022 Rankings'!A1" display="Back to Ranking" xr:uid="{43FED1CB-C252-43E2-AF8C-2635FD342C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6F9B97A-D944-4F41-8EC1-A46471FBED65}">
          <x14:formula1>
            <xm:f>'C:\Users\abra2\Desktop\ABRA 2020\Texas\[ABRA TX Scoring Program TEST1 1-20-20-LISA (1).xlsm]DATA SHEET'!#REF!</xm:f>
          </x14:formula1>
          <xm:sqref>B2:B5 D2:D5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6F33-9E67-4066-BE17-C6098122F1C2}">
  <sheetPr codeName="Sheet15"/>
  <dimension ref="A1:Q24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27</v>
      </c>
      <c r="B2" s="19" t="s">
        <v>26</v>
      </c>
      <c r="C2" s="20">
        <v>44702</v>
      </c>
      <c r="D2" s="21" t="s">
        <v>33</v>
      </c>
      <c r="E2" s="22">
        <v>196</v>
      </c>
      <c r="F2" s="22">
        <v>189</v>
      </c>
      <c r="G2" s="22">
        <v>195</v>
      </c>
      <c r="H2" s="22">
        <v>194</v>
      </c>
      <c r="I2" s="22"/>
      <c r="J2" s="22"/>
      <c r="K2" s="23">
        <v>4</v>
      </c>
      <c r="L2" s="23">
        <v>774</v>
      </c>
      <c r="M2" s="24">
        <v>193.5</v>
      </c>
      <c r="N2" s="25">
        <v>11</v>
      </c>
      <c r="O2" s="26">
        <v>204.5</v>
      </c>
    </row>
    <row r="3" spans="1:17" x14ac:dyDescent="0.25">
      <c r="A3" s="18" t="s">
        <v>27</v>
      </c>
      <c r="B3" s="19" t="s">
        <v>26</v>
      </c>
      <c r="C3" s="20">
        <v>44730</v>
      </c>
      <c r="D3" s="21" t="s">
        <v>33</v>
      </c>
      <c r="E3" s="22">
        <v>188</v>
      </c>
      <c r="F3" s="22">
        <v>187</v>
      </c>
      <c r="G3" s="22">
        <v>188</v>
      </c>
      <c r="H3" s="22">
        <v>185</v>
      </c>
      <c r="I3" s="22">
        <v>191</v>
      </c>
      <c r="J3" s="22">
        <v>194</v>
      </c>
      <c r="K3" s="23">
        <v>6</v>
      </c>
      <c r="L3" s="23">
        <v>1133</v>
      </c>
      <c r="M3" s="24">
        <v>188.83333333333334</v>
      </c>
      <c r="N3" s="25">
        <v>22</v>
      </c>
      <c r="O3" s="26">
        <v>210.83333333333334</v>
      </c>
    </row>
    <row r="4" spans="1:17" x14ac:dyDescent="0.25">
      <c r="A4" s="18" t="s">
        <v>27</v>
      </c>
      <c r="B4" s="19" t="s">
        <v>26</v>
      </c>
      <c r="C4" s="20">
        <v>44758</v>
      </c>
      <c r="D4" s="21" t="s">
        <v>33</v>
      </c>
      <c r="E4" s="22">
        <v>193</v>
      </c>
      <c r="F4" s="22">
        <v>196</v>
      </c>
      <c r="G4" s="22">
        <v>192</v>
      </c>
      <c r="H4" s="22">
        <v>193</v>
      </c>
      <c r="I4" s="22"/>
      <c r="J4" s="22"/>
      <c r="K4" s="23">
        <v>4</v>
      </c>
      <c r="L4" s="23">
        <v>774</v>
      </c>
      <c r="M4" s="24">
        <v>193.5</v>
      </c>
      <c r="N4" s="25">
        <v>9</v>
      </c>
      <c r="O4" s="26">
        <v>202.5</v>
      </c>
    </row>
    <row r="5" spans="1:17" x14ac:dyDescent="0.25">
      <c r="A5" s="18" t="s">
        <v>27</v>
      </c>
      <c r="B5" s="19" t="s">
        <v>26</v>
      </c>
      <c r="C5" s="20">
        <v>44793</v>
      </c>
      <c r="D5" s="21" t="s">
        <v>33</v>
      </c>
      <c r="E5" s="22">
        <v>190</v>
      </c>
      <c r="F5" s="22">
        <v>196</v>
      </c>
      <c r="G5" s="22">
        <v>198</v>
      </c>
      <c r="H5" s="22">
        <v>191</v>
      </c>
      <c r="I5" s="22">
        <v>194</v>
      </c>
      <c r="J5" s="22">
        <v>192</v>
      </c>
      <c r="K5" s="23">
        <v>6</v>
      </c>
      <c r="L5" s="23">
        <v>1161</v>
      </c>
      <c r="M5" s="24">
        <v>193.5</v>
      </c>
      <c r="N5" s="25">
        <v>26</v>
      </c>
      <c r="O5" s="26">
        <v>219.5</v>
      </c>
    </row>
    <row r="7" spans="1:17" x14ac:dyDescent="0.25">
      <c r="K7" s="8">
        <f>SUM(K2:K6)</f>
        <v>20</v>
      </c>
      <c r="L7" s="8">
        <f>SUM(L2:L6)</f>
        <v>3842</v>
      </c>
      <c r="M7" s="13">
        <f>SUM(L7/K7)</f>
        <v>192.1</v>
      </c>
      <c r="N7" s="8">
        <f>SUM(N2:N6)</f>
        <v>68</v>
      </c>
      <c r="O7" s="13">
        <f>SUM(M7+N7)</f>
        <v>260.10000000000002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18" t="s">
        <v>25</v>
      </c>
      <c r="B18" s="19" t="s">
        <v>26</v>
      </c>
      <c r="C18" s="20">
        <v>44702</v>
      </c>
      <c r="D18" s="21" t="s">
        <v>33</v>
      </c>
      <c r="E18" s="22">
        <v>192</v>
      </c>
      <c r="F18" s="22">
        <v>192</v>
      </c>
      <c r="G18" s="22">
        <v>186</v>
      </c>
      <c r="H18" s="22">
        <v>193</v>
      </c>
      <c r="I18" s="22"/>
      <c r="J18" s="22"/>
      <c r="K18" s="23">
        <v>4</v>
      </c>
      <c r="L18" s="23">
        <v>763</v>
      </c>
      <c r="M18" s="24">
        <v>190.75</v>
      </c>
      <c r="N18" s="25">
        <v>4</v>
      </c>
      <c r="O18" s="26">
        <v>194.75</v>
      </c>
    </row>
    <row r="19" spans="1:15" x14ac:dyDescent="0.25">
      <c r="A19" s="18" t="s">
        <v>25</v>
      </c>
      <c r="B19" s="19" t="s">
        <v>26</v>
      </c>
      <c r="C19" s="20">
        <v>44730</v>
      </c>
      <c r="D19" s="21" t="s">
        <v>33</v>
      </c>
      <c r="E19" s="22">
        <v>192</v>
      </c>
      <c r="F19" s="22">
        <v>193</v>
      </c>
      <c r="G19" s="22">
        <v>194</v>
      </c>
      <c r="H19" s="22">
        <v>190</v>
      </c>
      <c r="I19" s="22">
        <v>189</v>
      </c>
      <c r="J19" s="22">
        <v>190</v>
      </c>
      <c r="K19" s="23">
        <v>6</v>
      </c>
      <c r="L19" s="23">
        <v>1148</v>
      </c>
      <c r="M19" s="24">
        <v>191.33333333333334</v>
      </c>
      <c r="N19" s="25">
        <v>20</v>
      </c>
      <c r="O19" s="26">
        <v>211.33333333333334</v>
      </c>
    </row>
    <row r="20" spans="1:15" x14ac:dyDescent="0.25">
      <c r="A20" s="18" t="s">
        <v>25</v>
      </c>
      <c r="B20" s="19" t="s">
        <v>26</v>
      </c>
      <c r="C20" s="20">
        <v>44758</v>
      </c>
      <c r="D20" s="21" t="s">
        <v>33</v>
      </c>
      <c r="E20" s="22">
        <v>197.01</v>
      </c>
      <c r="F20" s="22">
        <v>197.01</v>
      </c>
      <c r="G20" s="22">
        <v>192</v>
      </c>
      <c r="H20" s="22">
        <v>195</v>
      </c>
      <c r="I20" s="22"/>
      <c r="J20" s="22"/>
      <c r="K20" s="23">
        <v>4</v>
      </c>
      <c r="L20" s="23">
        <v>781.02</v>
      </c>
      <c r="M20" s="24">
        <v>195.255</v>
      </c>
      <c r="N20" s="25">
        <v>10</v>
      </c>
      <c r="O20" s="26">
        <v>205.255</v>
      </c>
    </row>
    <row r="21" spans="1:15" x14ac:dyDescent="0.25">
      <c r="A21" s="18" t="s">
        <v>25</v>
      </c>
      <c r="B21" s="19" t="s">
        <v>26</v>
      </c>
      <c r="C21" s="20">
        <v>44793</v>
      </c>
      <c r="D21" s="21" t="s">
        <v>33</v>
      </c>
      <c r="E21" s="22">
        <v>196</v>
      </c>
      <c r="F21" s="22">
        <v>198</v>
      </c>
      <c r="G21" s="22">
        <v>195</v>
      </c>
      <c r="H21" s="22">
        <v>193</v>
      </c>
      <c r="I21" s="22">
        <v>195</v>
      </c>
      <c r="J21" s="22">
        <v>195</v>
      </c>
      <c r="K21" s="23">
        <v>6</v>
      </c>
      <c r="L21" s="23">
        <v>1172</v>
      </c>
      <c r="M21" s="24">
        <v>195.33333333333334</v>
      </c>
      <c r="N21" s="25">
        <v>18</v>
      </c>
      <c r="O21" s="26">
        <v>213.33333333333334</v>
      </c>
    </row>
    <row r="24" spans="1:15" x14ac:dyDescent="0.25">
      <c r="K24" s="8">
        <f>SUM(K18:K23)</f>
        <v>20</v>
      </c>
      <c r="L24" s="8">
        <f>SUM(L18:L23)</f>
        <v>3864.02</v>
      </c>
      <c r="M24" s="13">
        <f>SUM(L24/K24)</f>
        <v>193.20099999999999</v>
      </c>
      <c r="N24" s="8">
        <f>SUM(N18:N23)</f>
        <v>52</v>
      </c>
      <c r="O24" s="13">
        <f>SUM(M24+N24)</f>
        <v>245.20099999999999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I18:J18 B18:C18" name="Range1_12"/>
    <protectedRange algorithmName="SHA-512" hashValue="ON39YdpmFHfN9f47KpiRvqrKx0V9+erV1CNkpWzYhW/Qyc6aT8rEyCrvauWSYGZK2ia3o7vd3akF07acHAFpOA==" saltValue="yVW9XmDwTqEnmpSGai0KYg==" spinCount="100000" sqref="D18" name="Range1_1_9"/>
    <protectedRange algorithmName="SHA-512" hashValue="ON39YdpmFHfN9f47KpiRvqrKx0V9+erV1CNkpWzYhW/Qyc6aT8rEyCrvauWSYGZK2ia3o7vd3akF07acHAFpOA==" saltValue="yVW9XmDwTqEnmpSGai0KYg==" spinCount="100000" sqref="E18:H18" name="Range1_3_5"/>
    <protectedRange algorithmName="SHA-512" hashValue="ON39YdpmFHfN9f47KpiRvqrKx0V9+erV1CNkpWzYhW/Qyc6aT8rEyCrvauWSYGZK2ia3o7vd3akF07acHAFpOA==" saltValue="yVW9XmDwTqEnmpSGai0KYg==" spinCount="100000" sqref="E2:J2 B2:C2" name="Range1_14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I19:J19 B19:C19" name="Range1_31"/>
    <protectedRange algorithmName="SHA-512" hashValue="ON39YdpmFHfN9f47KpiRvqrKx0V9+erV1CNkpWzYhW/Qyc6aT8rEyCrvauWSYGZK2ia3o7vd3akF07acHAFpOA==" saltValue="yVW9XmDwTqEnmpSGai0KYg==" spinCount="100000" sqref="D19" name="Range1_1_27"/>
    <protectedRange algorithmName="SHA-512" hashValue="ON39YdpmFHfN9f47KpiRvqrKx0V9+erV1CNkpWzYhW/Qyc6aT8rEyCrvauWSYGZK2ia3o7vd3akF07acHAFpOA==" saltValue="yVW9XmDwTqEnmpSGai0KYg==" spinCount="100000" sqref="E19:H19" name="Range1_3_8"/>
    <protectedRange algorithmName="SHA-512" hashValue="ON39YdpmFHfN9f47KpiRvqrKx0V9+erV1CNkpWzYhW/Qyc6aT8rEyCrvauWSYGZK2ia3o7vd3akF07acHAFpOA==" saltValue="yVW9XmDwTqEnmpSGai0KYg==" spinCount="100000" sqref="E3:J3 B3:C3" name="Range1_33"/>
    <protectedRange algorithmName="SHA-512" hashValue="ON39YdpmFHfN9f47KpiRvqrKx0V9+erV1CNkpWzYhW/Qyc6aT8rEyCrvauWSYGZK2ia3o7vd3akF07acHAFpOA==" saltValue="yVW9XmDwTqEnmpSGai0KYg==" spinCount="100000" sqref="D3" name="Range1_1_29"/>
    <protectedRange algorithmName="SHA-512" hashValue="ON39YdpmFHfN9f47KpiRvqrKx0V9+erV1CNkpWzYhW/Qyc6aT8rEyCrvauWSYGZK2ia3o7vd3akF07acHAFpOA==" saltValue="yVW9XmDwTqEnmpSGai0KYg==" spinCount="100000" sqref="I20:J20 B20:C20" name="Range1"/>
    <protectedRange algorithmName="SHA-512" hashValue="ON39YdpmFHfN9f47KpiRvqrKx0V9+erV1CNkpWzYhW/Qyc6aT8rEyCrvauWSYGZK2ia3o7vd3akF07acHAFpOA==" saltValue="yVW9XmDwTqEnmpSGai0KYg==" spinCount="100000" sqref="D20" name="Range1_1"/>
    <protectedRange algorithmName="SHA-512" hashValue="ON39YdpmFHfN9f47KpiRvqrKx0V9+erV1CNkpWzYhW/Qyc6aT8rEyCrvauWSYGZK2ia3o7vd3akF07acHAFpOA==" saltValue="yVW9XmDwTqEnmpSGai0KYg==" spinCount="100000" sqref="E20:H20" name="Range1_3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I21:J21 B21:C21" name="Range1_11"/>
    <protectedRange algorithmName="SHA-512" hashValue="ON39YdpmFHfN9f47KpiRvqrKx0V9+erV1CNkpWzYhW/Qyc6aT8rEyCrvauWSYGZK2ia3o7vd3akF07acHAFpOA==" saltValue="yVW9XmDwTqEnmpSGai0KYg==" spinCount="100000" sqref="D21" name="Range1_1_8"/>
    <protectedRange algorithmName="SHA-512" hashValue="ON39YdpmFHfN9f47KpiRvqrKx0V9+erV1CNkpWzYhW/Qyc6aT8rEyCrvauWSYGZK2ia3o7vd3akF07acHAFpOA==" saltValue="yVW9XmDwTqEnmpSGai0KYg==" spinCount="100000" sqref="E21:H21" name="Range1_3_2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10"/>
  </protectedRanges>
  <conditionalFormatting sqref="F18">
    <cfRule type="top10" dxfId="71" priority="47" rank="1"/>
  </conditionalFormatting>
  <conditionalFormatting sqref="G18">
    <cfRule type="top10" dxfId="70" priority="46" rank="1"/>
  </conditionalFormatting>
  <conditionalFormatting sqref="H18">
    <cfRule type="top10" dxfId="69" priority="45" rank="1"/>
  </conditionalFormatting>
  <conditionalFormatting sqref="I18">
    <cfRule type="top10" dxfId="68" priority="43" rank="1"/>
  </conditionalFormatting>
  <conditionalFormatting sqref="J18">
    <cfRule type="top10" dxfId="67" priority="44" rank="1"/>
  </conditionalFormatting>
  <conditionalFormatting sqref="E18">
    <cfRule type="top10" dxfId="66" priority="48" rank="1"/>
  </conditionalFormatting>
  <conditionalFormatting sqref="E2">
    <cfRule type="top10" dxfId="65" priority="42" rank="1"/>
  </conditionalFormatting>
  <conditionalFormatting sqref="F2">
    <cfRule type="top10" dxfId="64" priority="41" rank="1"/>
  </conditionalFormatting>
  <conditionalFormatting sqref="G2">
    <cfRule type="top10" dxfId="63" priority="40" rank="1"/>
  </conditionalFormatting>
  <conditionalFormatting sqref="H2">
    <cfRule type="top10" dxfId="62" priority="39" rank="1"/>
  </conditionalFormatting>
  <conditionalFormatting sqref="I2">
    <cfRule type="top10" dxfId="61" priority="38" rank="1"/>
  </conditionalFormatting>
  <conditionalFormatting sqref="J2">
    <cfRule type="top10" dxfId="60" priority="37" rank="1"/>
  </conditionalFormatting>
  <conditionalFormatting sqref="F19">
    <cfRule type="top10" dxfId="59" priority="35" rank="1"/>
  </conditionalFormatting>
  <conditionalFormatting sqref="G19">
    <cfRule type="top10" dxfId="58" priority="34" rank="1"/>
  </conditionalFormatting>
  <conditionalFormatting sqref="H19">
    <cfRule type="top10" dxfId="57" priority="33" rank="1"/>
  </conditionalFormatting>
  <conditionalFormatting sqref="I19">
    <cfRule type="top10" dxfId="56" priority="31" rank="1"/>
  </conditionalFormatting>
  <conditionalFormatting sqref="J19">
    <cfRule type="top10" dxfId="55" priority="32" rank="1"/>
  </conditionalFormatting>
  <conditionalFormatting sqref="E19">
    <cfRule type="top10" dxfId="54" priority="36" rank="1"/>
  </conditionalFormatting>
  <conditionalFormatting sqref="E3">
    <cfRule type="top10" dxfId="53" priority="30" rank="1"/>
  </conditionalFormatting>
  <conditionalFormatting sqref="F3">
    <cfRule type="top10" dxfId="52" priority="29" rank="1"/>
  </conditionalFormatting>
  <conditionalFormatting sqref="G3">
    <cfRule type="top10" dxfId="51" priority="28" rank="1"/>
  </conditionalFormatting>
  <conditionalFormatting sqref="H3">
    <cfRule type="top10" dxfId="50" priority="27" rank="1"/>
  </conditionalFormatting>
  <conditionalFormatting sqref="I3">
    <cfRule type="top10" dxfId="49" priority="26" rank="1"/>
  </conditionalFormatting>
  <conditionalFormatting sqref="J3">
    <cfRule type="top10" dxfId="48" priority="25" rank="1"/>
  </conditionalFormatting>
  <conditionalFormatting sqref="F20">
    <cfRule type="top10" dxfId="47" priority="23" rank="1"/>
  </conditionalFormatting>
  <conditionalFormatting sqref="G20">
    <cfRule type="top10" dxfId="46" priority="22" rank="1"/>
  </conditionalFormatting>
  <conditionalFormatting sqref="H20">
    <cfRule type="top10" dxfId="45" priority="21" rank="1"/>
  </conditionalFormatting>
  <conditionalFormatting sqref="I20">
    <cfRule type="top10" dxfId="44" priority="19" rank="1"/>
  </conditionalFormatting>
  <conditionalFormatting sqref="J20">
    <cfRule type="top10" dxfId="43" priority="20" rank="1"/>
  </conditionalFormatting>
  <conditionalFormatting sqref="E20">
    <cfRule type="top10" dxfId="42" priority="24" rank="1"/>
  </conditionalFormatting>
  <conditionalFormatting sqref="E4">
    <cfRule type="top10" dxfId="41" priority="18" rank="1"/>
  </conditionalFormatting>
  <conditionalFormatting sqref="F4">
    <cfRule type="top10" dxfId="40" priority="17" rank="1"/>
  </conditionalFormatting>
  <conditionalFormatting sqref="G4">
    <cfRule type="top10" dxfId="39" priority="16" rank="1"/>
  </conditionalFormatting>
  <conditionalFormatting sqref="H4">
    <cfRule type="top10" dxfId="38" priority="15" rank="1"/>
  </conditionalFormatting>
  <conditionalFormatting sqref="I4">
    <cfRule type="top10" dxfId="37" priority="14" rank="1"/>
  </conditionalFormatting>
  <conditionalFormatting sqref="J4">
    <cfRule type="top10" dxfId="36" priority="13" rank="1"/>
  </conditionalFormatting>
  <conditionalFormatting sqref="F21">
    <cfRule type="top10" dxfId="35" priority="11" rank="1"/>
  </conditionalFormatting>
  <conditionalFormatting sqref="G21">
    <cfRule type="top10" dxfId="34" priority="10" rank="1"/>
  </conditionalFormatting>
  <conditionalFormatting sqref="H21">
    <cfRule type="top10" dxfId="33" priority="9" rank="1"/>
  </conditionalFormatting>
  <conditionalFormatting sqref="I21">
    <cfRule type="top10" dxfId="32" priority="7" rank="1"/>
  </conditionalFormatting>
  <conditionalFormatting sqref="J21">
    <cfRule type="top10" dxfId="31" priority="8" rank="1"/>
  </conditionalFormatting>
  <conditionalFormatting sqref="E21">
    <cfRule type="top10" dxfId="30" priority="12" rank="1"/>
  </conditionalFormatting>
  <conditionalFormatting sqref="E5">
    <cfRule type="top10" dxfId="29" priority="6" rank="1"/>
  </conditionalFormatting>
  <conditionalFormatting sqref="F5">
    <cfRule type="top10" dxfId="28" priority="5" rank="1"/>
  </conditionalFormatting>
  <conditionalFormatting sqref="G5">
    <cfRule type="top10" dxfId="27" priority="4" rank="1"/>
  </conditionalFormatting>
  <conditionalFormatting sqref="H5">
    <cfRule type="top10" dxfId="26" priority="3" rank="1"/>
  </conditionalFormatting>
  <conditionalFormatting sqref="I5">
    <cfRule type="top10" dxfId="25" priority="2" rank="1"/>
  </conditionalFormatting>
  <conditionalFormatting sqref="J5">
    <cfRule type="top10" dxfId="24" priority="1" rank="1"/>
  </conditionalFormatting>
  <hyperlinks>
    <hyperlink ref="Q1" location="'PA 2022 Rankings'!A1" display="Back to Ranking" xr:uid="{9E264F33-FEAD-4D15-A98F-CA11371216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364D484-3424-448B-9CEE-D729202E013A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309B5F65-6195-429F-A83F-2C6E5BEDE0E7}">
          <x14:formula1>
            <xm:f>'C:\Users\abra2\AppData\Local\Packages\Microsoft.MicrosoftEdge_8wekyb3d8bbwe\TempState\Downloads\[__ABRA Scoring Program  2-24-2020 MASTER (2).xlsm]DATA'!#REF!</xm:f>
          </x14:formula1>
          <xm:sqref>B18:B21 D18:D21 B2:B5 D2:D5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D8C66-54B4-4E74-95D6-EAC4EF08A25D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31</v>
      </c>
      <c r="B2" s="19" t="s">
        <v>48</v>
      </c>
      <c r="C2" s="20">
        <v>44702</v>
      </c>
      <c r="D2" s="21" t="s">
        <v>33</v>
      </c>
      <c r="E2" s="22">
        <v>173</v>
      </c>
      <c r="F2" s="22">
        <v>175</v>
      </c>
      <c r="G2" s="22">
        <v>162</v>
      </c>
      <c r="H2" s="22">
        <v>162</v>
      </c>
      <c r="I2" s="22"/>
      <c r="J2" s="22"/>
      <c r="K2" s="23">
        <v>4</v>
      </c>
      <c r="L2" s="23">
        <v>672</v>
      </c>
      <c r="M2" s="24">
        <v>168</v>
      </c>
      <c r="N2" s="25">
        <v>2</v>
      </c>
      <c r="O2" s="26">
        <v>170</v>
      </c>
    </row>
    <row r="3" spans="1:17" x14ac:dyDescent="0.25">
      <c r="A3" s="18" t="s">
        <v>31</v>
      </c>
      <c r="B3" s="19" t="s">
        <v>48</v>
      </c>
      <c r="C3" s="20">
        <v>44758</v>
      </c>
      <c r="D3" s="21" t="s">
        <v>33</v>
      </c>
      <c r="E3" s="22">
        <v>175</v>
      </c>
      <c r="F3" s="22">
        <v>171</v>
      </c>
      <c r="G3" s="22">
        <v>180</v>
      </c>
      <c r="H3" s="22">
        <v>179</v>
      </c>
      <c r="I3" s="22"/>
      <c r="J3" s="22"/>
      <c r="K3" s="23">
        <v>4</v>
      </c>
      <c r="L3" s="23">
        <v>705</v>
      </c>
      <c r="M3" s="24">
        <v>176.25</v>
      </c>
      <c r="N3" s="25">
        <v>2</v>
      </c>
      <c r="O3" s="26">
        <v>178.25</v>
      </c>
    </row>
    <row r="4" spans="1:17" x14ac:dyDescent="0.25">
      <c r="A4" s="18" t="s">
        <v>31</v>
      </c>
      <c r="B4" s="19" t="s">
        <v>48</v>
      </c>
      <c r="C4" s="20">
        <v>44793</v>
      </c>
      <c r="D4" s="21" t="s">
        <v>33</v>
      </c>
      <c r="E4" s="22">
        <v>181</v>
      </c>
      <c r="F4" s="22">
        <v>182</v>
      </c>
      <c r="G4" s="22">
        <v>186</v>
      </c>
      <c r="H4" s="22">
        <v>183</v>
      </c>
      <c r="I4" s="22">
        <v>181</v>
      </c>
      <c r="J4" s="22">
        <v>186</v>
      </c>
      <c r="K4" s="23">
        <v>6</v>
      </c>
      <c r="L4" s="23">
        <v>1099</v>
      </c>
      <c r="M4" s="24">
        <v>183.16666666666666</v>
      </c>
      <c r="N4" s="25">
        <v>4</v>
      </c>
      <c r="O4" s="26">
        <v>187.16666666666666</v>
      </c>
    </row>
    <row r="7" spans="1:17" x14ac:dyDescent="0.25">
      <c r="K7" s="8">
        <f>SUM(K2:K6)</f>
        <v>14</v>
      </c>
      <c r="L7" s="8">
        <f>SUM(L2:L6)</f>
        <v>2476</v>
      </c>
      <c r="M7" s="13">
        <f>SUM(L7/K7)</f>
        <v>176.85714285714286</v>
      </c>
      <c r="N7" s="8">
        <f>SUM(N2:N6)</f>
        <v>8</v>
      </c>
      <c r="O7" s="13">
        <f>SUM(M7+N7)</f>
        <v>184.85714285714286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5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11"/>
  </protectedRanges>
  <conditionalFormatting sqref="I2">
    <cfRule type="top10" dxfId="23" priority="18" rank="1"/>
  </conditionalFormatting>
  <conditionalFormatting sqref="H2">
    <cfRule type="top10" dxfId="22" priority="14" rank="1"/>
  </conditionalFormatting>
  <conditionalFormatting sqref="J2">
    <cfRule type="top10" dxfId="21" priority="15" rank="1"/>
  </conditionalFormatting>
  <conditionalFormatting sqref="G2">
    <cfRule type="top10" dxfId="20" priority="17" rank="1"/>
  </conditionalFormatting>
  <conditionalFormatting sqref="F2">
    <cfRule type="top10" dxfId="19" priority="16" rank="1"/>
  </conditionalFormatting>
  <conditionalFormatting sqref="E2">
    <cfRule type="top10" dxfId="18" priority="13" rank="1"/>
  </conditionalFormatting>
  <conditionalFormatting sqref="I3">
    <cfRule type="top10" dxfId="17" priority="12" rank="1"/>
  </conditionalFormatting>
  <conditionalFormatting sqref="H3">
    <cfRule type="top10" dxfId="16" priority="8" rank="1"/>
  </conditionalFormatting>
  <conditionalFormatting sqref="J3">
    <cfRule type="top10" dxfId="15" priority="9" rank="1"/>
  </conditionalFormatting>
  <conditionalFormatting sqref="G3">
    <cfRule type="top10" dxfId="14" priority="11" rank="1"/>
  </conditionalFormatting>
  <conditionalFormatting sqref="F3">
    <cfRule type="top10" dxfId="13" priority="10" rank="1"/>
  </conditionalFormatting>
  <conditionalFormatting sqref="E3">
    <cfRule type="top10" dxfId="12" priority="7" rank="1"/>
  </conditionalFormatting>
  <conditionalFormatting sqref="I4">
    <cfRule type="top10" dxfId="11" priority="6" rank="1"/>
  </conditionalFormatting>
  <conditionalFormatting sqref="H4">
    <cfRule type="top10" dxfId="10" priority="2" rank="1"/>
  </conditionalFormatting>
  <conditionalFormatting sqref="J4">
    <cfRule type="top10" dxfId="9" priority="3" rank="1"/>
  </conditionalFormatting>
  <conditionalFormatting sqref="G4">
    <cfRule type="top10" dxfId="8" priority="5" rank="1"/>
  </conditionalFormatting>
  <conditionalFormatting sqref="F4">
    <cfRule type="top10" dxfId="7" priority="4" rank="1"/>
  </conditionalFormatting>
  <conditionalFormatting sqref="E4">
    <cfRule type="top10" dxfId="6" priority="1" rank="1"/>
  </conditionalFormatting>
  <hyperlinks>
    <hyperlink ref="Q1" location="'PA 2022 Rankings'!A1" display="Back to Ranking" xr:uid="{4D52759C-7DF8-4FE6-BE7A-CE8D98193A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CCD2B9-71C9-4DFB-8E78-C56F2C726A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F8485A3-9090-400D-87C5-68602634AD75}">
          <x14:formula1>
            <xm:f>'C:\Users\abra2\AppData\Local\Packages\Microsoft.MicrosoftEdge_8wekyb3d8bbwe\TempState\Downloads\[ABRA Edinburg Tx  2-22-2020 (1).xlsm]DATA'!#REF!</xm:f>
          </x14:formula1>
          <xm:sqref>D2:D4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0020E-78E7-444E-AE64-BBFE55289F7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25</v>
      </c>
      <c r="B2" s="19" t="s">
        <v>46</v>
      </c>
      <c r="C2" s="20">
        <v>44702</v>
      </c>
      <c r="D2" s="21" t="s">
        <v>33</v>
      </c>
      <c r="E2" s="22">
        <v>189</v>
      </c>
      <c r="F2" s="22">
        <v>184</v>
      </c>
      <c r="G2" s="22">
        <v>175</v>
      </c>
      <c r="H2" s="22">
        <v>182</v>
      </c>
      <c r="I2" s="22"/>
      <c r="J2" s="22"/>
      <c r="K2" s="23">
        <v>4</v>
      </c>
      <c r="L2" s="23">
        <v>730</v>
      </c>
      <c r="M2" s="24">
        <v>182.5</v>
      </c>
      <c r="N2" s="25">
        <v>2</v>
      </c>
      <c r="O2" s="26">
        <v>184.5</v>
      </c>
    </row>
    <row r="5" spans="1:17" x14ac:dyDescent="0.25">
      <c r="K5" s="8">
        <f>SUM(K2:K4)</f>
        <v>4</v>
      </c>
      <c r="L5" s="8">
        <f>SUM(L2:L4)</f>
        <v>730</v>
      </c>
      <c r="M5" s="13">
        <f>SUM(L5/K5)</f>
        <v>182.5</v>
      </c>
      <c r="N5" s="8">
        <f>SUM(N2:N4)</f>
        <v>2</v>
      </c>
      <c r="O5" s="13">
        <f>SUM(M5+N5)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F2">
    <cfRule type="top10" dxfId="5" priority="5" rank="1"/>
  </conditionalFormatting>
  <conditionalFormatting sqref="G2">
    <cfRule type="top10" dxfId="4" priority="4" rank="1"/>
  </conditionalFormatting>
  <conditionalFormatting sqref="H2">
    <cfRule type="top10" dxfId="3" priority="3" rank="1"/>
  </conditionalFormatting>
  <conditionalFormatting sqref="I2">
    <cfRule type="top10" dxfId="2" priority="1" rank="1"/>
  </conditionalFormatting>
  <conditionalFormatting sqref="J2">
    <cfRule type="top10" dxfId="1" priority="2" rank="1"/>
  </conditionalFormatting>
  <conditionalFormatting sqref="E2">
    <cfRule type="top10" dxfId="0" priority="6" rank="1"/>
  </conditionalFormatting>
  <hyperlinks>
    <hyperlink ref="Q1" location="'PA 2022 Rankings'!A1" display="Back to Ranking" xr:uid="{AF2B505A-EE66-400A-B86D-0A0482CF0E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FB2E4E-F041-4B59-8179-82232AA27063}">
          <x14:formula1>
            <xm:f>'C:\Users\abra2\AppData\Local\Packages\Microsoft.MicrosoftEdge_8wekyb3d8bbwe\TempState\Downloads\[ABRA Edinburg Tx  2-22-2020 (1).xlsm]DATA'!#REF!</xm:f>
          </x14:formula1>
          <xm:sqref>D2</xm:sqref>
        </x14:dataValidation>
        <x14:dataValidation type="list" allowBlank="1" showInputMessage="1" showErrorMessage="1" xr:uid="{76067527-304A-4C63-84FD-6A518F9DAE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A383F-334D-4372-82E8-8F7797AD7C58}">
  <dimension ref="A1:Q5"/>
  <sheetViews>
    <sheetView workbookViewId="0">
      <selection activeCell="B2" sqref="B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25</v>
      </c>
      <c r="B2" s="19" t="s">
        <v>49</v>
      </c>
      <c r="C2" s="20">
        <v>44730</v>
      </c>
      <c r="D2" s="21" t="s">
        <v>33</v>
      </c>
      <c r="E2" s="22">
        <v>189</v>
      </c>
      <c r="F2" s="22">
        <v>195</v>
      </c>
      <c r="G2" s="22">
        <v>198</v>
      </c>
      <c r="H2" s="22">
        <v>185</v>
      </c>
      <c r="I2" s="22">
        <v>192</v>
      </c>
      <c r="J2" s="22">
        <v>189</v>
      </c>
      <c r="K2" s="23">
        <v>6</v>
      </c>
      <c r="L2" s="23">
        <v>1148</v>
      </c>
      <c r="M2" s="24">
        <v>191.33333333333334</v>
      </c>
      <c r="N2" s="25">
        <v>20</v>
      </c>
      <c r="O2" s="26">
        <v>211.33333333333334</v>
      </c>
    </row>
    <row r="5" spans="1:17" x14ac:dyDescent="0.25">
      <c r="K5" s="8">
        <f>SUM(K2:K4)</f>
        <v>6</v>
      </c>
      <c r="L5" s="8">
        <f>SUM(L2:L4)</f>
        <v>1148</v>
      </c>
      <c r="M5" s="13">
        <f>SUM(L5/K5)</f>
        <v>191.33333333333334</v>
      </c>
      <c r="N5" s="8">
        <f>SUM(N2:N4)</f>
        <v>20</v>
      </c>
      <c r="O5" s="13">
        <f>SUM(M5+N5)</f>
        <v>211.33333333333334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31"/>
    <protectedRange algorithmName="SHA-512" hashValue="ON39YdpmFHfN9f47KpiRvqrKx0V9+erV1CNkpWzYhW/Qyc6aT8rEyCrvauWSYGZK2ia3o7vd3akF07acHAFpOA==" saltValue="yVW9XmDwTqEnmpSGai0KYg==" spinCount="100000" sqref="D2" name="Range1_1_27"/>
    <protectedRange algorithmName="SHA-512" hashValue="ON39YdpmFHfN9f47KpiRvqrKx0V9+erV1CNkpWzYhW/Qyc6aT8rEyCrvauWSYGZK2ia3o7vd3akF07acHAFpOA==" saltValue="yVW9XmDwTqEnmpSGai0KYg==" spinCount="100000" sqref="E2:H2" name="Range1_3_8"/>
  </protectedRanges>
  <conditionalFormatting sqref="F2">
    <cfRule type="top10" dxfId="383" priority="5" rank="1"/>
  </conditionalFormatting>
  <conditionalFormatting sqref="G2">
    <cfRule type="top10" dxfId="382" priority="4" rank="1"/>
  </conditionalFormatting>
  <conditionalFormatting sqref="H2">
    <cfRule type="top10" dxfId="381" priority="3" rank="1"/>
  </conditionalFormatting>
  <conditionalFormatting sqref="I2">
    <cfRule type="top10" dxfId="380" priority="1" rank="1"/>
  </conditionalFormatting>
  <conditionalFormatting sqref="J2">
    <cfRule type="top10" dxfId="379" priority="2" rank="1"/>
  </conditionalFormatting>
  <conditionalFormatting sqref="E2">
    <cfRule type="top10" dxfId="378" priority="6" rank="1"/>
  </conditionalFormatting>
  <hyperlinks>
    <hyperlink ref="Q1" location="'PA 2022 Rankings'!A1" display="Back to Ranking" xr:uid="{239A9A09-2B76-4FD4-8F85-60376B6E7B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876114C-4491-4D4A-81A4-84D52A75982E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99073415-B1C5-4A55-8CC4-9A037F9683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DBF50-AF0B-4C47-A1A1-BC4F067ECBE9}"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25</v>
      </c>
      <c r="B2" s="19" t="s">
        <v>50</v>
      </c>
      <c r="C2" s="20">
        <v>44730</v>
      </c>
      <c r="D2" s="21" t="s">
        <v>33</v>
      </c>
      <c r="E2" s="22">
        <v>178</v>
      </c>
      <c r="F2" s="22">
        <v>176</v>
      </c>
      <c r="G2" s="22">
        <v>173</v>
      </c>
      <c r="H2" s="22">
        <v>189</v>
      </c>
      <c r="I2" s="22">
        <v>177</v>
      </c>
      <c r="J2" s="22">
        <v>170</v>
      </c>
      <c r="K2" s="23">
        <v>6</v>
      </c>
      <c r="L2" s="23">
        <v>1063</v>
      </c>
      <c r="M2" s="24">
        <v>177.16666666666666</v>
      </c>
      <c r="N2" s="25">
        <v>6</v>
      </c>
      <c r="O2" s="26">
        <v>183.16666666666666</v>
      </c>
    </row>
    <row r="3" spans="1:17" x14ac:dyDescent="0.25">
      <c r="A3" s="18" t="s">
        <v>25</v>
      </c>
      <c r="B3" s="19" t="s">
        <v>50</v>
      </c>
      <c r="C3" s="20">
        <v>44758</v>
      </c>
      <c r="D3" s="21" t="s">
        <v>33</v>
      </c>
      <c r="E3" s="22">
        <v>188</v>
      </c>
      <c r="F3" s="22">
        <v>191</v>
      </c>
      <c r="G3" s="22">
        <v>186</v>
      </c>
      <c r="H3" s="22">
        <v>185</v>
      </c>
      <c r="I3" s="22"/>
      <c r="J3" s="22"/>
      <c r="K3" s="23">
        <v>4</v>
      </c>
      <c r="L3" s="23">
        <v>750</v>
      </c>
      <c r="M3" s="24">
        <v>187.5</v>
      </c>
      <c r="N3" s="25">
        <v>3</v>
      </c>
      <c r="O3" s="26">
        <v>190.5</v>
      </c>
    </row>
    <row r="4" spans="1:17" x14ac:dyDescent="0.25">
      <c r="A4" s="18" t="s">
        <v>25</v>
      </c>
      <c r="B4" s="19" t="s">
        <v>50</v>
      </c>
      <c r="C4" s="20">
        <v>44793</v>
      </c>
      <c r="D4" s="21" t="s">
        <v>33</v>
      </c>
      <c r="E4" s="22">
        <v>189</v>
      </c>
      <c r="F4" s="22">
        <v>195</v>
      </c>
      <c r="G4" s="22">
        <v>192</v>
      </c>
      <c r="H4" s="22">
        <v>182</v>
      </c>
      <c r="I4" s="22">
        <v>187</v>
      </c>
      <c r="J4" s="22">
        <v>190</v>
      </c>
      <c r="K4" s="23">
        <v>6</v>
      </c>
      <c r="L4" s="23">
        <v>1135</v>
      </c>
      <c r="M4" s="24">
        <v>189.16666666666666</v>
      </c>
      <c r="N4" s="25">
        <v>6</v>
      </c>
      <c r="O4" s="26">
        <v>195.16666666666666</v>
      </c>
    </row>
    <row r="7" spans="1:17" x14ac:dyDescent="0.25">
      <c r="K7" s="8">
        <f>SUM(K2:K6)</f>
        <v>16</v>
      </c>
      <c r="L7" s="8">
        <f>SUM(L2:L6)</f>
        <v>2948</v>
      </c>
      <c r="M7" s="13">
        <f>SUM(L7/K7)</f>
        <v>184.25</v>
      </c>
      <c r="N7" s="8">
        <f>SUM(N2:N6)</f>
        <v>15</v>
      </c>
      <c r="O7" s="13">
        <f>SUM(M7+N7)</f>
        <v>199.25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31_2"/>
    <protectedRange algorithmName="SHA-512" hashValue="ON39YdpmFHfN9f47KpiRvqrKx0V9+erV1CNkpWzYhW/Qyc6aT8rEyCrvauWSYGZK2ia3o7vd3akF07acHAFpOA==" saltValue="yVW9XmDwTqEnmpSGai0KYg==" spinCount="100000" sqref="D2" name="Range1_1_27_2"/>
    <protectedRange algorithmName="SHA-512" hashValue="ON39YdpmFHfN9f47KpiRvqrKx0V9+erV1CNkpWzYhW/Qyc6aT8rEyCrvauWSYGZK2ia3o7vd3akF07acHAFpOA==" saltValue="yVW9XmDwTqEnmpSGai0KYg==" spinCount="100000" sqref="E2:H2" name="Range1_3_8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F2">
    <cfRule type="top10" dxfId="377" priority="17" rank="1"/>
  </conditionalFormatting>
  <conditionalFormatting sqref="G2">
    <cfRule type="top10" dxfId="376" priority="16" rank="1"/>
  </conditionalFormatting>
  <conditionalFormatting sqref="H2">
    <cfRule type="top10" dxfId="375" priority="15" rank="1"/>
  </conditionalFormatting>
  <conditionalFormatting sqref="I2">
    <cfRule type="top10" dxfId="374" priority="13" rank="1"/>
  </conditionalFormatting>
  <conditionalFormatting sqref="J2">
    <cfRule type="top10" dxfId="373" priority="14" rank="1"/>
  </conditionalFormatting>
  <conditionalFormatting sqref="E2">
    <cfRule type="top10" dxfId="372" priority="18" rank="1"/>
  </conditionalFormatting>
  <conditionalFormatting sqref="F3">
    <cfRule type="top10" dxfId="371" priority="11" rank="1"/>
  </conditionalFormatting>
  <conditionalFormatting sqref="G3">
    <cfRule type="top10" dxfId="370" priority="10" rank="1"/>
  </conditionalFormatting>
  <conditionalFormatting sqref="H3">
    <cfRule type="top10" dxfId="369" priority="9" rank="1"/>
  </conditionalFormatting>
  <conditionalFormatting sqref="I3">
    <cfRule type="top10" dxfId="368" priority="7" rank="1"/>
  </conditionalFormatting>
  <conditionalFormatting sqref="J3">
    <cfRule type="top10" dxfId="367" priority="8" rank="1"/>
  </conditionalFormatting>
  <conditionalFormatting sqref="E3">
    <cfRule type="top10" dxfId="366" priority="12" rank="1"/>
  </conditionalFormatting>
  <conditionalFormatting sqref="F4">
    <cfRule type="top10" dxfId="365" priority="5" rank="1"/>
  </conditionalFormatting>
  <conditionalFormatting sqref="G4">
    <cfRule type="top10" dxfId="364" priority="4" rank="1"/>
  </conditionalFormatting>
  <conditionalFormatting sqref="H4">
    <cfRule type="top10" dxfId="363" priority="3" rank="1"/>
  </conditionalFormatting>
  <conditionalFormatting sqref="I4">
    <cfRule type="top10" dxfId="362" priority="1" rank="1"/>
  </conditionalFormatting>
  <conditionalFormatting sqref="J4">
    <cfRule type="top10" dxfId="361" priority="2" rank="1"/>
  </conditionalFormatting>
  <conditionalFormatting sqref="E4">
    <cfRule type="top10" dxfId="360" priority="6" rank="1"/>
  </conditionalFormatting>
  <hyperlinks>
    <hyperlink ref="Q1" location="'PA 2022 Rankings'!A1" display="Back to Ranking" xr:uid="{7BBEBEDF-D80A-4C61-BA5A-713F8DA989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85AD356-F608-46D5-8C13-B6E433E3AA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9CCFF79-83E2-4364-8282-08AFC084B712}">
          <x14:formula1>
            <xm:f>'C:\Users\abra2\AppData\Local\Packages\Microsoft.MicrosoftEdge_8wekyb3d8bbwe\TempState\Downloads\[ABRA Edinburg Tx  2-22-2020 (1).xlsm]DATA'!#REF!</xm:f>
          </x14:formula1>
          <xm:sqref>D2:D4 B2:B4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7A962-8F04-46D5-8E95-A81D945DEE6B}">
  <dimension ref="A1:Q18"/>
  <sheetViews>
    <sheetView workbookViewId="0">
      <selection activeCell="A15" sqref="A15:O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37</v>
      </c>
      <c r="B2" s="19" t="s">
        <v>36</v>
      </c>
      <c r="C2" s="20">
        <v>44702</v>
      </c>
      <c r="D2" s="21" t="s">
        <v>33</v>
      </c>
      <c r="E2" s="22">
        <v>182</v>
      </c>
      <c r="F2" s="22">
        <v>188</v>
      </c>
      <c r="G2" s="22">
        <v>183</v>
      </c>
      <c r="H2" s="22">
        <v>185</v>
      </c>
      <c r="I2" s="22"/>
      <c r="J2" s="22"/>
      <c r="K2" s="23">
        <v>4</v>
      </c>
      <c r="L2" s="23">
        <v>738</v>
      </c>
      <c r="M2" s="24">
        <v>184.5</v>
      </c>
      <c r="N2" s="25">
        <v>3</v>
      </c>
      <c r="O2" s="26">
        <v>187.5</v>
      </c>
    </row>
    <row r="3" spans="1:17" x14ac:dyDescent="0.25">
      <c r="A3" s="18" t="s">
        <v>37</v>
      </c>
      <c r="B3" s="19" t="s">
        <v>36</v>
      </c>
      <c r="C3" s="20">
        <v>44730</v>
      </c>
      <c r="D3" s="21" t="s">
        <v>33</v>
      </c>
      <c r="E3" s="22">
        <v>182</v>
      </c>
      <c r="F3" s="22">
        <v>181</v>
      </c>
      <c r="G3" s="22">
        <v>178</v>
      </c>
      <c r="H3" s="22">
        <v>181</v>
      </c>
      <c r="I3" s="22">
        <v>178</v>
      </c>
      <c r="J3" s="22">
        <v>185</v>
      </c>
      <c r="K3" s="23">
        <v>6</v>
      </c>
      <c r="L3" s="23">
        <v>1085</v>
      </c>
      <c r="M3" s="24">
        <v>180.83333333333334</v>
      </c>
      <c r="N3" s="25">
        <v>6</v>
      </c>
      <c r="O3" s="26">
        <v>186.83333333333334</v>
      </c>
    </row>
    <row r="4" spans="1:17" x14ac:dyDescent="0.25">
      <c r="A4" s="18" t="s">
        <v>37</v>
      </c>
      <c r="B4" s="19" t="s">
        <v>36</v>
      </c>
      <c r="C4" s="20">
        <v>44758</v>
      </c>
      <c r="D4" s="21" t="s">
        <v>33</v>
      </c>
      <c r="E4" s="22">
        <v>183</v>
      </c>
      <c r="F4" s="22">
        <v>182</v>
      </c>
      <c r="G4" s="22">
        <v>190</v>
      </c>
      <c r="H4" s="22">
        <v>181</v>
      </c>
      <c r="I4" s="22"/>
      <c r="J4" s="22"/>
      <c r="K4" s="23">
        <v>4</v>
      </c>
      <c r="L4" s="23">
        <v>736</v>
      </c>
      <c r="M4" s="24">
        <v>184</v>
      </c>
      <c r="N4" s="25">
        <v>3</v>
      </c>
      <c r="O4" s="26">
        <v>187</v>
      </c>
    </row>
    <row r="5" spans="1:17" x14ac:dyDescent="0.25">
      <c r="A5" s="18" t="s">
        <v>37</v>
      </c>
      <c r="B5" s="19" t="s">
        <v>36</v>
      </c>
      <c r="C5" s="20">
        <v>44793</v>
      </c>
      <c r="D5" s="21" t="s">
        <v>33</v>
      </c>
      <c r="E5" s="22">
        <v>187</v>
      </c>
      <c r="F5" s="22">
        <v>193</v>
      </c>
      <c r="G5" s="22">
        <v>180</v>
      </c>
      <c r="H5" s="22">
        <v>193</v>
      </c>
      <c r="I5" s="22">
        <v>184</v>
      </c>
      <c r="J5" s="22">
        <v>182</v>
      </c>
      <c r="K5" s="23">
        <v>6</v>
      </c>
      <c r="L5" s="23">
        <v>1119</v>
      </c>
      <c r="M5" s="24">
        <v>186.5</v>
      </c>
      <c r="N5" s="25">
        <v>6</v>
      </c>
      <c r="O5" s="26">
        <v>192.5</v>
      </c>
    </row>
    <row r="8" spans="1:17" x14ac:dyDescent="0.25">
      <c r="K8" s="8">
        <f>SUM(K2:K7)</f>
        <v>20</v>
      </c>
      <c r="L8" s="8">
        <f>SUM(L2:L7)</f>
        <v>3678</v>
      </c>
      <c r="M8" s="13">
        <f>SUM(L8/K8)</f>
        <v>183.9</v>
      </c>
      <c r="N8" s="8">
        <f>SUM(N2:N7)</f>
        <v>18</v>
      </c>
      <c r="O8" s="13">
        <f>SUM(M8+N8)</f>
        <v>201.9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8" t="s">
        <v>27</v>
      </c>
      <c r="B12" s="19" t="s">
        <v>36</v>
      </c>
      <c r="C12" s="20">
        <v>44702</v>
      </c>
      <c r="D12" s="21" t="s">
        <v>33</v>
      </c>
      <c r="E12" s="22">
        <v>190</v>
      </c>
      <c r="F12" s="22">
        <v>195</v>
      </c>
      <c r="G12" s="22">
        <v>184</v>
      </c>
      <c r="H12" s="22">
        <v>191</v>
      </c>
      <c r="I12" s="22"/>
      <c r="J12" s="22"/>
      <c r="K12" s="23">
        <v>4</v>
      </c>
      <c r="L12" s="23">
        <v>760</v>
      </c>
      <c r="M12" s="24">
        <v>190</v>
      </c>
      <c r="N12" s="25">
        <v>6</v>
      </c>
      <c r="O12" s="26">
        <v>196</v>
      </c>
    </row>
    <row r="13" spans="1:17" x14ac:dyDescent="0.25">
      <c r="A13" s="18" t="s">
        <v>27</v>
      </c>
      <c r="B13" s="19" t="s">
        <v>36</v>
      </c>
      <c r="C13" s="20">
        <v>44730</v>
      </c>
      <c r="D13" s="21" t="s">
        <v>33</v>
      </c>
      <c r="E13" s="22">
        <v>191</v>
      </c>
      <c r="F13" s="22">
        <v>190</v>
      </c>
      <c r="G13" s="22">
        <v>186</v>
      </c>
      <c r="H13" s="22">
        <v>186</v>
      </c>
      <c r="I13" s="22">
        <v>189</v>
      </c>
      <c r="J13" s="22">
        <v>190</v>
      </c>
      <c r="K13" s="23">
        <v>6</v>
      </c>
      <c r="L13" s="23">
        <v>1132</v>
      </c>
      <c r="M13" s="24">
        <v>188.66666666666666</v>
      </c>
      <c r="N13" s="25">
        <v>20</v>
      </c>
      <c r="O13" s="26">
        <v>208.66666666666666</v>
      </c>
    </row>
    <row r="14" spans="1:17" x14ac:dyDescent="0.25">
      <c r="A14" s="18" t="s">
        <v>27</v>
      </c>
      <c r="B14" s="19" t="s">
        <v>36</v>
      </c>
      <c r="C14" s="20">
        <v>44758</v>
      </c>
      <c r="D14" s="21" t="s">
        <v>33</v>
      </c>
      <c r="E14" s="22">
        <v>189</v>
      </c>
      <c r="F14" s="22">
        <v>192</v>
      </c>
      <c r="G14" s="22">
        <v>188</v>
      </c>
      <c r="H14" s="22">
        <v>193.01</v>
      </c>
      <c r="I14" s="22"/>
      <c r="J14" s="22"/>
      <c r="K14" s="23">
        <v>4</v>
      </c>
      <c r="L14" s="23">
        <v>762.01</v>
      </c>
      <c r="M14" s="24">
        <v>190.5025</v>
      </c>
      <c r="N14" s="25">
        <v>5</v>
      </c>
      <c r="O14" s="26">
        <v>195.5025</v>
      </c>
    </row>
    <row r="15" spans="1:17" x14ac:dyDescent="0.25">
      <c r="A15" s="18" t="s">
        <v>27</v>
      </c>
      <c r="B15" s="19" t="s">
        <v>36</v>
      </c>
      <c r="C15" s="20">
        <v>44793</v>
      </c>
      <c r="D15" s="21" t="s">
        <v>33</v>
      </c>
      <c r="E15" s="22">
        <v>194</v>
      </c>
      <c r="F15" s="22">
        <v>191</v>
      </c>
      <c r="G15" s="22">
        <v>194</v>
      </c>
      <c r="H15" s="22">
        <v>190</v>
      </c>
      <c r="I15" s="22">
        <v>189</v>
      </c>
      <c r="J15" s="22">
        <v>192</v>
      </c>
      <c r="K15" s="23">
        <v>6</v>
      </c>
      <c r="L15" s="23">
        <v>1150</v>
      </c>
      <c r="M15" s="24">
        <v>191.66666666666666</v>
      </c>
      <c r="N15" s="25">
        <v>8</v>
      </c>
      <c r="O15" s="26">
        <v>199.66666666666666</v>
      </c>
    </row>
    <row r="18" spans="11:15" x14ac:dyDescent="0.25">
      <c r="K18" s="8">
        <f>SUM(K12:K17)</f>
        <v>20</v>
      </c>
      <c r="L18" s="8">
        <f>SUM(L12:L17)</f>
        <v>3804.01</v>
      </c>
      <c r="M18" s="13">
        <f>SUM(L18/K18)</f>
        <v>190.20050000000001</v>
      </c>
      <c r="N18" s="8">
        <f>SUM(N12:N17)</f>
        <v>39</v>
      </c>
      <c r="O18" s="13">
        <f>SUM(M18+N18)</f>
        <v>229.20050000000001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3_1"/>
    <protectedRange algorithmName="SHA-512" hashValue="ON39YdpmFHfN9f47KpiRvqrKx0V9+erV1CNkpWzYhW/Qyc6aT8rEyCrvauWSYGZK2ia3o7vd3akF07acHAFpOA==" saltValue="yVW9XmDwTqEnmpSGai0KYg==" spinCount="100000" sqref="D2" name="Range1_1_10_1"/>
    <protectedRange algorithmName="SHA-512" hashValue="ON39YdpmFHfN9f47KpiRvqrKx0V9+erV1CNkpWzYhW/Qyc6aT8rEyCrvauWSYGZK2ia3o7vd3akF07acHAFpOA==" saltValue="yVW9XmDwTqEnmpSGai0KYg==" spinCount="100000" sqref="E12:J12 B12:C12" name="Range1_14_1"/>
    <protectedRange algorithmName="SHA-512" hashValue="ON39YdpmFHfN9f47KpiRvqrKx0V9+erV1CNkpWzYhW/Qyc6aT8rEyCrvauWSYGZK2ia3o7vd3akF07acHAFpOA==" saltValue="yVW9XmDwTqEnmpSGai0KYg==" spinCount="100000" sqref="D12" name="Range1_1_11_1"/>
    <protectedRange algorithmName="SHA-512" hashValue="ON39YdpmFHfN9f47KpiRvqrKx0V9+erV1CNkpWzYhW/Qyc6aT8rEyCrvauWSYGZK2ia3o7vd3akF07acHAFpOA==" saltValue="yVW9XmDwTqEnmpSGai0KYg==" spinCount="100000" sqref="E3:J3 B3:C3" name="Range1_32"/>
    <protectedRange algorithmName="SHA-512" hashValue="ON39YdpmFHfN9f47KpiRvqrKx0V9+erV1CNkpWzYhW/Qyc6aT8rEyCrvauWSYGZK2ia3o7vd3akF07acHAFpOA==" saltValue="yVW9XmDwTqEnmpSGai0KYg==" spinCount="100000" sqref="D3" name="Range1_1_28"/>
    <protectedRange algorithmName="SHA-512" hashValue="ON39YdpmFHfN9f47KpiRvqrKx0V9+erV1CNkpWzYhW/Qyc6aT8rEyCrvauWSYGZK2ia3o7vd3akF07acHAFpOA==" saltValue="yVW9XmDwTqEnmpSGai0KYg==" spinCount="100000" sqref="E13:J13 B13:C13" name="Range1_33"/>
    <protectedRange algorithmName="SHA-512" hashValue="ON39YdpmFHfN9f47KpiRvqrKx0V9+erV1CNkpWzYhW/Qyc6aT8rEyCrvauWSYGZK2ia3o7vd3akF07acHAFpOA==" saltValue="yVW9XmDwTqEnmpSGai0KYg==" spinCount="100000" sqref="D13" name="Range1_1_29"/>
    <protectedRange algorithmName="SHA-512" hashValue="ON39YdpmFHfN9f47KpiRvqrKx0V9+erV1CNkpWzYhW/Qyc6aT8rEyCrvauWSYGZK2ia3o7vd3akF07acHAFpOA==" saltValue="yVW9XmDwTqEnmpSGai0KYg==" spinCount="100000" sqref="E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14:J14 B14:C14" name="Range1_4"/>
    <protectedRange algorithmName="SHA-512" hashValue="ON39YdpmFHfN9f47KpiRvqrKx0V9+erV1CNkpWzYhW/Qyc6aT8rEyCrvauWSYGZK2ia3o7vd3akF07acHAFpOA==" saltValue="yVW9XmDwTqEnmpSGai0KYg==" spinCount="100000" sqref="D14" name="Range1_1_2"/>
    <protectedRange algorithmName="SHA-512" hashValue="ON39YdpmFHfN9f47KpiRvqrKx0V9+erV1CNkpWzYhW/Qyc6aT8rEyCrvauWSYGZK2ia3o7vd3akF07acHAFpOA==" saltValue="yVW9XmDwTqEnmpSGai0KYg==" spinCount="100000" sqref="E5:J5 B5:C5" name="Range1_1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15:J15 B15:C15" name="Range1_13"/>
    <protectedRange algorithmName="SHA-512" hashValue="ON39YdpmFHfN9f47KpiRvqrKx0V9+erV1CNkpWzYhW/Qyc6aT8rEyCrvauWSYGZK2ia3o7vd3akF07acHAFpOA==" saltValue="yVW9XmDwTqEnmpSGai0KYg==" spinCount="100000" sqref="D15" name="Range1_1_10"/>
  </protectedRanges>
  <conditionalFormatting sqref="J2">
    <cfRule type="top10" dxfId="359" priority="43" rank="1"/>
  </conditionalFormatting>
  <conditionalFormatting sqref="I2">
    <cfRule type="top10" dxfId="358" priority="44" rank="1"/>
  </conditionalFormatting>
  <conditionalFormatting sqref="H2">
    <cfRule type="top10" dxfId="357" priority="45" rank="1"/>
  </conditionalFormatting>
  <conditionalFormatting sqref="G2">
    <cfRule type="top10" dxfId="356" priority="46" rank="1"/>
  </conditionalFormatting>
  <conditionalFormatting sqref="F2">
    <cfRule type="top10" dxfId="355" priority="47" rank="1"/>
  </conditionalFormatting>
  <conditionalFormatting sqref="E2">
    <cfRule type="top10" dxfId="354" priority="48" rank="1"/>
  </conditionalFormatting>
  <conditionalFormatting sqref="E12">
    <cfRule type="top10" dxfId="353" priority="42" rank="1"/>
  </conditionalFormatting>
  <conditionalFormatting sqref="F12">
    <cfRule type="top10" dxfId="352" priority="41" rank="1"/>
  </conditionalFormatting>
  <conditionalFormatting sqref="G12">
    <cfRule type="top10" dxfId="351" priority="40" rank="1"/>
  </conditionalFormatting>
  <conditionalFormatting sqref="H12">
    <cfRule type="top10" dxfId="350" priority="39" rank="1"/>
  </conditionalFormatting>
  <conditionalFormatting sqref="I12">
    <cfRule type="top10" dxfId="349" priority="38" rank="1"/>
  </conditionalFormatting>
  <conditionalFormatting sqref="J12">
    <cfRule type="top10" dxfId="348" priority="37" rank="1"/>
  </conditionalFormatting>
  <conditionalFormatting sqref="J3">
    <cfRule type="top10" dxfId="347" priority="31" rank="1"/>
  </conditionalFormatting>
  <conditionalFormatting sqref="I3">
    <cfRule type="top10" dxfId="346" priority="32" rank="1"/>
  </conditionalFormatting>
  <conditionalFormatting sqref="H3">
    <cfRule type="top10" dxfId="345" priority="33" rank="1"/>
  </conditionalFormatting>
  <conditionalFormatting sqref="G3">
    <cfRule type="top10" dxfId="344" priority="34" rank="1"/>
  </conditionalFormatting>
  <conditionalFormatting sqref="F3">
    <cfRule type="top10" dxfId="343" priority="35" rank="1"/>
  </conditionalFormatting>
  <conditionalFormatting sqref="E3">
    <cfRule type="top10" dxfId="342" priority="36" rank="1"/>
  </conditionalFormatting>
  <conditionalFormatting sqref="E13">
    <cfRule type="top10" dxfId="341" priority="30" rank="1"/>
  </conditionalFormatting>
  <conditionalFormatting sqref="F13">
    <cfRule type="top10" dxfId="340" priority="29" rank="1"/>
  </conditionalFormatting>
  <conditionalFormatting sqref="G13">
    <cfRule type="top10" dxfId="339" priority="28" rank="1"/>
  </conditionalFormatting>
  <conditionalFormatting sqref="H13">
    <cfRule type="top10" dxfId="338" priority="27" rank="1"/>
  </conditionalFormatting>
  <conditionalFormatting sqref="I13">
    <cfRule type="top10" dxfId="337" priority="26" rank="1"/>
  </conditionalFormatting>
  <conditionalFormatting sqref="J13">
    <cfRule type="top10" dxfId="336" priority="25" rank="1"/>
  </conditionalFormatting>
  <conditionalFormatting sqref="J4">
    <cfRule type="top10" dxfId="335" priority="19" rank="1"/>
  </conditionalFormatting>
  <conditionalFormatting sqref="I4">
    <cfRule type="top10" dxfId="334" priority="20" rank="1"/>
  </conditionalFormatting>
  <conditionalFormatting sqref="H4">
    <cfRule type="top10" dxfId="333" priority="21" rank="1"/>
  </conditionalFormatting>
  <conditionalFormatting sqref="G4">
    <cfRule type="top10" dxfId="332" priority="22" rank="1"/>
  </conditionalFormatting>
  <conditionalFormatting sqref="F4">
    <cfRule type="top10" dxfId="331" priority="23" rank="1"/>
  </conditionalFormatting>
  <conditionalFormatting sqref="E4">
    <cfRule type="top10" dxfId="330" priority="24" rank="1"/>
  </conditionalFormatting>
  <conditionalFormatting sqref="E14">
    <cfRule type="top10" dxfId="329" priority="18" rank="1"/>
  </conditionalFormatting>
  <conditionalFormatting sqref="F14">
    <cfRule type="top10" dxfId="328" priority="17" rank="1"/>
  </conditionalFormatting>
  <conditionalFormatting sqref="G14">
    <cfRule type="top10" dxfId="327" priority="16" rank="1"/>
  </conditionalFormatting>
  <conditionalFormatting sqref="H14">
    <cfRule type="top10" dxfId="326" priority="15" rank="1"/>
  </conditionalFormatting>
  <conditionalFormatting sqref="I14">
    <cfRule type="top10" dxfId="325" priority="14" rank="1"/>
  </conditionalFormatting>
  <conditionalFormatting sqref="J14">
    <cfRule type="top10" dxfId="324" priority="13" rank="1"/>
  </conditionalFormatting>
  <conditionalFormatting sqref="J5">
    <cfRule type="top10" dxfId="323" priority="7" rank="1"/>
  </conditionalFormatting>
  <conditionalFormatting sqref="I5">
    <cfRule type="top10" dxfId="322" priority="8" rank="1"/>
  </conditionalFormatting>
  <conditionalFormatting sqref="H5">
    <cfRule type="top10" dxfId="321" priority="9" rank="1"/>
  </conditionalFormatting>
  <conditionalFormatting sqref="G5">
    <cfRule type="top10" dxfId="320" priority="10" rank="1"/>
  </conditionalFormatting>
  <conditionalFormatting sqref="F5">
    <cfRule type="top10" dxfId="319" priority="11" rank="1"/>
  </conditionalFormatting>
  <conditionalFormatting sqref="E5">
    <cfRule type="top10" dxfId="318" priority="12" rank="1"/>
  </conditionalFormatting>
  <conditionalFormatting sqref="E15">
    <cfRule type="top10" dxfId="317" priority="6" rank="1"/>
  </conditionalFormatting>
  <conditionalFormatting sqref="F15">
    <cfRule type="top10" dxfId="316" priority="5" rank="1"/>
  </conditionalFormatting>
  <conditionalFormatting sqref="G15">
    <cfRule type="top10" dxfId="315" priority="4" rank="1"/>
  </conditionalFormatting>
  <conditionalFormatting sqref="H15">
    <cfRule type="top10" dxfId="314" priority="3" rank="1"/>
  </conditionalFormatting>
  <conditionalFormatting sqref="I15">
    <cfRule type="top10" dxfId="313" priority="2" rank="1"/>
  </conditionalFormatting>
  <conditionalFormatting sqref="J15">
    <cfRule type="top10" dxfId="312" priority="1" rank="1"/>
  </conditionalFormatting>
  <hyperlinks>
    <hyperlink ref="Q1" location="'PA 2022 Rankings'!A1" display="Back to Ranking" xr:uid="{1225AE90-1B37-46B4-8C5E-282A24F236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CE28E8-F3E9-4054-950D-B2642448D442}">
          <x14:formula1>
            <xm:f>'C:\Users\abra2\AppData\Local\Packages\Microsoft.MicrosoftEdge_8wekyb3d8bbwe\TempState\Downloads\[ABRA Edinburg Tx  2-22-2020 (1).xlsm]DATA'!#REF!</xm:f>
          </x14:formula1>
          <xm:sqref>D2:D5 B12:B15 D12:D15</xm:sqref>
        </x14:dataValidation>
        <x14:dataValidation type="list" allowBlank="1" showInputMessage="1" showErrorMessage="1" xr:uid="{7D3CB3BD-658E-4637-82FE-7147CC2AFB2E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9CCE-1AC3-4D6C-B37D-8278474F430C}"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25</v>
      </c>
      <c r="B2" s="19" t="s">
        <v>39</v>
      </c>
      <c r="C2" s="20">
        <v>44702</v>
      </c>
      <c r="D2" s="21" t="s">
        <v>33</v>
      </c>
      <c r="E2" s="22">
        <v>196</v>
      </c>
      <c r="F2" s="22">
        <v>194</v>
      </c>
      <c r="G2" s="22">
        <v>196</v>
      </c>
      <c r="H2" s="22">
        <v>195</v>
      </c>
      <c r="I2" s="22"/>
      <c r="J2" s="22"/>
      <c r="K2" s="23">
        <v>4</v>
      </c>
      <c r="L2" s="23">
        <v>781</v>
      </c>
      <c r="M2" s="24">
        <v>195.25</v>
      </c>
      <c r="N2" s="25">
        <v>13</v>
      </c>
      <c r="O2" s="26">
        <v>208.25</v>
      </c>
    </row>
    <row r="3" spans="1:17" x14ac:dyDescent="0.25">
      <c r="A3" s="18" t="s">
        <v>25</v>
      </c>
      <c r="B3" s="19" t="s">
        <v>39</v>
      </c>
      <c r="C3" s="20">
        <v>44758</v>
      </c>
      <c r="D3" s="21" t="s">
        <v>33</v>
      </c>
      <c r="E3" s="22">
        <v>197</v>
      </c>
      <c r="F3" s="22">
        <v>197</v>
      </c>
      <c r="G3" s="22">
        <v>198</v>
      </c>
      <c r="H3" s="22">
        <v>193</v>
      </c>
      <c r="I3" s="22"/>
      <c r="J3" s="22"/>
      <c r="K3" s="23">
        <v>4</v>
      </c>
      <c r="L3" s="23">
        <v>785</v>
      </c>
      <c r="M3" s="24">
        <v>196.25</v>
      </c>
      <c r="N3" s="25">
        <v>7</v>
      </c>
      <c r="O3" s="26">
        <v>203.25</v>
      </c>
    </row>
    <row r="4" spans="1:17" x14ac:dyDescent="0.25">
      <c r="A4" s="18" t="s">
        <v>25</v>
      </c>
      <c r="B4" s="19" t="s">
        <v>39</v>
      </c>
      <c r="C4" s="20">
        <v>44793</v>
      </c>
      <c r="D4" s="21" t="s">
        <v>33</v>
      </c>
      <c r="E4" s="22">
        <v>199</v>
      </c>
      <c r="F4" s="22">
        <v>193</v>
      </c>
      <c r="G4" s="22">
        <v>196</v>
      </c>
      <c r="H4" s="22">
        <v>193.01</v>
      </c>
      <c r="I4" s="22">
        <v>196</v>
      </c>
      <c r="J4" s="22">
        <v>192</v>
      </c>
      <c r="K4" s="23">
        <v>6</v>
      </c>
      <c r="L4" s="23">
        <v>1169.01</v>
      </c>
      <c r="M4" s="24">
        <v>194.83500000000001</v>
      </c>
      <c r="N4" s="25">
        <v>24</v>
      </c>
      <c r="O4" s="26">
        <v>218.83500000000001</v>
      </c>
    </row>
    <row r="7" spans="1:17" x14ac:dyDescent="0.25">
      <c r="K7" s="8">
        <f>SUM(K2:K6)</f>
        <v>14</v>
      </c>
      <c r="L7" s="8">
        <f>SUM(L2:L6)</f>
        <v>2735.01</v>
      </c>
      <c r="M7" s="13">
        <f>SUM(L7/K7)</f>
        <v>195.35785714285717</v>
      </c>
      <c r="N7" s="8">
        <f>SUM(N2:N6)</f>
        <v>44</v>
      </c>
      <c r="O7" s="13">
        <f>SUM(M7+N7)</f>
        <v>239.35785714285717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F2">
    <cfRule type="top10" dxfId="311" priority="17" rank="1"/>
  </conditionalFormatting>
  <conditionalFormatting sqref="G2">
    <cfRule type="top10" dxfId="310" priority="16" rank="1"/>
  </conditionalFormatting>
  <conditionalFormatting sqref="H2">
    <cfRule type="top10" dxfId="309" priority="15" rank="1"/>
  </conditionalFormatting>
  <conditionalFormatting sqref="I2">
    <cfRule type="top10" dxfId="308" priority="13" rank="1"/>
  </conditionalFormatting>
  <conditionalFormatting sqref="J2">
    <cfRule type="top10" dxfId="307" priority="14" rank="1"/>
  </conditionalFormatting>
  <conditionalFormatting sqref="E2">
    <cfRule type="top10" dxfId="306" priority="18" rank="1"/>
  </conditionalFormatting>
  <conditionalFormatting sqref="F3">
    <cfRule type="top10" dxfId="305" priority="11" rank="1"/>
  </conditionalFormatting>
  <conditionalFormatting sqref="G3">
    <cfRule type="top10" dxfId="304" priority="10" rank="1"/>
  </conditionalFormatting>
  <conditionalFormatting sqref="H3">
    <cfRule type="top10" dxfId="303" priority="9" rank="1"/>
  </conditionalFormatting>
  <conditionalFormatting sqref="I3">
    <cfRule type="top10" dxfId="302" priority="7" rank="1"/>
  </conditionalFormatting>
  <conditionalFormatting sqref="J3">
    <cfRule type="top10" dxfId="301" priority="8" rank="1"/>
  </conditionalFormatting>
  <conditionalFormatting sqref="E3">
    <cfRule type="top10" dxfId="300" priority="12" rank="1"/>
  </conditionalFormatting>
  <conditionalFormatting sqref="F4">
    <cfRule type="top10" dxfId="299" priority="5" rank="1"/>
  </conditionalFormatting>
  <conditionalFormatting sqref="G4">
    <cfRule type="top10" dxfId="298" priority="4" rank="1"/>
  </conditionalFormatting>
  <conditionalFormatting sqref="H4">
    <cfRule type="top10" dxfId="297" priority="3" rank="1"/>
  </conditionalFormatting>
  <conditionalFormatting sqref="I4">
    <cfRule type="top10" dxfId="296" priority="1" rank="1"/>
  </conditionalFormatting>
  <conditionalFormatting sqref="J4">
    <cfRule type="top10" dxfId="295" priority="2" rank="1"/>
  </conditionalFormatting>
  <conditionalFormatting sqref="E4">
    <cfRule type="top10" dxfId="294" priority="6" rank="1"/>
  </conditionalFormatting>
  <hyperlinks>
    <hyperlink ref="Q1" location="'PA 2022 Rankings'!A1" display="Back to Ranking" xr:uid="{4247C198-549B-40D6-8DB7-21DC5A4E08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8463C5-ED06-4B50-9D90-A0F28919E3A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FE3858B-7A21-4751-8602-74D9BCD96860}">
          <x14:formula1>
            <xm:f>'C:\Users\abra2\AppData\Local\Packages\Microsoft.MicrosoftEdge_8wekyb3d8bbwe\TempState\Downloads\[ABRA Edinburg Tx  2-22-2020 (1).xlsm]DATA'!#REF!</xm:f>
          </x14:formula1>
          <xm:sqref>D2:D4 B2:B4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2B91-83AC-4C7E-AE8E-0DD4C10DB94D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31</v>
      </c>
      <c r="B2" s="19" t="s">
        <v>29</v>
      </c>
      <c r="C2" s="20">
        <v>44702</v>
      </c>
      <c r="D2" s="21" t="s">
        <v>33</v>
      </c>
      <c r="E2" s="22">
        <v>182</v>
      </c>
      <c r="F2" s="22">
        <v>179</v>
      </c>
      <c r="G2" s="22">
        <v>178</v>
      </c>
      <c r="H2" s="22">
        <v>179</v>
      </c>
      <c r="I2" s="22"/>
      <c r="J2" s="22"/>
      <c r="K2" s="23">
        <v>4</v>
      </c>
      <c r="L2" s="23">
        <v>718</v>
      </c>
      <c r="M2" s="24">
        <v>179.5</v>
      </c>
      <c r="N2" s="25">
        <v>3</v>
      </c>
      <c r="O2" s="26">
        <v>182.5</v>
      </c>
    </row>
    <row r="3" spans="1:17" x14ac:dyDescent="0.25">
      <c r="A3" s="18" t="s">
        <v>31</v>
      </c>
      <c r="B3" s="19" t="s">
        <v>29</v>
      </c>
      <c r="C3" s="20">
        <v>44730</v>
      </c>
      <c r="D3" s="21" t="s">
        <v>33</v>
      </c>
      <c r="E3" s="22">
        <v>185</v>
      </c>
      <c r="F3" s="22">
        <v>185</v>
      </c>
      <c r="G3" s="22">
        <v>190</v>
      </c>
      <c r="H3" s="22">
        <v>177</v>
      </c>
      <c r="I3" s="22">
        <v>191</v>
      </c>
      <c r="J3" s="22">
        <v>183</v>
      </c>
      <c r="K3" s="23">
        <v>6</v>
      </c>
      <c r="L3" s="23">
        <v>1111</v>
      </c>
      <c r="M3" s="24">
        <v>185.16666666666666</v>
      </c>
      <c r="N3" s="25">
        <v>26</v>
      </c>
      <c r="O3" s="26">
        <v>211.16666666666666</v>
      </c>
    </row>
    <row r="4" spans="1:17" x14ac:dyDescent="0.25">
      <c r="A4" s="18" t="s">
        <v>31</v>
      </c>
      <c r="B4" s="19" t="s">
        <v>29</v>
      </c>
      <c r="C4" s="20">
        <v>44758</v>
      </c>
      <c r="D4" s="21" t="s">
        <v>33</v>
      </c>
      <c r="E4" s="22">
        <v>190</v>
      </c>
      <c r="F4" s="22">
        <v>191</v>
      </c>
      <c r="G4" s="22">
        <v>194</v>
      </c>
      <c r="H4" s="22">
        <v>187.01</v>
      </c>
      <c r="I4" s="22"/>
      <c r="J4" s="22"/>
      <c r="K4" s="23">
        <v>4</v>
      </c>
      <c r="L4" s="23">
        <v>762.01</v>
      </c>
      <c r="M4" s="24">
        <v>190.5025</v>
      </c>
      <c r="N4" s="25">
        <v>11</v>
      </c>
      <c r="O4" s="26">
        <v>201.5025</v>
      </c>
    </row>
    <row r="5" spans="1:17" x14ac:dyDescent="0.25">
      <c r="A5" s="18" t="s">
        <v>31</v>
      </c>
      <c r="B5" s="19" t="s">
        <v>29</v>
      </c>
      <c r="C5" s="20">
        <v>44793</v>
      </c>
      <c r="D5" s="21" t="s">
        <v>33</v>
      </c>
      <c r="E5" s="22">
        <v>193</v>
      </c>
      <c r="F5" s="22">
        <v>188</v>
      </c>
      <c r="G5" s="22">
        <v>188</v>
      </c>
      <c r="H5" s="22">
        <v>191</v>
      </c>
      <c r="I5" s="22">
        <v>183.01</v>
      </c>
      <c r="J5" s="22">
        <v>189</v>
      </c>
      <c r="K5" s="23">
        <v>6</v>
      </c>
      <c r="L5" s="23">
        <v>1132.01</v>
      </c>
      <c r="M5" s="24">
        <v>188.66833333333332</v>
      </c>
      <c r="N5" s="25">
        <v>26</v>
      </c>
      <c r="O5" s="26">
        <v>214.66833333333332</v>
      </c>
    </row>
    <row r="8" spans="1:17" x14ac:dyDescent="0.25">
      <c r="K8" s="8">
        <f>SUM(K2:K7)</f>
        <v>20</v>
      </c>
      <c r="L8" s="8">
        <f>SUM(L2:L7)</f>
        <v>3723.0200000000004</v>
      </c>
      <c r="M8" s="13">
        <f>SUM(L8/K8)</f>
        <v>186.15100000000001</v>
      </c>
      <c r="N8" s="8">
        <f>SUM(N2:N7)</f>
        <v>66</v>
      </c>
      <c r="O8" s="13">
        <f>SUM(M8+N8)</f>
        <v>252.15100000000001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3:J3 B3:C3" name="Range1_34"/>
    <protectedRange algorithmName="SHA-512" hashValue="ON39YdpmFHfN9f47KpiRvqrKx0V9+erV1CNkpWzYhW/Qyc6aT8rEyCrvauWSYGZK2ia3o7vd3akF07acHAFpOA==" saltValue="yVW9XmDwTqEnmpSGai0KYg==" spinCount="100000" sqref="D3" name="Range1_1_30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14"/>
    <protectedRange algorithmName="SHA-512" hashValue="ON39YdpmFHfN9f47KpiRvqrKx0V9+erV1CNkpWzYhW/Qyc6aT8rEyCrvauWSYGZK2ia3o7vd3akF07acHAFpOA==" saltValue="yVW9XmDwTqEnmpSGai0KYg==" spinCount="100000" sqref="D5" name="Range1_1_11"/>
  </protectedRanges>
  <conditionalFormatting sqref="I2">
    <cfRule type="top10" dxfId="293" priority="24" rank="1"/>
  </conditionalFormatting>
  <conditionalFormatting sqref="H2">
    <cfRule type="top10" dxfId="292" priority="20" rank="1"/>
  </conditionalFormatting>
  <conditionalFormatting sqref="J2">
    <cfRule type="top10" dxfId="291" priority="21" rank="1"/>
  </conditionalFormatting>
  <conditionalFormatting sqref="G2">
    <cfRule type="top10" dxfId="290" priority="23" rank="1"/>
  </conditionalFormatting>
  <conditionalFormatting sqref="F2">
    <cfRule type="top10" dxfId="289" priority="22" rank="1"/>
  </conditionalFormatting>
  <conditionalFormatting sqref="E2">
    <cfRule type="top10" dxfId="288" priority="19" rank="1"/>
  </conditionalFormatting>
  <conditionalFormatting sqref="I3">
    <cfRule type="top10" dxfId="287" priority="18" rank="1"/>
  </conditionalFormatting>
  <conditionalFormatting sqref="H3">
    <cfRule type="top10" dxfId="286" priority="14" rank="1"/>
  </conditionalFormatting>
  <conditionalFormatting sqref="J3">
    <cfRule type="top10" dxfId="285" priority="15" rank="1"/>
  </conditionalFormatting>
  <conditionalFormatting sqref="G3">
    <cfRule type="top10" dxfId="284" priority="17" rank="1"/>
  </conditionalFormatting>
  <conditionalFormatting sqref="F3">
    <cfRule type="top10" dxfId="283" priority="16" rank="1"/>
  </conditionalFormatting>
  <conditionalFormatting sqref="E3">
    <cfRule type="top10" dxfId="282" priority="13" rank="1"/>
  </conditionalFormatting>
  <conditionalFormatting sqref="I4">
    <cfRule type="top10" dxfId="281" priority="12" rank="1"/>
  </conditionalFormatting>
  <conditionalFormatting sqref="H4">
    <cfRule type="top10" dxfId="280" priority="8" rank="1"/>
  </conditionalFormatting>
  <conditionalFormatting sqref="J4">
    <cfRule type="top10" dxfId="279" priority="9" rank="1"/>
  </conditionalFormatting>
  <conditionalFormatting sqref="G4">
    <cfRule type="top10" dxfId="278" priority="11" rank="1"/>
  </conditionalFormatting>
  <conditionalFormatting sqref="F4">
    <cfRule type="top10" dxfId="277" priority="10" rank="1"/>
  </conditionalFormatting>
  <conditionalFormatting sqref="E4">
    <cfRule type="top10" dxfId="276" priority="7" rank="1"/>
  </conditionalFormatting>
  <conditionalFormatting sqref="I5">
    <cfRule type="top10" dxfId="275" priority="6" rank="1"/>
  </conditionalFormatting>
  <conditionalFormatting sqref="H5">
    <cfRule type="top10" dxfId="274" priority="2" rank="1"/>
  </conditionalFormatting>
  <conditionalFormatting sqref="J5">
    <cfRule type="top10" dxfId="273" priority="3" rank="1"/>
  </conditionalFormatting>
  <conditionalFormatting sqref="G5">
    <cfRule type="top10" dxfId="272" priority="5" rank="1"/>
  </conditionalFormatting>
  <conditionalFormatting sqref="F5">
    <cfRule type="top10" dxfId="271" priority="4" rank="1"/>
  </conditionalFormatting>
  <conditionalFormatting sqref="E5">
    <cfRule type="top10" dxfId="270" priority="1" rank="1"/>
  </conditionalFormatting>
  <hyperlinks>
    <hyperlink ref="Q1" location="'PA 2022 Rankings'!A1" display="Back to Ranking" xr:uid="{844641BC-5403-40BD-8AAA-AF4FBABDA3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FEBDB94-42AA-404B-AA9A-A23D32601D9E}">
          <x14:formula1>
            <xm:f>'C:\Users\abra2\AppData\Local\Packages\Microsoft.MicrosoftEdge_8wekyb3d8bbwe\TempState\Downloads\[ABRA Edinburg Tx  2-22-2020 (1).xlsm]DATA'!#REF!</xm:f>
          </x14:formula1>
          <xm:sqref>B2:B5</xm:sqref>
        </x14:dataValidation>
        <x14:dataValidation type="list" allowBlank="1" showInputMessage="1" showErrorMessage="1" xr:uid="{EB3F69CA-F12B-40C3-ABD7-05EEA473AEB7}">
          <x14:formula1>
            <xm:f>'C:\Users\abra2\AppData\Local\Packages\Microsoft.MicrosoftEdge_8wekyb3d8bbwe\TempState\Downloads\[ABRA Edinburg Tx  2-22-2020 (1).xlsm]DATA'!#REF!</xm:f>
          </x14:formula1>
          <xm:sqref>D2:D5</xm:sqref>
        </x14:dataValidation>
        <x14:dataValidation type="list" allowBlank="1" showInputMessage="1" showErrorMessage="1" xr:uid="{BACBAF73-E4C2-40A2-A6EA-5AC8A9B84B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9535-9D1D-476E-9937-8FD8348530A4}">
  <sheetPr codeName="Sheet8"/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37</v>
      </c>
      <c r="B2" s="19" t="s">
        <v>28</v>
      </c>
      <c r="C2" s="20">
        <v>44702</v>
      </c>
      <c r="D2" s="21" t="s">
        <v>33</v>
      </c>
      <c r="E2" s="22">
        <v>185</v>
      </c>
      <c r="F2" s="22">
        <v>182</v>
      </c>
      <c r="G2" s="22">
        <v>188</v>
      </c>
      <c r="H2" s="22">
        <v>193</v>
      </c>
      <c r="I2" s="22"/>
      <c r="J2" s="22"/>
      <c r="K2" s="23">
        <v>4</v>
      </c>
      <c r="L2" s="23">
        <v>748</v>
      </c>
      <c r="M2" s="24">
        <v>187</v>
      </c>
      <c r="N2" s="25">
        <v>8</v>
      </c>
      <c r="O2" s="26">
        <v>195</v>
      </c>
    </row>
    <row r="3" spans="1:17" x14ac:dyDescent="0.25">
      <c r="A3" s="18" t="s">
        <v>37</v>
      </c>
      <c r="B3" s="19" t="s">
        <v>28</v>
      </c>
      <c r="C3" s="20">
        <v>44730</v>
      </c>
      <c r="D3" s="21" t="s">
        <v>33</v>
      </c>
      <c r="E3" s="22">
        <v>183</v>
      </c>
      <c r="F3" s="22">
        <v>186</v>
      </c>
      <c r="G3" s="22">
        <v>187</v>
      </c>
      <c r="H3" s="22">
        <v>177</v>
      </c>
      <c r="I3" s="22">
        <v>188</v>
      </c>
      <c r="J3" s="22">
        <v>186</v>
      </c>
      <c r="K3" s="23">
        <v>6</v>
      </c>
      <c r="L3" s="23">
        <v>1107</v>
      </c>
      <c r="M3" s="24">
        <v>184.5</v>
      </c>
      <c r="N3" s="25">
        <v>12</v>
      </c>
      <c r="O3" s="26">
        <v>196.5</v>
      </c>
    </row>
    <row r="4" spans="1:17" x14ac:dyDescent="0.25">
      <c r="A4" s="18" t="s">
        <v>37</v>
      </c>
      <c r="B4" s="19" t="s">
        <v>28</v>
      </c>
      <c r="C4" s="20">
        <v>44758</v>
      </c>
      <c r="D4" s="21" t="s">
        <v>33</v>
      </c>
      <c r="E4" s="22">
        <v>191</v>
      </c>
      <c r="F4" s="22">
        <v>192</v>
      </c>
      <c r="G4" s="22">
        <v>194.001</v>
      </c>
      <c r="H4" s="22">
        <v>188</v>
      </c>
      <c r="I4" s="22"/>
      <c r="J4" s="22"/>
      <c r="K4" s="23">
        <v>4</v>
      </c>
      <c r="L4" s="23">
        <v>765.00099999999998</v>
      </c>
      <c r="M4" s="24">
        <v>191.25024999999999</v>
      </c>
      <c r="N4" s="25">
        <v>7</v>
      </c>
      <c r="O4" s="26">
        <v>198.25024999999999</v>
      </c>
    </row>
    <row r="5" spans="1:17" x14ac:dyDescent="0.25">
      <c r="A5" s="18" t="s">
        <v>37</v>
      </c>
      <c r="B5" s="19" t="s">
        <v>28</v>
      </c>
      <c r="C5" s="20">
        <v>44793</v>
      </c>
      <c r="D5" s="21" t="s">
        <v>33</v>
      </c>
      <c r="E5" s="22">
        <v>188</v>
      </c>
      <c r="F5" s="22">
        <v>189</v>
      </c>
      <c r="G5" s="22">
        <v>195</v>
      </c>
      <c r="H5" s="22">
        <v>192</v>
      </c>
      <c r="I5" s="22">
        <v>193</v>
      </c>
      <c r="J5" s="22">
        <v>187</v>
      </c>
      <c r="K5" s="23">
        <v>6</v>
      </c>
      <c r="L5" s="23">
        <v>1144</v>
      </c>
      <c r="M5" s="24">
        <v>190.66666666666666</v>
      </c>
      <c r="N5" s="25">
        <v>12</v>
      </c>
      <c r="O5" s="26">
        <v>202.66666666666666</v>
      </c>
    </row>
    <row r="8" spans="1:17" x14ac:dyDescent="0.25">
      <c r="K8" s="8">
        <f>SUM(K2:K7)</f>
        <v>20</v>
      </c>
      <c r="L8" s="8">
        <f>SUM(L2:L7)</f>
        <v>3764.0010000000002</v>
      </c>
      <c r="M8" s="13">
        <f>SUM(L8/K8)</f>
        <v>188.20005</v>
      </c>
      <c r="N8" s="8">
        <f>SUM(N2:N7)</f>
        <v>39</v>
      </c>
      <c r="O8" s="13">
        <f>SUM(M8+N8)</f>
        <v>227.20005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3:J3 B3:C3" name="Range1_32"/>
    <protectedRange algorithmName="SHA-512" hashValue="ON39YdpmFHfN9f47KpiRvqrKx0V9+erV1CNkpWzYhW/Qyc6aT8rEyCrvauWSYGZK2ia3o7vd3akF07acHAFpOA==" saltValue="yVW9XmDwTqEnmpSGai0KYg==" spinCount="100000" sqref="D3" name="Range1_1_28"/>
    <protectedRange algorithmName="SHA-512" hashValue="ON39YdpmFHfN9f47KpiRvqrKx0V9+erV1CNkpWzYhW/Qyc6aT8rEyCrvauWSYGZK2ia3o7vd3akF07acHAFpOA==" saltValue="yVW9XmDwTqEnmpSGai0KYg==" spinCount="100000" sqref="E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5:J5 B5:C5" name="Range1_12"/>
    <protectedRange algorithmName="SHA-512" hashValue="ON39YdpmFHfN9f47KpiRvqrKx0V9+erV1CNkpWzYhW/Qyc6aT8rEyCrvauWSYGZK2ia3o7vd3akF07acHAFpOA==" saltValue="yVW9XmDwTqEnmpSGai0KYg==" spinCount="100000" sqref="D5" name="Range1_1_9"/>
  </protectedRanges>
  <conditionalFormatting sqref="J2">
    <cfRule type="top10" dxfId="269" priority="19" rank="1"/>
  </conditionalFormatting>
  <conditionalFormatting sqref="I2">
    <cfRule type="top10" dxfId="268" priority="20" rank="1"/>
  </conditionalFormatting>
  <conditionalFormatting sqref="H2">
    <cfRule type="top10" dxfId="267" priority="21" rank="1"/>
  </conditionalFormatting>
  <conditionalFormatting sqref="G2">
    <cfRule type="top10" dxfId="266" priority="22" rank="1"/>
  </conditionalFormatting>
  <conditionalFormatting sqref="F2">
    <cfRule type="top10" dxfId="265" priority="23" rank="1"/>
  </conditionalFormatting>
  <conditionalFormatting sqref="E2">
    <cfRule type="top10" dxfId="264" priority="24" rank="1"/>
  </conditionalFormatting>
  <conditionalFormatting sqref="J3">
    <cfRule type="top10" dxfId="263" priority="13" rank="1"/>
  </conditionalFormatting>
  <conditionalFormatting sqref="I3">
    <cfRule type="top10" dxfId="262" priority="14" rank="1"/>
  </conditionalFormatting>
  <conditionalFormatting sqref="H3">
    <cfRule type="top10" dxfId="261" priority="15" rank="1"/>
  </conditionalFormatting>
  <conditionalFormatting sqref="G3">
    <cfRule type="top10" dxfId="260" priority="16" rank="1"/>
  </conditionalFormatting>
  <conditionalFormatting sqref="F3">
    <cfRule type="top10" dxfId="259" priority="17" rank="1"/>
  </conditionalFormatting>
  <conditionalFormatting sqref="E3">
    <cfRule type="top10" dxfId="258" priority="18" rank="1"/>
  </conditionalFormatting>
  <conditionalFormatting sqref="J4">
    <cfRule type="top10" dxfId="257" priority="7" rank="1"/>
  </conditionalFormatting>
  <conditionalFormatting sqref="I4">
    <cfRule type="top10" dxfId="256" priority="8" rank="1"/>
  </conditionalFormatting>
  <conditionalFormatting sqref="H4">
    <cfRule type="top10" dxfId="255" priority="9" rank="1"/>
  </conditionalFormatting>
  <conditionalFormatting sqref="G4">
    <cfRule type="top10" dxfId="254" priority="10" rank="1"/>
  </conditionalFormatting>
  <conditionalFormatting sqref="F4">
    <cfRule type="top10" dxfId="253" priority="11" rank="1"/>
  </conditionalFormatting>
  <conditionalFormatting sqref="E4">
    <cfRule type="top10" dxfId="252" priority="12" rank="1"/>
  </conditionalFormatting>
  <conditionalFormatting sqref="J5">
    <cfRule type="top10" dxfId="251" priority="1" rank="1"/>
  </conditionalFormatting>
  <conditionalFormatting sqref="I5">
    <cfRule type="top10" dxfId="250" priority="2" rank="1"/>
  </conditionalFormatting>
  <conditionalFormatting sqref="H5">
    <cfRule type="top10" dxfId="249" priority="3" rank="1"/>
  </conditionalFormatting>
  <conditionalFormatting sqref="G5">
    <cfRule type="top10" dxfId="248" priority="4" rank="1"/>
  </conditionalFormatting>
  <conditionalFormatting sqref="F5">
    <cfRule type="top10" dxfId="247" priority="5" rank="1"/>
  </conditionalFormatting>
  <conditionalFormatting sqref="E5">
    <cfRule type="top10" dxfId="246" priority="6" rank="1"/>
  </conditionalFormatting>
  <hyperlinks>
    <hyperlink ref="Q1" location="'PA 2022 Rankings'!A1" display="Back to Ranking" xr:uid="{361659F1-35E8-4376-9B33-319F054DAC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E0DE1B6-AC84-4698-B119-5BEF241423F3}">
          <x14:formula1>
            <xm:f>'C:\Users\abra2\AppData\Local\Packages\Microsoft.MicrosoftEdge_8wekyb3d8bbwe\TempState\Downloads\[__ABRA Scoring Program  2-24-2020 MASTER (2).xlsm]DATA'!#REF!</xm:f>
          </x14:formula1>
          <xm:sqref>B2:B5</xm:sqref>
        </x14:dataValidation>
        <x14:dataValidation type="list" allowBlank="1" showInputMessage="1" showErrorMessage="1" xr:uid="{14674D3E-7E22-4062-99DA-A3499FA72028}">
          <x14:formula1>
            <xm:f>'C:\Users\abra2\AppData\Local\Packages\Microsoft.MicrosoftEdge_8wekyb3d8bbwe\TempState\Downloads\[__ABRA Scoring Program  2-24-2020 MASTER (2).xlsm]DATA'!#REF!</xm:f>
          </x14:formula1>
          <xm:sqref>D2:D5</xm:sqref>
        </x14:dataValidation>
        <x14:dataValidation type="list" allowBlank="1" showInputMessage="1" showErrorMessage="1" xr:uid="{1A0FDF3F-083E-40BE-B58A-B6430278F9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2215-9EDB-421D-BBF1-CD7D0D900A2A}">
  <sheetPr codeName="Sheet7"/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27</v>
      </c>
      <c r="B2" s="19" t="s">
        <v>30</v>
      </c>
      <c r="C2" s="20">
        <v>44702</v>
      </c>
      <c r="D2" s="21" t="s">
        <v>33</v>
      </c>
      <c r="E2" s="22">
        <v>192</v>
      </c>
      <c r="F2" s="22">
        <v>185</v>
      </c>
      <c r="G2" s="22">
        <v>179</v>
      </c>
      <c r="H2" s="22">
        <v>193</v>
      </c>
      <c r="I2" s="22"/>
      <c r="J2" s="22"/>
      <c r="K2" s="23">
        <v>4</v>
      </c>
      <c r="L2" s="23">
        <v>749</v>
      </c>
      <c r="M2" s="24">
        <v>187.25</v>
      </c>
      <c r="N2" s="25">
        <v>3</v>
      </c>
      <c r="O2" s="26">
        <v>190.25</v>
      </c>
    </row>
    <row r="3" spans="1:17" x14ac:dyDescent="0.25">
      <c r="A3" s="18" t="s">
        <v>27</v>
      </c>
      <c r="B3" s="19" t="s">
        <v>30</v>
      </c>
      <c r="C3" s="20">
        <v>44730</v>
      </c>
      <c r="D3" s="21" t="s">
        <v>33</v>
      </c>
      <c r="E3" s="22">
        <v>188</v>
      </c>
      <c r="F3" s="22">
        <v>180</v>
      </c>
      <c r="G3" s="22">
        <v>185</v>
      </c>
      <c r="H3" s="22">
        <v>172</v>
      </c>
      <c r="I3" s="22">
        <v>184</v>
      </c>
      <c r="J3" s="22">
        <v>178</v>
      </c>
      <c r="K3" s="23">
        <v>6</v>
      </c>
      <c r="L3" s="23">
        <v>1087</v>
      </c>
      <c r="M3" s="24">
        <v>181.16666666666666</v>
      </c>
      <c r="N3" s="25">
        <v>4</v>
      </c>
      <c r="O3" s="26">
        <v>185.16666666666666</v>
      </c>
    </row>
    <row r="4" spans="1:17" x14ac:dyDescent="0.25">
      <c r="A4" s="18" t="s">
        <v>27</v>
      </c>
      <c r="B4" s="19" t="s">
        <v>30</v>
      </c>
      <c r="C4" s="20">
        <v>44758</v>
      </c>
      <c r="D4" s="21" t="s">
        <v>33</v>
      </c>
      <c r="E4" s="22">
        <v>192</v>
      </c>
      <c r="F4" s="22">
        <v>190</v>
      </c>
      <c r="G4" s="22">
        <v>187</v>
      </c>
      <c r="H4" s="22">
        <v>191</v>
      </c>
      <c r="I4" s="22"/>
      <c r="J4" s="22"/>
      <c r="K4" s="23">
        <v>4</v>
      </c>
      <c r="L4" s="23">
        <v>760</v>
      </c>
      <c r="M4" s="24">
        <v>190</v>
      </c>
      <c r="N4" s="25">
        <v>2</v>
      </c>
      <c r="O4" s="26">
        <v>192</v>
      </c>
    </row>
    <row r="5" spans="1:17" x14ac:dyDescent="0.25">
      <c r="A5" s="18" t="s">
        <v>27</v>
      </c>
      <c r="B5" s="19" t="s">
        <v>30</v>
      </c>
      <c r="C5" s="20">
        <v>44793</v>
      </c>
      <c r="D5" s="21" t="s">
        <v>33</v>
      </c>
      <c r="E5" s="22">
        <v>196</v>
      </c>
      <c r="F5" s="22">
        <v>194</v>
      </c>
      <c r="G5" s="22">
        <v>189</v>
      </c>
      <c r="H5" s="22">
        <v>188</v>
      </c>
      <c r="I5" s="22">
        <v>184</v>
      </c>
      <c r="J5" s="22">
        <v>186</v>
      </c>
      <c r="K5" s="23">
        <v>6</v>
      </c>
      <c r="L5" s="23">
        <v>1137</v>
      </c>
      <c r="M5" s="24">
        <v>189.5</v>
      </c>
      <c r="N5" s="25">
        <v>8</v>
      </c>
      <c r="O5" s="26">
        <v>197.5</v>
      </c>
    </row>
    <row r="8" spans="1:17" x14ac:dyDescent="0.25">
      <c r="K8" s="8">
        <f>SUM(K2:K7)</f>
        <v>20</v>
      </c>
      <c r="L8" s="8">
        <f>SUM(L2:L7)</f>
        <v>3733</v>
      </c>
      <c r="M8" s="13">
        <f>SUM(L8/K8)</f>
        <v>186.65</v>
      </c>
      <c r="N8" s="8">
        <f>SUM(N2:N7)</f>
        <v>17</v>
      </c>
      <c r="O8" s="13">
        <f>SUM(M8+N8)</f>
        <v>203.65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4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3:J3 B3:C3" name="Range1_33"/>
    <protectedRange algorithmName="SHA-512" hashValue="ON39YdpmFHfN9f47KpiRvqrKx0V9+erV1CNkpWzYhW/Qyc6aT8rEyCrvauWSYGZK2ia3o7vd3akF07acHAFpOA==" saltValue="yVW9XmDwTqEnmpSGai0KYg==" spinCount="100000" sqref="D3" name="Range1_1_29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10"/>
  </protectedRanges>
  <conditionalFormatting sqref="E2">
    <cfRule type="top10" dxfId="245" priority="24" rank="1"/>
  </conditionalFormatting>
  <conditionalFormatting sqref="F2">
    <cfRule type="top10" dxfId="244" priority="23" rank="1"/>
  </conditionalFormatting>
  <conditionalFormatting sqref="G2">
    <cfRule type="top10" dxfId="243" priority="22" rank="1"/>
  </conditionalFormatting>
  <conditionalFormatting sqref="H2">
    <cfRule type="top10" dxfId="242" priority="21" rank="1"/>
  </conditionalFormatting>
  <conditionalFormatting sqref="I2">
    <cfRule type="top10" dxfId="241" priority="20" rank="1"/>
  </conditionalFormatting>
  <conditionalFormatting sqref="J2">
    <cfRule type="top10" dxfId="240" priority="19" rank="1"/>
  </conditionalFormatting>
  <conditionalFormatting sqref="E3">
    <cfRule type="top10" dxfId="239" priority="18" rank="1"/>
  </conditionalFormatting>
  <conditionalFormatting sqref="F3">
    <cfRule type="top10" dxfId="238" priority="17" rank="1"/>
  </conditionalFormatting>
  <conditionalFormatting sqref="G3">
    <cfRule type="top10" dxfId="237" priority="16" rank="1"/>
  </conditionalFormatting>
  <conditionalFormatting sqref="H3">
    <cfRule type="top10" dxfId="236" priority="15" rank="1"/>
  </conditionalFormatting>
  <conditionalFormatting sqref="I3">
    <cfRule type="top10" dxfId="235" priority="14" rank="1"/>
  </conditionalFormatting>
  <conditionalFormatting sqref="J3">
    <cfRule type="top10" dxfId="234" priority="13" rank="1"/>
  </conditionalFormatting>
  <conditionalFormatting sqref="E4">
    <cfRule type="top10" dxfId="233" priority="12" rank="1"/>
  </conditionalFormatting>
  <conditionalFormatting sqref="F4">
    <cfRule type="top10" dxfId="232" priority="11" rank="1"/>
  </conditionalFormatting>
  <conditionalFormatting sqref="G4">
    <cfRule type="top10" dxfId="231" priority="10" rank="1"/>
  </conditionalFormatting>
  <conditionalFormatting sqref="H4">
    <cfRule type="top10" dxfId="230" priority="9" rank="1"/>
  </conditionalFormatting>
  <conditionalFormatting sqref="I4">
    <cfRule type="top10" dxfId="229" priority="8" rank="1"/>
  </conditionalFormatting>
  <conditionalFormatting sqref="J4">
    <cfRule type="top10" dxfId="228" priority="7" rank="1"/>
  </conditionalFormatting>
  <conditionalFormatting sqref="E5">
    <cfRule type="top10" dxfId="227" priority="6" rank="1"/>
  </conditionalFormatting>
  <conditionalFormatting sqref="F5">
    <cfRule type="top10" dxfId="226" priority="5" rank="1"/>
  </conditionalFormatting>
  <conditionalFormatting sqref="G5">
    <cfRule type="top10" dxfId="225" priority="4" rank="1"/>
  </conditionalFormatting>
  <conditionalFormatting sqref="H5">
    <cfRule type="top10" dxfId="224" priority="3" rank="1"/>
  </conditionalFormatting>
  <conditionalFormatting sqref="I5">
    <cfRule type="top10" dxfId="223" priority="2" rank="1"/>
  </conditionalFormatting>
  <conditionalFormatting sqref="J5">
    <cfRule type="top10" dxfId="222" priority="1" rank="1"/>
  </conditionalFormatting>
  <hyperlinks>
    <hyperlink ref="Q1" location="'PA 2022 Rankings'!A1" display="Back to Ranking" xr:uid="{14B1D843-BCC5-4105-A69C-D67DF11819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4AD1A8-D27A-4660-9AE7-21AB439EE4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51CDFBE-E5FB-4A9F-829F-B974038824CA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0FB8-2FA5-4FFC-8955-314A7997F323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27</v>
      </c>
      <c r="B2" s="19" t="s">
        <v>35</v>
      </c>
      <c r="C2" s="20">
        <v>44702</v>
      </c>
      <c r="D2" s="21" t="s">
        <v>33</v>
      </c>
      <c r="E2" s="22">
        <v>183</v>
      </c>
      <c r="F2" s="22">
        <v>183</v>
      </c>
      <c r="G2" s="22">
        <v>174</v>
      </c>
      <c r="H2" s="22">
        <v>179</v>
      </c>
      <c r="I2" s="22"/>
      <c r="J2" s="22"/>
      <c r="K2" s="23">
        <v>4</v>
      </c>
      <c r="L2" s="23">
        <v>719</v>
      </c>
      <c r="M2" s="24">
        <v>179.75</v>
      </c>
      <c r="N2" s="25">
        <v>2</v>
      </c>
      <c r="O2" s="26">
        <v>181.75</v>
      </c>
    </row>
    <row r="3" spans="1:17" x14ac:dyDescent="0.25">
      <c r="A3" s="18" t="s">
        <v>27</v>
      </c>
      <c r="B3" s="19" t="s">
        <v>35</v>
      </c>
      <c r="C3" s="20">
        <v>44730</v>
      </c>
      <c r="D3" s="21" t="s">
        <v>33</v>
      </c>
      <c r="E3" s="22">
        <v>189</v>
      </c>
      <c r="F3" s="22">
        <v>187</v>
      </c>
      <c r="G3" s="22">
        <v>187</v>
      </c>
      <c r="H3" s="22">
        <v>179</v>
      </c>
      <c r="I3" s="22">
        <v>178</v>
      </c>
      <c r="J3" s="22">
        <v>167</v>
      </c>
      <c r="K3" s="23">
        <v>6</v>
      </c>
      <c r="L3" s="23">
        <v>1087</v>
      </c>
      <c r="M3" s="24">
        <v>181.16666666666666</v>
      </c>
      <c r="N3" s="25">
        <v>4</v>
      </c>
      <c r="O3" s="26">
        <v>185.16666666666666</v>
      </c>
    </row>
    <row r="4" spans="1:17" x14ac:dyDescent="0.25">
      <c r="A4" s="18" t="s">
        <v>27</v>
      </c>
      <c r="B4" s="19" t="s">
        <v>35</v>
      </c>
      <c r="C4" s="20">
        <v>44758</v>
      </c>
      <c r="D4" s="21" t="s">
        <v>33</v>
      </c>
      <c r="E4" s="22">
        <v>187</v>
      </c>
      <c r="F4" s="22">
        <v>190</v>
      </c>
      <c r="G4" s="22">
        <v>188</v>
      </c>
      <c r="H4" s="22">
        <v>181</v>
      </c>
      <c r="I4" s="22"/>
      <c r="J4" s="22"/>
      <c r="K4" s="23">
        <v>4</v>
      </c>
      <c r="L4" s="23">
        <v>746</v>
      </c>
      <c r="M4" s="24">
        <v>186.5</v>
      </c>
      <c r="N4" s="25">
        <v>2</v>
      </c>
      <c r="O4" s="26">
        <v>188.5</v>
      </c>
    </row>
    <row r="5" spans="1:17" x14ac:dyDescent="0.25">
      <c r="A5" s="18" t="s">
        <v>27</v>
      </c>
      <c r="B5" s="19" t="s">
        <v>35</v>
      </c>
      <c r="C5" s="20">
        <v>44793</v>
      </c>
      <c r="D5" s="21" t="s">
        <v>33</v>
      </c>
      <c r="E5" s="22">
        <v>191</v>
      </c>
      <c r="F5" s="22">
        <v>191</v>
      </c>
      <c r="G5" s="22">
        <v>190</v>
      </c>
      <c r="H5" s="22">
        <v>181</v>
      </c>
      <c r="I5" s="22">
        <v>183</v>
      </c>
      <c r="J5" s="22">
        <v>184</v>
      </c>
      <c r="K5" s="23">
        <v>6</v>
      </c>
      <c r="L5" s="23">
        <v>1120</v>
      </c>
      <c r="M5" s="24">
        <v>186.66666666666666</v>
      </c>
      <c r="N5" s="25">
        <v>4</v>
      </c>
      <c r="O5" s="26">
        <v>190.66666666666666</v>
      </c>
    </row>
    <row r="8" spans="1:17" x14ac:dyDescent="0.25">
      <c r="K8" s="8">
        <f>SUM(K2:K7)</f>
        <v>20</v>
      </c>
      <c r="L8" s="8">
        <f>SUM(L2:L7)</f>
        <v>3672</v>
      </c>
      <c r="M8" s="13">
        <f>SUM(L8/K8)</f>
        <v>183.6</v>
      </c>
      <c r="N8" s="8">
        <f>SUM(N2:N7)</f>
        <v>12</v>
      </c>
      <c r="O8" s="13">
        <f>SUM(M8+N8)</f>
        <v>195.6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3:J3 B3:C3" name="Range1_33"/>
    <protectedRange algorithmName="SHA-512" hashValue="ON39YdpmFHfN9f47KpiRvqrKx0V9+erV1CNkpWzYhW/Qyc6aT8rEyCrvauWSYGZK2ia3o7vd3akF07acHAFpOA==" saltValue="yVW9XmDwTqEnmpSGai0KYg==" spinCount="100000" sqref="D3" name="Range1_1_29"/>
    <protectedRange algorithmName="SHA-512" hashValue="ON39YdpmFHfN9f47KpiRvqrKx0V9+erV1CNkpWzYhW/Qyc6aT8rEyCrvauWSYGZK2ia3o7vd3akF07acHAFpOA==" saltValue="yVW9XmDwTqEnmpSGai0KYg==" spinCount="100000" sqref="E4:J4 B4:C4" name="Range1_4_2"/>
    <protectedRange algorithmName="SHA-512" hashValue="ON39YdpmFHfN9f47KpiRvqrKx0V9+erV1CNkpWzYhW/Qyc6aT8rEyCrvauWSYGZK2ia3o7vd3akF07acHAFpOA==" saltValue="yVW9XmDwTqEnmpSGai0KYg==" spinCount="100000" sqref="D4" name="Range1_1_2_2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10"/>
  </protectedRanges>
  <conditionalFormatting sqref="E2">
    <cfRule type="top10" dxfId="221" priority="30" rank="1"/>
  </conditionalFormatting>
  <conditionalFormatting sqref="F2">
    <cfRule type="top10" dxfId="220" priority="29" rank="1"/>
  </conditionalFormatting>
  <conditionalFormatting sqref="G2">
    <cfRule type="top10" dxfId="219" priority="28" rank="1"/>
  </conditionalFormatting>
  <conditionalFormatting sqref="H2">
    <cfRule type="top10" dxfId="218" priority="27" rank="1"/>
  </conditionalFormatting>
  <conditionalFormatting sqref="I2">
    <cfRule type="top10" dxfId="217" priority="26" rank="1"/>
  </conditionalFormatting>
  <conditionalFormatting sqref="J2">
    <cfRule type="top10" dxfId="216" priority="25" rank="1"/>
  </conditionalFormatting>
  <conditionalFormatting sqref="E3">
    <cfRule type="top10" dxfId="215" priority="24" rank="1"/>
  </conditionalFormatting>
  <conditionalFormatting sqref="F3">
    <cfRule type="top10" dxfId="214" priority="23" rank="1"/>
  </conditionalFormatting>
  <conditionalFormatting sqref="G3">
    <cfRule type="top10" dxfId="213" priority="22" rank="1"/>
  </conditionalFormatting>
  <conditionalFormatting sqref="H3">
    <cfRule type="top10" dxfId="212" priority="21" rank="1"/>
  </conditionalFormatting>
  <conditionalFormatting sqref="I3">
    <cfRule type="top10" dxfId="211" priority="20" rank="1"/>
  </conditionalFormatting>
  <conditionalFormatting sqref="J3">
    <cfRule type="top10" dxfId="210" priority="19" rank="1"/>
  </conditionalFormatting>
  <conditionalFormatting sqref="E4">
    <cfRule type="top10" dxfId="209" priority="12" rank="1"/>
  </conditionalFormatting>
  <conditionalFormatting sqref="F4">
    <cfRule type="top10" dxfId="208" priority="11" rank="1"/>
  </conditionalFormatting>
  <conditionalFormatting sqref="G4">
    <cfRule type="top10" dxfId="207" priority="10" rank="1"/>
  </conditionalFormatting>
  <conditionalFormatting sqref="H4">
    <cfRule type="top10" dxfId="206" priority="9" rank="1"/>
  </conditionalFormatting>
  <conditionalFormatting sqref="I4">
    <cfRule type="top10" dxfId="205" priority="8" rank="1"/>
  </conditionalFormatting>
  <conditionalFormatting sqref="J4">
    <cfRule type="top10" dxfId="204" priority="7" rank="1"/>
  </conditionalFormatting>
  <conditionalFormatting sqref="E5">
    <cfRule type="top10" dxfId="203" priority="6" rank="1"/>
  </conditionalFormatting>
  <conditionalFormatting sqref="F5">
    <cfRule type="top10" dxfId="202" priority="5" rank="1"/>
  </conditionalFormatting>
  <conditionalFormatting sqref="G5">
    <cfRule type="top10" dxfId="201" priority="4" rank="1"/>
  </conditionalFormatting>
  <conditionalFormatting sqref="H5">
    <cfRule type="top10" dxfId="200" priority="3" rank="1"/>
  </conditionalFormatting>
  <conditionalFormatting sqref="I5">
    <cfRule type="top10" dxfId="199" priority="2" rank="1"/>
  </conditionalFormatting>
  <conditionalFormatting sqref="J5">
    <cfRule type="top10" dxfId="198" priority="1" rank="1"/>
  </conditionalFormatting>
  <hyperlinks>
    <hyperlink ref="Q1" location="'PA 2022 Rankings'!A1" display="Back to Ranking" xr:uid="{09681E85-0444-4DD6-9663-447B7A35D4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03EC706-33AF-4DED-8CE6-9DC82C85F470}">
          <x14:formula1>
            <xm:f>'C:\Users\abra2\AppData\Local\Packages\Microsoft.MicrosoftEdge_8wekyb3d8bbwe\TempState\Downloads\[ABRA Edinburg Tx  2-22-2020 (1).xlsm]DATA'!#REF!</xm:f>
          </x14:formula1>
          <xm:sqref>D2:D5 B2:B5</xm:sqref>
        </x14:dataValidation>
        <x14:dataValidation type="list" allowBlank="1" showInputMessage="1" showErrorMessage="1" xr:uid="{98B5F551-C97A-4CA7-9F67-E1A246A9BB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PA 2022 Rankings</vt:lpstr>
      <vt:lpstr>Adam Peightal</vt:lpstr>
      <vt:lpstr>Bill Kushner</vt:lpstr>
      <vt:lpstr>Chuck Brooks</vt:lpstr>
      <vt:lpstr>Devon Tomlinson</vt:lpstr>
      <vt:lpstr>Doug Gates</vt:lpstr>
      <vt:lpstr>Jake Radwanski</vt:lpstr>
      <vt:lpstr>James Marsh</vt:lpstr>
      <vt:lpstr>Jan Marsh</vt:lpstr>
      <vt:lpstr>Jeff Lloyd</vt:lpstr>
      <vt:lpstr>Jim Peightal</vt:lpstr>
      <vt:lpstr>Pam Gates</vt:lpstr>
      <vt:lpstr>Ronald Blasko</vt:lpstr>
      <vt:lpstr>Scott Borelle</vt:lpstr>
      <vt:lpstr>Theodore Farkas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2022-08-22T19:24:14Z</dcterms:modified>
</cp:coreProperties>
</file>