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Files and More\AUTO BENCH REST ASSOCIATION FILE\ABRA 2021\"/>
    </mc:Choice>
  </mc:AlternateContent>
  <xr:revisionPtr revIDLastSave="0" documentId="13_ncr:1_{2D5B85EE-292F-4305-8B9E-E9F381D16479}" xr6:coauthVersionLast="47" xr6:coauthVersionMax="47" xr10:uidLastSave="{00000000-0000-0000-0000-000000000000}"/>
  <bookViews>
    <workbookView xWindow="-120" yWindow="-120" windowWidth="29040" windowHeight="15840" firstSheet="1" activeTab="1" xr2:uid="{A35FAFAA-3A44-445C-BAAA-3002DD1ECE94}"/>
  </bookViews>
  <sheets>
    <sheet name="1" sheetId="196" state="hidden" r:id="rId1"/>
    <sheet name="National Rankings" sheetId="1" r:id="rId2"/>
    <sheet name="Annette McClure" sheetId="429" r:id="rId3"/>
    <sheet name="Bob Bass" sheetId="466" r:id="rId4"/>
    <sheet name="Bill Meyer" sheetId="455" r:id="rId5"/>
    <sheet name="Bill Poor" sheetId="345" r:id="rId6"/>
    <sheet name="Bob Blain" sheetId="349" r:id="rId7"/>
    <sheet name="Brian Edmonds" sheetId="457" r:id="rId8"/>
    <sheet name="Brian Vincent" sheetId="291" r:id="rId9"/>
    <sheet name="Carolyn Wilson" sheetId="334" r:id="rId10"/>
    <sheet name="Charles Miller" sheetId="406" r:id="rId11"/>
    <sheet name="Chuck Miller" sheetId="458" r:id="rId12"/>
    <sheet name="Cody McBroon" sheetId="389" r:id="rId13"/>
    <sheet name="Darin Biggs" sheetId="456" r:id="rId14"/>
    <sheet name="Dave Eisenschmied" sheetId="251" r:id="rId15"/>
    <sheet name="David Russell" sheetId="332" r:id="rId16"/>
    <sheet name="Doug Gates" sheetId="387" r:id="rId17"/>
    <sheet name="Dylan Garner" sheetId="471" r:id="rId18"/>
    <sheet name="Ernest Converse" sheetId="277" r:id="rId19"/>
    <sheet name="Ethan Pennington" sheetId="465" r:id="rId20"/>
    <sheet name="Frank Baird" sheetId="340" r:id="rId21"/>
    <sheet name="Hal Davis" sheetId="440" r:id="rId22"/>
    <sheet name="Harry Trainer" sheetId="268" r:id="rId23"/>
    <sheet name="Howard Wilson" sheetId="271" r:id="rId24"/>
    <sheet name="Jerry Kendall" sheetId="300" r:id="rId25"/>
    <sheet name="Jerry Willeford" sheetId="270" r:id="rId26"/>
    <sheet name="Jim Clarke" sheetId="295" r:id="rId27"/>
    <sheet name="Jim Stewart" sheetId="468" r:id="rId28"/>
    <sheet name="Joe Chacon" sheetId="460" r:id="rId29"/>
    <sheet name="John Joseph" sheetId="347" r:id="rId30"/>
    <sheet name="Kyle Ashlock" sheetId="302" r:id="rId31"/>
    <sheet name="Larry McGill" sheetId="462" r:id="rId32"/>
    <sheet name="Linda Williams" sheetId="463" r:id="rId33"/>
    <sheet name="Mark Caldwell" sheetId="384" r:id="rId34"/>
    <sheet name="Max Dixon" sheetId="469" r:id="rId35"/>
    <sheet name="Mike Hanley" sheetId="325" r:id="rId36"/>
    <sheet name="Michael Rorer" sheetId="467" r:id="rId37"/>
    <sheet name="Pam Gates" sheetId="388" r:id="rId38"/>
    <sheet name="Rob Johns" sheetId="348" r:id="rId39"/>
    <sheet name="Ronald Blasko" sheetId="434" r:id="rId40"/>
    <sheet name="Roger Blain" sheetId="350" r:id="rId41"/>
    <sheet name="Sara  Maggelet" sheetId="470" r:id="rId42"/>
    <sheet name="Scott McClure" sheetId="459" r:id="rId43"/>
    <sheet name="Shelly Moormon" sheetId="351" r:id="rId44"/>
    <sheet name="Steve Ewary" sheetId="430" r:id="rId45"/>
    <sheet name="Steve Gilliam" sheetId="461" r:id="rId46"/>
    <sheet name="Steve Kiemele" sheetId="214" r:id="rId47"/>
    <sheet name="Thomas Lewis" sheetId="464" r:id="rId48"/>
    <sheet name="Thomas Murrell" sheetId="452" r:id="rId49"/>
    <sheet name="Tony Carruth" sheetId="269" r:id="rId50"/>
    <sheet name="Wade Haley" sheetId="414" r:id="rId51"/>
  </sheets>
  <externalReferences>
    <externalReference r:id="rId52"/>
  </externalReferences>
  <definedNames>
    <definedName name="_xlnm._FilterDatabase" localSheetId="1" hidden="1">'National Rankings'!#REF!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1" l="1"/>
  <c r="N5" i="471"/>
  <c r="G41" i="1" s="1"/>
  <c r="L5" i="471"/>
  <c r="N43" i="1" s="1"/>
  <c r="K5" i="471"/>
  <c r="M43" i="1" s="1"/>
  <c r="E51" i="1"/>
  <c r="N5" i="470"/>
  <c r="G51" i="1" s="1"/>
  <c r="L5" i="470"/>
  <c r="N51" i="1" s="1"/>
  <c r="K5" i="470"/>
  <c r="M51" i="1" s="1"/>
  <c r="N6" i="469"/>
  <c r="G32" i="1" s="1"/>
  <c r="L6" i="469"/>
  <c r="N32" i="1" s="1"/>
  <c r="K6" i="469"/>
  <c r="M32" i="1" s="1"/>
  <c r="N6" i="468"/>
  <c r="G44" i="1" s="1"/>
  <c r="L6" i="468"/>
  <c r="E44" i="1" s="1"/>
  <c r="K6" i="468"/>
  <c r="M44" i="1" s="1"/>
  <c r="M2" i="467"/>
  <c r="O2" i="467" s="1"/>
  <c r="L2" i="467"/>
  <c r="L5" i="467" s="1"/>
  <c r="N56" i="1" s="1"/>
  <c r="K2" i="467"/>
  <c r="K5" i="467" s="1"/>
  <c r="M56" i="1" s="1"/>
  <c r="N5" i="467"/>
  <c r="G56" i="1" s="1"/>
  <c r="M2" i="466"/>
  <c r="O2" i="466" s="1"/>
  <c r="L2" i="466"/>
  <c r="L5" i="466" s="1"/>
  <c r="K2" i="466"/>
  <c r="K5" i="466" s="1"/>
  <c r="M40" i="1" s="1"/>
  <c r="N5" i="466"/>
  <c r="G42" i="1" s="1"/>
  <c r="M2" i="465"/>
  <c r="O2" i="465" s="1"/>
  <c r="L2" i="465"/>
  <c r="L5" i="465" s="1"/>
  <c r="K2" i="465"/>
  <c r="K5" i="465" s="1"/>
  <c r="M36" i="1" s="1"/>
  <c r="N5" i="465"/>
  <c r="G40" i="1" s="1"/>
  <c r="M5" i="291"/>
  <c r="O5" i="291" s="1"/>
  <c r="L5" i="291"/>
  <c r="K5" i="291"/>
  <c r="M10" i="387"/>
  <c r="O10" i="387" s="1"/>
  <c r="L10" i="387"/>
  <c r="K10" i="387"/>
  <c r="M10" i="388"/>
  <c r="O10" i="388" s="1"/>
  <c r="L10" i="388"/>
  <c r="K10" i="388"/>
  <c r="M6" i="349"/>
  <c r="O6" i="349" s="1"/>
  <c r="L6" i="349"/>
  <c r="K6" i="349"/>
  <c r="E41" i="1" l="1"/>
  <c r="D56" i="1"/>
  <c r="D44" i="1"/>
  <c r="D32" i="1"/>
  <c r="E32" i="1"/>
  <c r="D51" i="1"/>
  <c r="M5" i="471"/>
  <c r="N44" i="1"/>
  <c r="M5" i="470"/>
  <c r="M6" i="469"/>
  <c r="M6" i="468"/>
  <c r="N40" i="1"/>
  <c r="E42" i="1"/>
  <c r="E40" i="1"/>
  <c r="N36" i="1"/>
  <c r="D42" i="1"/>
  <c r="D40" i="1"/>
  <c r="E56" i="1"/>
  <c r="M5" i="467"/>
  <c r="M5" i="466"/>
  <c r="M5" i="465"/>
  <c r="O5" i="471" l="1"/>
  <c r="H41" i="1" s="1"/>
  <c r="O43" i="1"/>
  <c r="F41" i="1"/>
  <c r="O6" i="468"/>
  <c r="H44" i="1" s="1"/>
  <c r="O44" i="1"/>
  <c r="F44" i="1"/>
  <c r="O6" i="469"/>
  <c r="H32" i="1" s="1"/>
  <c r="F32" i="1"/>
  <c r="O32" i="1"/>
  <c r="O5" i="470"/>
  <c r="H51" i="1" s="1"/>
  <c r="O51" i="1"/>
  <c r="F51" i="1"/>
  <c r="O5" i="467"/>
  <c r="H56" i="1" s="1"/>
  <c r="F56" i="1"/>
  <c r="O56" i="1"/>
  <c r="O5" i="465"/>
  <c r="H40" i="1" s="1"/>
  <c r="O36" i="1"/>
  <c r="F40" i="1"/>
  <c r="O5" i="466"/>
  <c r="H42" i="1" s="1"/>
  <c r="O40" i="1"/>
  <c r="F42" i="1"/>
  <c r="N5" i="464"/>
  <c r="G33" i="1" s="1"/>
  <c r="L5" i="464"/>
  <c r="N31" i="1" s="1"/>
  <c r="K5" i="464"/>
  <c r="D33" i="1" s="1"/>
  <c r="N8" i="463"/>
  <c r="G50" i="1" s="1"/>
  <c r="L8" i="463"/>
  <c r="N50" i="1" s="1"/>
  <c r="K8" i="463"/>
  <c r="M50" i="1" s="1"/>
  <c r="D35" i="1"/>
  <c r="N5" i="462"/>
  <c r="G35" i="1" s="1"/>
  <c r="L5" i="462"/>
  <c r="N39" i="1" s="1"/>
  <c r="K5" i="462"/>
  <c r="M39" i="1" s="1"/>
  <c r="O7" i="388"/>
  <c r="O7" i="387"/>
  <c r="O8" i="345"/>
  <c r="O4" i="455"/>
  <c r="N14" i="461"/>
  <c r="G19" i="1" s="1"/>
  <c r="L14" i="461"/>
  <c r="N11" i="1" s="1"/>
  <c r="K14" i="461"/>
  <c r="M11" i="1" s="1"/>
  <c r="D50" i="1" l="1"/>
  <c r="E50" i="1"/>
  <c r="E33" i="1"/>
  <c r="M31" i="1"/>
  <c r="E35" i="1"/>
  <c r="M5" i="464"/>
  <c r="M8" i="463"/>
  <c r="M5" i="462"/>
  <c r="D19" i="1"/>
  <c r="E19" i="1"/>
  <c r="M14" i="461"/>
  <c r="N5" i="460"/>
  <c r="G43" i="1" s="1"/>
  <c r="L5" i="460"/>
  <c r="E43" i="1" s="1"/>
  <c r="K5" i="460"/>
  <c r="D43" i="1" s="1"/>
  <c r="N5" i="459"/>
  <c r="G55" i="1" s="1"/>
  <c r="L5" i="459"/>
  <c r="N55" i="1" s="1"/>
  <c r="K5" i="459"/>
  <c r="M55" i="1" s="1"/>
  <c r="N5" i="458"/>
  <c r="G46" i="1" s="1"/>
  <c r="L5" i="458"/>
  <c r="K5" i="458"/>
  <c r="M46" i="1" s="1"/>
  <c r="N8" i="457"/>
  <c r="G25" i="1" s="1"/>
  <c r="L8" i="457"/>
  <c r="E25" i="1" s="1"/>
  <c r="K8" i="457"/>
  <c r="M17" i="1" s="1"/>
  <c r="N5" i="456"/>
  <c r="G54" i="1" s="1"/>
  <c r="L5" i="456"/>
  <c r="E54" i="1" s="1"/>
  <c r="K5" i="456"/>
  <c r="M54" i="1" s="1"/>
  <c r="N14" i="455"/>
  <c r="G18" i="1" s="1"/>
  <c r="L14" i="455"/>
  <c r="N16" i="1" s="1"/>
  <c r="K14" i="455"/>
  <c r="D18" i="1" s="1"/>
  <c r="N5" i="452"/>
  <c r="G36" i="1" s="1"/>
  <c r="L5" i="452"/>
  <c r="E36" i="1" s="1"/>
  <c r="K5" i="452"/>
  <c r="D36" i="1" s="1"/>
  <c r="O8" i="463" l="1"/>
  <c r="H50" i="1" s="1"/>
  <c r="O50" i="1"/>
  <c r="F50" i="1"/>
  <c r="O5" i="464"/>
  <c r="H33" i="1" s="1"/>
  <c r="O31" i="1"/>
  <c r="F33" i="1"/>
  <c r="O5" i="462"/>
  <c r="H35" i="1" s="1"/>
  <c r="F35" i="1"/>
  <c r="O39" i="1"/>
  <c r="M41" i="1"/>
  <c r="M5" i="458"/>
  <c r="O46" i="1" s="1"/>
  <c r="M5" i="460"/>
  <c r="N41" i="1"/>
  <c r="D55" i="1"/>
  <c r="O14" i="461"/>
  <c r="H19" i="1" s="1"/>
  <c r="O11" i="1"/>
  <c r="F19" i="1"/>
  <c r="M37" i="1"/>
  <c r="N54" i="1"/>
  <c r="M5" i="452"/>
  <c r="N37" i="1"/>
  <c r="D25" i="1"/>
  <c r="D46" i="1"/>
  <c r="E55" i="1"/>
  <c r="E18" i="1"/>
  <c r="D54" i="1"/>
  <c r="E46" i="1"/>
  <c r="F46" i="1"/>
  <c r="N46" i="1"/>
  <c r="N17" i="1"/>
  <c r="M5" i="459"/>
  <c r="M16" i="1"/>
  <c r="M8" i="457"/>
  <c r="M5" i="456"/>
  <c r="M14" i="455"/>
  <c r="O5" i="458" l="1"/>
  <c r="H46" i="1" s="1"/>
  <c r="O41" i="1"/>
  <c r="F43" i="1"/>
  <c r="O5" i="460"/>
  <c r="H43" i="1" s="1"/>
  <c r="O5" i="452"/>
  <c r="H36" i="1" s="1"/>
  <c r="O37" i="1"/>
  <c r="F36" i="1"/>
  <c r="O5" i="459"/>
  <c r="H55" i="1" s="1"/>
  <c r="O55" i="1"/>
  <c r="F55" i="1"/>
  <c r="O5" i="456"/>
  <c r="H54" i="1" s="1"/>
  <c r="F54" i="1"/>
  <c r="O54" i="1"/>
  <c r="O8" i="457"/>
  <c r="H25" i="1" s="1"/>
  <c r="O17" i="1"/>
  <c r="F25" i="1"/>
  <c r="O14" i="455"/>
  <c r="H18" i="1" s="1"/>
  <c r="O16" i="1"/>
  <c r="F18" i="1"/>
  <c r="N5" i="440"/>
  <c r="G49" i="1" s="1"/>
  <c r="L5" i="440"/>
  <c r="N49" i="1" s="1"/>
  <c r="K5" i="440"/>
  <c r="M49" i="1" s="1"/>
  <c r="E49" i="1" l="1"/>
  <c r="D49" i="1"/>
  <c r="M5" i="440"/>
  <c r="N6" i="434"/>
  <c r="G34" i="1" s="1"/>
  <c r="L6" i="434"/>
  <c r="K6" i="434"/>
  <c r="M33" i="1" s="1"/>
  <c r="M6" i="434" l="1"/>
  <c r="O6" i="434" s="1"/>
  <c r="H34" i="1" s="1"/>
  <c r="D34" i="1"/>
  <c r="E34" i="1"/>
  <c r="O5" i="440"/>
  <c r="H49" i="1" s="1"/>
  <c r="F49" i="1"/>
  <c r="O49" i="1"/>
  <c r="N33" i="1"/>
  <c r="N10" i="430"/>
  <c r="G27" i="1" s="1"/>
  <c r="L10" i="430"/>
  <c r="E27" i="1" s="1"/>
  <c r="K10" i="430"/>
  <c r="M27" i="1" s="1"/>
  <c r="N10" i="429"/>
  <c r="G28" i="1" s="1"/>
  <c r="L10" i="429"/>
  <c r="K10" i="429"/>
  <c r="D28" i="1" s="1"/>
  <c r="N28" i="271"/>
  <c r="L28" i="271"/>
  <c r="K28" i="271"/>
  <c r="N31" i="269"/>
  <c r="L31" i="269"/>
  <c r="K31" i="269"/>
  <c r="N41" i="270"/>
  <c r="L41" i="270"/>
  <c r="K41" i="270"/>
  <c r="N10" i="291"/>
  <c r="G15" i="1" s="1"/>
  <c r="L10" i="291"/>
  <c r="N10" i="1" s="1"/>
  <c r="K10" i="291"/>
  <c r="M10" i="1" s="1"/>
  <c r="D27" i="1" l="1"/>
  <c r="O33" i="1"/>
  <c r="F34" i="1"/>
  <c r="M10" i="429"/>
  <c r="O28" i="1" s="1"/>
  <c r="E28" i="1"/>
  <c r="M28" i="1"/>
  <c r="N27" i="1"/>
  <c r="D15" i="1"/>
  <c r="N28" i="1"/>
  <c r="E15" i="1"/>
  <c r="M10" i="430"/>
  <c r="M10" i="291"/>
  <c r="F28" i="1" l="1"/>
  <c r="O10" i="429"/>
  <c r="H28" i="1" s="1"/>
  <c r="O10" i="291"/>
  <c r="H15" i="1" s="1"/>
  <c r="F15" i="1"/>
  <c r="O10" i="1"/>
  <c r="O10" i="430"/>
  <c r="H27" i="1" s="1"/>
  <c r="O27" i="1"/>
  <c r="F27" i="1"/>
  <c r="N8" i="414" l="1"/>
  <c r="G29" i="1" s="1"/>
  <c r="L8" i="414"/>
  <c r="K8" i="414"/>
  <c r="M29" i="1" s="1"/>
  <c r="N18" i="406"/>
  <c r="G17" i="1" s="1"/>
  <c r="L18" i="406"/>
  <c r="N22" i="1" s="1"/>
  <c r="K18" i="406"/>
  <c r="M22" i="1" s="1"/>
  <c r="M8" i="414" l="1"/>
  <c r="O8" i="414" s="1"/>
  <c r="H29" i="1" s="1"/>
  <c r="D17" i="1"/>
  <c r="D29" i="1"/>
  <c r="E17" i="1"/>
  <c r="E29" i="1"/>
  <c r="N29" i="1"/>
  <c r="M18" i="406"/>
  <c r="O29" i="1" l="1"/>
  <c r="F29" i="1"/>
  <c r="O18" i="406"/>
  <c r="H17" i="1" s="1"/>
  <c r="F17" i="1"/>
  <c r="O22" i="1"/>
  <c r="N5" i="389" l="1"/>
  <c r="G39" i="1" s="1"/>
  <c r="L5" i="389"/>
  <c r="E39" i="1" s="1"/>
  <c r="K5" i="389"/>
  <c r="M35" i="1" s="1"/>
  <c r="N14" i="388"/>
  <c r="G12" i="1" s="1"/>
  <c r="L14" i="388"/>
  <c r="K14" i="388"/>
  <c r="M9" i="1" s="1"/>
  <c r="N14" i="387"/>
  <c r="G10" i="1" s="1"/>
  <c r="L14" i="387"/>
  <c r="E10" i="1" s="1"/>
  <c r="K14" i="387"/>
  <c r="M7" i="1" s="1"/>
  <c r="N6" i="384"/>
  <c r="G48" i="1" s="1"/>
  <c r="L6" i="384"/>
  <c r="N48" i="1" s="1"/>
  <c r="K6" i="384"/>
  <c r="M48" i="1" s="1"/>
  <c r="D12" i="1" l="1"/>
  <c r="D39" i="1"/>
  <c r="D48" i="1"/>
  <c r="E48" i="1"/>
  <c r="M14" i="388"/>
  <c r="O14" i="388" s="1"/>
  <c r="H12" i="1" s="1"/>
  <c r="M5" i="389"/>
  <c r="N35" i="1"/>
  <c r="E12" i="1"/>
  <c r="N9" i="1"/>
  <c r="N7" i="1"/>
  <c r="D10" i="1"/>
  <c r="M14" i="387"/>
  <c r="M6" i="384"/>
  <c r="O9" i="1" l="1"/>
  <c r="F12" i="1"/>
  <c r="O5" i="389"/>
  <c r="H39" i="1" s="1"/>
  <c r="F39" i="1"/>
  <c r="O35" i="1"/>
  <c r="O6" i="384"/>
  <c r="H48" i="1" s="1"/>
  <c r="F48" i="1"/>
  <c r="O48" i="1"/>
  <c r="O14" i="387"/>
  <c r="H10" i="1" s="1"/>
  <c r="O7" i="1"/>
  <c r="F10" i="1"/>
  <c r="N6" i="351" l="1"/>
  <c r="G52" i="1" s="1"/>
  <c r="L6" i="351"/>
  <c r="E52" i="1" s="1"/>
  <c r="K6" i="351"/>
  <c r="M52" i="1" s="1"/>
  <c r="N7" i="350"/>
  <c r="G45" i="1" s="1"/>
  <c r="L7" i="350"/>
  <c r="E45" i="1" s="1"/>
  <c r="K7" i="350"/>
  <c r="D45" i="1" s="1"/>
  <c r="N8" i="340"/>
  <c r="G26" i="1" s="1"/>
  <c r="L8" i="340"/>
  <c r="N14" i="1" s="1"/>
  <c r="K8" i="340"/>
  <c r="D26" i="1" s="1"/>
  <c r="N11" i="349"/>
  <c r="G20" i="1" s="1"/>
  <c r="L11" i="349"/>
  <c r="N13" i="1" s="1"/>
  <c r="K11" i="349"/>
  <c r="M13" i="1" s="1"/>
  <c r="N10" i="348"/>
  <c r="G23" i="1" s="1"/>
  <c r="L10" i="348"/>
  <c r="N20" i="1" s="1"/>
  <c r="K10" i="348"/>
  <c r="M20" i="1" s="1"/>
  <c r="N17" i="347"/>
  <c r="G11" i="1" s="1"/>
  <c r="L17" i="347"/>
  <c r="E11" i="1" s="1"/>
  <c r="K17" i="347"/>
  <c r="M8" i="1" s="1"/>
  <c r="N22" i="345"/>
  <c r="G13" i="1" s="1"/>
  <c r="L22" i="345"/>
  <c r="N12" i="1" s="1"/>
  <c r="K22" i="345"/>
  <c r="D13" i="1" s="1"/>
  <c r="N14" i="334"/>
  <c r="G21" i="1" s="1"/>
  <c r="L14" i="334"/>
  <c r="N26" i="1" s="1"/>
  <c r="K14" i="334"/>
  <c r="D21" i="1" s="1"/>
  <c r="D11" i="1" l="1"/>
  <c r="D23" i="1"/>
  <c r="D52" i="1"/>
  <c r="E23" i="1"/>
  <c r="N52" i="1"/>
  <c r="N8" i="1"/>
  <c r="M7" i="350"/>
  <c r="N47" i="1"/>
  <c r="M47" i="1"/>
  <c r="D20" i="1"/>
  <c r="E20" i="1"/>
  <c r="E13" i="1"/>
  <c r="M12" i="1"/>
  <c r="E26" i="1"/>
  <c r="M14" i="1"/>
  <c r="E21" i="1"/>
  <c r="M26" i="1"/>
  <c r="M6" i="351"/>
  <c r="M11" i="349"/>
  <c r="M8" i="340"/>
  <c r="M10" i="348"/>
  <c r="M17" i="347"/>
  <c r="M22" i="345"/>
  <c r="M14" i="334"/>
  <c r="O6" i="351" l="1"/>
  <c r="H52" i="1" s="1"/>
  <c r="O52" i="1"/>
  <c r="F52" i="1"/>
  <c r="O10" i="348"/>
  <c r="H23" i="1" s="1"/>
  <c r="F23" i="1"/>
  <c r="O20" i="1"/>
  <c r="O17" i="347"/>
  <c r="H11" i="1" s="1"/>
  <c r="O8" i="1"/>
  <c r="F11" i="1"/>
  <c r="O7" i="350"/>
  <c r="H45" i="1" s="1"/>
  <c r="O47" i="1"/>
  <c r="F45" i="1"/>
  <c r="O11" i="349"/>
  <c r="H20" i="1" s="1"/>
  <c r="O13" i="1"/>
  <c r="F20" i="1"/>
  <c r="O22" i="345"/>
  <c r="H13" i="1" s="1"/>
  <c r="O12" i="1"/>
  <c r="F13" i="1"/>
  <c r="O8" i="340"/>
  <c r="H26" i="1" s="1"/>
  <c r="O14" i="1"/>
  <c r="F26" i="1"/>
  <c r="O14" i="334"/>
  <c r="H21" i="1" s="1"/>
  <c r="O26" i="1"/>
  <c r="F21" i="1"/>
  <c r="N8" i="332"/>
  <c r="G24" i="1" s="1"/>
  <c r="L8" i="332"/>
  <c r="N23" i="1" s="1"/>
  <c r="K8" i="332"/>
  <c r="M23" i="1" s="1"/>
  <c r="D24" i="1" l="1"/>
  <c r="E24" i="1"/>
  <c r="M8" i="332"/>
  <c r="O8" i="332" l="1"/>
  <c r="H24" i="1" s="1"/>
  <c r="O23" i="1"/>
  <c r="F24" i="1"/>
  <c r="N5" i="268"/>
  <c r="G53" i="1" s="1"/>
  <c r="L5" i="268"/>
  <c r="E53" i="1" s="1"/>
  <c r="K5" i="268"/>
  <c r="M53" i="1" s="1"/>
  <c r="N5" i="325"/>
  <c r="G47" i="1" s="1"/>
  <c r="L5" i="325"/>
  <c r="N45" i="1" s="1"/>
  <c r="K5" i="325"/>
  <c r="M45" i="1" s="1"/>
  <c r="D47" i="1" l="1"/>
  <c r="E47" i="1"/>
  <c r="D53" i="1"/>
  <c r="M5" i="268"/>
  <c r="N53" i="1"/>
  <c r="M5" i="325"/>
  <c r="O5" i="325" l="1"/>
  <c r="H47" i="1" s="1"/>
  <c r="O45" i="1"/>
  <c r="F47" i="1"/>
  <c r="O5" i="268"/>
  <c r="H53" i="1" s="1"/>
  <c r="F53" i="1"/>
  <c r="O53" i="1"/>
  <c r="N7" i="302" l="1"/>
  <c r="G31" i="1" s="1"/>
  <c r="L7" i="302"/>
  <c r="E31" i="1" s="1"/>
  <c r="K7" i="302"/>
  <c r="M38" i="1" s="1"/>
  <c r="N6" i="300"/>
  <c r="G37" i="1" s="1"/>
  <c r="L6" i="300"/>
  <c r="E37" i="1" s="1"/>
  <c r="K6" i="300"/>
  <c r="M42" i="1" s="1"/>
  <c r="N38" i="1" l="1"/>
  <c r="N42" i="1"/>
  <c r="D37" i="1"/>
  <c r="D31" i="1"/>
  <c r="M7" i="302"/>
  <c r="M6" i="300"/>
  <c r="O6" i="300" l="1"/>
  <c r="H37" i="1" s="1"/>
  <c r="F37" i="1"/>
  <c r="O42" i="1"/>
  <c r="O7" i="302"/>
  <c r="H31" i="1" s="1"/>
  <c r="F31" i="1"/>
  <c r="O38" i="1"/>
  <c r="N10" i="295"/>
  <c r="G22" i="1" s="1"/>
  <c r="L10" i="295"/>
  <c r="K10" i="295"/>
  <c r="M25" i="1" s="1"/>
  <c r="N17" i="251"/>
  <c r="G9" i="1" s="1"/>
  <c r="L17" i="251"/>
  <c r="N18" i="1" s="1"/>
  <c r="K17" i="251"/>
  <c r="M18" i="1" s="1"/>
  <c r="N15" i="277"/>
  <c r="G14" i="1" s="1"/>
  <c r="L15" i="277"/>
  <c r="N21" i="1" s="1"/>
  <c r="K15" i="277"/>
  <c r="M21" i="1" s="1"/>
  <c r="G16" i="1"/>
  <c r="M24" i="1"/>
  <c r="G7" i="1"/>
  <c r="N19" i="1"/>
  <c r="M19" i="1"/>
  <c r="G8" i="1"/>
  <c r="E8" i="1"/>
  <c r="D8" i="1"/>
  <c r="M10" i="295" l="1"/>
  <c r="O25" i="1" s="1"/>
  <c r="D14" i="1"/>
  <c r="D22" i="1"/>
  <c r="N25" i="1"/>
  <c r="E22" i="1"/>
  <c r="D7" i="1"/>
  <c r="M41" i="270"/>
  <c r="F7" i="1" s="1"/>
  <c r="D16" i="1"/>
  <c r="E14" i="1"/>
  <c r="E9" i="1"/>
  <c r="D9" i="1"/>
  <c r="E7" i="1"/>
  <c r="M28" i="271"/>
  <c r="E16" i="1"/>
  <c r="N24" i="1"/>
  <c r="M15" i="1"/>
  <c r="N15" i="1"/>
  <c r="M17" i="251"/>
  <c r="O17" i="251" s="1"/>
  <c r="H9" i="1" s="1"/>
  <c r="M15" i="277"/>
  <c r="M31" i="269"/>
  <c r="O10" i="295" l="1"/>
  <c r="H22" i="1" s="1"/>
  <c r="F22" i="1"/>
  <c r="O41" i="270"/>
  <c r="H7" i="1" s="1"/>
  <c r="O19" i="1"/>
  <c r="O15" i="277"/>
  <c r="H14" i="1" s="1"/>
  <c r="O21" i="1"/>
  <c r="F14" i="1"/>
  <c r="O18" i="1"/>
  <c r="F9" i="1"/>
  <c r="O28" i="271"/>
  <c r="H16" i="1" s="1"/>
  <c r="O24" i="1"/>
  <c r="F16" i="1"/>
  <c r="O31" i="269"/>
  <c r="H8" i="1" s="1"/>
  <c r="O15" i="1"/>
  <c r="F8" i="1"/>
  <c r="N5" i="214" l="1"/>
  <c r="G38" i="1" s="1"/>
  <c r="L5" i="214"/>
  <c r="K5" i="214"/>
  <c r="D38" i="1" l="1"/>
  <c r="M34" i="1"/>
  <c r="E38" i="1"/>
  <c r="N34" i="1"/>
  <c r="M5" i="214"/>
  <c r="F38" i="1" l="1"/>
  <c r="O34" i="1"/>
  <c r="O5" i="214"/>
  <c r="H38" i="1" s="1"/>
  <c r="N5" i="196" l="1"/>
  <c r="L5" i="196"/>
  <c r="K5" i="196"/>
  <c r="M5" i="196" l="1"/>
  <c r="O5" i="196" s="1"/>
</calcChain>
</file>

<file path=xl/sharedStrings.xml><?xml version="1.0" encoding="utf-8"?>
<sst xmlns="http://schemas.openxmlformats.org/spreadsheetml/2006/main" count="1938" uniqueCount="104">
  <si>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</si>
  <si>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</si>
  <si>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</si>
  <si>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</si>
  <si>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</si>
  <si>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</si>
  <si>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</si>
  <si>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</si>
  <si>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</si>
  <si>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</si>
  <si>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</si>
  <si>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</si>
  <si>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</si>
  <si>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</si>
  <si>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</si>
  <si>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</si>
  <si>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</si>
  <si>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</si>
  <si>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</si>
  <si>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Elberton, GA</t>
  </si>
  <si>
    <t>Factory</t>
  </si>
  <si>
    <t>Return to Rankings</t>
  </si>
  <si>
    <t xml:space="preserve">Outlaw Hvy </t>
  </si>
  <si>
    <t>Adult Factory</t>
  </si>
  <si>
    <t>Mt. Sterling, KY</t>
  </si>
  <si>
    <t>Jamie Compton</t>
  </si>
  <si>
    <t>Steve Kiemele</t>
  </si>
  <si>
    <t>ABRA FACTORY RANKING 2021</t>
  </si>
  <si>
    <t>Elberton, GA #2</t>
  </si>
  <si>
    <t>Dave Eisenschmied</t>
  </si>
  <si>
    <t>National Agg + Points</t>
  </si>
  <si>
    <t xml:space="preserve">National Agg </t>
  </si>
  <si>
    <t>San Angelo, TX</t>
  </si>
  <si>
    <t>Harry Trainer</t>
  </si>
  <si>
    <t>Tony Carruth</t>
  </si>
  <si>
    <t>Jerry Willeford</t>
  </si>
  <si>
    <t>Howard Wilson</t>
  </si>
  <si>
    <t>Belton, SC</t>
  </si>
  <si>
    <t>Ernest Converse</t>
  </si>
  <si>
    <t>Boerne, TX</t>
  </si>
  <si>
    <t>Brian Vincent</t>
  </si>
  <si>
    <t>Jim Clarke</t>
  </si>
  <si>
    <t>Kyle Ashlock</t>
  </si>
  <si>
    <t>New Haven, KY</t>
  </si>
  <si>
    <t>Jerry Kendall</t>
  </si>
  <si>
    <t>Madisonville, TN</t>
  </si>
  <si>
    <t>Mike Hanley</t>
  </si>
  <si>
    <t>David Russell</t>
  </si>
  <si>
    <t>Carolyn Wilson</t>
  </si>
  <si>
    <t>Delphos, OH</t>
  </si>
  <si>
    <t>Frank Baird</t>
  </si>
  <si>
    <t>Bill Poor</t>
  </si>
  <si>
    <t>John Joseph</t>
  </si>
  <si>
    <t>Rob Johns</t>
  </si>
  <si>
    <t>Bob Blain</t>
  </si>
  <si>
    <t>Roger Blain</t>
  </si>
  <si>
    <t>Shelly Moormon</t>
  </si>
  <si>
    <t>Wilmore,KY</t>
  </si>
  <si>
    <t>Osseo, MI</t>
  </si>
  <si>
    <t>Mark Caldwell</t>
  </si>
  <si>
    <t xml:space="preserve">Factory </t>
  </si>
  <si>
    <t>Doug Gates</t>
  </si>
  <si>
    <t>Pam Gates</t>
  </si>
  <si>
    <t>Cody McBroon</t>
  </si>
  <si>
    <t>Bristol,VA</t>
  </si>
  <si>
    <t>Charles Miller</t>
  </si>
  <si>
    <t>Ernie Converse</t>
  </si>
  <si>
    <t>Wade Haley</t>
  </si>
  <si>
    <t>Celina, OH</t>
  </si>
  <si>
    <t>Annette McClure</t>
  </si>
  <si>
    <t>Annette McCluure</t>
  </si>
  <si>
    <t>Steve Ewary</t>
  </si>
  <si>
    <t>Windber,PA</t>
  </si>
  <si>
    <t>Ronald Blasko</t>
  </si>
  <si>
    <t>Hal Davis</t>
  </si>
  <si>
    <t>Thomas Murrell</t>
  </si>
  <si>
    <t>Bob Blaine</t>
  </si>
  <si>
    <t>Bill Meyer</t>
  </si>
  <si>
    <t>Roger Blaine</t>
  </si>
  <si>
    <t>James Clarke</t>
  </si>
  <si>
    <t>Darin Biggs</t>
  </si>
  <si>
    <t>Brian Edmonds</t>
  </si>
  <si>
    <t>Chuck Miller</t>
  </si>
  <si>
    <t>Steve Ewry</t>
  </si>
  <si>
    <t>Scott McClure</t>
  </si>
  <si>
    <t>Joe Chacon</t>
  </si>
  <si>
    <t>Steve Gilliam</t>
  </si>
  <si>
    <t>Steve Gillam</t>
  </si>
  <si>
    <t>Larry McGill</t>
  </si>
  <si>
    <t>Linda Williams</t>
  </si>
  <si>
    <t>Thomas Lewis</t>
  </si>
  <si>
    <t>Carthage, Ms</t>
  </si>
  <si>
    <t>Bristol VA</t>
  </si>
  <si>
    <t>Bristol, VA</t>
  </si>
  <si>
    <t>Ethan Pennington</t>
  </si>
  <si>
    <t>Bob Bass</t>
  </si>
  <si>
    <t>Michael Rorer</t>
  </si>
  <si>
    <t>Celina OH</t>
  </si>
  <si>
    <t>Jim Stewart</t>
  </si>
  <si>
    <t>Max Dixon</t>
  </si>
  <si>
    <t>Sara Maggelet</t>
  </si>
  <si>
    <t>Dylan Garner</t>
  </si>
  <si>
    <t>Lonsdale, AR</t>
  </si>
  <si>
    <t xml:space="preserve"> Factory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</si>
</sst>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1"/>
      <name val="Arial Black"/>
      <family val="2"/>
    </font>
    <font>
      <b/>
      <sz val="14"/>
      <name val="Calibri"/>
      <family val="2"/>
      <scheme val="minor"/>
    </font>
    <font>
      <b/>
      <sz val="22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 wrapText="1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wrapText="1"/>
      <protection hidden="1"/>
    </xf>
    <xf numFmtId="0" fontId="2" fillId="0" borderId="0" xfId="1"/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/>
    <xf numFmtId="1" fontId="4" fillId="2" borderId="0" xfId="0" applyNumberFormat="1" applyFont="1" applyFill="1"/>
    <xf numFmtId="0" fontId="4" fillId="0" borderId="0" xfId="0" applyFont="1"/>
    <xf numFmtId="2" fontId="4" fillId="2" borderId="0" xfId="0" applyNumberFormat="1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2" borderId="0" xfId="0" applyNumberFormat="1" applyFont="1" applyFill="1"/>
    <xf numFmtId="0" fontId="2" fillId="0" borderId="0" xfId="1" applyFill="1"/>
    <xf numFmtId="0" fontId="4" fillId="3" borderId="0" xfId="0" applyFont="1" applyFill="1" applyAlignment="1">
      <alignment horizontal="center"/>
    </xf>
    <xf numFmtId="1" fontId="4" fillId="3" borderId="0" xfId="0" applyNumberFormat="1" applyFont="1" applyFill="1" applyAlignment="1">
      <alignment horizontal="center"/>
    </xf>
    <xf numFmtId="2" fontId="4" fillId="3" borderId="0" xfId="0" applyNumberFormat="1" applyFont="1" applyFill="1" applyAlignment="1">
      <alignment horizontal="center"/>
    </xf>
    <xf numFmtId="0" fontId="3" fillId="0" borderId="0" xfId="0" applyFont="1" applyAlignment="1">
      <alignment horizontal="center" wrapText="1" shrinkToFit="1"/>
    </xf>
    <xf numFmtId="0" fontId="3" fillId="0" borderId="0" xfId="0" applyFont="1" applyAlignment="1" applyProtection="1">
      <alignment horizontal="center"/>
      <protection locked="0"/>
    </xf>
    <xf numFmtId="14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1" fontId="3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 wrapText="1"/>
      <protection hidden="1"/>
    </xf>
    <xf numFmtId="2" fontId="3" fillId="0" borderId="0" xfId="0" applyNumberFormat="1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2" fontId="3" fillId="0" borderId="0" xfId="0" applyNumberFormat="1" applyFont="1" applyAlignment="1" applyProtection="1">
      <alignment horizontal="center" wrapText="1"/>
      <protection hidden="1"/>
    </xf>
    <xf numFmtId="0" fontId="7" fillId="2" borderId="0" xfId="0" applyFont="1" applyFill="1" applyAlignment="1">
      <alignment horizontal="left"/>
    </xf>
    <xf numFmtId="0" fontId="8" fillId="0" borderId="0" xfId="1" applyFont="1" applyFill="1" applyAlignment="1">
      <alignment horizontal="center"/>
    </xf>
    <xf numFmtId="0" fontId="8" fillId="0" borderId="0" xfId="1" applyFont="1" applyBorder="1" applyAlignment="1" applyProtection="1">
      <alignment horizontal="center"/>
      <protection locked="0"/>
    </xf>
    <xf numFmtId="0" fontId="8" fillId="0" borderId="0" xfId="1" applyFont="1" applyAlignment="1">
      <alignment horizontal="center"/>
    </xf>
    <xf numFmtId="0" fontId="7" fillId="2" borderId="0" xfId="0" applyFont="1" applyFill="1" applyAlignment="1">
      <alignment horizontal="center"/>
    </xf>
    <xf numFmtId="0" fontId="9" fillId="0" borderId="0" xfId="1" applyFont="1" applyAlignment="1">
      <alignment horizontal="center"/>
    </xf>
    <xf numFmtId="1" fontId="3" fillId="4" borderId="1" xfId="0" applyNumberFormat="1" applyFont="1" applyFill="1" applyBorder="1" applyAlignment="1" applyProtection="1">
      <alignment horizontal="center" wrapText="1"/>
      <protection hidden="1"/>
    </xf>
    <xf numFmtId="1" fontId="3" fillId="5" borderId="1" xfId="0" applyNumberFormat="1" applyFont="1" applyFill="1" applyBorder="1" applyAlignment="1" applyProtection="1">
      <alignment horizontal="center" wrapText="1"/>
      <protection hidden="1"/>
    </xf>
    <xf numFmtId="1" fontId="10" fillId="4" borderId="1" xfId="0" applyNumberFormat="1" applyFont="1" applyFill="1" applyBorder="1" applyAlignment="1" applyProtection="1">
      <alignment horizontal="center"/>
      <protection locked="0"/>
    </xf>
    <xf numFmtId="0" fontId="8" fillId="3" borderId="0" xfId="1" applyFont="1" applyFill="1" applyAlignment="1">
      <alignment horizontal="center"/>
    </xf>
    <xf numFmtId="0" fontId="8" fillId="3" borderId="0" xfId="1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1704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Georgia/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BFF2B-44EC-4D5B-B5A5-FD3DB0DCEB68}">
  <sheetPr codeName="Sheet2"/>
  <dimension ref="A1:Q5"/>
  <sheetViews>
    <sheetView topLeftCell="A10" workbookViewId="0">
      <selection activeCell="F33" sqref="F3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21</v>
      </c>
    </row>
    <row r="2" spans="1:17" x14ac:dyDescent="0.25">
      <c r="A2" s="9" t="s">
        <v>22</v>
      </c>
      <c r="B2" s="10" t="s">
        <v>25</v>
      </c>
      <c r="C2" s="11">
        <v>44002</v>
      </c>
      <c r="D2" s="12" t="s">
        <v>24</v>
      </c>
      <c r="E2" s="13">
        <v>193</v>
      </c>
      <c r="F2" s="13">
        <v>192</v>
      </c>
      <c r="G2" s="13">
        <v>189</v>
      </c>
      <c r="H2" s="13">
        <v>193</v>
      </c>
      <c r="I2" s="13"/>
      <c r="J2" s="13"/>
      <c r="K2" s="14">
        <v>4</v>
      </c>
      <c r="L2" s="14">
        <v>767</v>
      </c>
      <c r="M2" s="15">
        <v>191.75</v>
      </c>
      <c r="N2" s="16">
        <v>2</v>
      </c>
      <c r="O2" s="17">
        <v>193.75</v>
      </c>
    </row>
    <row r="5" spans="1:17" x14ac:dyDescent="0.25">
      <c r="K5" s="7">
        <f>SUM(K2:K4)</f>
        <v>4</v>
      </c>
      <c r="L5" s="7">
        <f>SUM(L2:L4)</f>
        <v>767</v>
      </c>
      <c r="M5" s="8">
        <f>SUM(L5/K5)</f>
        <v>191.75</v>
      </c>
      <c r="N5" s="7">
        <f>SUM(N2:N4)</f>
        <v>2</v>
      </c>
      <c r="O5" s="8">
        <f>SUM(M5+N5)</f>
        <v>193.75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8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E2">
    <cfRule type="top10" dxfId="1703" priority="6" rank="1"/>
  </conditionalFormatting>
  <conditionalFormatting sqref="F2">
    <cfRule type="top10" dxfId="1702" priority="5" rank="1"/>
  </conditionalFormatting>
  <conditionalFormatting sqref="G2">
    <cfRule type="top10" dxfId="1701" priority="4" rank="1"/>
  </conditionalFormatting>
  <conditionalFormatting sqref="H2">
    <cfRule type="top10" dxfId="1700" priority="3" rank="1"/>
  </conditionalFormatting>
  <conditionalFormatting sqref="I2">
    <cfRule type="top10" dxfId="1699" priority="1" rank="1"/>
  </conditionalFormatting>
  <conditionalFormatting sqref="J2">
    <cfRule type="top10" dxfId="1698" priority="2" rank="1"/>
  </conditionalFormatting>
  <hyperlinks>
    <hyperlink ref="Q1" location="'National Adult Rankings'!A1" display="Return to Rankings" xr:uid="{EA0C0B0E-1E39-445D-929F-6C54346F083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9EC79F7-8548-463C-B2D0-6FBAA4D07E5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0F6B7-BF7B-4703-BEE7-739EBAA672F9}">
  <sheetPr codeName="Sheet19"/>
  <dimension ref="A1:Q14"/>
  <sheetViews>
    <sheetView workbookViewId="0">
      <selection activeCell="A12" sqref="A12:O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20</v>
      </c>
      <c r="B2" s="10" t="s">
        <v>48</v>
      </c>
      <c r="C2" s="11">
        <v>44296</v>
      </c>
      <c r="D2" s="12" t="s">
        <v>32</v>
      </c>
      <c r="E2" s="13">
        <v>154</v>
      </c>
      <c r="F2" s="13">
        <v>160</v>
      </c>
      <c r="G2" s="13">
        <v>177</v>
      </c>
      <c r="H2" s="13">
        <v>176</v>
      </c>
      <c r="I2" s="13"/>
      <c r="J2" s="13"/>
      <c r="K2" s="14">
        <v>4</v>
      </c>
      <c r="L2" s="14">
        <v>667</v>
      </c>
      <c r="M2" s="15">
        <v>166.75</v>
      </c>
      <c r="N2" s="16">
        <v>2</v>
      </c>
      <c r="O2" s="17">
        <v>168.75</v>
      </c>
    </row>
    <row r="3" spans="1:17" x14ac:dyDescent="0.25">
      <c r="A3" s="9" t="s">
        <v>20</v>
      </c>
      <c r="B3" s="10" t="s">
        <v>48</v>
      </c>
      <c r="C3" s="11">
        <v>44310</v>
      </c>
      <c r="D3" s="12" t="s">
        <v>32</v>
      </c>
      <c r="E3" s="13">
        <v>174</v>
      </c>
      <c r="F3" s="13">
        <v>169</v>
      </c>
      <c r="G3" s="13">
        <v>179</v>
      </c>
      <c r="H3" s="13">
        <v>180</v>
      </c>
      <c r="I3" s="14"/>
      <c r="J3" s="14"/>
      <c r="K3" s="14">
        <v>4</v>
      </c>
      <c r="L3" s="14">
        <v>702</v>
      </c>
      <c r="M3" s="15">
        <v>175.5</v>
      </c>
      <c r="N3" s="16">
        <v>6</v>
      </c>
      <c r="O3" s="17">
        <v>181.5</v>
      </c>
    </row>
    <row r="4" spans="1:17" x14ac:dyDescent="0.25">
      <c r="A4" s="9" t="s">
        <v>20</v>
      </c>
      <c r="B4" s="10" t="s">
        <v>48</v>
      </c>
      <c r="C4" s="11">
        <v>44324</v>
      </c>
      <c r="D4" s="12" t="s">
        <v>32</v>
      </c>
      <c r="E4" s="13">
        <v>158</v>
      </c>
      <c r="F4" s="13">
        <v>166</v>
      </c>
      <c r="G4" s="13">
        <v>164</v>
      </c>
      <c r="H4" s="13">
        <v>162</v>
      </c>
      <c r="I4" s="13"/>
      <c r="J4" s="13"/>
      <c r="K4" s="14">
        <v>4</v>
      </c>
      <c r="L4" s="14">
        <v>650</v>
      </c>
      <c r="M4" s="15">
        <v>162.5</v>
      </c>
      <c r="N4" s="16">
        <v>2</v>
      </c>
      <c r="O4" s="17">
        <v>164.5</v>
      </c>
    </row>
    <row r="5" spans="1:17" x14ac:dyDescent="0.25">
      <c r="A5" s="9" t="s">
        <v>20</v>
      </c>
      <c r="B5" s="10" t="s">
        <v>48</v>
      </c>
      <c r="C5" s="11">
        <v>44338</v>
      </c>
      <c r="D5" s="12" t="s">
        <v>32</v>
      </c>
      <c r="E5" s="13">
        <v>174</v>
      </c>
      <c r="F5" s="13">
        <v>167</v>
      </c>
      <c r="G5" s="13">
        <v>174</v>
      </c>
      <c r="H5" s="13">
        <v>184</v>
      </c>
      <c r="I5" s="13"/>
      <c r="J5" s="13"/>
      <c r="K5" s="14">
        <v>4</v>
      </c>
      <c r="L5" s="14">
        <v>699</v>
      </c>
      <c r="M5" s="15">
        <v>174.75</v>
      </c>
      <c r="N5" s="16">
        <v>6</v>
      </c>
      <c r="O5" s="17">
        <v>180.75</v>
      </c>
    </row>
    <row r="6" spans="1:17" x14ac:dyDescent="0.25">
      <c r="A6" s="9" t="s">
        <v>20</v>
      </c>
      <c r="B6" s="10" t="s">
        <v>48</v>
      </c>
      <c r="C6" s="11">
        <v>44345</v>
      </c>
      <c r="D6" s="12" t="s">
        <v>32</v>
      </c>
      <c r="E6" s="13">
        <v>177</v>
      </c>
      <c r="F6" s="13">
        <v>175</v>
      </c>
      <c r="G6" s="13">
        <v>180.001</v>
      </c>
      <c r="H6" s="13">
        <v>179</v>
      </c>
      <c r="I6" s="13">
        <v>182</v>
      </c>
      <c r="J6" s="13">
        <v>189</v>
      </c>
      <c r="K6" s="14">
        <v>6</v>
      </c>
      <c r="L6" s="14">
        <v>1082.001</v>
      </c>
      <c r="M6" s="15">
        <v>180.33349999999999</v>
      </c>
      <c r="N6" s="16">
        <v>6</v>
      </c>
      <c r="O6" s="17">
        <v>186.33349999999999</v>
      </c>
    </row>
    <row r="7" spans="1:17" x14ac:dyDescent="0.25">
      <c r="A7" s="9" t="s">
        <v>20</v>
      </c>
      <c r="B7" s="10" t="s">
        <v>48</v>
      </c>
      <c r="C7" s="11">
        <v>44359</v>
      </c>
      <c r="D7" s="12" t="s">
        <v>32</v>
      </c>
      <c r="E7" s="13">
        <v>181</v>
      </c>
      <c r="F7" s="13">
        <v>182</v>
      </c>
      <c r="G7" s="13">
        <v>187</v>
      </c>
      <c r="H7" s="13">
        <v>175</v>
      </c>
      <c r="I7" s="13"/>
      <c r="J7" s="13"/>
      <c r="K7" s="14">
        <v>4</v>
      </c>
      <c r="L7" s="14">
        <v>725</v>
      </c>
      <c r="M7" s="15">
        <v>181.25</v>
      </c>
      <c r="N7" s="16">
        <v>9</v>
      </c>
      <c r="O7" s="17">
        <v>190.25</v>
      </c>
    </row>
    <row r="8" spans="1:17" x14ac:dyDescent="0.25">
      <c r="A8" s="9" t="s">
        <v>20</v>
      </c>
      <c r="B8" s="10" t="s">
        <v>48</v>
      </c>
      <c r="C8" s="11">
        <v>44450</v>
      </c>
      <c r="D8" s="12" t="s">
        <v>32</v>
      </c>
      <c r="E8" s="13">
        <v>192</v>
      </c>
      <c r="F8" s="13">
        <v>181</v>
      </c>
      <c r="G8" s="13">
        <v>180</v>
      </c>
      <c r="H8" s="13">
        <v>166</v>
      </c>
      <c r="I8" s="13"/>
      <c r="J8" s="13"/>
      <c r="K8" s="14">
        <v>4</v>
      </c>
      <c r="L8" s="14">
        <v>719</v>
      </c>
      <c r="M8" s="15">
        <v>179.75</v>
      </c>
      <c r="N8" s="16">
        <v>4</v>
      </c>
      <c r="O8" s="17">
        <v>183.75</v>
      </c>
    </row>
    <row r="9" spans="1:17" x14ac:dyDescent="0.25">
      <c r="A9" s="9" t="s">
        <v>20</v>
      </c>
      <c r="B9" s="10" t="s">
        <v>48</v>
      </c>
      <c r="C9" s="11">
        <v>44464</v>
      </c>
      <c r="D9" s="12" t="s">
        <v>32</v>
      </c>
      <c r="E9" s="13">
        <v>179</v>
      </c>
      <c r="F9" s="13">
        <v>177.001</v>
      </c>
      <c r="G9" s="13">
        <v>180</v>
      </c>
      <c r="H9" s="13">
        <v>181</v>
      </c>
      <c r="I9" s="13"/>
      <c r="J9" s="13"/>
      <c r="K9" s="14">
        <v>4</v>
      </c>
      <c r="L9" s="14">
        <v>717.00099999999998</v>
      </c>
      <c r="M9" s="15">
        <v>179.25024999999999</v>
      </c>
      <c r="N9" s="16">
        <v>3</v>
      </c>
      <c r="O9" s="17">
        <v>182.25024999999999</v>
      </c>
    </row>
    <row r="10" spans="1:17" x14ac:dyDescent="0.25">
      <c r="A10" s="9" t="s">
        <v>20</v>
      </c>
      <c r="B10" s="10" t="s">
        <v>48</v>
      </c>
      <c r="C10" s="11">
        <v>44474</v>
      </c>
      <c r="D10" s="12" t="s">
        <v>32</v>
      </c>
      <c r="E10" s="13">
        <v>180</v>
      </c>
      <c r="F10" s="13">
        <v>176</v>
      </c>
      <c r="G10" s="13">
        <v>167</v>
      </c>
      <c r="H10" s="13"/>
      <c r="I10" s="13"/>
      <c r="J10" s="13"/>
      <c r="K10" s="14">
        <v>3</v>
      </c>
      <c r="L10" s="14">
        <v>523</v>
      </c>
      <c r="M10" s="15">
        <v>174.33333333333334</v>
      </c>
      <c r="N10" s="16">
        <v>2</v>
      </c>
      <c r="O10" s="17">
        <v>176.33333333333334</v>
      </c>
    </row>
    <row r="11" spans="1:17" x14ac:dyDescent="0.25">
      <c r="A11" s="9" t="s">
        <v>20</v>
      </c>
      <c r="B11" s="10" t="s">
        <v>48</v>
      </c>
      <c r="C11" s="11">
        <v>44492</v>
      </c>
      <c r="D11" s="12" t="s">
        <v>32</v>
      </c>
      <c r="E11" s="13">
        <v>182</v>
      </c>
      <c r="F11" s="13">
        <v>181</v>
      </c>
      <c r="G11" s="13">
        <v>174</v>
      </c>
      <c r="H11" s="13">
        <v>181</v>
      </c>
      <c r="I11" s="13"/>
      <c r="J11" s="13"/>
      <c r="K11" s="14">
        <v>4</v>
      </c>
      <c r="L11" s="14">
        <v>718</v>
      </c>
      <c r="M11" s="15">
        <v>179.5</v>
      </c>
      <c r="N11" s="16">
        <v>5</v>
      </c>
      <c r="O11" s="17">
        <v>184.5</v>
      </c>
    </row>
    <row r="12" spans="1:17" x14ac:dyDescent="0.25">
      <c r="A12" s="9" t="s">
        <v>20</v>
      </c>
      <c r="B12" s="10" t="s">
        <v>48</v>
      </c>
      <c r="C12" s="11">
        <v>44506</v>
      </c>
      <c r="D12" s="12" t="s">
        <v>32</v>
      </c>
      <c r="E12" s="13">
        <v>183</v>
      </c>
      <c r="F12" s="13">
        <v>177</v>
      </c>
      <c r="G12" s="13">
        <v>156</v>
      </c>
      <c r="H12" s="13">
        <v>183</v>
      </c>
      <c r="I12" s="13"/>
      <c r="J12" s="13"/>
      <c r="K12" s="14">
        <v>4</v>
      </c>
      <c r="L12" s="14">
        <v>699</v>
      </c>
      <c r="M12" s="15">
        <v>174.75</v>
      </c>
      <c r="N12" s="16">
        <v>5</v>
      </c>
      <c r="O12" s="17">
        <v>179.75</v>
      </c>
    </row>
    <row r="14" spans="1:17" x14ac:dyDescent="0.25">
      <c r="K14" s="7">
        <f>SUM(K2:K13)</f>
        <v>45</v>
      </c>
      <c r="L14" s="7">
        <f>SUM(L2:L13)</f>
        <v>7901.0020000000004</v>
      </c>
      <c r="M14" s="8">
        <f>SUM(L14/K14)</f>
        <v>175.57782222222224</v>
      </c>
      <c r="N14" s="7">
        <f>SUM(N2:N13)</f>
        <v>50</v>
      </c>
      <c r="O14" s="8">
        <f>SUM(M14+N14)</f>
        <v>225.57782222222224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5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C3" name="Range1_20"/>
    <protectedRange algorithmName="SHA-512" hashValue="ON39YdpmFHfN9f47KpiRvqrKx0V9+erV1CNkpWzYhW/Qyc6aT8rEyCrvauWSYGZK2ia3o7vd3akF07acHAFpOA==" saltValue="yVW9XmDwTqEnmpSGai0KYg==" spinCount="100000" sqref="B3 E3:H3" name="Range1_5_5"/>
    <protectedRange algorithmName="SHA-512" hashValue="ON39YdpmFHfN9f47KpiRvqrKx0V9+erV1CNkpWzYhW/Qyc6aT8rEyCrvauWSYGZK2ia3o7vd3akF07acHAFpOA==" saltValue="yVW9XmDwTqEnmpSGai0KYg==" spinCount="100000" sqref="D3" name="Range1_1_3_4"/>
    <protectedRange algorithmName="SHA-512" hashValue="ON39YdpmFHfN9f47KpiRvqrKx0V9+erV1CNkpWzYhW/Qyc6aT8rEyCrvauWSYGZK2ia3o7vd3akF07acHAFpOA==" saltValue="yVW9XmDwTqEnmpSGai0KYg==" spinCount="100000" sqref="I4:J4" name="Range1_21"/>
    <protectedRange algorithmName="SHA-512" hashValue="ON39YdpmFHfN9f47KpiRvqrKx0V9+erV1CNkpWzYhW/Qyc6aT8rEyCrvauWSYGZK2ia3o7vd3akF07acHAFpOA==" saltValue="yVW9XmDwTqEnmpSGai0KYg==" spinCount="100000" sqref="B4:C4 E4:H4" name="Range1_5_3"/>
    <protectedRange algorithmName="SHA-512" hashValue="ON39YdpmFHfN9f47KpiRvqrKx0V9+erV1CNkpWzYhW/Qyc6aT8rEyCrvauWSYGZK2ia3o7vd3akF07acHAFpOA==" saltValue="yVW9XmDwTqEnmpSGai0KYg==" spinCount="100000" sqref="D4" name="Range1_1_3_3"/>
    <protectedRange algorithmName="SHA-512" hashValue="ON39YdpmFHfN9f47KpiRvqrKx0V9+erV1CNkpWzYhW/Qyc6aT8rEyCrvauWSYGZK2ia3o7vd3akF07acHAFpOA==" saltValue="yVW9XmDwTqEnmpSGai0KYg==" spinCount="100000" sqref="E5:J5 B5:C5" name="Range1_5_1_1"/>
    <protectedRange algorithmName="SHA-512" hashValue="ON39YdpmFHfN9f47KpiRvqrKx0V9+erV1CNkpWzYhW/Qyc6aT8rEyCrvauWSYGZK2ia3o7vd3akF07acHAFpOA==" saltValue="yVW9XmDwTqEnmpSGai0KYg==" spinCount="100000" sqref="D5" name="Range1_1_3_1_1"/>
    <protectedRange algorithmName="SHA-512" hashValue="ON39YdpmFHfN9f47KpiRvqrKx0V9+erV1CNkpWzYhW/Qyc6aT8rEyCrvauWSYGZK2ia3o7vd3akF07acHAFpOA==" saltValue="yVW9XmDwTqEnmpSGai0KYg==" spinCount="100000" sqref="E6:J6 B6:C6" name="Range1_5_6"/>
    <protectedRange algorithmName="SHA-512" hashValue="ON39YdpmFHfN9f47KpiRvqrKx0V9+erV1CNkpWzYhW/Qyc6aT8rEyCrvauWSYGZK2ia3o7vd3akF07acHAFpOA==" saltValue="yVW9XmDwTqEnmpSGai0KYg==" spinCount="100000" sqref="D6" name="Range1_1_3_7"/>
    <protectedRange algorithmName="SHA-512" hashValue="ON39YdpmFHfN9f47KpiRvqrKx0V9+erV1CNkpWzYhW/Qyc6aT8rEyCrvauWSYGZK2ia3o7vd3akF07acHAFpOA==" saltValue="yVW9XmDwTqEnmpSGai0KYg==" spinCount="100000" sqref="E7:J7 B7:C7" name="Range1_5_7"/>
    <protectedRange algorithmName="SHA-512" hashValue="ON39YdpmFHfN9f47KpiRvqrKx0V9+erV1CNkpWzYhW/Qyc6aT8rEyCrvauWSYGZK2ia3o7vd3akF07acHAFpOA==" saltValue="yVW9XmDwTqEnmpSGai0KYg==" spinCount="100000" sqref="D7" name="Range1_1_3_8"/>
    <protectedRange algorithmName="SHA-512" hashValue="ON39YdpmFHfN9f47KpiRvqrKx0V9+erV1CNkpWzYhW/Qyc6aT8rEyCrvauWSYGZK2ia3o7vd3akF07acHAFpOA==" saltValue="yVW9XmDwTqEnmpSGai0KYg==" spinCount="100000" sqref="I8:J8 B8:C8" name="Range1_56"/>
    <protectedRange algorithmName="SHA-512" hashValue="ON39YdpmFHfN9f47KpiRvqrKx0V9+erV1CNkpWzYhW/Qyc6aT8rEyCrvauWSYGZK2ia3o7vd3akF07acHAFpOA==" saltValue="yVW9XmDwTqEnmpSGai0KYg==" spinCount="100000" sqref="D8" name="Range1_1_52"/>
    <protectedRange algorithmName="SHA-512" hashValue="ON39YdpmFHfN9f47KpiRvqrKx0V9+erV1CNkpWzYhW/Qyc6aT8rEyCrvauWSYGZK2ia3o7vd3akF07acHAFpOA==" saltValue="yVW9XmDwTqEnmpSGai0KYg==" spinCount="100000" sqref="E8:H8" name="Range1_3_11"/>
    <protectedRange algorithmName="SHA-512" hashValue="ON39YdpmFHfN9f47KpiRvqrKx0V9+erV1CNkpWzYhW/Qyc6aT8rEyCrvauWSYGZK2ia3o7vd3akF07acHAFpOA==" saltValue="yVW9XmDwTqEnmpSGai0KYg==" spinCount="100000" sqref="E9:J10 B9:C10" name="Range1_6"/>
    <protectedRange algorithmName="SHA-512" hashValue="ON39YdpmFHfN9f47KpiRvqrKx0V9+erV1CNkpWzYhW/Qyc6aT8rEyCrvauWSYGZK2ia3o7vd3akF07acHAFpOA==" saltValue="yVW9XmDwTqEnmpSGai0KYg==" spinCount="100000" sqref="D9:D10" name="Range1_1_6"/>
    <protectedRange algorithmName="SHA-512" hashValue="ON39YdpmFHfN9f47KpiRvqrKx0V9+erV1CNkpWzYhW/Qyc6aT8rEyCrvauWSYGZK2ia3o7vd3akF07acHAFpOA==" saltValue="yVW9XmDwTqEnmpSGai0KYg==" spinCount="100000" sqref="B11:C11 I11:J11" name="Range1_81"/>
    <protectedRange algorithmName="SHA-512" hashValue="ON39YdpmFHfN9f47KpiRvqrKx0V9+erV1CNkpWzYhW/Qyc6aT8rEyCrvauWSYGZK2ia3o7vd3akF07acHAFpOA==" saltValue="yVW9XmDwTqEnmpSGai0KYg==" spinCount="100000" sqref="D11" name="Range1_1_71"/>
    <protectedRange algorithmName="SHA-512" hashValue="ON39YdpmFHfN9f47KpiRvqrKx0V9+erV1CNkpWzYhW/Qyc6aT8rEyCrvauWSYGZK2ia3o7vd3akF07acHAFpOA==" saltValue="yVW9XmDwTqEnmpSGai0KYg==" spinCount="100000" sqref="E11:H11" name="Range1_3_23"/>
    <protectedRange algorithmName="SHA-512" hashValue="ON39YdpmFHfN9f47KpiRvqrKx0V9+erV1CNkpWzYhW/Qyc6aT8rEyCrvauWSYGZK2ia3o7vd3akF07acHAFpOA==" saltValue="yVW9XmDwTqEnmpSGai0KYg==" spinCount="100000" sqref="E12:J12 B12:C12" name="Range1_5_15"/>
    <protectedRange algorithmName="SHA-512" hashValue="ON39YdpmFHfN9f47KpiRvqrKx0V9+erV1CNkpWzYhW/Qyc6aT8rEyCrvauWSYGZK2ia3o7vd3akF07acHAFpOA==" saltValue="yVW9XmDwTqEnmpSGai0KYg==" spinCount="100000" sqref="D12" name="Range1_1_3_15"/>
  </protectedRanges>
  <conditionalFormatting sqref="I2">
    <cfRule type="top10" dxfId="1410" priority="59" rank="1"/>
  </conditionalFormatting>
  <conditionalFormatting sqref="H2">
    <cfRule type="top10" dxfId="1409" priority="55" rank="1"/>
  </conditionalFormatting>
  <conditionalFormatting sqref="J2">
    <cfRule type="top10" dxfId="1408" priority="56" rank="1"/>
  </conditionalFormatting>
  <conditionalFormatting sqref="G2">
    <cfRule type="top10" dxfId="1407" priority="58" rank="1"/>
  </conditionalFormatting>
  <conditionalFormatting sqref="F2">
    <cfRule type="top10" dxfId="1406" priority="57" rank="1"/>
  </conditionalFormatting>
  <conditionalFormatting sqref="E2">
    <cfRule type="top10" dxfId="1405" priority="54" rank="1"/>
  </conditionalFormatting>
  <conditionalFormatting sqref="H3">
    <cfRule type="top10" dxfId="1404" priority="51" rank="1"/>
  </conditionalFormatting>
  <conditionalFormatting sqref="G3">
    <cfRule type="top10" dxfId="1403" priority="53" rank="1"/>
  </conditionalFormatting>
  <conditionalFormatting sqref="F3">
    <cfRule type="top10" dxfId="1402" priority="52" rank="1"/>
  </conditionalFormatting>
  <conditionalFormatting sqref="E3">
    <cfRule type="top10" dxfId="1401" priority="50" rank="1"/>
  </conditionalFormatting>
  <conditionalFormatting sqref="H4">
    <cfRule type="top10" dxfId="1400" priority="47" rank="1"/>
  </conditionalFormatting>
  <conditionalFormatting sqref="G4">
    <cfRule type="top10" dxfId="1399" priority="49" rank="1"/>
  </conditionalFormatting>
  <conditionalFormatting sqref="F4">
    <cfRule type="top10" dxfId="1398" priority="48" rank="1"/>
  </conditionalFormatting>
  <conditionalFormatting sqref="E4">
    <cfRule type="top10" dxfId="1397" priority="46" rank="1"/>
  </conditionalFormatting>
  <conditionalFormatting sqref="I4">
    <cfRule type="top10" dxfId="1396" priority="45" rank="1"/>
  </conditionalFormatting>
  <conditionalFormatting sqref="J4">
    <cfRule type="top10" dxfId="1395" priority="44" rank="1"/>
  </conditionalFormatting>
  <conditionalFormatting sqref="I5">
    <cfRule type="top10" dxfId="1394" priority="43" rank="1"/>
  </conditionalFormatting>
  <conditionalFormatting sqref="H5">
    <cfRule type="top10" dxfId="1393" priority="39" rank="1"/>
  </conditionalFormatting>
  <conditionalFormatting sqref="J5">
    <cfRule type="top10" dxfId="1392" priority="40" rank="1"/>
  </conditionalFormatting>
  <conditionalFormatting sqref="G5">
    <cfRule type="top10" dxfId="1391" priority="42" rank="1"/>
  </conditionalFormatting>
  <conditionalFormatting sqref="F5">
    <cfRule type="top10" dxfId="1390" priority="41" rank="1"/>
  </conditionalFormatting>
  <conditionalFormatting sqref="E5">
    <cfRule type="top10" dxfId="1389" priority="38" rank="1"/>
  </conditionalFormatting>
  <conditionalFormatting sqref="I6">
    <cfRule type="top10" dxfId="1388" priority="37" rank="1"/>
  </conditionalFormatting>
  <conditionalFormatting sqref="H6">
    <cfRule type="top10" dxfId="1387" priority="33" rank="1"/>
  </conditionalFormatting>
  <conditionalFormatting sqref="J6">
    <cfRule type="top10" dxfId="1386" priority="34" rank="1"/>
  </conditionalFormatting>
  <conditionalFormatting sqref="G6">
    <cfRule type="top10" dxfId="1385" priority="36" rank="1"/>
  </conditionalFormatting>
  <conditionalFormatting sqref="F6">
    <cfRule type="top10" dxfId="1384" priority="35" rank="1"/>
  </conditionalFormatting>
  <conditionalFormatting sqref="E6">
    <cfRule type="top10" dxfId="1383" priority="32" rank="1"/>
  </conditionalFormatting>
  <conditionalFormatting sqref="I7">
    <cfRule type="top10" dxfId="1382" priority="31" rank="1"/>
  </conditionalFormatting>
  <conditionalFormatting sqref="H7">
    <cfRule type="top10" dxfId="1381" priority="27" rank="1"/>
  </conditionalFormatting>
  <conditionalFormatting sqref="J7">
    <cfRule type="top10" dxfId="1380" priority="28" rank="1"/>
  </conditionalFormatting>
  <conditionalFormatting sqref="G7">
    <cfRule type="top10" dxfId="1379" priority="30" rank="1"/>
  </conditionalFormatting>
  <conditionalFormatting sqref="F7">
    <cfRule type="top10" dxfId="1378" priority="29" rank="1"/>
  </conditionalFormatting>
  <conditionalFormatting sqref="E7">
    <cfRule type="top10" dxfId="1377" priority="26" rank="1"/>
  </conditionalFormatting>
  <conditionalFormatting sqref="F8">
    <cfRule type="top10" dxfId="1376" priority="20" rank="1"/>
  </conditionalFormatting>
  <conditionalFormatting sqref="G8">
    <cfRule type="top10" dxfId="1375" priority="21" rank="1"/>
  </conditionalFormatting>
  <conditionalFormatting sqref="H8">
    <cfRule type="top10" dxfId="1374" priority="22" rank="1"/>
  </conditionalFormatting>
  <conditionalFormatting sqref="I8">
    <cfRule type="top10" dxfId="1373" priority="23" rank="1"/>
  </conditionalFormatting>
  <conditionalFormatting sqref="J8">
    <cfRule type="top10" dxfId="1372" priority="24" rank="1"/>
  </conditionalFormatting>
  <conditionalFormatting sqref="E8">
    <cfRule type="top10" dxfId="1371" priority="25" rank="1"/>
  </conditionalFormatting>
  <conditionalFormatting sqref="I9:I10">
    <cfRule type="top10" dxfId="1370" priority="19" rank="1"/>
  </conditionalFormatting>
  <conditionalFormatting sqref="H9:H10">
    <cfRule type="top10" dxfId="1369" priority="15" rank="1"/>
  </conditionalFormatting>
  <conditionalFormatting sqref="J9:J10">
    <cfRule type="top10" dxfId="1368" priority="16" rank="1"/>
  </conditionalFormatting>
  <conditionalFormatting sqref="G9:G10">
    <cfRule type="top10" dxfId="1367" priority="18" rank="1"/>
  </conditionalFormatting>
  <conditionalFormatting sqref="F9:F10">
    <cfRule type="top10" dxfId="1366" priority="17" rank="1"/>
  </conditionalFormatting>
  <conditionalFormatting sqref="E9:E10">
    <cfRule type="top10" dxfId="1365" priority="14" rank="1"/>
  </conditionalFormatting>
  <conditionalFormatting sqref="F11">
    <cfRule type="top10" dxfId="1364" priority="7" rank="1"/>
  </conditionalFormatting>
  <conditionalFormatting sqref="I11">
    <cfRule type="top10" dxfId="1363" priority="8" rank="1"/>
    <cfRule type="top10" dxfId="1362" priority="9" rank="1"/>
  </conditionalFormatting>
  <conditionalFormatting sqref="E11">
    <cfRule type="top10" dxfId="1361" priority="10" rank="1"/>
  </conditionalFormatting>
  <conditionalFormatting sqref="G11">
    <cfRule type="top10" dxfId="1360" priority="11" rank="1"/>
  </conditionalFormatting>
  <conditionalFormatting sqref="H11">
    <cfRule type="top10" dxfId="1359" priority="12" rank="1"/>
  </conditionalFormatting>
  <conditionalFormatting sqref="J11">
    <cfRule type="top10" dxfId="1358" priority="13" rank="1"/>
  </conditionalFormatting>
  <conditionalFormatting sqref="I12">
    <cfRule type="top10" dxfId="1357" priority="6" rank="1"/>
  </conditionalFormatting>
  <conditionalFormatting sqref="H12">
    <cfRule type="top10" dxfId="1356" priority="2" rank="1"/>
  </conditionalFormatting>
  <conditionalFormatting sqref="J12">
    <cfRule type="top10" dxfId="1355" priority="3" rank="1"/>
  </conditionalFormatting>
  <conditionalFormatting sqref="G12">
    <cfRule type="top10" dxfId="1354" priority="5" rank="1"/>
  </conditionalFormatting>
  <conditionalFormatting sqref="F12">
    <cfRule type="top10" dxfId="1353" priority="4" rank="1"/>
  </conditionalFormatting>
  <conditionalFormatting sqref="E12">
    <cfRule type="top10" dxfId="1352" priority="1" rank="1"/>
  </conditionalFormatting>
  <hyperlinks>
    <hyperlink ref="Q1" location="'National Rankings'!A1" display="Return to Rankings" xr:uid="{1D35F114-7220-4F4E-8A2F-DE174B58D312}"/>
  </hyperlink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421DDF8-458E-4B42-81E2-05145D0C410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D74CB-DE29-4ABC-AE18-E0CEEF812BAD}">
  <sheetPr codeName="Sheet164"/>
  <dimension ref="A1:Q1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20</v>
      </c>
      <c r="B2" s="10" t="s">
        <v>65</v>
      </c>
      <c r="C2" s="11">
        <v>44306</v>
      </c>
      <c r="D2" s="12" t="s">
        <v>64</v>
      </c>
      <c r="E2" s="13">
        <v>175</v>
      </c>
      <c r="F2" s="13">
        <v>168</v>
      </c>
      <c r="G2" s="13">
        <v>159</v>
      </c>
      <c r="H2" s="13">
        <v>173</v>
      </c>
      <c r="I2" s="13"/>
      <c r="J2" s="13"/>
      <c r="K2" s="14">
        <v>4</v>
      </c>
      <c r="L2" s="14">
        <v>675</v>
      </c>
      <c r="M2" s="15">
        <v>168.75</v>
      </c>
      <c r="N2" s="16">
        <v>5</v>
      </c>
      <c r="O2" s="17">
        <v>173.75</v>
      </c>
    </row>
    <row r="3" spans="1:17" x14ac:dyDescent="0.25">
      <c r="A3" s="9" t="s">
        <v>20</v>
      </c>
      <c r="B3" s="10" t="s">
        <v>65</v>
      </c>
      <c r="C3" s="11">
        <v>44317</v>
      </c>
      <c r="D3" s="12" t="s">
        <v>64</v>
      </c>
      <c r="E3" s="13">
        <v>174</v>
      </c>
      <c r="F3" s="13">
        <v>167</v>
      </c>
      <c r="G3" s="13">
        <v>171</v>
      </c>
      <c r="H3" s="13">
        <v>170</v>
      </c>
      <c r="I3" s="13">
        <v>168</v>
      </c>
      <c r="J3" s="13"/>
      <c r="K3" s="14">
        <v>5</v>
      </c>
      <c r="L3" s="14">
        <v>850</v>
      </c>
      <c r="M3" s="15">
        <v>170</v>
      </c>
      <c r="N3" s="16">
        <v>5</v>
      </c>
      <c r="O3" s="17">
        <v>175</v>
      </c>
    </row>
    <row r="4" spans="1:17" x14ac:dyDescent="0.25">
      <c r="A4" s="9" t="s">
        <v>20</v>
      </c>
      <c r="B4" s="10" t="s">
        <v>65</v>
      </c>
      <c r="C4" s="11">
        <v>44327</v>
      </c>
      <c r="D4" s="12" t="s">
        <v>64</v>
      </c>
      <c r="E4" s="13">
        <v>161</v>
      </c>
      <c r="F4" s="13">
        <v>177</v>
      </c>
      <c r="G4" s="13">
        <v>178</v>
      </c>
      <c r="H4" s="13">
        <v>178</v>
      </c>
      <c r="I4" s="13"/>
      <c r="J4" s="13"/>
      <c r="K4" s="14">
        <v>4</v>
      </c>
      <c r="L4" s="14">
        <v>694</v>
      </c>
      <c r="M4" s="15">
        <v>173.5</v>
      </c>
      <c r="N4" s="16">
        <v>5</v>
      </c>
      <c r="O4" s="17">
        <v>178.5</v>
      </c>
    </row>
    <row r="5" spans="1:17" x14ac:dyDescent="0.25">
      <c r="A5" s="9" t="s">
        <v>20</v>
      </c>
      <c r="B5" s="10" t="s">
        <v>65</v>
      </c>
      <c r="C5" s="11">
        <v>44348</v>
      </c>
      <c r="D5" s="12" t="s">
        <v>64</v>
      </c>
      <c r="E5" s="13">
        <v>166</v>
      </c>
      <c r="F5" s="13">
        <v>185</v>
      </c>
      <c r="G5" s="13">
        <v>176</v>
      </c>
      <c r="H5" s="13">
        <v>182</v>
      </c>
      <c r="I5" s="13"/>
      <c r="J5" s="13"/>
      <c r="K5" s="14">
        <v>4</v>
      </c>
      <c r="L5" s="14">
        <v>709</v>
      </c>
      <c r="M5" s="15">
        <v>177.25</v>
      </c>
      <c r="N5" s="16">
        <v>5</v>
      </c>
      <c r="O5" s="17">
        <v>182.25</v>
      </c>
    </row>
    <row r="6" spans="1:17" x14ac:dyDescent="0.25">
      <c r="A6" s="9" t="s">
        <v>20</v>
      </c>
      <c r="B6" s="10" t="s">
        <v>65</v>
      </c>
      <c r="C6" s="11">
        <v>44352</v>
      </c>
      <c r="D6" s="12" t="s">
        <v>64</v>
      </c>
      <c r="E6" s="13">
        <v>176</v>
      </c>
      <c r="F6" s="13">
        <v>178</v>
      </c>
      <c r="G6" s="13">
        <v>178</v>
      </c>
      <c r="H6" s="13">
        <v>179</v>
      </c>
      <c r="I6" s="13"/>
      <c r="J6" s="13"/>
      <c r="K6" s="14">
        <v>4</v>
      </c>
      <c r="L6" s="14">
        <v>711</v>
      </c>
      <c r="M6" s="15">
        <v>177.75</v>
      </c>
      <c r="N6" s="16">
        <v>5</v>
      </c>
      <c r="O6" s="17">
        <v>182.75</v>
      </c>
    </row>
    <row r="7" spans="1:17" x14ac:dyDescent="0.25">
      <c r="A7" s="9" t="s">
        <v>20</v>
      </c>
      <c r="B7" s="10" t="s">
        <v>65</v>
      </c>
      <c r="C7" s="11">
        <v>44369</v>
      </c>
      <c r="D7" s="12" t="s">
        <v>64</v>
      </c>
      <c r="E7" s="13">
        <v>175</v>
      </c>
      <c r="F7" s="13">
        <v>179</v>
      </c>
      <c r="G7" s="13">
        <v>181</v>
      </c>
      <c r="H7" s="13">
        <v>179</v>
      </c>
      <c r="I7" s="13"/>
      <c r="J7" s="13"/>
      <c r="K7" s="14">
        <v>4</v>
      </c>
      <c r="L7" s="14">
        <v>714</v>
      </c>
      <c r="M7" s="15">
        <v>178.5</v>
      </c>
      <c r="N7" s="16">
        <v>5</v>
      </c>
      <c r="O7" s="17">
        <v>183.5</v>
      </c>
    </row>
    <row r="8" spans="1:17" x14ac:dyDescent="0.25">
      <c r="A8" s="9" t="s">
        <v>20</v>
      </c>
      <c r="B8" s="10" t="s">
        <v>65</v>
      </c>
      <c r="C8" s="11">
        <v>44376</v>
      </c>
      <c r="D8" s="12" t="s">
        <v>64</v>
      </c>
      <c r="E8" s="13">
        <v>173</v>
      </c>
      <c r="F8" s="13">
        <v>185</v>
      </c>
      <c r="G8" s="13">
        <v>170</v>
      </c>
      <c r="H8" s="13">
        <v>171</v>
      </c>
      <c r="I8" s="13"/>
      <c r="J8" s="13"/>
      <c r="K8" s="14">
        <v>4</v>
      </c>
      <c r="L8" s="14">
        <v>699</v>
      </c>
      <c r="M8" s="15">
        <v>174.75</v>
      </c>
      <c r="N8" s="16">
        <v>5</v>
      </c>
      <c r="O8" s="17">
        <v>179.75</v>
      </c>
    </row>
    <row r="9" spans="1:17" x14ac:dyDescent="0.25">
      <c r="A9" s="9" t="s">
        <v>20</v>
      </c>
      <c r="B9" s="10" t="s">
        <v>65</v>
      </c>
      <c r="C9" s="11">
        <v>44383</v>
      </c>
      <c r="D9" s="12" t="s">
        <v>64</v>
      </c>
      <c r="E9" s="13">
        <v>180</v>
      </c>
      <c r="F9" s="13">
        <v>181</v>
      </c>
      <c r="G9" s="13">
        <v>183</v>
      </c>
      <c r="H9" s="13">
        <v>172</v>
      </c>
      <c r="I9" s="13"/>
      <c r="J9" s="13"/>
      <c r="K9" s="14">
        <v>4</v>
      </c>
      <c r="L9" s="14">
        <v>716</v>
      </c>
      <c r="M9" s="15">
        <v>179</v>
      </c>
      <c r="N9" s="16">
        <v>13</v>
      </c>
      <c r="O9" s="17">
        <v>192</v>
      </c>
    </row>
    <row r="10" spans="1:17" x14ac:dyDescent="0.25">
      <c r="A10" s="9" t="s">
        <v>20</v>
      </c>
      <c r="B10" s="10" t="s">
        <v>65</v>
      </c>
      <c r="C10" s="11">
        <v>44415</v>
      </c>
      <c r="D10" s="12" t="s">
        <v>64</v>
      </c>
      <c r="E10" s="13">
        <v>186</v>
      </c>
      <c r="F10" s="13">
        <v>185</v>
      </c>
      <c r="G10" s="13">
        <v>191</v>
      </c>
      <c r="H10" s="13">
        <v>183</v>
      </c>
      <c r="I10" s="13">
        <v>188</v>
      </c>
      <c r="J10" s="13">
        <v>183</v>
      </c>
      <c r="K10" s="14">
        <v>6</v>
      </c>
      <c r="L10" s="52">
        <v>1116</v>
      </c>
      <c r="M10" s="15">
        <v>186</v>
      </c>
      <c r="N10" s="16">
        <v>34</v>
      </c>
      <c r="O10" s="17">
        <v>220</v>
      </c>
    </row>
    <row r="11" spans="1:17" x14ac:dyDescent="0.25">
      <c r="A11" s="9" t="s">
        <v>20</v>
      </c>
      <c r="B11" s="10" t="s">
        <v>65</v>
      </c>
      <c r="C11" s="11">
        <v>44418</v>
      </c>
      <c r="D11" s="12" t="s">
        <v>64</v>
      </c>
      <c r="E11" s="13">
        <v>180</v>
      </c>
      <c r="F11" s="13">
        <v>181</v>
      </c>
      <c r="G11" s="13">
        <v>177</v>
      </c>
      <c r="H11" s="13">
        <v>176</v>
      </c>
      <c r="I11" s="13"/>
      <c r="J11" s="13"/>
      <c r="K11" s="14">
        <v>4</v>
      </c>
      <c r="L11" s="14">
        <v>714</v>
      </c>
      <c r="M11" s="15">
        <v>178.5</v>
      </c>
      <c r="N11" s="16">
        <v>5</v>
      </c>
      <c r="O11" s="17">
        <v>183.5</v>
      </c>
    </row>
    <row r="12" spans="1:17" x14ac:dyDescent="0.25">
      <c r="A12" s="9" t="s">
        <v>60</v>
      </c>
      <c r="B12" s="10" t="s">
        <v>65</v>
      </c>
      <c r="C12" s="11">
        <v>44436</v>
      </c>
      <c r="D12" s="12" t="s">
        <v>45</v>
      </c>
      <c r="E12" s="13">
        <v>177</v>
      </c>
      <c r="F12" s="13">
        <v>174</v>
      </c>
      <c r="G12" s="13">
        <v>167</v>
      </c>
      <c r="H12" s="13">
        <v>173</v>
      </c>
      <c r="I12" s="13">
        <v>177</v>
      </c>
      <c r="J12" s="13">
        <v>176</v>
      </c>
      <c r="K12" s="14">
        <v>6</v>
      </c>
      <c r="L12" s="14">
        <v>1044</v>
      </c>
      <c r="M12" s="15">
        <v>174</v>
      </c>
      <c r="N12" s="16">
        <v>10</v>
      </c>
      <c r="O12" s="17">
        <v>184</v>
      </c>
    </row>
    <row r="13" spans="1:17" x14ac:dyDescent="0.25">
      <c r="A13" s="9" t="s">
        <v>60</v>
      </c>
      <c r="B13" s="10" t="s">
        <v>65</v>
      </c>
      <c r="C13" s="11">
        <v>44491</v>
      </c>
      <c r="D13" s="12" t="s">
        <v>45</v>
      </c>
      <c r="E13" s="13">
        <v>188</v>
      </c>
      <c r="F13" s="13">
        <v>180</v>
      </c>
      <c r="G13" s="13">
        <v>187</v>
      </c>
      <c r="H13" s="13">
        <v>184</v>
      </c>
      <c r="I13" s="13">
        <v>192</v>
      </c>
      <c r="J13" s="13"/>
      <c r="K13" s="14">
        <v>5</v>
      </c>
      <c r="L13" s="14">
        <v>931</v>
      </c>
      <c r="M13" s="15">
        <v>186.2</v>
      </c>
      <c r="N13" s="16">
        <v>5</v>
      </c>
      <c r="O13" s="17">
        <v>191.2</v>
      </c>
    </row>
    <row r="14" spans="1:17" x14ac:dyDescent="0.25">
      <c r="A14" s="9" t="s">
        <v>60</v>
      </c>
      <c r="B14" s="10" t="s">
        <v>65</v>
      </c>
      <c r="C14" s="11">
        <v>44493</v>
      </c>
      <c r="D14" s="12" t="s">
        <v>45</v>
      </c>
      <c r="E14" s="13">
        <v>184</v>
      </c>
      <c r="F14" s="13">
        <v>185</v>
      </c>
      <c r="G14" s="13">
        <v>184</v>
      </c>
      <c r="H14" s="13">
        <v>182</v>
      </c>
      <c r="I14" s="13">
        <v>177</v>
      </c>
      <c r="J14" s="13"/>
      <c r="K14" s="14">
        <v>5</v>
      </c>
      <c r="L14" s="14">
        <v>912</v>
      </c>
      <c r="M14" s="15">
        <v>182.4</v>
      </c>
      <c r="N14" s="16">
        <v>5</v>
      </c>
      <c r="O14" s="17">
        <v>187.4</v>
      </c>
    </row>
    <row r="15" spans="1:17" x14ac:dyDescent="0.25">
      <c r="A15" s="9" t="s">
        <v>60</v>
      </c>
      <c r="B15" s="10" t="s">
        <v>65</v>
      </c>
      <c r="C15" s="11">
        <v>44492</v>
      </c>
      <c r="D15" s="12" t="s">
        <v>45</v>
      </c>
      <c r="E15" s="13">
        <v>186</v>
      </c>
      <c r="F15" s="13">
        <v>191</v>
      </c>
      <c r="G15" s="13">
        <v>178</v>
      </c>
      <c r="H15" s="13">
        <v>183</v>
      </c>
      <c r="I15" s="13">
        <v>186</v>
      </c>
      <c r="J15" s="13"/>
      <c r="K15" s="14">
        <v>5</v>
      </c>
      <c r="L15" s="14">
        <v>924</v>
      </c>
      <c r="M15" s="15">
        <v>184.8</v>
      </c>
      <c r="N15" s="16">
        <v>5</v>
      </c>
      <c r="O15" s="17">
        <v>189.8</v>
      </c>
    </row>
    <row r="18" spans="11:15" x14ac:dyDescent="0.25">
      <c r="K18" s="7">
        <f>SUM(K2:K17)</f>
        <v>64</v>
      </c>
      <c r="L18" s="7">
        <f>SUM(L2:L17)</f>
        <v>11409</v>
      </c>
      <c r="M18" s="8">
        <f>SUM(L18/K18)</f>
        <v>178.265625</v>
      </c>
      <c r="N18" s="7">
        <f>SUM(N2:N17)</f>
        <v>112</v>
      </c>
      <c r="O18" s="8">
        <f>SUM(M18+N18)</f>
        <v>290.265625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18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3:J3 B3:C3" name="Range1_17_1_1"/>
    <protectedRange algorithmName="SHA-512" hashValue="ON39YdpmFHfN9f47KpiRvqrKx0V9+erV1CNkpWzYhW/Qyc6aT8rEyCrvauWSYGZK2ia3o7vd3akF07acHAFpOA==" saltValue="yVW9XmDwTqEnmpSGai0KYg==" spinCount="100000" sqref="D3" name="Range1_1_12_1"/>
    <protectedRange algorithmName="SHA-512" hashValue="ON39YdpmFHfN9f47KpiRvqrKx0V9+erV1CNkpWzYhW/Qyc6aT8rEyCrvauWSYGZK2ia3o7vd3akF07acHAFpOA==" saltValue="yVW9XmDwTqEnmpSGai0KYg==" spinCount="100000" sqref="E4:J4 B4:C4" name="Range1_17"/>
    <protectedRange algorithmName="SHA-512" hashValue="ON39YdpmFHfN9f47KpiRvqrKx0V9+erV1CNkpWzYhW/Qyc6aT8rEyCrvauWSYGZK2ia3o7vd3akF07acHAFpOA==" saltValue="yVW9XmDwTqEnmpSGai0KYg==" spinCount="100000" sqref="D4" name="Range1_1_12"/>
    <protectedRange algorithmName="SHA-512" hashValue="ON39YdpmFHfN9f47KpiRvqrKx0V9+erV1CNkpWzYhW/Qyc6aT8rEyCrvauWSYGZK2ia3o7vd3akF07acHAFpOA==" saltValue="yVW9XmDwTqEnmpSGai0KYg==" spinCount="100000" sqref="C5" name="Range1_19"/>
    <protectedRange algorithmName="SHA-512" hashValue="ON39YdpmFHfN9f47KpiRvqrKx0V9+erV1CNkpWzYhW/Qyc6aT8rEyCrvauWSYGZK2ia3o7vd3akF07acHAFpOA==" saltValue="yVW9XmDwTqEnmpSGai0KYg==" spinCount="100000" sqref="E5:J5 B5" name="Range1_22"/>
    <protectedRange algorithmName="SHA-512" hashValue="ON39YdpmFHfN9f47KpiRvqrKx0V9+erV1CNkpWzYhW/Qyc6aT8rEyCrvauWSYGZK2ia3o7vd3akF07acHAFpOA==" saltValue="yVW9XmDwTqEnmpSGai0KYg==" spinCount="100000" sqref="D5" name="Range1_1_16"/>
    <protectedRange algorithmName="SHA-512" hashValue="ON39YdpmFHfN9f47KpiRvqrKx0V9+erV1CNkpWzYhW/Qyc6aT8rEyCrvauWSYGZK2ia3o7vd3akF07acHAFpOA==" saltValue="yVW9XmDwTqEnmpSGai0KYg==" spinCount="100000" sqref="E6:J6 B6:C6" name="Range1_26"/>
    <protectedRange algorithmName="SHA-512" hashValue="ON39YdpmFHfN9f47KpiRvqrKx0V9+erV1CNkpWzYhW/Qyc6aT8rEyCrvauWSYGZK2ia3o7vd3akF07acHAFpOA==" saltValue="yVW9XmDwTqEnmpSGai0KYg==" spinCount="100000" sqref="D6" name="Range1_1_19"/>
    <protectedRange algorithmName="SHA-512" hashValue="ON39YdpmFHfN9f47KpiRvqrKx0V9+erV1CNkpWzYhW/Qyc6aT8rEyCrvauWSYGZK2ia3o7vd3akF07acHAFpOA==" saltValue="yVW9XmDwTqEnmpSGai0KYg==" spinCount="100000" sqref="E7:J7 B7:C7" name="Range1_32"/>
    <protectedRange algorithmName="SHA-512" hashValue="ON39YdpmFHfN9f47KpiRvqrKx0V9+erV1CNkpWzYhW/Qyc6aT8rEyCrvauWSYGZK2ia3o7vd3akF07acHAFpOA==" saltValue="yVW9XmDwTqEnmpSGai0KYg==" spinCount="100000" sqref="D7" name="Range1_1_25"/>
    <protectedRange algorithmName="SHA-512" hashValue="ON39YdpmFHfN9f47KpiRvqrKx0V9+erV1CNkpWzYhW/Qyc6aT8rEyCrvauWSYGZK2ia3o7vd3akF07acHAFpOA==" saltValue="yVW9XmDwTqEnmpSGai0KYg==" spinCount="100000" sqref="E8:J8 B8:C8" name="Range1_35"/>
    <protectedRange algorithmName="SHA-512" hashValue="ON39YdpmFHfN9f47KpiRvqrKx0V9+erV1CNkpWzYhW/Qyc6aT8rEyCrvauWSYGZK2ia3o7vd3akF07acHAFpOA==" saltValue="yVW9XmDwTqEnmpSGai0KYg==" spinCount="100000" sqref="D8" name="Range1_1_28"/>
    <protectedRange algorithmName="SHA-512" hashValue="ON39YdpmFHfN9f47KpiRvqrKx0V9+erV1CNkpWzYhW/Qyc6aT8rEyCrvauWSYGZK2ia3o7vd3akF07acHAFpOA==" saltValue="yVW9XmDwTqEnmpSGai0KYg==" spinCount="100000" sqref="E9:J9 B9:C9" name="Range1_41"/>
    <protectedRange algorithmName="SHA-512" hashValue="ON39YdpmFHfN9f47KpiRvqrKx0V9+erV1CNkpWzYhW/Qyc6aT8rEyCrvauWSYGZK2ia3o7vd3akF07acHAFpOA==" saltValue="yVW9XmDwTqEnmpSGai0KYg==" spinCount="100000" sqref="D9" name="Range1_1_33"/>
    <protectedRange algorithmName="SHA-512" hashValue="ON39YdpmFHfN9f47KpiRvqrKx0V9+erV1CNkpWzYhW/Qyc6aT8rEyCrvauWSYGZK2ia3o7vd3akF07acHAFpOA==" saltValue="yVW9XmDwTqEnmpSGai0KYg==" spinCount="100000" sqref="C10" name="Range1_47"/>
    <protectedRange algorithmName="SHA-512" hashValue="ON39YdpmFHfN9f47KpiRvqrKx0V9+erV1CNkpWzYhW/Qyc6aT8rEyCrvauWSYGZK2ia3o7vd3akF07acHAFpOA==" saltValue="yVW9XmDwTqEnmpSGai0KYg==" spinCount="100000" sqref="E10:J10 B10" name="Range1_50"/>
    <protectedRange algorithmName="SHA-512" hashValue="ON39YdpmFHfN9f47KpiRvqrKx0V9+erV1CNkpWzYhW/Qyc6aT8rEyCrvauWSYGZK2ia3o7vd3akF07acHAFpOA==" saltValue="yVW9XmDwTqEnmpSGai0KYg==" spinCount="100000" sqref="D10" name="Range1_1_41"/>
    <protectedRange algorithmName="SHA-512" hashValue="ON39YdpmFHfN9f47KpiRvqrKx0V9+erV1CNkpWzYhW/Qyc6aT8rEyCrvauWSYGZK2ia3o7vd3akF07acHAFpOA==" saltValue="yVW9XmDwTqEnmpSGai0KYg==" spinCount="100000" sqref="E11:J11 B11:C11" name="Range1_57"/>
    <protectedRange algorithmName="SHA-512" hashValue="ON39YdpmFHfN9f47KpiRvqrKx0V9+erV1CNkpWzYhW/Qyc6aT8rEyCrvauWSYGZK2ia3o7vd3akF07acHAFpOA==" saltValue="yVW9XmDwTqEnmpSGai0KYg==" spinCount="100000" sqref="D11" name="Range1_1_49"/>
    <protectedRange algorithmName="SHA-512" hashValue="ON39YdpmFHfN9f47KpiRvqrKx0V9+erV1CNkpWzYhW/Qyc6aT8rEyCrvauWSYGZK2ia3o7vd3akF07acHAFpOA==" saltValue="yVW9XmDwTqEnmpSGai0KYg==" spinCount="100000" sqref="B12:C12" name="Range1_56"/>
    <protectedRange algorithmName="SHA-512" hashValue="ON39YdpmFHfN9f47KpiRvqrKx0V9+erV1CNkpWzYhW/Qyc6aT8rEyCrvauWSYGZK2ia3o7vd3akF07acHAFpOA==" saltValue="yVW9XmDwTqEnmpSGai0KYg==" spinCount="100000" sqref="D12" name="Range1_1_52"/>
    <protectedRange algorithmName="SHA-512" hashValue="ON39YdpmFHfN9f47KpiRvqrKx0V9+erV1CNkpWzYhW/Qyc6aT8rEyCrvauWSYGZK2ia3o7vd3akF07acHAFpOA==" saltValue="yVW9XmDwTqEnmpSGai0KYg==" spinCount="100000" sqref="E12:J12" name="Range1_3_11"/>
    <protectedRange algorithmName="SHA-512" hashValue="ON39YdpmFHfN9f47KpiRvqrKx0V9+erV1CNkpWzYhW/Qyc6aT8rEyCrvauWSYGZK2ia3o7vd3akF07acHAFpOA==" saltValue="yVW9XmDwTqEnmpSGai0KYg==" spinCount="100000" sqref="E13:J13 B13:C13" name="Range1_43"/>
    <protectedRange algorithmName="SHA-512" hashValue="ON39YdpmFHfN9f47KpiRvqrKx0V9+erV1CNkpWzYhW/Qyc6aT8rEyCrvauWSYGZK2ia3o7vd3akF07acHAFpOA==" saltValue="yVW9XmDwTqEnmpSGai0KYg==" spinCount="100000" sqref="D13" name="Range1_1_29"/>
    <protectedRange algorithmName="SHA-512" hashValue="ON39YdpmFHfN9f47KpiRvqrKx0V9+erV1CNkpWzYhW/Qyc6aT8rEyCrvauWSYGZK2ia3o7vd3akF07acHAFpOA==" saltValue="yVW9XmDwTqEnmpSGai0KYg==" spinCount="100000" sqref="E14:J14 B14:C14" name="Range1_47_1"/>
    <protectedRange algorithmName="SHA-512" hashValue="ON39YdpmFHfN9f47KpiRvqrKx0V9+erV1CNkpWzYhW/Qyc6aT8rEyCrvauWSYGZK2ia3o7vd3akF07acHAFpOA==" saltValue="yVW9XmDwTqEnmpSGai0KYg==" spinCount="100000" sqref="D14" name="Range1_1_32"/>
    <protectedRange algorithmName="SHA-512" hashValue="ON39YdpmFHfN9f47KpiRvqrKx0V9+erV1CNkpWzYhW/Qyc6aT8rEyCrvauWSYGZK2ia3o7vd3akF07acHAFpOA==" saltValue="yVW9XmDwTqEnmpSGai0KYg==" spinCount="100000" sqref="E15:J15 B15:C15" name="Range1_52_1"/>
    <protectedRange algorithmName="SHA-512" hashValue="ON39YdpmFHfN9f47KpiRvqrKx0V9+erV1CNkpWzYhW/Qyc6aT8rEyCrvauWSYGZK2ia3o7vd3akF07acHAFpOA==" saltValue="yVW9XmDwTqEnmpSGai0KYg==" spinCount="100000" sqref="D15" name="Range1_1_36_1"/>
  </protectedRanges>
  <conditionalFormatting sqref="I2">
    <cfRule type="top10" dxfId="1351" priority="84" rank="1"/>
  </conditionalFormatting>
  <conditionalFormatting sqref="H2">
    <cfRule type="top10" dxfId="1350" priority="80" rank="1"/>
  </conditionalFormatting>
  <conditionalFormatting sqref="J2">
    <cfRule type="top10" dxfId="1349" priority="81" rank="1"/>
  </conditionalFormatting>
  <conditionalFormatting sqref="G2">
    <cfRule type="top10" dxfId="1348" priority="83" rank="1"/>
  </conditionalFormatting>
  <conditionalFormatting sqref="F2">
    <cfRule type="top10" dxfId="1347" priority="82" rank="1"/>
  </conditionalFormatting>
  <conditionalFormatting sqref="E2">
    <cfRule type="top10" dxfId="1346" priority="79" rank="1"/>
  </conditionalFormatting>
  <conditionalFormatting sqref="I3">
    <cfRule type="top10" dxfId="1345" priority="78" rank="1"/>
  </conditionalFormatting>
  <conditionalFormatting sqref="H3">
    <cfRule type="top10" dxfId="1344" priority="74" rank="1"/>
  </conditionalFormatting>
  <conditionalFormatting sqref="J3">
    <cfRule type="top10" dxfId="1343" priority="75" rank="1"/>
  </conditionalFormatting>
  <conditionalFormatting sqref="G3">
    <cfRule type="top10" dxfId="1342" priority="77" rank="1"/>
  </conditionalFormatting>
  <conditionalFormatting sqref="F3">
    <cfRule type="top10" dxfId="1341" priority="76" rank="1"/>
  </conditionalFormatting>
  <conditionalFormatting sqref="E3">
    <cfRule type="top10" dxfId="1340" priority="73" rank="1"/>
  </conditionalFormatting>
  <conditionalFormatting sqref="I4">
    <cfRule type="top10" dxfId="1339" priority="72" rank="1"/>
  </conditionalFormatting>
  <conditionalFormatting sqref="H4">
    <cfRule type="top10" dxfId="1338" priority="68" rank="1"/>
  </conditionalFormatting>
  <conditionalFormatting sqref="J4">
    <cfRule type="top10" dxfId="1337" priority="69" rank="1"/>
  </conditionalFormatting>
  <conditionalFormatting sqref="G4">
    <cfRule type="top10" dxfId="1336" priority="71" rank="1"/>
  </conditionalFormatting>
  <conditionalFormatting sqref="F4">
    <cfRule type="top10" dxfId="1335" priority="70" rank="1"/>
  </conditionalFormatting>
  <conditionalFormatting sqref="E4">
    <cfRule type="top10" dxfId="1334" priority="67" rank="1"/>
  </conditionalFormatting>
  <conditionalFormatting sqref="I5">
    <cfRule type="top10" dxfId="1333" priority="66" rank="1"/>
  </conditionalFormatting>
  <conditionalFormatting sqref="H5">
    <cfRule type="top10" dxfId="1332" priority="62" rank="1"/>
  </conditionalFormatting>
  <conditionalFormatting sqref="J5">
    <cfRule type="top10" dxfId="1331" priority="63" rank="1"/>
  </conditionalFormatting>
  <conditionalFormatting sqref="G5">
    <cfRule type="top10" dxfId="1330" priority="65" rank="1"/>
  </conditionalFormatting>
  <conditionalFormatting sqref="F5">
    <cfRule type="top10" dxfId="1329" priority="64" rank="1"/>
  </conditionalFormatting>
  <conditionalFormatting sqref="E5">
    <cfRule type="top10" dxfId="1328" priority="61" rank="1"/>
  </conditionalFormatting>
  <conditionalFormatting sqref="I6">
    <cfRule type="top10" dxfId="1327" priority="60" rank="1"/>
  </conditionalFormatting>
  <conditionalFormatting sqref="H6">
    <cfRule type="top10" dxfId="1326" priority="56" rank="1"/>
  </conditionalFormatting>
  <conditionalFormatting sqref="J6">
    <cfRule type="top10" dxfId="1325" priority="57" rank="1"/>
  </conditionalFormatting>
  <conditionalFormatting sqref="G6">
    <cfRule type="top10" dxfId="1324" priority="59" rank="1"/>
  </conditionalFormatting>
  <conditionalFormatting sqref="F6">
    <cfRule type="top10" dxfId="1323" priority="58" rank="1"/>
  </conditionalFormatting>
  <conditionalFormatting sqref="E6">
    <cfRule type="top10" dxfId="1322" priority="55" rank="1"/>
  </conditionalFormatting>
  <conditionalFormatting sqref="I7">
    <cfRule type="top10" dxfId="1321" priority="54" rank="1"/>
  </conditionalFormatting>
  <conditionalFormatting sqref="H7">
    <cfRule type="top10" dxfId="1320" priority="50" rank="1"/>
  </conditionalFormatting>
  <conditionalFormatting sqref="J7">
    <cfRule type="top10" dxfId="1319" priority="51" rank="1"/>
  </conditionalFormatting>
  <conditionalFormatting sqref="G7">
    <cfRule type="top10" dxfId="1318" priority="53" rank="1"/>
  </conditionalFormatting>
  <conditionalFormatting sqref="F7">
    <cfRule type="top10" dxfId="1317" priority="52" rank="1"/>
  </conditionalFormatting>
  <conditionalFormatting sqref="E7">
    <cfRule type="top10" dxfId="1316" priority="49" rank="1"/>
  </conditionalFormatting>
  <conditionalFormatting sqref="I8">
    <cfRule type="top10" dxfId="1315" priority="48" rank="1"/>
  </conditionalFormatting>
  <conditionalFormatting sqref="H8">
    <cfRule type="top10" dxfId="1314" priority="44" rank="1"/>
  </conditionalFormatting>
  <conditionalFormatting sqref="J8">
    <cfRule type="top10" dxfId="1313" priority="45" rank="1"/>
  </conditionalFormatting>
  <conditionalFormatting sqref="G8">
    <cfRule type="top10" dxfId="1312" priority="47" rank="1"/>
  </conditionalFormatting>
  <conditionalFormatting sqref="F8">
    <cfRule type="top10" dxfId="1311" priority="46" rank="1"/>
  </conditionalFormatting>
  <conditionalFormatting sqref="E8">
    <cfRule type="top10" dxfId="1310" priority="43" rank="1"/>
  </conditionalFormatting>
  <conditionalFormatting sqref="I9">
    <cfRule type="top10" dxfId="1309" priority="42" rank="1"/>
  </conditionalFormatting>
  <conditionalFormatting sqref="H9">
    <cfRule type="top10" dxfId="1308" priority="38" rank="1"/>
  </conditionalFormatting>
  <conditionalFormatting sqref="J9">
    <cfRule type="top10" dxfId="1307" priority="39" rank="1"/>
  </conditionalFormatting>
  <conditionalFormatting sqref="G9">
    <cfRule type="top10" dxfId="1306" priority="41" rank="1"/>
  </conditionalFormatting>
  <conditionalFormatting sqref="F9">
    <cfRule type="top10" dxfId="1305" priority="40" rank="1"/>
  </conditionalFormatting>
  <conditionalFormatting sqref="E9">
    <cfRule type="top10" dxfId="1304" priority="37" rank="1"/>
  </conditionalFormatting>
  <conditionalFormatting sqref="E10">
    <cfRule type="top10" dxfId="1303" priority="31" rank="1"/>
  </conditionalFormatting>
  <conditionalFormatting sqref="F10">
    <cfRule type="top10" dxfId="1302" priority="32" rank="1"/>
  </conditionalFormatting>
  <conditionalFormatting sqref="G10">
    <cfRule type="top10" dxfId="1301" priority="33" rank="1"/>
  </conditionalFormatting>
  <conditionalFormatting sqref="H10">
    <cfRule type="top10" dxfId="1300" priority="34" rank="1"/>
  </conditionalFormatting>
  <conditionalFormatting sqref="I10">
    <cfRule type="top10" dxfId="1299" priority="35" rank="1"/>
  </conditionalFormatting>
  <conditionalFormatting sqref="J10">
    <cfRule type="top10" dxfId="1298" priority="36" rank="1"/>
  </conditionalFormatting>
  <conditionalFormatting sqref="I11">
    <cfRule type="top10" dxfId="1297" priority="30" rank="1"/>
  </conditionalFormatting>
  <conditionalFormatting sqref="H11">
    <cfRule type="top10" dxfId="1296" priority="26" rank="1"/>
  </conditionalFormatting>
  <conditionalFormatting sqref="J11">
    <cfRule type="top10" dxfId="1295" priority="27" rank="1"/>
  </conditionalFormatting>
  <conditionalFormatting sqref="G11">
    <cfRule type="top10" dxfId="1294" priority="29" rank="1"/>
  </conditionalFormatting>
  <conditionalFormatting sqref="F11">
    <cfRule type="top10" dxfId="1293" priority="28" rank="1"/>
  </conditionalFormatting>
  <conditionalFormatting sqref="E11">
    <cfRule type="top10" dxfId="1292" priority="25" rank="1"/>
  </conditionalFormatting>
  <conditionalFormatting sqref="F12">
    <cfRule type="top10" dxfId="1291" priority="19" rank="1"/>
  </conditionalFormatting>
  <conditionalFormatting sqref="G12">
    <cfRule type="top10" dxfId="1290" priority="20" rank="1"/>
  </conditionalFormatting>
  <conditionalFormatting sqref="H12">
    <cfRule type="top10" dxfId="1289" priority="21" rank="1"/>
  </conditionalFormatting>
  <conditionalFormatting sqref="I12">
    <cfRule type="top10" dxfId="1288" priority="22" rank="1"/>
  </conditionalFormatting>
  <conditionalFormatting sqref="J12">
    <cfRule type="top10" dxfId="1287" priority="23" rank="1"/>
  </conditionalFormatting>
  <conditionalFormatting sqref="E12">
    <cfRule type="top10" dxfId="1286" priority="24" rank="1"/>
  </conditionalFormatting>
  <conditionalFormatting sqref="E13">
    <cfRule type="top10" dxfId="1285" priority="18" rank="1"/>
  </conditionalFormatting>
  <conditionalFormatting sqref="F13">
    <cfRule type="top10" dxfId="1284" priority="17" rank="1"/>
  </conditionalFormatting>
  <conditionalFormatting sqref="G13">
    <cfRule type="top10" dxfId="1283" priority="16" rank="1"/>
  </conditionalFormatting>
  <conditionalFormatting sqref="H13">
    <cfRule type="top10" dxfId="1282" priority="15" rank="1"/>
  </conditionalFormatting>
  <conditionalFormatting sqref="I13">
    <cfRule type="top10" dxfId="1281" priority="14" rank="1"/>
  </conditionalFormatting>
  <conditionalFormatting sqref="J13">
    <cfRule type="top10" dxfId="1280" priority="13" rank="1"/>
  </conditionalFormatting>
  <conditionalFormatting sqref="E14">
    <cfRule type="top10" dxfId="1279" priority="12" rank="1"/>
  </conditionalFormatting>
  <conditionalFormatting sqref="F14">
    <cfRule type="top10" dxfId="1278" priority="11" rank="1"/>
  </conditionalFormatting>
  <conditionalFormatting sqref="G14">
    <cfRule type="top10" dxfId="1277" priority="10" rank="1"/>
  </conditionalFormatting>
  <conditionalFormatting sqref="H14">
    <cfRule type="top10" dxfId="1276" priority="9" rank="1"/>
  </conditionalFormatting>
  <conditionalFormatting sqref="I14">
    <cfRule type="top10" dxfId="1275" priority="8" rank="1"/>
  </conditionalFormatting>
  <conditionalFormatting sqref="J14">
    <cfRule type="top10" dxfId="1274" priority="7" rank="1"/>
  </conditionalFormatting>
  <conditionalFormatting sqref="E15">
    <cfRule type="top10" dxfId="1273" priority="6" rank="1"/>
  </conditionalFormatting>
  <conditionalFormatting sqref="F15">
    <cfRule type="top10" dxfId="1272" priority="5" rank="1"/>
  </conditionalFormatting>
  <conditionalFormatting sqref="G15">
    <cfRule type="top10" dxfId="1271" priority="4" rank="1"/>
  </conditionalFormatting>
  <conditionalFormatting sqref="H15">
    <cfRule type="top10" dxfId="1270" priority="3" rank="1"/>
  </conditionalFormatting>
  <conditionalFormatting sqref="I15">
    <cfRule type="top10" dxfId="1269" priority="2" rank="1"/>
  </conditionalFormatting>
  <conditionalFormatting sqref="J15">
    <cfRule type="top10" dxfId="1268" priority="1" rank="1"/>
  </conditionalFormatting>
  <hyperlinks>
    <hyperlink ref="Q1" location="'National Rankings'!A1" display="Return to Rankings" xr:uid="{427BC2A2-1185-4F8C-8B3F-DA82DCF236B3}"/>
  </hyperlink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C4E64A4-085F-4BCE-A6E0-1EF8010B425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895A5-3C6D-42B2-AAE5-75ACB808BB76}">
  <dimension ref="A1:Q5"/>
  <sheetViews>
    <sheetView workbookViewId="0">
      <selection activeCell="A3" sqref="A3:XFD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20</v>
      </c>
      <c r="B2" s="10" t="s">
        <v>82</v>
      </c>
      <c r="C2" s="11">
        <v>44383</v>
      </c>
      <c r="D2" s="12" t="s">
        <v>64</v>
      </c>
      <c r="E2" s="13">
        <v>158</v>
      </c>
      <c r="F2" s="13">
        <v>157</v>
      </c>
      <c r="G2" s="13">
        <v>170</v>
      </c>
      <c r="H2" s="13">
        <v>162</v>
      </c>
      <c r="I2" s="13"/>
      <c r="J2" s="13"/>
      <c r="K2" s="14">
        <v>4</v>
      </c>
      <c r="L2" s="14">
        <v>647</v>
      </c>
      <c r="M2" s="15">
        <v>161.75</v>
      </c>
      <c r="N2" s="16">
        <v>4</v>
      </c>
      <c r="O2" s="17">
        <v>165.75</v>
      </c>
    </row>
    <row r="5" spans="1:17" x14ac:dyDescent="0.25">
      <c r="K5" s="7">
        <f>SUM(K2:K4)</f>
        <v>4</v>
      </c>
      <c r="L5" s="7">
        <f>SUM(L2:L4)</f>
        <v>647</v>
      </c>
      <c r="M5" s="8">
        <f>SUM(L5/K5)</f>
        <v>161.75</v>
      </c>
      <c r="N5" s="7">
        <f>SUM(N2:N4)</f>
        <v>4</v>
      </c>
      <c r="O5" s="8">
        <f>SUM(M5+N5)</f>
        <v>165.75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41_1"/>
    <protectedRange algorithmName="SHA-512" hashValue="ON39YdpmFHfN9f47KpiRvqrKx0V9+erV1CNkpWzYhW/Qyc6aT8rEyCrvauWSYGZK2ia3o7vd3akF07acHAFpOA==" saltValue="yVW9XmDwTqEnmpSGai0KYg==" spinCount="100000" sqref="D2" name="Range1_1_33_1"/>
  </protectedRanges>
  <conditionalFormatting sqref="I2">
    <cfRule type="top10" dxfId="1267" priority="12" rank="1"/>
  </conditionalFormatting>
  <conditionalFormatting sqref="H2">
    <cfRule type="top10" dxfId="1266" priority="8" rank="1"/>
  </conditionalFormatting>
  <conditionalFormatting sqref="J2">
    <cfRule type="top10" dxfId="1265" priority="9" rank="1"/>
  </conditionalFormatting>
  <conditionalFormatting sqref="G2">
    <cfRule type="top10" dxfId="1264" priority="11" rank="1"/>
  </conditionalFormatting>
  <conditionalFormatting sqref="F2">
    <cfRule type="top10" dxfId="1263" priority="10" rank="1"/>
  </conditionalFormatting>
  <conditionalFormatting sqref="E2">
    <cfRule type="top10" dxfId="1262" priority="7" rank="1"/>
  </conditionalFormatting>
  <hyperlinks>
    <hyperlink ref="Q1" location="'National Rankings'!A1" display="Return to Rankings" xr:uid="{48B4D59B-0A89-4FF1-8BC2-2883ABFF1088}"/>
  </hyperlink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648EAF9-51B2-4B1D-B906-E825E663125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EB443-89DC-4C7E-AD77-63019B7CB8CF}">
  <sheetPr codeName="Sheet141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60</v>
      </c>
      <c r="B2" s="10" t="s">
        <v>63</v>
      </c>
      <c r="C2" s="11">
        <v>44310</v>
      </c>
      <c r="D2" s="12" t="s">
        <v>45</v>
      </c>
      <c r="E2" s="13">
        <v>171</v>
      </c>
      <c r="F2" s="13">
        <v>177</v>
      </c>
      <c r="G2" s="13">
        <v>179</v>
      </c>
      <c r="H2" s="13">
        <v>185</v>
      </c>
      <c r="I2" s="13">
        <v>178</v>
      </c>
      <c r="J2" s="13">
        <v>182</v>
      </c>
      <c r="K2" s="14">
        <v>6</v>
      </c>
      <c r="L2" s="14">
        <v>1072</v>
      </c>
      <c r="M2" s="15">
        <v>178.66666666666666</v>
      </c>
      <c r="N2" s="16">
        <v>6</v>
      </c>
      <c r="O2" s="17">
        <v>184.66666666666666</v>
      </c>
    </row>
    <row r="5" spans="1:17" x14ac:dyDescent="0.25">
      <c r="K5" s="7">
        <f>SUM(K2:K4)</f>
        <v>6</v>
      </c>
      <c r="L5" s="7">
        <f>SUM(L2:L4)</f>
        <v>1072</v>
      </c>
      <c r="M5" s="8">
        <f>SUM(L5/K5)</f>
        <v>178.66666666666666</v>
      </c>
      <c r="N5" s="7">
        <f>SUM(N2:N4)</f>
        <v>6</v>
      </c>
      <c r="O5" s="8">
        <f>SUM(M5+N5)</f>
        <v>184.66666666666666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11_1"/>
    <protectedRange algorithmName="SHA-512" hashValue="ON39YdpmFHfN9f47KpiRvqrKx0V9+erV1CNkpWzYhW/Qyc6aT8rEyCrvauWSYGZK2ia3o7vd3akF07acHAFpOA==" saltValue="yVW9XmDwTqEnmpSGai0KYg==" spinCount="100000" sqref="D2" name="Range1_1_6_1"/>
  </protectedRanges>
  <conditionalFormatting sqref="E2">
    <cfRule type="top10" dxfId="1261" priority="6" rank="1"/>
  </conditionalFormatting>
  <conditionalFormatting sqref="F2">
    <cfRule type="top10" dxfId="1260" priority="5" rank="1"/>
  </conditionalFormatting>
  <conditionalFormatting sqref="G2">
    <cfRule type="top10" dxfId="1259" priority="4" rank="1"/>
  </conditionalFormatting>
  <conditionalFormatting sqref="H2">
    <cfRule type="top10" dxfId="1258" priority="3" rank="1"/>
  </conditionalFormatting>
  <conditionalFormatting sqref="I2">
    <cfRule type="top10" dxfId="1257" priority="2" rank="1"/>
  </conditionalFormatting>
  <conditionalFormatting sqref="J2">
    <cfRule type="top10" dxfId="1256" priority="1" rank="1"/>
  </conditionalFormatting>
  <hyperlinks>
    <hyperlink ref="Q1" location="'National Rankings'!A1" display="Return to Rankings" xr:uid="{24F11440-D7A2-4D01-90A3-DAC21ABFA3AA}"/>
  </hyperlink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8EFE625-E76E-4FD4-B5D2-016601462B4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1E525-3255-4974-B868-C4918C265A4B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20</v>
      </c>
      <c r="B2" s="10" t="s">
        <v>80</v>
      </c>
      <c r="C2" s="11">
        <v>44373</v>
      </c>
      <c r="D2" s="12" t="s">
        <v>32</v>
      </c>
      <c r="E2" s="13">
        <v>118</v>
      </c>
      <c r="F2" s="13">
        <v>140</v>
      </c>
      <c r="G2" s="13">
        <v>137</v>
      </c>
      <c r="H2" s="13">
        <v>89</v>
      </c>
      <c r="I2" s="13"/>
      <c r="J2" s="13"/>
      <c r="K2" s="14">
        <v>4</v>
      </c>
      <c r="L2" s="14">
        <v>484</v>
      </c>
      <c r="M2" s="15">
        <v>121</v>
      </c>
      <c r="N2" s="16">
        <v>2</v>
      </c>
      <c r="O2" s="17">
        <v>123</v>
      </c>
    </row>
    <row r="5" spans="1:17" x14ac:dyDescent="0.25">
      <c r="K5" s="7">
        <f>SUM(K2:K4)</f>
        <v>4</v>
      </c>
      <c r="L5" s="7">
        <f>SUM(L2:L4)</f>
        <v>484</v>
      </c>
      <c r="M5" s="8">
        <f>SUM(L5/K5)</f>
        <v>121</v>
      </c>
      <c r="N5" s="7">
        <f>SUM(N2:N4)</f>
        <v>2</v>
      </c>
      <c r="O5" s="8">
        <f>SUM(M5+N5)</f>
        <v>123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5_9_1"/>
    <protectedRange algorithmName="SHA-512" hashValue="ON39YdpmFHfN9f47KpiRvqrKx0V9+erV1CNkpWzYhW/Qyc6aT8rEyCrvauWSYGZK2ia3o7vd3akF07acHAFpOA==" saltValue="yVW9XmDwTqEnmpSGai0KYg==" spinCount="100000" sqref="D2" name="Range1_1_3_10_1"/>
  </protectedRanges>
  <conditionalFormatting sqref="I2">
    <cfRule type="top10" dxfId="1255" priority="6" rank="1"/>
  </conditionalFormatting>
  <conditionalFormatting sqref="H2">
    <cfRule type="top10" dxfId="1254" priority="2" rank="1"/>
  </conditionalFormatting>
  <conditionalFormatting sqref="J2">
    <cfRule type="top10" dxfId="1253" priority="3" rank="1"/>
  </conditionalFormatting>
  <conditionalFormatting sqref="G2">
    <cfRule type="top10" dxfId="1252" priority="5" rank="1"/>
  </conditionalFormatting>
  <conditionalFormatting sqref="F2">
    <cfRule type="top10" dxfId="1251" priority="4" rank="1"/>
  </conditionalFormatting>
  <conditionalFormatting sqref="E2">
    <cfRule type="top10" dxfId="1250" priority="1" rank="1"/>
  </conditionalFormatting>
  <hyperlinks>
    <hyperlink ref="Q1" location="'National Rankings'!A1" display="Return to Rankings" xr:uid="{19B583B2-176E-46F1-924A-247D07FC8C9B}"/>
  </hyperlink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FD5C445-6BAD-4948-9A03-2F52D1948D2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E18F2-BCB3-464D-AF8B-BD37A8020D04}">
  <sheetPr codeName="Sheet27"/>
  <dimension ref="A1:Q17"/>
  <sheetViews>
    <sheetView workbookViewId="0"/>
  </sheetViews>
  <sheetFormatPr defaultRowHeight="15" x14ac:dyDescent="0.25"/>
  <cols>
    <col min="1" max="1" width="27.28515625" customWidth="1"/>
    <col min="2" max="2" width="25.42578125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20</v>
      </c>
      <c r="B2" s="10" t="s">
        <v>29</v>
      </c>
      <c r="C2" s="11">
        <v>44261</v>
      </c>
      <c r="D2" s="12" t="s">
        <v>37</v>
      </c>
      <c r="E2" s="13">
        <v>183</v>
      </c>
      <c r="F2" s="13">
        <v>179</v>
      </c>
      <c r="G2" s="13">
        <v>182</v>
      </c>
      <c r="H2" s="13">
        <v>177</v>
      </c>
      <c r="I2" s="13"/>
      <c r="J2" s="13"/>
      <c r="K2" s="14">
        <v>4</v>
      </c>
      <c r="L2" s="14">
        <v>721</v>
      </c>
      <c r="M2" s="15">
        <v>180.25</v>
      </c>
      <c r="N2" s="16">
        <v>8</v>
      </c>
      <c r="O2" s="17">
        <v>188.25</v>
      </c>
    </row>
    <row r="3" spans="1:17" x14ac:dyDescent="0.25">
      <c r="A3" s="9" t="s">
        <v>23</v>
      </c>
      <c r="B3" s="10" t="s">
        <v>29</v>
      </c>
      <c r="C3" s="11">
        <v>44276</v>
      </c>
      <c r="D3" s="12" t="s">
        <v>19</v>
      </c>
      <c r="E3" s="13">
        <v>186</v>
      </c>
      <c r="F3" s="13">
        <v>182</v>
      </c>
      <c r="G3" s="13">
        <v>179</v>
      </c>
      <c r="H3" s="13">
        <v>178</v>
      </c>
      <c r="I3" s="13"/>
      <c r="J3" s="13"/>
      <c r="K3" s="14">
        <v>4</v>
      </c>
      <c r="L3" s="14">
        <v>725</v>
      </c>
      <c r="M3" s="15">
        <v>181.25</v>
      </c>
      <c r="N3" s="16">
        <v>5</v>
      </c>
      <c r="O3" s="17">
        <v>186.25</v>
      </c>
    </row>
    <row r="4" spans="1:17" x14ac:dyDescent="0.25">
      <c r="A4" s="9" t="s">
        <v>20</v>
      </c>
      <c r="B4" s="10" t="s">
        <v>29</v>
      </c>
      <c r="C4" s="11">
        <v>44289</v>
      </c>
      <c r="D4" s="12" t="s">
        <v>37</v>
      </c>
      <c r="E4" s="13">
        <v>186</v>
      </c>
      <c r="F4" s="13">
        <v>187</v>
      </c>
      <c r="G4" s="13">
        <v>181</v>
      </c>
      <c r="H4" s="13">
        <v>184</v>
      </c>
      <c r="I4" s="13"/>
      <c r="J4" s="13"/>
      <c r="K4" s="14">
        <v>4</v>
      </c>
      <c r="L4" s="14">
        <v>738</v>
      </c>
      <c r="M4" s="15">
        <v>184.5</v>
      </c>
      <c r="N4" s="16">
        <v>13</v>
      </c>
      <c r="O4" s="17">
        <v>197.5</v>
      </c>
    </row>
    <row r="5" spans="1:17" x14ac:dyDescent="0.25">
      <c r="A5" s="9" t="s">
        <v>23</v>
      </c>
      <c r="B5" s="10" t="s">
        <v>29</v>
      </c>
      <c r="C5" s="11">
        <v>44303</v>
      </c>
      <c r="D5" s="12" t="s">
        <v>28</v>
      </c>
      <c r="E5" s="13">
        <v>182</v>
      </c>
      <c r="F5" s="13">
        <v>180</v>
      </c>
      <c r="G5" s="13">
        <v>178</v>
      </c>
      <c r="H5" s="13">
        <v>180</v>
      </c>
      <c r="I5" s="13"/>
      <c r="J5" s="13"/>
      <c r="K5" s="14">
        <v>4</v>
      </c>
      <c r="L5" s="14">
        <v>720</v>
      </c>
      <c r="M5" s="15">
        <v>180</v>
      </c>
      <c r="N5" s="16">
        <v>5</v>
      </c>
      <c r="O5" s="17">
        <v>185</v>
      </c>
    </row>
    <row r="6" spans="1:17" x14ac:dyDescent="0.25">
      <c r="A6" s="9" t="s">
        <v>20</v>
      </c>
      <c r="B6" s="10" t="s">
        <v>29</v>
      </c>
      <c r="C6" s="11">
        <v>44318</v>
      </c>
      <c r="D6" s="12" t="s">
        <v>37</v>
      </c>
      <c r="E6" s="13">
        <v>173</v>
      </c>
      <c r="F6" s="13">
        <v>179</v>
      </c>
      <c r="G6" s="13">
        <v>172</v>
      </c>
      <c r="H6" s="13">
        <v>181</v>
      </c>
      <c r="I6" s="13"/>
      <c r="J6" s="13"/>
      <c r="K6" s="14">
        <v>4</v>
      </c>
      <c r="L6" s="14">
        <v>705</v>
      </c>
      <c r="M6" s="15">
        <v>176.25</v>
      </c>
      <c r="N6" s="16">
        <v>6</v>
      </c>
      <c r="O6" s="17">
        <v>182.25</v>
      </c>
    </row>
    <row r="7" spans="1:17" x14ac:dyDescent="0.25">
      <c r="A7" s="9" t="s">
        <v>23</v>
      </c>
      <c r="B7" s="10" t="s">
        <v>29</v>
      </c>
      <c r="C7" s="11">
        <v>44332</v>
      </c>
      <c r="D7" s="12" t="s">
        <v>19</v>
      </c>
      <c r="E7" s="13">
        <v>177</v>
      </c>
      <c r="F7" s="13">
        <v>179</v>
      </c>
      <c r="G7" s="13">
        <v>184</v>
      </c>
      <c r="H7" s="13">
        <v>175</v>
      </c>
      <c r="I7" s="13">
        <v>172</v>
      </c>
      <c r="J7" s="13">
        <v>171</v>
      </c>
      <c r="K7" s="14">
        <v>6</v>
      </c>
      <c r="L7" s="14">
        <v>1058</v>
      </c>
      <c r="M7" s="15">
        <v>176.33333333333334</v>
      </c>
      <c r="N7" s="16">
        <v>34</v>
      </c>
      <c r="O7" s="17">
        <v>210.33333333333334</v>
      </c>
    </row>
    <row r="8" spans="1:17" x14ac:dyDescent="0.25">
      <c r="A8" s="9" t="s">
        <v>23</v>
      </c>
      <c r="B8" s="10" t="s">
        <v>29</v>
      </c>
      <c r="C8" s="11">
        <v>44352</v>
      </c>
      <c r="D8" s="12" t="s">
        <v>37</v>
      </c>
      <c r="E8" s="13">
        <v>177</v>
      </c>
      <c r="F8" s="13">
        <v>182</v>
      </c>
      <c r="G8" s="13">
        <v>185</v>
      </c>
      <c r="H8" s="13">
        <v>172</v>
      </c>
      <c r="I8" s="13">
        <v>174</v>
      </c>
      <c r="J8" s="13">
        <v>185</v>
      </c>
      <c r="K8" s="14">
        <v>6</v>
      </c>
      <c r="L8" s="14">
        <v>1075</v>
      </c>
      <c r="M8" s="15">
        <v>179.16666666666666</v>
      </c>
      <c r="N8" s="16">
        <v>16</v>
      </c>
      <c r="O8" s="17">
        <v>195.16666666666666</v>
      </c>
    </row>
    <row r="9" spans="1:17" x14ac:dyDescent="0.25">
      <c r="A9" s="9" t="s">
        <v>23</v>
      </c>
      <c r="B9" s="10" t="s">
        <v>29</v>
      </c>
      <c r="C9" s="11">
        <v>44366</v>
      </c>
      <c r="D9" s="12" t="s">
        <v>28</v>
      </c>
      <c r="E9" s="13">
        <v>187</v>
      </c>
      <c r="F9" s="13">
        <v>183</v>
      </c>
      <c r="G9" s="13">
        <v>185</v>
      </c>
      <c r="H9" s="13">
        <v>178</v>
      </c>
      <c r="I9" s="13">
        <v>177</v>
      </c>
      <c r="J9" s="13">
        <v>179</v>
      </c>
      <c r="K9" s="14">
        <v>6</v>
      </c>
      <c r="L9" s="14">
        <v>1089</v>
      </c>
      <c r="M9" s="15">
        <v>181.5</v>
      </c>
      <c r="N9" s="16">
        <v>34</v>
      </c>
      <c r="O9" s="17">
        <v>215.5</v>
      </c>
    </row>
    <row r="10" spans="1:17" x14ac:dyDescent="0.25">
      <c r="A10" s="9" t="s">
        <v>20</v>
      </c>
      <c r="B10" s="10" t="s">
        <v>29</v>
      </c>
      <c r="C10" s="11">
        <v>44380</v>
      </c>
      <c r="D10" s="12" t="s">
        <v>37</v>
      </c>
      <c r="E10" s="13">
        <v>175.001</v>
      </c>
      <c r="F10" s="13">
        <v>182</v>
      </c>
      <c r="G10" s="13">
        <v>180</v>
      </c>
      <c r="H10" s="13">
        <v>180</v>
      </c>
      <c r="I10" s="13"/>
      <c r="J10" s="13"/>
      <c r="K10" s="14">
        <v>4</v>
      </c>
      <c r="L10" s="14">
        <v>717.00099999999998</v>
      </c>
      <c r="M10" s="15">
        <v>179.25024999999999</v>
      </c>
      <c r="N10" s="16">
        <v>11</v>
      </c>
      <c r="O10" s="17">
        <v>190.25024999999999</v>
      </c>
    </row>
    <row r="11" spans="1:17" x14ac:dyDescent="0.25">
      <c r="A11" s="9" t="s">
        <v>23</v>
      </c>
      <c r="B11" s="10" t="s">
        <v>29</v>
      </c>
      <c r="C11" s="11">
        <v>44395</v>
      </c>
      <c r="D11" s="12" t="s">
        <v>19</v>
      </c>
      <c r="E11" s="13">
        <v>181</v>
      </c>
      <c r="F11" s="13">
        <v>181</v>
      </c>
      <c r="G11" s="13">
        <v>186</v>
      </c>
      <c r="H11" s="13">
        <v>182</v>
      </c>
      <c r="I11" s="13">
        <v>171</v>
      </c>
      <c r="J11" s="13">
        <v>178</v>
      </c>
      <c r="K11" s="14">
        <v>6</v>
      </c>
      <c r="L11" s="14">
        <v>1079</v>
      </c>
      <c r="M11" s="15">
        <v>179.83333333333334</v>
      </c>
      <c r="N11" s="16">
        <v>34</v>
      </c>
      <c r="O11" s="17">
        <v>213.83333333333334</v>
      </c>
    </row>
    <row r="12" spans="1:17" x14ac:dyDescent="0.25">
      <c r="A12" s="9" t="s">
        <v>20</v>
      </c>
      <c r="B12" s="10" t="s">
        <v>29</v>
      </c>
      <c r="C12" s="11">
        <v>44415</v>
      </c>
      <c r="D12" s="12" t="s">
        <v>37</v>
      </c>
      <c r="E12" s="13">
        <v>187</v>
      </c>
      <c r="F12" s="13">
        <v>187</v>
      </c>
      <c r="G12" s="13">
        <v>183</v>
      </c>
      <c r="H12" s="13">
        <v>177</v>
      </c>
      <c r="I12" s="13"/>
      <c r="J12" s="13"/>
      <c r="K12" s="14">
        <v>4</v>
      </c>
      <c r="L12" s="14">
        <v>734</v>
      </c>
      <c r="M12" s="15">
        <v>183.5</v>
      </c>
      <c r="N12" s="16">
        <v>11</v>
      </c>
      <c r="O12" s="17">
        <v>194.5</v>
      </c>
    </row>
    <row r="13" spans="1:17" x14ac:dyDescent="0.25">
      <c r="A13" s="9" t="s">
        <v>20</v>
      </c>
      <c r="B13" s="10" t="s">
        <v>29</v>
      </c>
      <c r="C13" s="11">
        <v>44471</v>
      </c>
      <c r="D13" s="12" t="s">
        <v>37</v>
      </c>
      <c r="E13" s="13">
        <v>182</v>
      </c>
      <c r="F13" s="13">
        <v>183</v>
      </c>
      <c r="G13" s="13">
        <v>180</v>
      </c>
      <c r="H13" s="13">
        <v>180</v>
      </c>
      <c r="I13" s="13">
        <v>180</v>
      </c>
      <c r="J13" s="13">
        <v>189</v>
      </c>
      <c r="K13" s="14">
        <v>6</v>
      </c>
      <c r="L13" s="14">
        <v>1094</v>
      </c>
      <c r="M13" s="15">
        <v>182.33333333333334</v>
      </c>
      <c r="N13" s="16">
        <v>16</v>
      </c>
      <c r="O13" s="17">
        <v>198.33333333333334</v>
      </c>
    </row>
    <row r="14" spans="1:17" x14ac:dyDescent="0.25">
      <c r="A14" s="9" t="s">
        <v>23</v>
      </c>
      <c r="B14" s="10" t="s">
        <v>29</v>
      </c>
      <c r="C14" s="11">
        <v>44478</v>
      </c>
      <c r="D14" s="12" t="s">
        <v>28</v>
      </c>
      <c r="E14" s="13">
        <v>185</v>
      </c>
      <c r="F14" s="13">
        <v>174</v>
      </c>
      <c r="G14" s="13">
        <v>172</v>
      </c>
      <c r="H14" s="13">
        <v>183</v>
      </c>
      <c r="I14" s="13"/>
      <c r="J14" s="13"/>
      <c r="K14" s="14">
        <v>4</v>
      </c>
      <c r="L14" s="14">
        <v>714</v>
      </c>
      <c r="M14" s="15">
        <v>178.5</v>
      </c>
      <c r="N14" s="16">
        <v>5</v>
      </c>
      <c r="O14" s="17">
        <v>183.5</v>
      </c>
    </row>
    <row r="15" spans="1:17" x14ac:dyDescent="0.25">
      <c r="A15" s="9" t="s">
        <v>20</v>
      </c>
      <c r="B15" s="10" t="s">
        <v>29</v>
      </c>
      <c r="C15" s="11">
        <v>44506</v>
      </c>
      <c r="D15" s="12" t="s">
        <v>37</v>
      </c>
      <c r="E15" s="13">
        <v>174</v>
      </c>
      <c r="F15" s="13">
        <v>181</v>
      </c>
      <c r="G15" s="13">
        <v>181</v>
      </c>
      <c r="H15" s="13">
        <v>184</v>
      </c>
      <c r="I15" s="13"/>
      <c r="J15" s="13"/>
      <c r="K15" s="14">
        <v>4</v>
      </c>
      <c r="L15" s="14">
        <v>720</v>
      </c>
      <c r="M15" s="15">
        <v>180</v>
      </c>
      <c r="N15" s="16">
        <v>13</v>
      </c>
      <c r="O15" s="17">
        <v>193</v>
      </c>
    </row>
    <row r="17" spans="11:15" x14ac:dyDescent="0.25">
      <c r="K17" s="7">
        <f>SUM(K2:K16)</f>
        <v>66</v>
      </c>
      <c r="L17" s="7">
        <f>SUM(L2:L16)</f>
        <v>11889.001</v>
      </c>
      <c r="M17" s="8">
        <f>SUM(L17/K17)</f>
        <v>180.13637878787878</v>
      </c>
      <c r="N17" s="7">
        <f>SUM(N2:N16)</f>
        <v>211</v>
      </c>
      <c r="O17" s="8">
        <f>SUM(M17+N17)</f>
        <v>391.13637878787881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6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B3:C3 E3:J3" name="Range1_6_1_1"/>
    <protectedRange algorithmName="SHA-512" hashValue="ON39YdpmFHfN9f47KpiRvqrKx0V9+erV1CNkpWzYhW/Qyc6aT8rEyCrvauWSYGZK2ia3o7vd3akF07acHAFpOA==" saltValue="yVW9XmDwTqEnmpSGai0KYg==" spinCount="100000" sqref="D3" name="Range1_1_6_1_1_1"/>
    <protectedRange algorithmName="SHA-512" hashValue="ON39YdpmFHfN9f47KpiRvqrKx0V9+erV1CNkpWzYhW/Qyc6aT8rEyCrvauWSYGZK2ia3o7vd3akF07acHAFpOA==" saltValue="yVW9XmDwTqEnmpSGai0KYg==" spinCount="100000" sqref="E4:J4 B4:C4" name="Range1_5_2"/>
    <protectedRange algorithmName="SHA-512" hashValue="ON39YdpmFHfN9f47KpiRvqrKx0V9+erV1CNkpWzYhW/Qyc6aT8rEyCrvauWSYGZK2ia3o7vd3akF07acHAFpOA==" saltValue="yVW9XmDwTqEnmpSGai0KYg==" spinCount="100000" sqref="D4" name="Range1_1_3_2"/>
    <protectedRange algorithmName="SHA-512" hashValue="ON39YdpmFHfN9f47KpiRvqrKx0V9+erV1CNkpWzYhW/Qyc6aT8rEyCrvauWSYGZK2ia3o7vd3akF07acHAFpOA==" saltValue="yVW9XmDwTqEnmpSGai0KYg==" spinCount="100000" sqref="B5:C5 E5:J5 B6" name="Range1_6_1_1_2"/>
    <protectedRange algorithmName="SHA-512" hashValue="ON39YdpmFHfN9f47KpiRvqrKx0V9+erV1CNkpWzYhW/Qyc6aT8rEyCrvauWSYGZK2ia3o7vd3akF07acHAFpOA==" saltValue="yVW9XmDwTqEnmpSGai0KYg==" spinCount="100000" sqref="D5" name="Range1_1_6_1_1_3"/>
    <protectedRange algorithmName="SHA-512" hashValue="ON39YdpmFHfN9f47KpiRvqrKx0V9+erV1CNkpWzYhW/Qyc6aT8rEyCrvauWSYGZK2ia3o7vd3akF07acHAFpOA==" saltValue="yVW9XmDwTqEnmpSGai0KYg==" spinCount="100000" sqref="E6:J6 C6" name="Range1_10"/>
    <protectedRange algorithmName="SHA-512" hashValue="ON39YdpmFHfN9f47KpiRvqrKx0V9+erV1CNkpWzYhW/Qyc6aT8rEyCrvauWSYGZK2ia3o7vd3akF07acHAFpOA==" saltValue="yVW9XmDwTqEnmpSGai0KYg==" spinCount="100000" sqref="D6" name="Range1_1_8"/>
    <protectedRange algorithmName="SHA-512" hashValue="ON39YdpmFHfN9f47KpiRvqrKx0V9+erV1CNkpWzYhW/Qyc6aT8rEyCrvauWSYGZK2ia3o7vd3akF07acHAFpOA==" saltValue="yVW9XmDwTqEnmpSGai0KYg==" spinCount="100000" sqref="B7:C7 E7:J7" name="Range1_6_1_1_3"/>
    <protectedRange algorithmName="SHA-512" hashValue="ON39YdpmFHfN9f47KpiRvqrKx0V9+erV1CNkpWzYhW/Qyc6aT8rEyCrvauWSYGZK2ia3o7vd3akF07acHAFpOA==" saltValue="yVW9XmDwTqEnmpSGai0KYg==" spinCount="100000" sqref="D7" name="Range1_1_6_1_1_4"/>
    <protectedRange algorithmName="SHA-512" hashValue="ON39YdpmFHfN9f47KpiRvqrKx0V9+erV1CNkpWzYhW/Qyc6aT8rEyCrvauWSYGZK2ia3o7vd3akF07acHAFpOA==" saltValue="yVW9XmDwTqEnmpSGai0KYg==" spinCount="100000" sqref="B8:C8 E8:J8" name="Range1_6_1_1_1"/>
    <protectedRange algorithmName="SHA-512" hashValue="ON39YdpmFHfN9f47KpiRvqrKx0V9+erV1CNkpWzYhW/Qyc6aT8rEyCrvauWSYGZK2ia3o7vd3akF07acHAFpOA==" saltValue="yVW9XmDwTqEnmpSGai0KYg==" spinCount="100000" sqref="D8" name="Range1_1_6_1_1"/>
    <protectedRange algorithmName="SHA-512" hashValue="ON39YdpmFHfN9f47KpiRvqrKx0V9+erV1CNkpWzYhW/Qyc6aT8rEyCrvauWSYGZK2ia3o7vd3akF07acHAFpOA==" saltValue="yVW9XmDwTqEnmpSGai0KYg==" spinCount="100000" sqref="B9:C9 E9:J9" name="Range1_6_1_1_4"/>
    <protectedRange algorithmName="SHA-512" hashValue="ON39YdpmFHfN9f47KpiRvqrKx0V9+erV1CNkpWzYhW/Qyc6aT8rEyCrvauWSYGZK2ia3o7vd3akF07acHAFpOA==" saltValue="yVW9XmDwTqEnmpSGai0KYg==" spinCount="100000" sqref="D9" name="Range1_1_6_1_1_5"/>
    <protectedRange algorithmName="SHA-512" hashValue="ON39YdpmFHfN9f47KpiRvqrKx0V9+erV1CNkpWzYhW/Qyc6aT8rEyCrvauWSYGZK2ia3o7vd3akF07acHAFpOA==" saltValue="yVW9XmDwTqEnmpSGai0KYg==" spinCount="100000" sqref="E10:J10 B10:C10" name="Range1_14"/>
    <protectedRange algorithmName="SHA-512" hashValue="ON39YdpmFHfN9f47KpiRvqrKx0V9+erV1CNkpWzYhW/Qyc6aT8rEyCrvauWSYGZK2ia3o7vd3akF07acHAFpOA==" saltValue="yVW9XmDwTqEnmpSGai0KYg==" spinCount="100000" sqref="D10" name="Range1_1_12"/>
    <protectedRange algorithmName="SHA-512" hashValue="ON39YdpmFHfN9f47KpiRvqrKx0V9+erV1CNkpWzYhW/Qyc6aT8rEyCrvauWSYGZK2ia3o7vd3akF07acHAFpOA==" saltValue="yVW9XmDwTqEnmpSGai0KYg==" spinCount="100000" sqref="B11:C11 E11:J11" name="Range1_6_1_1_6"/>
    <protectedRange algorithmName="SHA-512" hashValue="ON39YdpmFHfN9f47KpiRvqrKx0V9+erV1CNkpWzYhW/Qyc6aT8rEyCrvauWSYGZK2ia3o7vd3akF07acHAFpOA==" saltValue="yVW9XmDwTqEnmpSGai0KYg==" spinCount="100000" sqref="D11" name="Range1_1_6_1_1_7"/>
    <protectedRange algorithmName="SHA-512" hashValue="ON39YdpmFHfN9f47KpiRvqrKx0V9+erV1CNkpWzYhW/Qyc6aT8rEyCrvauWSYGZK2ia3o7vd3akF07acHAFpOA==" saltValue="yVW9XmDwTqEnmpSGai0KYg==" spinCount="100000" sqref="C12" name="Range1_1_2_5"/>
    <protectedRange algorithmName="SHA-512" hashValue="ON39YdpmFHfN9f47KpiRvqrKx0V9+erV1CNkpWzYhW/Qyc6aT8rEyCrvauWSYGZK2ia3o7vd3akF07acHAFpOA==" saltValue="yVW9XmDwTqEnmpSGai0KYg==" spinCount="100000" sqref="D12" name="Range1_1_1_2_3"/>
    <protectedRange algorithmName="SHA-512" hashValue="ON39YdpmFHfN9f47KpiRvqrKx0V9+erV1CNkpWzYhW/Qyc6aT8rEyCrvauWSYGZK2ia3o7vd3akF07acHAFpOA==" saltValue="yVW9XmDwTqEnmpSGai0KYg==" spinCount="100000" sqref="E12:J12 B12" name="Range1_21"/>
    <protectedRange algorithmName="SHA-512" hashValue="ON39YdpmFHfN9f47KpiRvqrKx0V9+erV1CNkpWzYhW/Qyc6aT8rEyCrvauWSYGZK2ia3o7vd3akF07acHAFpOA==" saltValue="yVW9XmDwTqEnmpSGai0KYg==" spinCount="100000" sqref="E13:J13 B13:C13" name="Range1_13"/>
    <protectedRange algorithmName="SHA-512" hashValue="ON39YdpmFHfN9f47KpiRvqrKx0V9+erV1CNkpWzYhW/Qyc6aT8rEyCrvauWSYGZK2ia3o7vd3akF07acHAFpOA==" saltValue="yVW9XmDwTqEnmpSGai0KYg==" spinCount="100000" sqref="D13" name="Range1_1_13"/>
    <protectedRange algorithmName="SHA-512" hashValue="ON39YdpmFHfN9f47KpiRvqrKx0V9+erV1CNkpWzYhW/Qyc6aT8rEyCrvauWSYGZK2ia3o7vd3akF07acHAFpOA==" saltValue="yVW9XmDwTqEnmpSGai0KYg==" spinCount="100000" sqref="B14:C14 E14:J14" name="Range1_6_1_1_5"/>
    <protectedRange algorithmName="SHA-512" hashValue="ON39YdpmFHfN9f47KpiRvqrKx0V9+erV1CNkpWzYhW/Qyc6aT8rEyCrvauWSYGZK2ia3o7vd3akF07acHAFpOA==" saltValue="yVW9XmDwTqEnmpSGai0KYg==" spinCount="100000" sqref="D14" name="Range1_1_6_1_1_2"/>
    <protectedRange algorithmName="SHA-512" hashValue="ON39YdpmFHfN9f47KpiRvqrKx0V9+erV1CNkpWzYhW/Qyc6aT8rEyCrvauWSYGZK2ia3o7vd3akF07acHAFpOA==" saltValue="yVW9XmDwTqEnmpSGai0KYg==" spinCount="100000" sqref="E15:J15 B15:C15" name="Range1_30"/>
    <protectedRange algorithmName="SHA-512" hashValue="ON39YdpmFHfN9f47KpiRvqrKx0V9+erV1CNkpWzYhW/Qyc6aT8rEyCrvauWSYGZK2ia3o7vd3akF07acHAFpOA==" saltValue="yVW9XmDwTqEnmpSGai0KYg==" spinCount="100000" sqref="D15" name="Range1_1_21"/>
  </protectedRanges>
  <conditionalFormatting sqref="I2">
    <cfRule type="top10" dxfId="1249" priority="114" rank="1"/>
  </conditionalFormatting>
  <conditionalFormatting sqref="H2">
    <cfRule type="top10" dxfId="1248" priority="110" rank="1"/>
  </conditionalFormatting>
  <conditionalFormatting sqref="J2">
    <cfRule type="top10" dxfId="1247" priority="111" rank="1"/>
  </conditionalFormatting>
  <conditionalFormatting sqref="G2">
    <cfRule type="top10" dxfId="1246" priority="113" rank="1"/>
  </conditionalFormatting>
  <conditionalFormatting sqref="F2">
    <cfRule type="top10" dxfId="1245" priority="112" rank="1"/>
  </conditionalFormatting>
  <conditionalFormatting sqref="E2">
    <cfRule type="top10" dxfId="1244" priority="109" rank="1"/>
  </conditionalFormatting>
  <conditionalFormatting sqref="E3">
    <cfRule type="top10" dxfId="1243" priority="102" rank="1"/>
  </conditionalFormatting>
  <conditionalFormatting sqref="F3">
    <cfRule type="top10" dxfId="1242" priority="101" rank="1"/>
  </conditionalFormatting>
  <conditionalFormatting sqref="G3">
    <cfRule type="top10" dxfId="1241" priority="100" rank="1"/>
  </conditionalFormatting>
  <conditionalFormatting sqref="H3">
    <cfRule type="top10" dxfId="1240" priority="99" rank="1"/>
  </conditionalFormatting>
  <conditionalFormatting sqref="I3">
    <cfRule type="top10" dxfId="1239" priority="98" rank="1"/>
  </conditionalFormatting>
  <conditionalFormatting sqref="J3">
    <cfRule type="top10" dxfId="1238" priority="97" rank="1"/>
  </conditionalFormatting>
  <conditionalFormatting sqref="I4">
    <cfRule type="top10" dxfId="1237" priority="90" rank="1"/>
  </conditionalFormatting>
  <conditionalFormatting sqref="H4">
    <cfRule type="top10" dxfId="1236" priority="86" rank="1"/>
  </conditionalFormatting>
  <conditionalFormatting sqref="J4">
    <cfRule type="top10" dxfId="1235" priority="87" rank="1"/>
  </conditionalFormatting>
  <conditionalFormatting sqref="G4">
    <cfRule type="top10" dxfId="1234" priority="89" rank="1"/>
  </conditionalFormatting>
  <conditionalFormatting sqref="F4">
    <cfRule type="top10" dxfId="1233" priority="88" rank="1"/>
  </conditionalFormatting>
  <conditionalFormatting sqref="E4">
    <cfRule type="top10" dxfId="1232" priority="85" rank="1"/>
  </conditionalFormatting>
  <conditionalFormatting sqref="E5">
    <cfRule type="top10" dxfId="1231" priority="78" rank="1"/>
  </conditionalFormatting>
  <conditionalFormatting sqref="F5">
    <cfRule type="top10" dxfId="1230" priority="77" rank="1"/>
  </conditionalFormatting>
  <conditionalFormatting sqref="G5">
    <cfRule type="top10" dxfId="1229" priority="76" rank="1"/>
  </conditionalFormatting>
  <conditionalFormatting sqref="H5">
    <cfRule type="top10" dxfId="1228" priority="75" rank="1"/>
  </conditionalFormatting>
  <conditionalFormatting sqref="I5">
    <cfRule type="top10" dxfId="1227" priority="74" rank="1"/>
  </conditionalFormatting>
  <conditionalFormatting sqref="J5">
    <cfRule type="top10" dxfId="1226" priority="73" rank="1"/>
  </conditionalFormatting>
  <conditionalFormatting sqref="I6">
    <cfRule type="top10" dxfId="1225" priority="66" rank="1"/>
  </conditionalFormatting>
  <conditionalFormatting sqref="H6">
    <cfRule type="top10" dxfId="1224" priority="62" rank="1"/>
  </conditionalFormatting>
  <conditionalFormatting sqref="J6">
    <cfRule type="top10" dxfId="1223" priority="63" rank="1"/>
  </conditionalFormatting>
  <conditionalFormatting sqref="G6">
    <cfRule type="top10" dxfId="1222" priority="65" rank="1"/>
  </conditionalFormatting>
  <conditionalFormatting sqref="F6">
    <cfRule type="top10" dxfId="1221" priority="64" rank="1"/>
  </conditionalFormatting>
  <conditionalFormatting sqref="E6">
    <cfRule type="top10" dxfId="1220" priority="61" rank="1"/>
  </conditionalFormatting>
  <conditionalFormatting sqref="E7">
    <cfRule type="top10" dxfId="1219" priority="54" rank="1"/>
  </conditionalFormatting>
  <conditionalFormatting sqref="F7">
    <cfRule type="top10" dxfId="1218" priority="53" rank="1"/>
  </conditionalFormatting>
  <conditionalFormatting sqref="G7">
    <cfRule type="top10" dxfId="1217" priority="52" rank="1"/>
  </conditionalFormatting>
  <conditionalFormatting sqref="H7">
    <cfRule type="top10" dxfId="1216" priority="51" rank="1"/>
  </conditionalFormatting>
  <conditionalFormatting sqref="I7">
    <cfRule type="top10" dxfId="1215" priority="50" rank="1"/>
  </conditionalFormatting>
  <conditionalFormatting sqref="J7">
    <cfRule type="top10" dxfId="1214" priority="49" rank="1"/>
  </conditionalFormatting>
  <conditionalFormatting sqref="E8">
    <cfRule type="top10" dxfId="1213" priority="48" rank="1"/>
  </conditionalFormatting>
  <conditionalFormatting sqref="F8">
    <cfRule type="top10" dxfId="1212" priority="47" rank="1"/>
  </conditionalFormatting>
  <conditionalFormatting sqref="G8">
    <cfRule type="top10" dxfId="1211" priority="46" rank="1"/>
  </conditionalFormatting>
  <conditionalFormatting sqref="H8">
    <cfRule type="top10" dxfId="1210" priority="45" rank="1"/>
  </conditionalFormatting>
  <conditionalFormatting sqref="I8">
    <cfRule type="top10" dxfId="1209" priority="44" rank="1"/>
  </conditionalFormatting>
  <conditionalFormatting sqref="J8">
    <cfRule type="top10" dxfId="1208" priority="43" rank="1"/>
  </conditionalFormatting>
  <conditionalFormatting sqref="E9">
    <cfRule type="top10" dxfId="1207" priority="42" rank="1"/>
  </conditionalFormatting>
  <conditionalFormatting sqref="F9">
    <cfRule type="top10" dxfId="1206" priority="41" rank="1"/>
  </conditionalFormatting>
  <conditionalFormatting sqref="G9">
    <cfRule type="top10" dxfId="1205" priority="40" rank="1"/>
  </conditionalFormatting>
  <conditionalFormatting sqref="H9">
    <cfRule type="top10" dxfId="1204" priority="39" rank="1"/>
  </conditionalFormatting>
  <conditionalFormatting sqref="I9">
    <cfRule type="top10" dxfId="1203" priority="38" rank="1"/>
  </conditionalFormatting>
  <conditionalFormatting sqref="J9">
    <cfRule type="top10" dxfId="1202" priority="37" rank="1"/>
  </conditionalFormatting>
  <conditionalFormatting sqref="I10">
    <cfRule type="top10" dxfId="1201" priority="36" rank="1"/>
  </conditionalFormatting>
  <conditionalFormatting sqref="H10">
    <cfRule type="top10" dxfId="1200" priority="32" rank="1"/>
  </conditionalFormatting>
  <conditionalFormatting sqref="J10">
    <cfRule type="top10" dxfId="1199" priority="33" rank="1"/>
  </conditionalFormatting>
  <conditionalFormatting sqref="G10">
    <cfRule type="top10" dxfId="1198" priority="35" rank="1"/>
  </conditionalFormatting>
  <conditionalFormatting sqref="F10">
    <cfRule type="top10" dxfId="1197" priority="34" rank="1"/>
  </conditionalFormatting>
  <conditionalFormatting sqref="E10">
    <cfRule type="top10" dxfId="1196" priority="31" rank="1"/>
  </conditionalFormatting>
  <conditionalFormatting sqref="E11">
    <cfRule type="top10" dxfId="1195" priority="30" rank="1"/>
  </conditionalFormatting>
  <conditionalFormatting sqref="F11">
    <cfRule type="top10" dxfId="1194" priority="29" rank="1"/>
  </conditionalFormatting>
  <conditionalFormatting sqref="G11">
    <cfRule type="top10" dxfId="1193" priority="28" rank="1"/>
  </conditionalFormatting>
  <conditionalFormatting sqref="H11">
    <cfRule type="top10" dxfId="1192" priority="27" rank="1"/>
  </conditionalFormatting>
  <conditionalFormatting sqref="I11">
    <cfRule type="top10" dxfId="1191" priority="26" rank="1"/>
  </conditionalFormatting>
  <conditionalFormatting sqref="J11">
    <cfRule type="top10" dxfId="1190" priority="25" rank="1"/>
  </conditionalFormatting>
  <conditionalFormatting sqref="I12">
    <cfRule type="top10" dxfId="1189" priority="24" rank="1"/>
  </conditionalFormatting>
  <conditionalFormatting sqref="H12">
    <cfRule type="top10" dxfId="1188" priority="20" rank="1"/>
  </conditionalFormatting>
  <conditionalFormatting sqref="J12">
    <cfRule type="top10" dxfId="1187" priority="21" rank="1"/>
  </conditionalFormatting>
  <conditionalFormatting sqref="G12">
    <cfRule type="top10" dxfId="1186" priority="23" rank="1"/>
  </conditionalFormatting>
  <conditionalFormatting sqref="F12">
    <cfRule type="top10" dxfId="1185" priority="22" rank="1"/>
  </conditionalFormatting>
  <conditionalFormatting sqref="E12">
    <cfRule type="top10" dxfId="1184" priority="19" rank="1"/>
  </conditionalFormatting>
  <conditionalFormatting sqref="E13">
    <cfRule type="top10" dxfId="1183" priority="13" rank="1"/>
  </conditionalFormatting>
  <conditionalFormatting sqref="F13">
    <cfRule type="top10" dxfId="1182" priority="14" rank="1"/>
  </conditionalFormatting>
  <conditionalFormatting sqref="G13">
    <cfRule type="top10" dxfId="1181" priority="15" rank="1"/>
  </conditionalFormatting>
  <conditionalFormatting sqref="H13">
    <cfRule type="top10" dxfId="1180" priority="16" rank="1"/>
  </conditionalFormatting>
  <conditionalFormatting sqref="I13">
    <cfRule type="top10" dxfId="1179" priority="17" rank="1"/>
  </conditionalFormatting>
  <conditionalFormatting sqref="J13">
    <cfRule type="top10" dxfId="1178" priority="18" rank="1"/>
  </conditionalFormatting>
  <conditionalFormatting sqref="E14">
    <cfRule type="top10" dxfId="1177" priority="12" rank="1"/>
  </conditionalFormatting>
  <conditionalFormatting sqref="F14">
    <cfRule type="top10" dxfId="1176" priority="11" rank="1"/>
  </conditionalFormatting>
  <conditionalFormatting sqref="G14">
    <cfRule type="top10" dxfId="1175" priority="10" rank="1"/>
  </conditionalFormatting>
  <conditionalFormatting sqref="H14">
    <cfRule type="top10" dxfId="1174" priority="9" rank="1"/>
  </conditionalFormatting>
  <conditionalFormatting sqref="I14">
    <cfRule type="top10" dxfId="1173" priority="8" rank="1"/>
  </conditionalFormatting>
  <conditionalFormatting sqref="J14">
    <cfRule type="top10" dxfId="1172" priority="7" rank="1"/>
  </conditionalFormatting>
  <conditionalFormatting sqref="I15">
    <cfRule type="top10" dxfId="1171" priority="6" rank="1"/>
  </conditionalFormatting>
  <conditionalFormatting sqref="H15">
    <cfRule type="top10" dxfId="1170" priority="2" rank="1"/>
  </conditionalFormatting>
  <conditionalFormatting sqref="J15">
    <cfRule type="top10" dxfId="1169" priority="3" rank="1"/>
  </conditionalFormatting>
  <conditionalFormatting sqref="G15">
    <cfRule type="top10" dxfId="1168" priority="5" rank="1"/>
  </conditionalFormatting>
  <conditionalFormatting sqref="F15">
    <cfRule type="top10" dxfId="1167" priority="4" rank="1"/>
  </conditionalFormatting>
  <conditionalFormatting sqref="E15">
    <cfRule type="top10" dxfId="1166" priority="1" rank="1"/>
  </conditionalFormatting>
  <hyperlinks>
    <hyperlink ref="Q1" location="'National Rankings'!A1" display="Return to Rankings" xr:uid="{32EF273F-4596-48F9-B747-35D43A1BF240}"/>
  </hyperlink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AE05497-CA20-4678-B893-3181EDF151F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8C8FA-BFB6-499A-80C8-E972FCA48A8B}">
  <sheetPr codeName="Sheet29"/>
  <dimension ref="A1:Q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20</v>
      </c>
      <c r="B2" s="10" t="s">
        <v>47</v>
      </c>
      <c r="C2" s="11">
        <v>44283</v>
      </c>
      <c r="D2" s="12" t="s">
        <v>39</v>
      </c>
      <c r="E2" s="13">
        <v>163</v>
      </c>
      <c r="F2" s="13">
        <v>169</v>
      </c>
      <c r="G2" s="13">
        <v>164</v>
      </c>
      <c r="H2" s="13">
        <v>161</v>
      </c>
      <c r="I2" s="13"/>
      <c r="J2" s="13"/>
      <c r="K2" s="14">
        <v>4</v>
      </c>
      <c r="L2" s="14">
        <v>657</v>
      </c>
      <c r="M2" s="15">
        <v>164.25</v>
      </c>
      <c r="N2" s="16">
        <v>3</v>
      </c>
      <c r="O2" s="17">
        <v>167.25</v>
      </c>
    </row>
    <row r="3" spans="1:17" x14ac:dyDescent="0.25">
      <c r="A3" s="9" t="s">
        <v>20</v>
      </c>
      <c r="B3" s="10" t="s">
        <v>47</v>
      </c>
      <c r="C3" s="11">
        <v>44311</v>
      </c>
      <c r="D3" s="12" t="s">
        <v>39</v>
      </c>
      <c r="E3" s="13">
        <v>182</v>
      </c>
      <c r="F3" s="13">
        <v>182</v>
      </c>
      <c r="G3" s="13">
        <v>178</v>
      </c>
      <c r="H3" s="13">
        <v>183</v>
      </c>
      <c r="I3" s="13"/>
      <c r="J3" s="13"/>
      <c r="K3" s="14">
        <v>4</v>
      </c>
      <c r="L3" s="14">
        <v>725</v>
      </c>
      <c r="M3" s="15">
        <v>181.25</v>
      </c>
      <c r="N3" s="16">
        <v>13</v>
      </c>
      <c r="O3" s="17">
        <v>194.25</v>
      </c>
    </row>
    <row r="4" spans="1:17" x14ac:dyDescent="0.25">
      <c r="A4" s="9" t="s">
        <v>20</v>
      </c>
      <c r="B4" s="10" t="s">
        <v>47</v>
      </c>
      <c r="C4" s="11">
        <v>44381</v>
      </c>
      <c r="D4" s="12" t="s">
        <v>39</v>
      </c>
      <c r="E4" s="13">
        <v>186</v>
      </c>
      <c r="F4" s="13">
        <v>187</v>
      </c>
      <c r="G4" s="13">
        <v>183</v>
      </c>
      <c r="H4" s="13">
        <v>188</v>
      </c>
      <c r="I4" s="13">
        <v>179</v>
      </c>
      <c r="J4" s="13">
        <v>178</v>
      </c>
      <c r="K4" s="14">
        <v>6</v>
      </c>
      <c r="L4" s="14">
        <v>1101</v>
      </c>
      <c r="M4" s="15">
        <v>183.5</v>
      </c>
      <c r="N4" s="16">
        <v>8</v>
      </c>
      <c r="O4" s="17">
        <v>191.5</v>
      </c>
    </row>
    <row r="5" spans="1:17" x14ac:dyDescent="0.25">
      <c r="A5" s="9" t="s">
        <v>60</v>
      </c>
      <c r="B5" s="10" t="s">
        <v>47</v>
      </c>
      <c r="C5" s="11">
        <v>44513</v>
      </c>
      <c r="D5" s="12" t="s">
        <v>39</v>
      </c>
      <c r="E5" s="13">
        <v>167</v>
      </c>
      <c r="F5" s="13">
        <v>178</v>
      </c>
      <c r="G5" s="13">
        <v>183</v>
      </c>
      <c r="H5" s="13">
        <v>184</v>
      </c>
      <c r="I5" s="13">
        <v>175</v>
      </c>
      <c r="J5" s="13">
        <v>181</v>
      </c>
      <c r="K5" s="14">
        <v>6</v>
      </c>
      <c r="L5" s="14">
        <v>1068</v>
      </c>
      <c r="M5" s="15">
        <v>178</v>
      </c>
      <c r="N5" s="16">
        <v>4</v>
      </c>
      <c r="O5" s="17">
        <v>182</v>
      </c>
    </row>
    <row r="8" spans="1:17" x14ac:dyDescent="0.25">
      <c r="K8" s="7">
        <f>SUM(K2:K7)</f>
        <v>20</v>
      </c>
      <c r="L8" s="7">
        <f>SUM(L2:L7)</f>
        <v>3551</v>
      </c>
      <c r="M8" s="8">
        <f>SUM(L8/K8)</f>
        <v>177.55</v>
      </c>
      <c r="N8" s="7">
        <f>SUM(N2:N7)</f>
        <v>28</v>
      </c>
      <c r="O8" s="8">
        <f>SUM(M8+N8)</f>
        <v>205.55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11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3:J3 B3:C3" name="Range1_21"/>
    <protectedRange algorithmName="SHA-512" hashValue="ON39YdpmFHfN9f47KpiRvqrKx0V9+erV1CNkpWzYhW/Qyc6aT8rEyCrvauWSYGZK2ia3o7vd3akF07acHAFpOA==" saltValue="yVW9XmDwTqEnmpSGai0KYg==" spinCount="100000" sqref="D3" name="Range1_1_10"/>
    <protectedRange algorithmName="SHA-512" hashValue="ON39YdpmFHfN9f47KpiRvqrKx0V9+erV1CNkpWzYhW/Qyc6aT8rEyCrvauWSYGZK2ia3o7vd3akF07acHAFpOA==" saltValue="yVW9XmDwTqEnmpSGai0KYg==" spinCount="100000" sqref="E4:J4 B4:C4" name="Range1_10_5"/>
    <protectedRange algorithmName="SHA-512" hashValue="ON39YdpmFHfN9f47KpiRvqrKx0V9+erV1CNkpWzYhW/Qyc6aT8rEyCrvauWSYGZK2ia3o7vd3akF07acHAFpOA==" saltValue="yVW9XmDwTqEnmpSGai0KYg==" spinCount="100000" sqref="D4" name="Range1_1_9_2"/>
    <protectedRange algorithmName="SHA-512" hashValue="ON39YdpmFHfN9f47KpiRvqrKx0V9+erV1CNkpWzYhW/Qyc6aT8rEyCrvauWSYGZK2ia3o7vd3akF07acHAFpOA==" saltValue="yVW9XmDwTqEnmpSGai0KYg==" spinCount="100000" sqref="C5" name="Range1_42"/>
    <protectedRange algorithmName="SHA-512" hashValue="ON39YdpmFHfN9f47KpiRvqrKx0V9+erV1CNkpWzYhW/Qyc6aT8rEyCrvauWSYGZK2ia3o7vd3akF07acHAFpOA==" saltValue="yVW9XmDwTqEnmpSGai0KYg==" spinCount="100000" sqref="E5:J5 B5" name="Range1_45"/>
    <protectedRange algorithmName="SHA-512" hashValue="ON39YdpmFHfN9f47KpiRvqrKx0V9+erV1CNkpWzYhW/Qyc6aT8rEyCrvauWSYGZK2ia3o7vd3akF07acHAFpOA==" saltValue="yVW9XmDwTqEnmpSGai0KYg==" spinCount="100000" sqref="D5" name="Range1_1_39"/>
  </protectedRanges>
  <conditionalFormatting sqref="I2">
    <cfRule type="top10" dxfId="1165" priority="24" rank="1"/>
  </conditionalFormatting>
  <conditionalFormatting sqref="H2">
    <cfRule type="top10" dxfId="1164" priority="20" rank="1"/>
  </conditionalFormatting>
  <conditionalFormatting sqref="J2">
    <cfRule type="top10" dxfId="1163" priority="21" rank="1"/>
  </conditionalFormatting>
  <conditionalFormatting sqref="G2">
    <cfRule type="top10" dxfId="1162" priority="23" rank="1"/>
  </conditionalFormatting>
  <conditionalFormatting sqref="F2">
    <cfRule type="top10" dxfId="1161" priority="22" rank="1"/>
  </conditionalFormatting>
  <conditionalFormatting sqref="E2">
    <cfRule type="top10" dxfId="1160" priority="19" rank="1"/>
  </conditionalFormatting>
  <conditionalFormatting sqref="I3">
    <cfRule type="top10" dxfId="1159" priority="18" rank="1"/>
  </conditionalFormatting>
  <conditionalFormatting sqref="H3">
    <cfRule type="top10" dxfId="1158" priority="14" rank="1"/>
  </conditionalFormatting>
  <conditionalFormatting sqref="J3">
    <cfRule type="top10" dxfId="1157" priority="15" rank="1"/>
  </conditionalFormatting>
  <conditionalFormatting sqref="G3">
    <cfRule type="top10" dxfId="1156" priority="17" rank="1"/>
  </conditionalFormatting>
  <conditionalFormatting sqref="F3">
    <cfRule type="top10" dxfId="1155" priority="16" rank="1"/>
  </conditionalFormatting>
  <conditionalFormatting sqref="E3">
    <cfRule type="top10" dxfId="1154" priority="13" rank="1"/>
  </conditionalFormatting>
  <conditionalFormatting sqref="I4">
    <cfRule type="top10" dxfId="1153" priority="12" rank="1"/>
  </conditionalFormatting>
  <conditionalFormatting sqref="H4">
    <cfRule type="top10" dxfId="1152" priority="8" rank="1"/>
  </conditionalFormatting>
  <conditionalFormatting sqref="J4">
    <cfRule type="top10" dxfId="1151" priority="9" rank="1"/>
  </conditionalFormatting>
  <conditionalFormatting sqref="G4">
    <cfRule type="top10" dxfId="1150" priority="11" rank="1"/>
  </conditionalFormatting>
  <conditionalFormatting sqref="F4">
    <cfRule type="top10" dxfId="1149" priority="10" rank="1"/>
  </conditionalFormatting>
  <conditionalFormatting sqref="E4">
    <cfRule type="top10" dxfId="1148" priority="7" rank="1"/>
  </conditionalFormatting>
  <conditionalFormatting sqref="I5">
    <cfRule type="top10" dxfId="1147" priority="6" rank="1"/>
  </conditionalFormatting>
  <conditionalFormatting sqref="H5">
    <cfRule type="top10" dxfId="1146" priority="2" rank="1"/>
  </conditionalFormatting>
  <conditionalFormatting sqref="J5">
    <cfRule type="top10" dxfId="1145" priority="3" rank="1"/>
  </conditionalFormatting>
  <conditionalFormatting sqref="G5">
    <cfRule type="top10" dxfId="1144" priority="5" rank="1"/>
  </conditionalFormatting>
  <conditionalFormatting sqref="F5">
    <cfRule type="top10" dxfId="1143" priority="4" rank="1"/>
  </conditionalFormatting>
  <conditionalFormatting sqref="E5">
    <cfRule type="top10" dxfId="1142" priority="1" rank="1"/>
  </conditionalFormatting>
  <hyperlinks>
    <hyperlink ref="Q1" location="'National Rankings'!A1" display="Return to Rankings" xr:uid="{704EC2E5-AFB9-4930-95E0-9A989E3E35B7}"/>
  </hyperlink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95779F2-4E21-48EB-A981-D8A6FDCBDD2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6D083-15F6-4CA1-BD77-579362B8F556}">
  <sheetPr codeName="Sheet144"/>
  <dimension ref="A1:Q14"/>
  <sheetViews>
    <sheetView workbookViewId="0">
      <selection activeCell="A11" sqref="A11:O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60</v>
      </c>
      <c r="B2" s="10" t="s">
        <v>61</v>
      </c>
      <c r="C2" s="11">
        <v>44311</v>
      </c>
      <c r="D2" s="12" t="s">
        <v>45</v>
      </c>
      <c r="E2" s="13">
        <v>188</v>
      </c>
      <c r="F2" s="13">
        <v>188</v>
      </c>
      <c r="G2" s="13">
        <v>183.0001</v>
      </c>
      <c r="H2" s="13">
        <v>183</v>
      </c>
      <c r="I2" s="13"/>
      <c r="J2" s="13"/>
      <c r="K2" s="14">
        <v>4</v>
      </c>
      <c r="L2" s="14">
        <v>742.00009999999997</v>
      </c>
      <c r="M2" s="15">
        <v>185.50002499999999</v>
      </c>
      <c r="N2" s="16">
        <v>13</v>
      </c>
      <c r="O2" s="17">
        <v>198.50002499999999</v>
      </c>
    </row>
    <row r="3" spans="1:17" x14ac:dyDescent="0.25">
      <c r="A3" s="9" t="s">
        <v>60</v>
      </c>
      <c r="B3" s="10" t="s">
        <v>61</v>
      </c>
      <c r="C3" s="11">
        <v>44310</v>
      </c>
      <c r="D3" s="12" t="s">
        <v>45</v>
      </c>
      <c r="E3" s="13">
        <v>186</v>
      </c>
      <c r="F3" s="13">
        <v>188</v>
      </c>
      <c r="G3" s="13">
        <v>187</v>
      </c>
      <c r="H3" s="13">
        <v>189</v>
      </c>
      <c r="I3" s="13">
        <v>191</v>
      </c>
      <c r="J3" s="13">
        <v>186</v>
      </c>
      <c r="K3" s="14">
        <v>6</v>
      </c>
      <c r="L3" s="14">
        <v>1127</v>
      </c>
      <c r="M3" s="15">
        <v>187.83333333333334</v>
      </c>
      <c r="N3" s="16">
        <v>26</v>
      </c>
      <c r="O3" s="17">
        <v>213.83333333333334</v>
      </c>
    </row>
    <row r="4" spans="1:17" x14ac:dyDescent="0.25">
      <c r="A4" s="9" t="s">
        <v>60</v>
      </c>
      <c r="B4" s="10" t="s">
        <v>61</v>
      </c>
      <c r="C4" s="11">
        <v>44338</v>
      </c>
      <c r="D4" s="12" t="s">
        <v>72</v>
      </c>
      <c r="E4" s="13">
        <v>187</v>
      </c>
      <c r="F4" s="13">
        <v>187</v>
      </c>
      <c r="G4" s="13">
        <v>187</v>
      </c>
      <c r="H4" s="13">
        <v>181</v>
      </c>
      <c r="I4" s="13"/>
      <c r="J4" s="13"/>
      <c r="K4" s="14">
        <v>4</v>
      </c>
      <c r="L4" s="14">
        <v>742</v>
      </c>
      <c r="M4" s="15">
        <v>185.5</v>
      </c>
      <c r="N4" s="16">
        <v>8</v>
      </c>
      <c r="O4" s="17">
        <v>193.5</v>
      </c>
    </row>
    <row r="5" spans="1:17" x14ac:dyDescent="0.25">
      <c r="A5" s="9" t="s">
        <v>60</v>
      </c>
      <c r="B5" s="10" t="s">
        <v>61</v>
      </c>
      <c r="C5" s="11">
        <v>44001</v>
      </c>
      <c r="D5" s="12" t="s">
        <v>72</v>
      </c>
      <c r="E5" s="13">
        <v>189</v>
      </c>
      <c r="F5" s="13">
        <v>187</v>
      </c>
      <c r="G5" s="13">
        <v>195</v>
      </c>
      <c r="H5" s="13">
        <v>191</v>
      </c>
      <c r="I5" s="13">
        <v>187</v>
      </c>
      <c r="J5" s="13">
        <v>186</v>
      </c>
      <c r="K5" s="14">
        <v>6</v>
      </c>
      <c r="L5" s="14">
        <v>1135</v>
      </c>
      <c r="M5" s="15">
        <v>189.16666666666666</v>
      </c>
      <c r="N5" s="16">
        <v>26</v>
      </c>
      <c r="O5" s="17">
        <v>215.16666666666666</v>
      </c>
    </row>
    <row r="6" spans="1:17" x14ac:dyDescent="0.25">
      <c r="A6" s="9" t="s">
        <v>60</v>
      </c>
      <c r="B6" s="10" t="s">
        <v>61</v>
      </c>
      <c r="C6" s="11">
        <v>44394</v>
      </c>
      <c r="D6" s="12" t="s">
        <v>72</v>
      </c>
      <c r="E6" s="13">
        <v>192</v>
      </c>
      <c r="F6" s="13">
        <v>184</v>
      </c>
      <c r="G6" s="13">
        <v>182</v>
      </c>
      <c r="H6" s="13">
        <v>179</v>
      </c>
      <c r="I6" s="13"/>
      <c r="J6" s="13"/>
      <c r="K6" s="14">
        <v>4</v>
      </c>
      <c r="L6" s="14">
        <v>737</v>
      </c>
      <c r="M6" s="15">
        <v>184.25</v>
      </c>
      <c r="N6" s="16">
        <v>6</v>
      </c>
      <c r="O6" s="17">
        <v>190.25</v>
      </c>
    </row>
    <row r="7" spans="1:17" x14ac:dyDescent="0.25">
      <c r="A7" s="9" t="s">
        <v>23</v>
      </c>
      <c r="B7" s="10" t="s">
        <v>61</v>
      </c>
      <c r="C7" s="11">
        <v>44380</v>
      </c>
      <c r="D7" s="12" t="s">
        <v>58</v>
      </c>
      <c r="E7" s="13">
        <v>182</v>
      </c>
      <c r="F7" s="13">
        <v>176</v>
      </c>
      <c r="G7" s="13">
        <v>186</v>
      </c>
      <c r="H7" s="13">
        <v>182</v>
      </c>
      <c r="I7" s="13">
        <v>184</v>
      </c>
      <c r="J7" s="13">
        <v>181</v>
      </c>
      <c r="K7" s="14">
        <v>6</v>
      </c>
      <c r="L7" s="14">
        <v>1091</v>
      </c>
      <c r="M7" s="15">
        <v>181.83333333333334</v>
      </c>
      <c r="N7" s="16">
        <v>14</v>
      </c>
      <c r="O7" s="17">
        <f>SUM(M7:N7)</f>
        <v>195.83333333333334</v>
      </c>
    </row>
    <row r="8" spans="1:17" x14ac:dyDescent="0.25">
      <c r="A8" s="9" t="s">
        <v>20</v>
      </c>
      <c r="B8" s="10" t="s">
        <v>61</v>
      </c>
      <c r="C8" s="11">
        <v>44416</v>
      </c>
      <c r="D8" s="12" t="s">
        <v>49</v>
      </c>
      <c r="E8" s="13">
        <v>184</v>
      </c>
      <c r="F8" s="13">
        <v>185</v>
      </c>
      <c r="G8" s="13">
        <v>183</v>
      </c>
      <c r="H8" s="13">
        <v>187</v>
      </c>
      <c r="I8" s="13">
        <v>190</v>
      </c>
      <c r="J8" s="13">
        <v>190</v>
      </c>
      <c r="K8" s="14">
        <v>6</v>
      </c>
      <c r="L8" s="14">
        <v>1119</v>
      </c>
      <c r="M8" s="15">
        <v>186.5</v>
      </c>
      <c r="N8" s="16">
        <v>5</v>
      </c>
      <c r="O8" s="17">
        <v>191.5</v>
      </c>
    </row>
    <row r="9" spans="1:17" x14ac:dyDescent="0.25">
      <c r="A9" s="9" t="s">
        <v>60</v>
      </c>
      <c r="B9" s="10" t="s">
        <v>61</v>
      </c>
      <c r="C9" s="11">
        <v>44429</v>
      </c>
      <c r="D9" s="12" t="s">
        <v>72</v>
      </c>
      <c r="E9" s="13">
        <v>187.01</v>
      </c>
      <c r="F9" s="13">
        <v>190</v>
      </c>
      <c r="G9" s="13">
        <v>192</v>
      </c>
      <c r="H9" s="13">
        <v>179</v>
      </c>
      <c r="I9" s="13">
        <v>186.01</v>
      </c>
      <c r="J9" s="13">
        <v>185</v>
      </c>
      <c r="K9" s="14">
        <v>6</v>
      </c>
      <c r="L9" s="14">
        <v>1119.02</v>
      </c>
      <c r="M9" s="15">
        <v>186.50333333333333</v>
      </c>
      <c r="N9" s="16">
        <v>26</v>
      </c>
      <c r="O9" s="17">
        <v>212.50333333333333</v>
      </c>
    </row>
    <row r="10" spans="1:17" ht="15.75" x14ac:dyDescent="0.25">
      <c r="A10" s="9" t="s">
        <v>20</v>
      </c>
      <c r="B10" s="10" t="s">
        <v>61</v>
      </c>
      <c r="C10" s="11">
        <v>44443</v>
      </c>
      <c r="D10" s="12" t="s">
        <v>93</v>
      </c>
      <c r="E10" s="13">
        <v>179</v>
      </c>
      <c r="F10" s="13">
        <v>185</v>
      </c>
      <c r="G10" s="13">
        <v>187</v>
      </c>
      <c r="H10" s="54">
        <v>191</v>
      </c>
      <c r="I10" s="13">
        <v>184</v>
      </c>
      <c r="J10" s="13">
        <v>184</v>
      </c>
      <c r="K10" s="14">
        <f t="shared" ref="K10" si="0">COUNT(E10:J10)</f>
        <v>6</v>
      </c>
      <c r="L10" s="14">
        <f t="shared" ref="L10" si="1">SUM(E10:J10)</f>
        <v>1110</v>
      </c>
      <c r="M10" s="15">
        <f t="shared" ref="M10" si="2">AVERAGE(E10:J10)</f>
        <v>185</v>
      </c>
      <c r="N10" s="16">
        <v>10</v>
      </c>
      <c r="O10" s="17">
        <f t="shared" ref="O10" si="3">SUM(M10,N10)</f>
        <v>195</v>
      </c>
    </row>
    <row r="11" spans="1:17" x14ac:dyDescent="0.25">
      <c r="A11" s="9" t="s">
        <v>60</v>
      </c>
      <c r="B11" s="10" t="s">
        <v>61</v>
      </c>
      <c r="C11" s="11">
        <v>44451</v>
      </c>
      <c r="D11" s="12" t="s">
        <v>57</v>
      </c>
      <c r="E11" s="13">
        <v>175</v>
      </c>
      <c r="F11" s="13">
        <v>183</v>
      </c>
      <c r="G11" s="13">
        <v>183</v>
      </c>
      <c r="H11" s="13">
        <v>183</v>
      </c>
      <c r="I11" s="13">
        <v>184</v>
      </c>
      <c r="J11" s="13">
        <v>185</v>
      </c>
      <c r="K11" s="14">
        <v>6</v>
      </c>
      <c r="L11" s="14">
        <v>1093</v>
      </c>
      <c r="M11" s="15">
        <v>182.16666666666666</v>
      </c>
      <c r="N11" s="16">
        <v>6</v>
      </c>
      <c r="O11" s="17">
        <v>188.16666666666666</v>
      </c>
    </row>
    <row r="12" spans="1:17" x14ac:dyDescent="0.25">
      <c r="A12" s="9" t="s">
        <v>60</v>
      </c>
      <c r="B12" s="10" t="s">
        <v>61</v>
      </c>
      <c r="C12" s="11">
        <v>44457</v>
      </c>
      <c r="D12" s="12" t="s">
        <v>72</v>
      </c>
      <c r="E12" s="13">
        <v>189</v>
      </c>
      <c r="F12" s="13">
        <v>188</v>
      </c>
      <c r="G12" s="13">
        <v>185.01</v>
      </c>
      <c r="H12" s="13">
        <v>191</v>
      </c>
      <c r="I12" s="13"/>
      <c r="J12" s="13"/>
      <c r="K12" s="14">
        <v>4</v>
      </c>
      <c r="L12" s="14">
        <v>753.01</v>
      </c>
      <c r="M12" s="15">
        <v>188.2525</v>
      </c>
      <c r="N12" s="16">
        <v>13</v>
      </c>
      <c r="O12" s="17">
        <v>201.2525</v>
      </c>
    </row>
    <row r="14" spans="1:17" x14ac:dyDescent="0.25">
      <c r="K14" s="7">
        <f>SUM(K2:K13)</f>
        <v>58</v>
      </c>
      <c r="L14" s="7">
        <f>SUM(L2:L13)</f>
        <v>10768.0301</v>
      </c>
      <c r="M14" s="8">
        <f>SUM(L14/K14)</f>
        <v>185.65569137931035</v>
      </c>
      <c r="N14" s="7">
        <f>SUM(N2:N13)</f>
        <v>153</v>
      </c>
      <c r="O14" s="8">
        <f>SUM(M14+N14)</f>
        <v>338.65569137931038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5_1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E3:J3 B3:C3" name="Range1_11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E4:J4 B4:C4" name="Range1_18"/>
    <protectedRange algorithmName="SHA-512" hashValue="ON39YdpmFHfN9f47KpiRvqrKx0V9+erV1CNkpWzYhW/Qyc6aT8rEyCrvauWSYGZK2ia3o7vd3akF07acHAFpOA==" saltValue="yVW9XmDwTqEnmpSGai0KYg==" spinCount="100000" sqref="D4" name="Range1_1_15"/>
    <protectedRange algorithmName="SHA-512" hashValue="ON39YdpmFHfN9f47KpiRvqrKx0V9+erV1CNkpWzYhW/Qyc6aT8rEyCrvauWSYGZK2ia3o7vd3akF07acHAFpOA==" saltValue="yVW9XmDwTqEnmpSGai0KYg==" spinCount="100000" sqref="E5:J5 B5:C5" name="Range1_5"/>
    <protectedRange algorithmName="SHA-512" hashValue="ON39YdpmFHfN9f47KpiRvqrKx0V9+erV1CNkpWzYhW/Qyc6aT8rEyCrvauWSYGZK2ia3o7vd3akF07acHAFpOA==" saltValue="yVW9XmDwTqEnmpSGai0KYg==" spinCount="100000" sqref="D5" name="Range1_1_3"/>
    <protectedRange algorithmName="SHA-512" hashValue="ON39YdpmFHfN9f47KpiRvqrKx0V9+erV1CNkpWzYhW/Qyc6aT8rEyCrvauWSYGZK2ia3o7vd3akF07acHAFpOA==" saltValue="yVW9XmDwTqEnmpSGai0KYg==" spinCount="100000" sqref="E6:J6 B6:C6" name="Range1_9"/>
    <protectedRange algorithmName="SHA-512" hashValue="ON39YdpmFHfN9f47KpiRvqrKx0V9+erV1CNkpWzYhW/Qyc6aT8rEyCrvauWSYGZK2ia3o7vd3akF07acHAFpOA==" saltValue="yVW9XmDwTqEnmpSGai0KYg==" spinCount="100000" sqref="D6" name="Range1_1_7"/>
    <protectedRange algorithmName="SHA-512" hashValue="ON39YdpmFHfN9f47KpiRvqrKx0V9+erV1CNkpWzYhW/Qyc6aT8rEyCrvauWSYGZK2ia3o7vd3akF07acHAFpOA==" saltValue="yVW9XmDwTqEnmpSGai0KYg==" spinCount="100000" sqref="I8:J8 B8:C8" name="Range1_47"/>
    <protectedRange algorithmName="SHA-512" hashValue="ON39YdpmFHfN9f47KpiRvqrKx0V9+erV1CNkpWzYhW/Qyc6aT8rEyCrvauWSYGZK2ia3o7vd3akF07acHAFpOA==" saltValue="yVW9XmDwTqEnmpSGai0KYg==" spinCount="100000" sqref="D8" name="Range1_1_38"/>
    <protectedRange algorithmName="SHA-512" hashValue="ON39YdpmFHfN9f47KpiRvqrKx0V9+erV1CNkpWzYhW/Qyc6aT8rEyCrvauWSYGZK2ia3o7vd3akF07acHAFpOA==" saltValue="yVW9XmDwTqEnmpSGai0KYg==" spinCount="100000" sqref="E8:H8" name="Range1_3_14"/>
    <protectedRange algorithmName="SHA-512" hashValue="ON39YdpmFHfN9f47KpiRvqrKx0V9+erV1CNkpWzYhW/Qyc6aT8rEyCrvauWSYGZK2ia3o7vd3akF07acHAFpOA==" saltValue="yVW9XmDwTqEnmpSGai0KYg==" spinCount="100000" sqref="I7:J7 B7:C7" name="Range1_8_9"/>
    <protectedRange algorithmName="SHA-512" hashValue="ON39YdpmFHfN9f47KpiRvqrKx0V9+erV1CNkpWzYhW/Qyc6aT8rEyCrvauWSYGZK2ia3o7vd3akF07acHAFpOA==" saltValue="yVW9XmDwTqEnmpSGai0KYg==" spinCount="100000" sqref="D7" name="Range1_1_6_2"/>
    <protectedRange algorithmName="SHA-512" hashValue="ON39YdpmFHfN9f47KpiRvqrKx0V9+erV1CNkpWzYhW/Qyc6aT8rEyCrvauWSYGZK2ia3o7vd3akF07acHAFpOA==" saltValue="yVW9XmDwTqEnmpSGai0KYg==" spinCount="100000" sqref="E7:H7" name="Range1_3_2_4"/>
    <protectedRange algorithmName="SHA-512" hashValue="ON39YdpmFHfN9f47KpiRvqrKx0V9+erV1CNkpWzYhW/Qyc6aT8rEyCrvauWSYGZK2ia3o7vd3akF07acHAFpOA==" saltValue="yVW9XmDwTqEnmpSGai0KYg==" spinCount="100000" sqref="E9:J9 B9:C9" name="Range1_2_1_1_17"/>
    <protectedRange algorithmName="SHA-512" hashValue="ON39YdpmFHfN9f47KpiRvqrKx0V9+erV1CNkpWzYhW/Qyc6aT8rEyCrvauWSYGZK2ia3o7vd3akF07acHAFpOA==" saltValue="yVW9XmDwTqEnmpSGai0KYg==" spinCount="100000" sqref="D9" name="Range1_1_3_1_1_16"/>
    <protectedRange algorithmName="SHA-512" hashValue="ON39YdpmFHfN9f47KpiRvqrKx0V9+erV1CNkpWzYhW/Qyc6aT8rEyCrvauWSYGZK2ia3o7vd3akF07acHAFpOA==" saltValue="yVW9XmDwTqEnmpSGai0KYg==" spinCount="100000" sqref="E10:J10 B10:C10" name="Range1_4"/>
    <protectedRange algorithmName="SHA-512" hashValue="ON39YdpmFHfN9f47KpiRvqrKx0V9+erV1CNkpWzYhW/Qyc6aT8rEyCrvauWSYGZK2ia3o7vd3akF07acHAFpOA==" saltValue="yVW9XmDwTqEnmpSGai0KYg==" spinCount="100000" sqref="D10" name="Range1_1_2"/>
    <protectedRange algorithmName="SHA-512" hashValue="ON39YdpmFHfN9f47KpiRvqrKx0V9+erV1CNkpWzYhW/Qyc6aT8rEyCrvauWSYGZK2ia3o7vd3akF07acHAFpOA==" saltValue="yVW9XmDwTqEnmpSGai0KYg==" spinCount="100000" sqref="B11:C12 E11:J12" name="Range1_13"/>
    <protectedRange algorithmName="SHA-512" hashValue="ON39YdpmFHfN9f47KpiRvqrKx0V9+erV1CNkpWzYhW/Qyc6aT8rEyCrvauWSYGZK2ia3o7vd3akF07acHAFpOA==" saltValue="yVW9XmDwTqEnmpSGai0KYg==" spinCount="100000" sqref="D11:D12" name="Range1_1_13"/>
  </protectedRanges>
  <conditionalFormatting sqref="H2">
    <cfRule type="top10" dxfId="1141" priority="76" rank="1"/>
  </conditionalFormatting>
  <conditionalFormatting sqref="E2">
    <cfRule type="top10" dxfId="1140" priority="79" rank="1"/>
  </conditionalFormatting>
  <conditionalFormatting sqref="F2">
    <cfRule type="top10" dxfId="1139" priority="78" rank="1"/>
  </conditionalFormatting>
  <conditionalFormatting sqref="G2">
    <cfRule type="top10" dxfId="1138" priority="77" rank="1"/>
  </conditionalFormatting>
  <conditionalFormatting sqref="I2">
    <cfRule type="top10" dxfId="1137" priority="75" rank="1"/>
  </conditionalFormatting>
  <conditionalFormatting sqref="J2">
    <cfRule type="top10" dxfId="1136" priority="74" rank="1"/>
  </conditionalFormatting>
  <conditionalFormatting sqref="E3">
    <cfRule type="top10" dxfId="1135" priority="73" rank="1"/>
  </conditionalFormatting>
  <conditionalFormatting sqref="F3">
    <cfRule type="top10" dxfId="1134" priority="72" rank="1"/>
  </conditionalFormatting>
  <conditionalFormatting sqref="G3">
    <cfRule type="top10" dxfId="1133" priority="71" rank="1"/>
  </conditionalFormatting>
  <conditionalFormatting sqref="H3">
    <cfRule type="top10" dxfId="1132" priority="70" rank="1"/>
  </conditionalFormatting>
  <conditionalFormatting sqref="I3">
    <cfRule type="top10" dxfId="1131" priority="69" rank="1"/>
  </conditionalFormatting>
  <conditionalFormatting sqref="J3">
    <cfRule type="top10" dxfId="1130" priority="68" rank="1"/>
  </conditionalFormatting>
  <conditionalFormatting sqref="I4">
    <cfRule type="top10" dxfId="1129" priority="49" rank="1"/>
  </conditionalFormatting>
  <conditionalFormatting sqref="H4">
    <cfRule type="top10" dxfId="1128" priority="45" rank="1"/>
  </conditionalFormatting>
  <conditionalFormatting sqref="J4">
    <cfRule type="top10" dxfId="1127" priority="46" rank="1"/>
  </conditionalFormatting>
  <conditionalFormatting sqref="G4">
    <cfRule type="top10" dxfId="1126" priority="48" rank="1"/>
  </conditionalFormatting>
  <conditionalFormatting sqref="F4">
    <cfRule type="top10" dxfId="1125" priority="47" rank="1"/>
  </conditionalFormatting>
  <conditionalFormatting sqref="E4">
    <cfRule type="top10" dxfId="1124" priority="44" rank="1"/>
  </conditionalFormatting>
  <conditionalFormatting sqref="I5">
    <cfRule type="top10" dxfId="1123" priority="43" rank="1"/>
  </conditionalFormatting>
  <conditionalFormatting sqref="H5">
    <cfRule type="top10" dxfId="1122" priority="39" rank="1"/>
  </conditionalFormatting>
  <conditionalFormatting sqref="J5">
    <cfRule type="top10" dxfId="1121" priority="40" rank="1"/>
  </conditionalFormatting>
  <conditionalFormatting sqref="G5">
    <cfRule type="top10" dxfId="1120" priority="42" rank="1"/>
  </conditionalFormatting>
  <conditionalFormatting sqref="F5">
    <cfRule type="top10" dxfId="1119" priority="41" rank="1"/>
  </conditionalFormatting>
  <conditionalFormatting sqref="E5">
    <cfRule type="top10" dxfId="1118" priority="38" rank="1"/>
  </conditionalFormatting>
  <conditionalFormatting sqref="I6">
    <cfRule type="top10" dxfId="1117" priority="37" rank="1"/>
  </conditionalFormatting>
  <conditionalFormatting sqref="H6">
    <cfRule type="top10" dxfId="1116" priority="33" rank="1"/>
  </conditionalFormatting>
  <conditionalFormatting sqref="J6">
    <cfRule type="top10" dxfId="1115" priority="34" rank="1"/>
  </conditionalFormatting>
  <conditionalFormatting sqref="G6">
    <cfRule type="top10" dxfId="1114" priority="36" rank="1"/>
  </conditionalFormatting>
  <conditionalFormatting sqref="F6">
    <cfRule type="top10" dxfId="1113" priority="35" rank="1"/>
  </conditionalFormatting>
  <conditionalFormatting sqref="E6">
    <cfRule type="top10" dxfId="1112" priority="32" rank="1"/>
  </conditionalFormatting>
  <conditionalFormatting sqref="F8">
    <cfRule type="top10" dxfId="1111" priority="19" rank="1"/>
  </conditionalFormatting>
  <conditionalFormatting sqref="I8">
    <cfRule type="top10" dxfId="1110" priority="20" rank="1"/>
    <cfRule type="top10" dxfId="1109" priority="21" rank="1"/>
  </conditionalFormatting>
  <conditionalFormatting sqref="E8">
    <cfRule type="top10" dxfId="1108" priority="22" rank="1"/>
  </conditionalFormatting>
  <conditionalFormatting sqref="G8">
    <cfRule type="top10" dxfId="1107" priority="23" rank="1"/>
  </conditionalFormatting>
  <conditionalFormatting sqref="H8">
    <cfRule type="top10" dxfId="1106" priority="24" rank="1"/>
  </conditionalFormatting>
  <conditionalFormatting sqref="J8">
    <cfRule type="top10" dxfId="1105" priority="25" rank="1"/>
  </conditionalFormatting>
  <conditionalFormatting sqref="F7">
    <cfRule type="top10" dxfId="1104" priority="17" rank="1"/>
  </conditionalFormatting>
  <conditionalFormatting sqref="G7">
    <cfRule type="top10" dxfId="1103" priority="16" rank="1"/>
  </conditionalFormatting>
  <conditionalFormatting sqref="H7">
    <cfRule type="top10" dxfId="1102" priority="15" rank="1"/>
  </conditionalFormatting>
  <conditionalFormatting sqref="I7">
    <cfRule type="top10" dxfId="1101" priority="13" rank="1"/>
  </conditionalFormatting>
  <conditionalFormatting sqref="J7">
    <cfRule type="top10" dxfId="1100" priority="14" rank="1"/>
  </conditionalFormatting>
  <conditionalFormatting sqref="E7">
    <cfRule type="top10" dxfId="1099" priority="18" rank="1"/>
  </conditionalFormatting>
  <conditionalFormatting sqref="E9:E10">
    <cfRule type="top10" dxfId="1098" priority="12" rank="1"/>
  </conditionalFormatting>
  <conditionalFormatting sqref="F9:F10">
    <cfRule type="top10" dxfId="1097" priority="11" rank="1"/>
  </conditionalFormatting>
  <conditionalFormatting sqref="G9:G10">
    <cfRule type="top10" dxfId="1096" priority="10" rank="1"/>
  </conditionalFormatting>
  <conditionalFormatting sqref="H9:H10">
    <cfRule type="top10" dxfId="1095" priority="9" rank="1"/>
  </conditionalFormatting>
  <conditionalFormatting sqref="I9:I10">
    <cfRule type="top10" dxfId="1094" priority="8" rank="1"/>
  </conditionalFormatting>
  <conditionalFormatting sqref="J9:J10">
    <cfRule type="top10" dxfId="1093" priority="7" rank="1"/>
  </conditionalFormatting>
  <conditionalFormatting sqref="E11:E12">
    <cfRule type="top10" dxfId="1092" priority="1" rank="1"/>
  </conditionalFormatting>
  <conditionalFormatting sqref="F11:F12">
    <cfRule type="top10" dxfId="1091" priority="2" rank="1"/>
  </conditionalFormatting>
  <conditionalFormatting sqref="G11:G12">
    <cfRule type="top10" dxfId="1090" priority="3" rank="1"/>
  </conditionalFormatting>
  <conditionalFormatting sqref="H11:H12">
    <cfRule type="top10" dxfId="1089" priority="4" rank="1"/>
  </conditionalFormatting>
  <conditionalFormatting sqref="I11:I12">
    <cfRule type="top10" dxfId="1088" priority="5" rank="1"/>
  </conditionalFormatting>
  <conditionalFormatting sqref="J11:J12">
    <cfRule type="top10" dxfId="1087" priority="6" rank="1"/>
  </conditionalFormatting>
  <hyperlinks>
    <hyperlink ref="Q1" location="'National Rankings'!A1" display="Return to Rankings" xr:uid="{05529966-E609-4919-9A17-2363A6CFB27C}"/>
  </hyperlink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D4B037A-76D0-43B4-A90C-D56FAAB45D2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9C6EA-BD2B-4B70-A495-96CED764CBD2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20</v>
      </c>
      <c r="B2" s="10" t="s">
        <v>101</v>
      </c>
      <c r="C2" s="11">
        <v>44485</v>
      </c>
      <c r="D2" s="12" t="s">
        <v>102</v>
      </c>
      <c r="E2" s="13">
        <v>172</v>
      </c>
      <c r="F2" s="13">
        <v>166</v>
      </c>
      <c r="G2" s="13">
        <v>171</v>
      </c>
      <c r="H2" s="13">
        <v>161</v>
      </c>
      <c r="I2" s="13">
        <v>170</v>
      </c>
      <c r="J2" s="13">
        <v>172</v>
      </c>
      <c r="K2" s="14">
        <v>6</v>
      </c>
      <c r="L2" s="14">
        <v>1012</v>
      </c>
      <c r="M2" s="15">
        <v>168.66666666666666</v>
      </c>
      <c r="N2" s="16">
        <v>10</v>
      </c>
      <c r="O2" s="17">
        <v>178.66666666666666</v>
      </c>
    </row>
    <row r="5" spans="1:17" x14ac:dyDescent="0.25">
      <c r="K5" s="7">
        <f>SUM(K2:K4)</f>
        <v>6</v>
      </c>
      <c r="L5" s="7">
        <f>SUM(L2:L4)</f>
        <v>1012</v>
      </c>
      <c r="M5" s="8">
        <f>SUM(L5/K5)</f>
        <v>168.66666666666666</v>
      </c>
      <c r="N5" s="7">
        <f>SUM(N2:N4)</f>
        <v>10</v>
      </c>
      <c r="O5" s="8">
        <f>SUM(M5+N5)</f>
        <v>178.66666666666666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2:C2 I2:J2" name="Range1_12_2_1"/>
    <protectedRange algorithmName="SHA-512" hashValue="ON39YdpmFHfN9f47KpiRvqrKx0V9+erV1CNkpWzYhW/Qyc6aT8rEyCrvauWSYGZK2ia3o7vd3akF07acHAFpOA==" saltValue="yVW9XmDwTqEnmpSGai0KYg==" spinCount="100000" sqref="D2" name="Range1_1_9_2_1"/>
    <protectedRange algorithmName="SHA-512" hashValue="ON39YdpmFHfN9f47KpiRvqrKx0V9+erV1CNkpWzYhW/Qyc6aT8rEyCrvauWSYGZK2ia3o7vd3akF07acHAFpOA==" saltValue="yVW9XmDwTqEnmpSGai0KYg==" spinCount="100000" sqref="E2:H2" name="Range1_3_18_1_1"/>
  </protectedRanges>
  <conditionalFormatting sqref="E2">
    <cfRule type="top10" dxfId="1086" priority="6" rank="1"/>
  </conditionalFormatting>
  <conditionalFormatting sqref="H2">
    <cfRule type="top10" dxfId="1085" priority="3" rank="1"/>
  </conditionalFormatting>
  <conditionalFormatting sqref="F2">
    <cfRule type="top10" dxfId="1084" priority="5" rank="1"/>
  </conditionalFormatting>
  <conditionalFormatting sqref="G2">
    <cfRule type="top10" dxfId="1083" priority="4" rank="1"/>
  </conditionalFormatting>
  <conditionalFormatting sqref="I2">
    <cfRule type="top10" dxfId="1082" priority="1" rank="1"/>
  </conditionalFormatting>
  <conditionalFormatting sqref="J2">
    <cfRule type="top10" dxfId="1081" priority="2" rank="1"/>
  </conditionalFormatting>
  <hyperlinks>
    <hyperlink ref="Q1" location="'National Rankings'!A1" display="Return to Rankings" xr:uid="{BE15DAE7-EB3F-48EA-90FE-01B36409E893}"/>
  </hyperlink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2B21197-0149-45A5-86B8-D2D741D0C02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6FD4B-667C-412D-B811-DC9AE1BE1B3A}">
  <sheetPr codeName="Sheet33"/>
  <dimension ref="A1:Q1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20</v>
      </c>
      <c r="B2" s="10" t="s">
        <v>38</v>
      </c>
      <c r="C2" s="11">
        <v>44261</v>
      </c>
      <c r="D2" s="12" t="s">
        <v>37</v>
      </c>
      <c r="E2" s="13">
        <v>178</v>
      </c>
      <c r="F2" s="13">
        <v>176</v>
      </c>
      <c r="G2" s="13">
        <v>187</v>
      </c>
      <c r="H2" s="13">
        <v>183</v>
      </c>
      <c r="I2" s="13"/>
      <c r="J2" s="13"/>
      <c r="K2" s="14">
        <v>4</v>
      </c>
      <c r="L2" s="14">
        <v>724</v>
      </c>
      <c r="M2" s="15">
        <v>181</v>
      </c>
      <c r="N2" s="16">
        <v>9</v>
      </c>
      <c r="O2" s="17">
        <v>190</v>
      </c>
    </row>
    <row r="3" spans="1:17" x14ac:dyDescent="0.25">
      <c r="A3" s="9" t="s">
        <v>20</v>
      </c>
      <c r="B3" s="10" t="s">
        <v>38</v>
      </c>
      <c r="C3" s="11">
        <v>44289</v>
      </c>
      <c r="D3" s="12" t="s">
        <v>37</v>
      </c>
      <c r="E3" s="13">
        <v>172</v>
      </c>
      <c r="F3" s="13">
        <v>178</v>
      </c>
      <c r="G3" s="13">
        <v>159</v>
      </c>
      <c r="H3" s="13">
        <v>170</v>
      </c>
      <c r="I3" s="13"/>
      <c r="J3" s="13"/>
      <c r="K3" s="14">
        <v>4</v>
      </c>
      <c r="L3" s="14">
        <v>679</v>
      </c>
      <c r="M3" s="15">
        <v>169.75</v>
      </c>
      <c r="N3" s="16">
        <v>4</v>
      </c>
      <c r="O3" s="17">
        <v>173.75</v>
      </c>
    </row>
    <row r="4" spans="1:17" x14ac:dyDescent="0.25">
      <c r="A4" s="9" t="s">
        <v>20</v>
      </c>
      <c r="B4" s="10" t="s">
        <v>38</v>
      </c>
      <c r="C4" s="11">
        <v>44318</v>
      </c>
      <c r="D4" s="12" t="s">
        <v>37</v>
      </c>
      <c r="E4" s="13">
        <v>184</v>
      </c>
      <c r="F4" s="13">
        <v>180</v>
      </c>
      <c r="G4" s="13">
        <v>183</v>
      </c>
      <c r="H4" s="13">
        <v>168</v>
      </c>
      <c r="I4" s="13"/>
      <c r="J4" s="13"/>
      <c r="K4" s="14">
        <v>4</v>
      </c>
      <c r="L4" s="14">
        <v>715</v>
      </c>
      <c r="M4" s="15">
        <v>178.75</v>
      </c>
      <c r="N4" s="16">
        <v>11</v>
      </c>
      <c r="O4" s="17">
        <v>189.75</v>
      </c>
    </row>
    <row r="5" spans="1:17" x14ac:dyDescent="0.25">
      <c r="A5" s="9" t="s">
        <v>23</v>
      </c>
      <c r="B5" s="10" t="s">
        <v>66</v>
      </c>
      <c r="C5" s="11">
        <v>44331</v>
      </c>
      <c r="D5" s="12" t="s">
        <v>28</v>
      </c>
      <c r="E5" s="13">
        <v>174</v>
      </c>
      <c r="F5" s="13">
        <v>173</v>
      </c>
      <c r="G5" s="13">
        <v>194</v>
      </c>
      <c r="H5" s="13">
        <v>176</v>
      </c>
      <c r="I5" s="13"/>
      <c r="J5" s="13"/>
      <c r="K5" s="14">
        <v>4</v>
      </c>
      <c r="L5" s="14">
        <v>717</v>
      </c>
      <c r="M5" s="15">
        <v>179.25</v>
      </c>
      <c r="N5" s="16">
        <v>5</v>
      </c>
      <c r="O5" s="17">
        <v>184.25</v>
      </c>
    </row>
    <row r="6" spans="1:17" x14ac:dyDescent="0.25">
      <c r="A6" s="9" t="s">
        <v>23</v>
      </c>
      <c r="B6" s="10" t="s">
        <v>66</v>
      </c>
      <c r="C6" s="11">
        <v>44352</v>
      </c>
      <c r="D6" s="12" t="s">
        <v>37</v>
      </c>
      <c r="E6" s="13">
        <v>176</v>
      </c>
      <c r="F6" s="13">
        <v>188</v>
      </c>
      <c r="G6" s="13">
        <v>176</v>
      </c>
      <c r="H6" s="13">
        <v>182</v>
      </c>
      <c r="I6" s="13">
        <v>176</v>
      </c>
      <c r="J6" s="13">
        <v>186</v>
      </c>
      <c r="K6" s="14">
        <v>6</v>
      </c>
      <c r="L6" s="14">
        <v>1084</v>
      </c>
      <c r="M6" s="15">
        <v>180.66666666666666</v>
      </c>
      <c r="N6" s="16">
        <v>26</v>
      </c>
      <c r="O6" s="17">
        <v>206.66666666666666</v>
      </c>
    </row>
    <row r="7" spans="1:17" x14ac:dyDescent="0.25">
      <c r="A7" s="9" t="s">
        <v>20</v>
      </c>
      <c r="B7" s="10" t="s">
        <v>38</v>
      </c>
      <c r="C7" s="11">
        <v>44380</v>
      </c>
      <c r="D7" s="12" t="s">
        <v>37</v>
      </c>
      <c r="E7" s="13">
        <v>175</v>
      </c>
      <c r="F7" s="13">
        <v>183</v>
      </c>
      <c r="G7" s="13">
        <v>177</v>
      </c>
      <c r="H7" s="13">
        <v>171</v>
      </c>
      <c r="I7" s="13"/>
      <c r="J7" s="13"/>
      <c r="K7" s="14">
        <v>4</v>
      </c>
      <c r="L7" s="14">
        <v>706</v>
      </c>
      <c r="M7" s="15">
        <v>176.5</v>
      </c>
      <c r="N7" s="16">
        <v>6</v>
      </c>
      <c r="O7" s="17">
        <v>182.5</v>
      </c>
    </row>
    <row r="8" spans="1:17" x14ac:dyDescent="0.25">
      <c r="A8" s="9" t="s">
        <v>23</v>
      </c>
      <c r="B8" s="10" t="s">
        <v>66</v>
      </c>
      <c r="C8" s="11">
        <v>44394</v>
      </c>
      <c r="D8" s="12" t="s">
        <v>28</v>
      </c>
      <c r="E8" s="13">
        <v>174</v>
      </c>
      <c r="F8" s="13">
        <v>178</v>
      </c>
      <c r="G8" s="13">
        <v>176</v>
      </c>
      <c r="H8" s="13">
        <v>181</v>
      </c>
      <c r="I8" s="13"/>
      <c r="J8" s="13"/>
      <c r="K8" s="14">
        <v>4</v>
      </c>
      <c r="L8" s="14">
        <v>709</v>
      </c>
      <c r="M8" s="15">
        <v>177.25</v>
      </c>
      <c r="N8" s="16">
        <v>5</v>
      </c>
      <c r="O8" s="17">
        <v>182.25</v>
      </c>
    </row>
    <row r="9" spans="1:17" x14ac:dyDescent="0.25">
      <c r="A9" s="9" t="s">
        <v>20</v>
      </c>
      <c r="B9" s="10" t="s">
        <v>38</v>
      </c>
      <c r="C9" s="11">
        <v>44415</v>
      </c>
      <c r="D9" s="12" t="s">
        <v>37</v>
      </c>
      <c r="E9" s="13">
        <v>183</v>
      </c>
      <c r="F9" s="13">
        <v>181</v>
      </c>
      <c r="G9" s="13">
        <v>170</v>
      </c>
      <c r="H9" s="13">
        <v>179</v>
      </c>
      <c r="I9" s="13"/>
      <c r="J9" s="13"/>
      <c r="K9" s="14">
        <v>4</v>
      </c>
      <c r="L9" s="14">
        <v>713</v>
      </c>
      <c r="M9" s="15">
        <v>178.25</v>
      </c>
      <c r="N9" s="16">
        <v>6</v>
      </c>
      <c r="O9" s="17">
        <v>184.25</v>
      </c>
    </row>
    <row r="10" spans="1:17" x14ac:dyDescent="0.25">
      <c r="A10" s="9" t="s">
        <v>23</v>
      </c>
      <c r="B10" s="10" t="s">
        <v>66</v>
      </c>
      <c r="C10" s="11">
        <v>44422</v>
      </c>
      <c r="D10" s="12" t="s">
        <v>28</v>
      </c>
      <c r="E10" s="13">
        <v>175</v>
      </c>
      <c r="F10" s="13">
        <v>184</v>
      </c>
      <c r="G10" s="13">
        <v>177</v>
      </c>
      <c r="H10" s="13">
        <v>182</v>
      </c>
      <c r="I10" s="13"/>
      <c r="J10" s="13"/>
      <c r="K10" s="14">
        <v>4</v>
      </c>
      <c r="L10" s="14">
        <v>718</v>
      </c>
      <c r="M10" s="15">
        <v>179.5</v>
      </c>
      <c r="N10" s="16">
        <v>5</v>
      </c>
      <c r="O10" s="17">
        <v>184.5</v>
      </c>
    </row>
    <row r="11" spans="1:17" x14ac:dyDescent="0.25">
      <c r="A11" s="9" t="s">
        <v>20</v>
      </c>
      <c r="B11" s="10" t="s">
        <v>66</v>
      </c>
      <c r="C11" s="11">
        <v>44471</v>
      </c>
      <c r="D11" s="12" t="s">
        <v>37</v>
      </c>
      <c r="E11" s="13">
        <v>183</v>
      </c>
      <c r="F11" s="13">
        <v>180</v>
      </c>
      <c r="G11" s="13">
        <v>189</v>
      </c>
      <c r="H11" s="13">
        <v>191</v>
      </c>
      <c r="I11" s="13">
        <v>187</v>
      </c>
      <c r="J11" s="13">
        <v>186</v>
      </c>
      <c r="K11" s="14">
        <v>6</v>
      </c>
      <c r="L11" s="14">
        <v>1116</v>
      </c>
      <c r="M11" s="15">
        <v>186</v>
      </c>
      <c r="N11" s="16">
        <v>26</v>
      </c>
      <c r="O11" s="17">
        <v>212</v>
      </c>
    </row>
    <row r="12" spans="1:17" x14ac:dyDescent="0.25">
      <c r="A12" s="9" t="s">
        <v>20</v>
      </c>
      <c r="B12" s="10" t="s">
        <v>38</v>
      </c>
      <c r="C12" s="11">
        <v>44506</v>
      </c>
      <c r="D12" s="12" t="s">
        <v>37</v>
      </c>
      <c r="E12" s="13">
        <v>161</v>
      </c>
      <c r="F12" s="13">
        <v>175</v>
      </c>
      <c r="G12" s="13">
        <v>178</v>
      </c>
      <c r="H12" s="13">
        <v>175</v>
      </c>
      <c r="I12" s="13"/>
      <c r="J12" s="13"/>
      <c r="K12" s="14">
        <v>4</v>
      </c>
      <c r="L12" s="14">
        <v>689</v>
      </c>
      <c r="M12" s="15">
        <v>172.25</v>
      </c>
      <c r="N12" s="16">
        <v>4</v>
      </c>
      <c r="O12" s="17">
        <v>176.25</v>
      </c>
    </row>
    <row r="13" spans="1:17" x14ac:dyDescent="0.25">
      <c r="A13" s="9" t="s">
        <v>103</v>
      </c>
      <c r="B13" s="10" t="s">
        <v>66</v>
      </c>
      <c r="C13" s="11">
        <v>44520</v>
      </c>
      <c r="D13" s="12" t="s">
        <v>28</v>
      </c>
      <c r="E13" s="13">
        <v>184</v>
      </c>
      <c r="F13" s="13">
        <v>181</v>
      </c>
      <c r="G13" s="13">
        <v>191</v>
      </c>
      <c r="H13" s="13">
        <v>190</v>
      </c>
      <c r="I13" s="13">
        <v>184</v>
      </c>
      <c r="J13" s="13"/>
      <c r="K13" s="14">
        <v>5</v>
      </c>
      <c r="L13" s="14">
        <v>930</v>
      </c>
      <c r="M13" s="15">
        <v>186</v>
      </c>
      <c r="N13" s="16">
        <v>15</v>
      </c>
      <c r="O13" s="17">
        <v>201</v>
      </c>
    </row>
    <row r="15" spans="1:17" x14ac:dyDescent="0.25">
      <c r="K15" s="7">
        <f>SUM(K2:K14)</f>
        <v>53</v>
      </c>
      <c r="L15" s="7">
        <f>SUM(L2:L14)</f>
        <v>9500</v>
      </c>
      <c r="M15" s="8">
        <f>SUM(L15/K15)</f>
        <v>179.24528301886792</v>
      </c>
      <c r="N15" s="7">
        <f>SUM(N2:N14)</f>
        <v>122</v>
      </c>
      <c r="O15" s="8">
        <f>SUM(M15+N15)</f>
        <v>301.24528301886789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6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3:J3 B3:C3" name="Range1_5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4:J4 B4:C4" name="Range1_10"/>
    <protectedRange algorithmName="SHA-512" hashValue="ON39YdpmFHfN9f47KpiRvqrKx0V9+erV1CNkpWzYhW/Qyc6aT8rEyCrvauWSYGZK2ia3o7vd3akF07acHAFpOA==" saltValue="yVW9XmDwTqEnmpSGai0KYg==" spinCount="100000" sqref="D4" name="Range1_1_8"/>
    <protectedRange algorithmName="SHA-512" hashValue="ON39YdpmFHfN9f47KpiRvqrKx0V9+erV1CNkpWzYhW/Qyc6aT8rEyCrvauWSYGZK2ia3o7vd3akF07acHAFpOA==" saltValue="yVW9XmDwTqEnmpSGai0KYg==" spinCount="100000" sqref="B5:C5 E5:J5" name="Range1_6_1_1_1"/>
    <protectedRange algorithmName="SHA-512" hashValue="ON39YdpmFHfN9f47KpiRvqrKx0V9+erV1CNkpWzYhW/Qyc6aT8rEyCrvauWSYGZK2ia3o7vd3akF07acHAFpOA==" saltValue="yVW9XmDwTqEnmpSGai0KYg==" spinCount="100000" sqref="D5" name="Range1_1_6_1_1_2"/>
    <protectedRange algorithmName="SHA-512" hashValue="ON39YdpmFHfN9f47KpiRvqrKx0V9+erV1CNkpWzYhW/Qyc6aT8rEyCrvauWSYGZK2ia3o7vd3akF07acHAFpOA==" saltValue="yVW9XmDwTqEnmpSGai0KYg==" spinCount="100000" sqref="B6:C6 E6:J6" name="Range1_6_1_1"/>
    <protectedRange algorithmName="SHA-512" hashValue="ON39YdpmFHfN9f47KpiRvqrKx0V9+erV1CNkpWzYhW/Qyc6aT8rEyCrvauWSYGZK2ia3o7vd3akF07acHAFpOA==" saltValue="yVW9XmDwTqEnmpSGai0KYg==" spinCount="100000" sqref="D6" name="Range1_1_6_1_1"/>
    <protectedRange algorithmName="SHA-512" hashValue="ON39YdpmFHfN9f47KpiRvqrKx0V9+erV1CNkpWzYhW/Qyc6aT8rEyCrvauWSYGZK2ia3o7vd3akF07acHAFpOA==" saltValue="yVW9XmDwTqEnmpSGai0KYg==" spinCount="100000" sqref="E7:J7 B7:C7" name="Range1_14"/>
    <protectedRange algorithmName="SHA-512" hashValue="ON39YdpmFHfN9f47KpiRvqrKx0V9+erV1CNkpWzYhW/Qyc6aT8rEyCrvauWSYGZK2ia3o7vd3akF07acHAFpOA==" saltValue="yVW9XmDwTqEnmpSGai0KYg==" spinCount="100000" sqref="D7" name="Range1_1_12"/>
    <protectedRange algorithmName="SHA-512" hashValue="ON39YdpmFHfN9f47KpiRvqrKx0V9+erV1CNkpWzYhW/Qyc6aT8rEyCrvauWSYGZK2ia3o7vd3akF07acHAFpOA==" saltValue="yVW9XmDwTqEnmpSGai0KYg==" spinCount="100000" sqref="B8 E8:J8" name="Range1_6_1_1_5"/>
    <protectedRange algorithmName="SHA-512" hashValue="ON39YdpmFHfN9f47KpiRvqrKx0V9+erV1CNkpWzYhW/Qyc6aT8rEyCrvauWSYGZK2ia3o7vd3akF07acHAFpOA==" saltValue="yVW9XmDwTqEnmpSGai0KYg==" spinCount="100000" sqref="D8" name="Range1_1_6_1_1_6"/>
    <protectedRange algorithmName="SHA-512" hashValue="ON39YdpmFHfN9f47KpiRvqrKx0V9+erV1CNkpWzYhW/Qyc6aT8rEyCrvauWSYGZK2ia3o7vd3akF07acHAFpOA==" saltValue="yVW9XmDwTqEnmpSGai0KYg==" spinCount="100000" sqref="C9" name="Range1_1_2_5"/>
    <protectedRange algorithmName="SHA-512" hashValue="ON39YdpmFHfN9f47KpiRvqrKx0V9+erV1CNkpWzYhW/Qyc6aT8rEyCrvauWSYGZK2ia3o7vd3akF07acHAFpOA==" saltValue="yVW9XmDwTqEnmpSGai0KYg==" spinCount="100000" sqref="D9" name="Range1_1_1_2_3"/>
    <protectedRange algorithmName="SHA-512" hashValue="ON39YdpmFHfN9f47KpiRvqrKx0V9+erV1CNkpWzYhW/Qyc6aT8rEyCrvauWSYGZK2ia3o7vd3akF07acHAFpOA==" saltValue="yVW9XmDwTqEnmpSGai0KYg==" spinCount="100000" sqref="E9:J9 B9" name="Range1_21"/>
    <protectedRange algorithmName="SHA-512" hashValue="ON39YdpmFHfN9f47KpiRvqrKx0V9+erV1CNkpWzYhW/Qyc6aT8rEyCrvauWSYGZK2ia3o7vd3akF07acHAFpOA==" saltValue="yVW9XmDwTqEnmpSGai0KYg==" spinCount="100000" sqref="I10:J10 B10:C10" name="Range1_8_9"/>
    <protectedRange algorithmName="SHA-512" hashValue="ON39YdpmFHfN9f47KpiRvqrKx0V9+erV1CNkpWzYhW/Qyc6aT8rEyCrvauWSYGZK2ia3o7vd3akF07acHAFpOA==" saltValue="yVW9XmDwTqEnmpSGai0KYg==" spinCount="100000" sqref="D10" name="Range1_1_6_2"/>
    <protectedRange algorithmName="SHA-512" hashValue="ON39YdpmFHfN9f47KpiRvqrKx0V9+erV1CNkpWzYhW/Qyc6aT8rEyCrvauWSYGZK2ia3o7vd3akF07acHAFpOA==" saltValue="yVW9XmDwTqEnmpSGai0KYg==" spinCount="100000" sqref="E10:H10" name="Range1_3_2_4"/>
    <protectedRange algorithmName="SHA-512" hashValue="ON39YdpmFHfN9f47KpiRvqrKx0V9+erV1CNkpWzYhW/Qyc6aT8rEyCrvauWSYGZK2ia3o7vd3akF07acHAFpOA==" saltValue="yVW9XmDwTqEnmpSGai0KYg==" spinCount="100000" sqref="E11:J11 B11:C11" name="Range1_9_1"/>
    <protectedRange algorithmName="SHA-512" hashValue="ON39YdpmFHfN9f47KpiRvqrKx0V9+erV1CNkpWzYhW/Qyc6aT8rEyCrvauWSYGZK2ia3o7vd3akF07acHAFpOA==" saltValue="yVW9XmDwTqEnmpSGai0KYg==" spinCount="100000" sqref="D11" name="Range1_1_7_1"/>
    <protectedRange algorithmName="SHA-512" hashValue="ON39YdpmFHfN9f47KpiRvqrKx0V9+erV1CNkpWzYhW/Qyc6aT8rEyCrvauWSYGZK2ia3o7vd3akF07acHAFpOA==" saltValue="yVW9XmDwTqEnmpSGai0KYg==" spinCount="100000" sqref="E12:J12 B12:C12" name="Range1_30"/>
    <protectedRange algorithmName="SHA-512" hashValue="ON39YdpmFHfN9f47KpiRvqrKx0V9+erV1CNkpWzYhW/Qyc6aT8rEyCrvauWSYGZK2ia3o7vd3akF07acHAFpOA==" saltValue="yVW9XmDwTqEnmpSGai0KYg==" spinCount="100000" sqref="D12" name="Range1_1_21"/>
    <protectedRange algorithmName="SHA-512" hashValue="ON39YdpmFHfN9f47KpiRvqrKx0V9+erV1CNkpWzYhW/Qyc6aT8rEyCrvauWSYGZK2ia3o7vd3akF07acHAFpOA==" saltValue="yVW9XmDwTqEnmpSGai0KYg==" spinCount="100000" sqref="B13:C13 I13:J13" name="Range1_16"/>
    <protectedRange algorithmName="SHA-512" hashValue="ON39YdpmFHfN9f47KpiRvqrKx0V9+erV1CNkpWzYhW/Qyc6aT8rEyCrvauWSYGZK2ia3o7vd3akF07acHAFpOA==" saltValue="yVW9XmDwTqEnmpSGai0KYg==" spinCount="100000" sqref="D13" name="Range1_1_12_1"/>
    <protectedRange algorithmName="SHA-512" hashValue="ON39YdpmFHfN9f47KpiRvqrKx0V9+erV1CNkpWzYhW/Qyc6aT8rEyCrvauWSYGZK2ia3o7vd3akF07acHAFpOA==" saltValue="yVW9XmDwTqEnmpSGai0KYg==" spinCount="100000" sqref="E13:H13" name="Range1_3_6"/>
  </protectedRanges>
  <conditionalFormatting sqref="I2">
    <cfRule type="top10" dxfId="1080" priority="72" rank="1"/>
  </conditionalFormatting>
  <conditionalFormatting sqref="H2">
    <cfRule type="top10" dxfId="1079" priority="68" rank="1"/>
  </conditionalFormatting>
  <conditionalFormatting sqref="J2">
    <cfRule type="top10" dxfId="1078" priority="69" rank="1"/>
  </conditionalFormatting>
  <conditionalFormatting sqref="G2">
    <cfRule type="top10" dxfId="1077" priority="71" rank="1"/>
  </conditionalFormatting>
  <conditionalFormatting sqref="F2">
    <cfRule type="top10" dxfId="1076" priority="70" rank="1"/>
  </conditionalFormatting>
  <conditionalFormatting sqref="E2">
    <cfRule type="top10" dxfId="1075" priority="67" rank="1"/>
  </conditionalFormatting>
  <conditionalFormatting sqref="I3">
    <cfRule type="top10" dxfId="1074" priority="66" rank="1"/>
  </conditionalFormatting>
  <conditionalFormatting sqref="H3">
    <cfRule type="top10" dxfId="1073" priority="62" rank="1"/>
  </conditionalFormatting>
  <conditionalFormatting sqref="J3">
    <cfRule type="top10" dxfId="1072" priority="63" rank="1"/>
  </conditionalFormatting>
  <conditionalFormatting sqref="G3">
    <cfRule type="top10" dxfId="1071" priority="65" rank="1"/>
  </conditionalFormatting>
  <conditionalFormatting sqref="F3">
    <cfRule type="top10" dxfId="1070" priority="64" rank="1"/>
  </conditionalFormatting>
  <conditionalFormatting sqref="E3">
    <cfRule type="top10" dxfId="1069" priority="61" rank="1"/>
  </conditionalFormatting>
  <conditionalFormatting sqref="I4">
    <cfRule type="top10" dxfId="1068" priority="60" rank="1"/>
  </conditionalFormatting>
  <conditionalFormatting sqref="H4">
    <cfRule type="top10" dxfId="1067" priority="56" rank="1"/>
  </conditionalFormatting>
  <conditionalFormatting sqref="J4">
    <cfRule type="top10" dxfId="1066" priority="57" rank="1"/>
  </conditionalFormatting>
  <conditionalFormatting sqref="G4">
    <cfRule type="top10" dxfId="1065" priority="59" rank="1"/>
  </conditionalFormatting>
  <conditionalFormatting sqref="F4">
    <cfRule type="top10" dxfId="1064" priority="58" rank="1"/>
  </conditionalFormatting>
  <conditionalFormatting sqref="E4">
    <cfRule type="top10" dxfId="1063" priority="55" rank="1"/>
  </conditionalFormatting>
  <conditionalFormatting sqref="E5">
    <cfRule type="top10" dxfId="1062" priority="54" rank="1"/>
  </conditionalFormatting>
  <conditionalFormatting sqref="F5">
    <cfRule type="top10" dxfId="1061" priority="53" rank="1"/>
  </conditionalFormatting>
  <conditionalFormatting sqref="G5">
    <cfRule type="top10" dxfId="1060" priority="52" rank="1"/>
  </conditionalFormatting>
  <conditionalFormatting sqref="H5">
    <cfRule type="top10" dxfId="1059" priority="51" rank="1"/>
  </conditionalFormatting>
  <conditionalFormatting sqref="I5">
    <cfRule type="top10" dxfId="1058" priority="50" rank="1"/>
  </conditionalFormatting>
  <conditionalFormatting sqref="J5">
    <cfRule type="top10" dxfId="1057" priority="49" rank="1"/>
  </conditionalFormatting>
  <conditionalFormatting sqref="E6">
    <cfRule type="top10" dxfId="1056" priority="48" rank="1"/>
  </conditionalFormatting>
  <conditionalFormatting sqref="F6">
    <cfRule type="top10" dxfId="1055" priority="47" rank="1"/>
  </conditionalFormatting>
  <conditionalFormatting sqref="G6">
    <cfRule type="top10" dxfId="1054" priority="46" rank="1"/>
  </conditionalFormatting>
  <conditionalFormatting sqref="H6">
    <cfRule type="top10" dxfId="1053" priority="45" rank="1"/>
  </conditionalFormatting>
  <conditionalFormatting sqref="I6">
    <cfRule type="top10" dxfId="1052" priority="44" rank="1"/>
  </conditionalFormatting>
  <conditionalFormatting sqref="J6">
    <cfRule type="top10" dxfId="1051" priority="43" rank="1"/>
  </conditionalFormatting>
  <conditionalFormatting sqref="I7">
    <cfRule type="top10" dxfId="1050" priority="42" rank="1"/>
  </conditionalFormatting>
  <conditionalFormatting sqref="H7">
    <cfRule type="top10" dxfId="1049" priority="38" rank="1"/>
  </conditionalFormatting>
  <conditionalFormatting sqref="J7">
    <cfRule type="top10" dxfId="1048" priority="39" rank="1"/>
  </conditionalFormatting>
  <conditionalFormatting sqref="G7">
    <cfRule type="top10" dxfId="1047" priority="41" rank="1"/>
  </conditionalFormatting>
  <conditionalFormatting sqref="F7">
    <cfRule type="top10" dxfId="1046" priority="40" rank="1"/>
  </conditionalFormatting>
  <conditionalFormatting sqref="E7">
    <cfRule type="top10" dxfId="1045" priority="37" rank="1"/>
  </conditionalFormatting>
  <conditionalFormatting sqref="E8">
    <cfRule type="top10" dxfId="1044" priority="36" rank="1"/>
  </conditionalFormatting>
  <conditionalFormatting sqref="F8">
    <cfRule type="top10" dxfId="1043" priority="35" rank="1"/>
  </conditionalFormatting>
  <conditionalFormatting sqref="G8">
    <cfRule type="top10" dxfId="1042" priority="34" rank="1"/>
  </conditionalFormatting>
  <conditionalFormatting sqref="H8">
    <cfRule type="top10" dxfId="1041" priority="33" rank="1"/>
  </conditionalFormatting>
  <conditionalFormatting sqref="I8">
    <cfRule type="top10" dxfId="1040" priority="32" rank="1"/>
  </conditionalFormatting>
  <conditionalFormatting sqref="J8">
    <cfRule type="top10" dxfId="1039" priority="31" rank="1"/>
  </conditionalFormatting>
  <conditionalFormatting sqref="I9">
    <cfRule type="top10" dxfId="1038" priority="30" rank="1"/>
  </conditionalFormatting>
  <conditionalFormatting sqref="H9">
    <cfRule type="top10" dxfId="1037" priority="26" rank="1"/>
  </conditionalFormatting>
  <conditionalFormatting sqref="J9">
    <cfRule type="top10" dxfId="1036" priority="27" rank="1"/>
  </conditionalFormatting>
  <conditionalFormatting sqref="G9">
    <cfRule type="top10" dxfId="1035" priority="29" rank="1"/>
  </conditionalFormatting>
  <conditionalFormatting sqref="F9">
    <cfRule type="top10" dxfId="1034" priority="28" rank="1"/>
  </conditionalFormatting>
  <conditionalFormatting sqref="E9">
    <cfRule type="top10" dxfId="1033" priority="25" rank="1"/>
  </conditionalFormatting>
  <conditionalFormatting sqref="F10">
    <cfRule type="top10" dxfId="1032" priority="23" rank="1"/>
  </conditionalFormatting>
  <conditionalFormatting sqref="G10">
    <cfRule type="top10" dxfId="1031" priority="22" rank="1"/>
  </conditionalFormatting>
  <conditionalFormatting sqref="H10">
    <cfRule type="top10" dxfId="1030" priority="21" rank="1"/>
  </conditionalFormatting>
  <conditionalFormatting sqref="I10">
    <cfRule type="top10" dxfId="1029" priority="19" rank="1"/>
  </conditionalFormatting>
  <conditionalFormatting sqref="J10">
    <cfRule type="top10" dxfId="1028" priority="20" rank="1"/>
  </conditionalFormatting>
  <conditionalFormatting sqref="E10">
    <cfRule type="top10" dxfId="1027" priority="24" rank="1"/>
  </conditionalFormatting>
  <conditionalFormatting sqref="I11">
    <cfRule type="top10" dxfId="1026" priority="18" rank="1"/>
  </conditionalFormatting>
  <conditionalFormatting sqref="H11">
    <cfRule type="top10" dxfId="1025" priority="14" rank="1"/>
  </conditionalFormatting>
  <conditionalFormatting sqref="J11">
    <cfRule type="top10" dxfId="1024" priority="15" rank="1"/>
  </conditionalFormatting>
  <conditionalFormatting sqref="G11">
    <cfRule type="top10" dxfId="1023" priority="17" rank="1"/>
  </conditionalFormatting>
  <conditionalFormatting sqref="F11">
    <cfRule type="top10" dxfId="1022" priority="16" rank="1"/>
  </conditionalFormatting>
  <conditionalFormatting sqref="E11">
    <cfRule type="top10" dxfId="1021" priority="13" rank="1"/>
  </conditionalFormatting>
  <conditionalFormatting sqref="I12">
    <cfRule type="top10" dxfId="1020" priority="12" rank="1"/>
  </conditionalFormatting>
  <conditionalFormatting sqref="H12">
    <cfRule type="top10" dxfId="1019" priority="8" rank="1"/>
  </conditionalFormatting>
  <conditionalFormatting sqref="J12">
    <cfRule type="top10" dxfId="1018" priority="9" rank="1"/>
  </conditionalFormatting>
  <conditionalFormatting sqref="G12">
    <cfRule type="top10" dxfId="1017" priority="11" rank="1"/>
  </conditionalFormatting>
  <conditionalFormatting sqref="F12">
    <cfRule type="top10" dxfId="1016" priority="10" rank="1"/>
  </conditionalFormatting>
  <conditionalFormatting sqref="E12">
    <cfRule type="top10" dxfId="1015" priority="7" rank="1"/>
  </conditionalFormatting>
  <conditionalFormatting sqref="F13">
    <cfRule type="top10" dxfId="1014" priority="5" rank="1"/>
  </conditionalFormatting>
  <conditionalFormatting sqref="G13">
    <cfRule type="top10" dxfId="1013" priority="4" rank="1"/>
  </conditionalFormatting>
  <conditionalFormatting sqref="H13">
    <cfRule type="top10" dxfId="1012" priority="3" rank="1"/>
  </conditionalFormatting>
  <conditionalFormatting sqref="I13">
    <cfRule type="top10" dxfId="1011" priority="1" rank="1"/>
  </conditionalFormatting>
  <conditionalFormatting sqref="J13">
    <cfRule type="top10" dxfId="1010" priority="2" rank="1"/>
  </conditionalFormatting>
  <conditionalFormatting sqref="E13">
    <cfRule type="top10" dxfId="1009" priority="6" rank="1"/>
  </conditionalFormatting>
  <hyperlinks>
    <hyperlink ref="Q1" location="'National Rankings'!A1" display="Return to Rankings" xr:uid="{7C3C7977-5C6F-4FA9-B70E-97DADBE8C6F9}"/>
  </hyperlink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ED47347-8277-4069-B621-DF4923002B2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"/>
  <dimension ref="A1:XFD56"/>
  <sheetViews>
    <sheetView tabSelected="1" workbookViewId="0">
      <selection activeCell="E14" sqref="E14"/>
    </sheetView>
  </sheetViews>
  <sheetFormatPr defaultColWidth="9.140625" defaultRowHeight="15" x14ac:dyDescent="0.25"/>
  <cols>
    <col min="1" max="1" width="9.140625" style="19"/>
    <col min="2" max="2" width="13.42578125" style="19" bestFit="1" customWidth="1"/>
    <col min="3" max="3" width="19.7109375" style="19" customWidth="1"/>
    <col min="4" max="4" width="15.7109375" style="19" bestFit="1" customWidth="1"/>
    <col min="5" max="5" width="16.140625" style="20" bestFit="1" customWidth="1"/>
    <col min="6" max="6" width="9.140625" style="31"/>
    <col min="7" max="7" width="9.140625" style="19"/>
    <col min="8" max="8" width="16.28515625" style="31" bestFit="1" customWidth="1"/>
    <col min="9" max="9" width="3.7109375" style="19" hidden="1" customWidth="1"/>
    <col min="10" max="10" width="0" style="19" hidden="1" customWidth="1"/>
    <col min="11" max="11" width="13.42578125" style="19" hidden="1" customWidth="1"/>
    <col min="12" max="12" width="29.5703125" style="19" hidden="1" customWidth="1"/>
    <col min="13" max="13" width="16" style="19" hidden="1" customWidth="1"/>
    <col min="14" max="14" width="16.85546875" style="19" hidden="1" customWidth="1"/>
    <col min="15" max="15" width="15.85546875" style="31" hidden="1" customWidth="1"/>
    <col min="16" max="17" width="0" style="19" hidden="1" customWidth="1"/>
    <col min="18" max="16384" width="9.140625" style="19"/>
  </cols>
  <sheetData>
    <row r="1" spans="1:15" x14ac:dyDescent="0.25">
      <c r="A1" s="23"/>
      <c r="B1" s="23"/>
      <c r="C1" s="23"/>
      <c r="D1" s="23"/>
      <c r="E1" s="24"/>
      <c r="F1" s="29"/>
      <c r="G1" s="23"/>
      <c r="H1" s="29"/>
      <c r="J1" s="23"/>
      <c r="K1" s="23"/>
      <c r="L1" s="23"/>
      <c r="M1" s="23"/>
      <c r="N1" s="24"/>
      <c r="O1" s="29"/>
    </row>
    <row r="2" spans="1:15" ht="28.5" x14ac:dyDescent="0.45">
      <c r="A2" s="23"/>
      <c r="B2" s="26"/>
      <c r="C2" s="46" t="s">
        <v>27</v>
      </c>
      <c r="D2" s="26"/>
      <c r="E2" s="27"/>
      <c r="F2" s="32"/>
      <c r="G2" s="26"/>
      <c r="H2" s="32"/>
      <c r="I2" s="28"/>
      <c r="J2" s="23"/>
      <c r="K2" s="26"/>
      <c r="L2" s="50" t="s">
        <v>27</v>
      </c>
      <c r="M2" s="26"/>
      <c r="N2" s="27"/>
      <c r="O2" s="32"/>
    </row>
    <row r="3" spans="1:15" ht="18.75" x14ac:dyDescent="0.3">
      <c r="A3" s="23"/>
      <c r="B3" s="23"/>
      <c r="C3" s="23"/>
      <c r="D3" s="25" t="s">
        <v>30</v>
      </c>
      <c r="E3" s="24"/>
      <c r="F3" s="29"/>
      <c r="G3" s="23"/>
      <c r="H3" s="29"/>
      <c r="J3" s="23"/>
      <c r="K3" s="23"/>
      <c r="L3" s="25" t="s">
        <v>31</v>
      </c>
      <c r="M3" s="25"/>
      <c r="N3" s="24"/>
      <c r="O3" s="29"/>
    </row>
    <row r="4" spans="1:15" x14ac:dyDescent="0.25">
      <c r="A4" s="23"/>
      <c r="B4" s="23"/>
      <c r="C4" s="23"/>
      <c r="D4" s="23"/>
      <c r="E4" s="24"/>
      <c r="F4" s="29"/>
      <c r="G4" s="23"/>
      <c r="H4" s="29"/>
      <c r="J4" s="23"/>
      <c r="K4" s="23"/>
      <c r="L4" s="23"/>
      <c r="M4" s="23"/>
      <c r="N4" s="24"/>
      <c r="O4" s="29"/>
    </row>
    <row r="5" spans="1:15" x14ac:dyDescent="0.25">
      <c r="A5" s="23"/>
      <c r="B5" s="23"/>
      <c r="C5" s="23"/>
      <c r="D5" s="23"/>
      <c r="E5" s="24"/>
      <c r="F5" s="29"/>
      <c r="G5" s="23"/>
      <c r="H5" s="29"/>
      <c r="J5" s="23"/>
      <c r="K5" s="23"/>
      <c r="L5" s="23"/>
      <c r="M5" s="23"/>
      <c r="N5" s="24"/>
      <c r="O5" s="29"/>
    </row>
    <row r="6" spans="1:15" ht="18.75" x14ac:dyDescent="0.4">
      <c r="A6" s="21" t="s">
        <v>0</v>
      </c>
      <c r="B6" s="21" t="s">
        <v>1</v>
      </c>
      <c r="C6" s="21" t="s">
        <v>2</v>
      </c>
      <c r="D6" s="21" t="s">
        <v>11</v>
      </c>
      <c r="E6" s="22" t="s">
        <v>16</v>
      </c>
      <c r="F6" s="30" t="s">
        <v>17</v>
      </c>
      <c r="G6" s="21" t="s">
        <v>14</v>
      </c>
      <c r="H6" s="30" t="s">
        <v>18</v>
      </c>
      <c r="J6" s="21" t="s">
        <v>0</v>
      </c>
      <c r="K6" s="21" t="s">
        <v>1</v>
      </c>
      <c r="L6" s="21" t="s">
        <v>2</v>
      </c>
      <c r="M6" s="21" t="s">
        <v>11</v>
      </c>
      <c r="N6" s="22" t="s">
        <v>16</v>
      </c>
      <c r="O6" s="30" t="s">
        <v>17</v>
      </c>
    </row>
    <row r="7" spans="1:15" x14ac:dyDescent="0.25">
      <c r="A7" s="19">
        <v>1</v>
      </c>
      <c r="B7" s="19" t="s">
        <v>20</v>
      </c>
      <c r="C7" s="49" t="s">
        <v>35</v>
      </c>
      <c r="D7" s="20">
        <f>SUM('Jerry Willeford'!K41)</f>
        <v>155</v>
      </c>
      <c r="E7" s="20">
        <f>SUM('Jerry Willeford'!L41)</f>
        <v>27895.012000000002</v>
      </c>
      <c r="F7" s="31">
        <f>SUM('Jerry Willeford'!M41)</f>
        <v>179.96781935483872</v>
      </c>
      <c r="G7" s="20">
        <f>SUM('Jerry Willeford'!N41)</f>
        <v>343</v>
      </c>
      <c r="H7" s="31">
        <f>SUM('Jerry Willeford'!O41)</f>
        <v>522.96781935483875</v>
      </c>
      <c r="J7" s="19">
        <v>1</v>
      </c>
      <c r="K7" s="19" t="s">
        <v>20</v>
      </c>
      <c r="L7" s="49" t="s">
        <v>61</v>
      </c>
      <c r="M7" s="20">
        <f>SUM('Doug Gates'!K14)</f>
        <v>58</v>
      </c>
      <c r="N7" s="20">
        <f>SUM('Doug Gates'!L14)</f>
        <v>10768.0301</v>
      </c>
      <c r="O7" s="31">
        <f>SUM('Doug Gates'!M14)</f>
        <v>185.65569137931035</v>
      </c>
    </row>
    <row r="8" spans="1:15" x14ac:dyDescent="0.25">
      <c r="A8" s="19">
        <v>2</v>
      </c>
      <c r="B8" s="19" t="s">
        <v>20</v>
      </c>
      <c r="C8" s="49" t="s">
        <v>34</v>
      </c>
      <c r="D8" s="20">
        <f>SUM('Tony Carruth'!K31)</f>
        <v>111</v>
      </c>
      <c r="E8" s="20">
        <f>SUM('Tony Carruth'!L31)</f>
        <v>20049.010000000002</v>
      </c>
      <c r="F8" s="31">
        <f>SUM('Tony Carruth'!M31)</f>
        <v>180.62171171171173</v>
      </c>
      <c r="G8" s="20">
        <f>SUM('Tony Carruth'!N31)</f>
        <v>238</v>
      </c>
      <c r="H8" s="31">
        <f>SUM('Tony Carruth'!O31)</f>
        <v>418.62171171171173</v>
      </c>
      <c r="J8" s="19">
        <v>2</v>
      </c>
      <c r="K8" s="19" t="s">
        <v>20</v>
      </c>
      <c r="L8" s="48" t="s">
        <v>52</v>
      </c>
      <c r="M8" s="20">
        <f>SUM('John Joseph'!K17)</f>
        <v>60</v>
      </c>
      <c r="N8" s="20">
        <f>SUM('John Joseph'!L17)</f>
        <v>11131.011</v>
      </c>
      <c r="O8" s="31">
        <f>SUM('John Joseph'!M17)</f>
        <v>185.51685000000001</v>
      </c>
    </row>
    <row r="9" spans="1:15" x14ac:dyDescent="0.25">
      <c r="A9" s="19">
        <v>3</v>
      </c>
      <c r="B9" s="19" t="s">
        <v>20</v>
      </c>
      <c r="C9" s="47" t="s">
        <v>29</v>
      </c>
      <c r="D9" s="20">
        <f>SUM('Dave Eisenschmied'!K17)</f>
        <v>66</v>
      </c>
      <c r="E9" s="20">
        <f>SUM('Dave Eisenschmied'!L17)</f>
        <v>11889.001</v>
      </c>
      <c r="F9" s="31">
        <f>SUM('Dave Eisenschmied'!M17)</f>
        <v>180.13637878787878</v>
      </c>
      <c r="G9" s="20">
        <f>SUM('Dave Eisenschmied'!N17)</f>
        <v>211</v>
      </c>
      <c r="H9" s="31">
        <f>SUM('Dave Eisenschmied'!O17)</f>
        <v>391.13637878787881</v>
      </c>
      <c r="J9" s="19">
        <v>3</v>
      </c>
      <c r="K9" s="19" t="s">
        <v>20</v>
      </c>
      <c r="L9" s="49" t="s">
        <v>62</v>
      </c>
      <c r="M9" s="20">
        <f>SUM('Pam Gates'!K14)</f>
        <v>58</v>
      </c>
      <c r="N9" s="20">
        <f>SUM('Pam Gates'!L14)</f>
        <v>10728.012000000001</v>
      </c>
      <c r="O9" s="31">
        <f>SUM('Pam Gates'!M14)</f>
        <v>184.96572413793103</v>
      </c>
    </row>
    <row r="10" spans="1:15" x14ac:dyDescent="0.25">
      <c r="A10" s="19">
        <v>4</v>
      </c>
      <c r="B10" s="19" t="s">
        <v>20</v>
      </c>
      <c r="C10" s="49" t="s">
        <v>61</v>
      </c>
      <c r="D10" s="20">
        <f>SUM('Doug Gates'!K14)</f>
        <v>58</v>
      </c>
      <c r="E10" s="20">
        <f>SUM('Doug Gates'!L14)</f>
        <v>10768.0301</v>
      </c>
      <c r="F10" s="31">
        <f>SUM('Doug Gates'!M14)</f>
        <v>185.65569137931035</v>
      </c>
      <c r="G10" s="20">
        <f>SUM('Doug Gates'!N14)</f>
        <v>153</v>
      </c>
      <c r="H10" s="31">
        <f>SUM('Doug Gates'!O14)</f>
        <v>338.65569137931038</v>
      </c>
      <c r="J10" s="19">
        <v>4</v>
      </c>
      <c r="K10" s="19" t="s">
        <v>20</v>
      </c>
      <c r="L10" s="49" t="s">
        <v>40</v>
      </c>
      <c r="M10" s="20">
        <f>SUM('Brian Vincent'!K10)</f>
        <v>32</v>
      </c>
      <c r="N10" s="20">
        <f>SUM('Brian Vincent'!L10)</f>
        <v>5889.0020000000004</v>
      </c>
      <c r="O10" s="31">
        <f>SUM('Brian Vincent'!M10)</f>
        <v>184.03131250000001</v>
      </c>
    </row>
    <row r="11" spans="1:15" x14ac:dyDescent="0.25">
      <c r="A11" s="19">
        <v>5</v>
      </c>
      <c r="B11" s="19" t="s">
        <v>20</v>
      </c>
      <c r="C11" s="48" t="s">
        <v>52</v>
      </c>
      <c r="D11" s="20">
        <f>SUM('John Joseph'!K17)</f>
        <v>60</v>
      </c>
      <c r="E11" s="20">
        <f>SUM('John Joseph'!L17)</f>
        <v>11131.011</v>
      </c>
      <c r="F11" s="31">
        <f>SUM('John Joseph'!M17)</f>
        <v>185.51685000000001</v>
      </c>
      <c r="G11" s="20">
        <f>SUM('John Joseph'!N17)</f>
        <v>146</v>
      </c>
      <c r="H11" s="31">
        <f>SUM('John Joseph'!O17)</f>
        <v>331.51684999999998</v>
      </c>
      <c r="J11" s="19">
        <v>5</v>
      </c>
      <c r="K11" s="19" t="s">
        <v>20</v>
      </c>
      <c r="L11" s="49" t="s">
        <v>86</v>
      </c>
      <c r="M11" s="20">
        <f>SUM('Steve Gilliam'!K14)</f>
        <v>44</v>
      </c>
      <c r="N11" s="20">
        <f>SUM('Steve Gilliam'!L14)</f>
        <v>8050</v>
      </c>
      <c r="O11" s="31">
        <f>SUM('Steve Gilliam'!M14)</f>
        <v>182.95454545454547</v>
      </c>
    </row>
    <row r="12" spans="1:15" x14ac:dyDescent="0.25">
      <c r="A12" s="19">
        <v>6</v>
      </c>
      <c r="B12" s="19" t="s">
        <v>20</v>
      </c>
      <c r="C12" s="49" t="s">
        <v>62</v>
      </c>
      <c r="D12" s="20">
        <f>SUM('Pam Gates'!K14)</f>
        <v>58</v>
      </c>
      <c r="E12" s="20">
        <f>SUM('Pam Gates'!L14)</f>
        <v>10728.012000000001</v>
      </c>
      <c r="F12" s="31">
        <f>SUM('Pam Gates'!M14)</f>
        <v>184.96572413793103</v>
      </c>
      <c r="G12" s="20">
        <f>SUM('Pam Gates'!N14)</f>
        <v>142</v>
      </c>
      <c r="H12" s="31">
        <f>SUM('Pam Gates'!O14)</f>
        <v>326.96572413793103</v>
      </c>
      <c r="J12" s="19">
        <v>6</v>
      </c>
      <c r="K12" s="19" t="s">
        <v>20</v>
      </c>
      <c r="L12" s="48" t="s">
        <v>51</v>
      </c>
      <c r="M12" s="20">
        <f>SUM('Bill Poor'!K22)</f>
        <v>84</v>
      </c>
      <c r="N12" s="20">
        <f>SUM('Bill Poor'!L22)</f>
        <v>15368.101000000001</v>
      </c>
      <c r="O12" s="31">
        <f>SUM('Bill Poor'!M22)</f>
        <v>182.95358333333334</v>
      </c>
    </row>
    <row r="13" spans="1:15" x14ac:dyDescent="0.25">
      <c r="A13" s="19">
        <v>7</v>
      </c>
      <c r="B13" s="19" t="s">
        <v>20</v>
      </c>
      <c r="C13" s="48" t="s">
        <v>51</v>
      </c>
      <c r="D13" s="20">
        <f>SUM('Bill Poor'!K22)</f>
        <v>84</v>
      </c>
      <c r="E13" s="20">
        <f>SUM('Bill Poor'!L22)</f>
        <v>15368.101000000001</v>
      </c>
      <c r="F13" s="31">
        <f>SUM('Bill Poor'!M22)</f>
        <v>182.95358333333334</v>
      </c>
      <c r="G13" s="20">
        <f>SUM('Bill Poor'!N22)</f>
        <v>125</v>
      </c>
      <c r="H13" s="31">
        <f>SUM('Bill Poor'!O22)</f>
        <v>307.95358333333331</v>
      </c>
      <c r="J13" s="19">
        <v>7</v>
      </c>
      <c r="K13" s="19" t="s">
        <v>20</v>
      </c>
      <c r="L13" s="48" t="s">
        <v>54</v>
      </c>
      <c r="M13" s="20">
        <f>SUM('Bob Blain'!K11)</f>
        <v>32</v>
      </c>
      <c r="N13" s="20">
        <f>SUM('Bob Blain'!L11)</f>
        <v>5829.1</v>
      </c>
      <c r="O13" s="31">
        <f>SUM('Bob Blain'!M11)</f>
        <v>182.15937500000001</v>
      </c>
    </row>
    <row r="14" spans="1:15" x14ac:dyDescent="0.25">
      <c r="A14" s="19">
        <v>8</v>
      </c>
      <c r="B14" s="19" t="s">
        <v>20</v>
      </c>
      <c r="C14" s="49" t="s">
        <v>38</v>
      </c>
      <c r="D14" s="20">
        <f>SUM('Ernest Converse'!K15)</f>
        <v>53</v>
      </c>
      <c r="E14" s="20">
        <f>SUM('Ernest Converse'!L15)</f>
        <v>9500</v>
      </c>
      <c r="F14" s="31">
        <f>SUM('Ernest Converse'!M15)</f>
        <v>179.24528301886792</v>
      </c>
      <c r="G14" s="20">
        <f>SUM('Ernest Converse'!N15)</f>
        <v>122</v>
      </c>
      <c r="H14" s="31">
        <f>SUM('Ernest Converse'!O15)</f>
        <v>301.24528301886789</v>
      </c>
      <c r="J14" s="19">
        <v>8</v>
      </c>
      <c r="K14" s="19" t="s">
        <v>20</v>
      </c>
      <c r="L14" s="48" t="s">
        <v>50</v>
      </c>
      <c r="M14" s="20">
        <f>SUM('Frank Baird'!K8)</f>
        <v>20</v>
      </c>
      <c r="N14" s="20">
        <f>SUM('Frank Baird'!L8)</f>
        <v>3630</v>
      </c>
      <c r="O14" s="31">
        <f>SUM('Frank Baird'!M8)</f>
        <v>181.5</v>
      </c>
    </row>
    <row r="15" spans="1:15" x14ac:dyDescent="0.25">
      <c r="A15" s="19">
        <v>9</v>
      </c>
      <c r="B15" s="19" t="s">
        <v>20</v>
      </c>
      <c r="C15" s="49" t="s">
        <v>40</v>
      </c>
      <c r="D15" s="20">
        <f>SUM('Brian Vincent'!K10)</f>
        <v>32</v>
      </c>
      <c r="E15" s="20">
        <f>SUM('Brian Vincent'!L10)</f>
        <v>5889.0020000000004</v>
      </c>
      <c r="F15" s="31">
        <f>SUM('Brian Vincent'!M10)</f>
        <v>184.03131250000001</v>
      </c>
      <c r="G15" s="20">
        <f>SUM('Brian Vincent'!N10)</f>
        <v>113</v>
      </c>
      <c r="H15" s="31">
        <f>SUM('Brian Vincent'!O10)</f>
        <v>297.03131250000001</v>
      </c>
      <c r="J15" s="19">
        <v>9</v>
      </c>
      <c r="K15" s="19" t="s">
        <v>20</v>
      </c>
      <c r="L15" s="49" t="s">
        <v>34</v>
      </c>
      <c r="M15" s="20">
        <f>SUM('Tony Carruth'!K31)</f>
        <v>111</v>
      </c>
      <c r="N15" s="20">
        <f>SUM('Tony Carruth'!L31)</f>
        <v>20049.010000000002</v>
      </c>
      <c r="O15" s="31">
        <f>SUM('Tony Carruth'!M31)</f>
        <v>180.62171171171173</v>
      </c>
    </row>
    <row r="16" spans="1:15" x14ac:dyDescent="0.25">
      <c r="A16" s="19">
        <v>10</v>
      </c>
      <c r="B16" s="19" t="s">
        <v>20</v>
      </c>
      <c r="C16" s="49" t="s">
        <v>36</v>
      </c>
      <c r="D16" s="20">
        <f>SUM('Howard Wilson'!K28)</f>
        <v>98</v>
      </c>
      <c r="E16" s="20">
        <f>SUM('Howard Wilson'!L28)</f>
        <v>17311.004000000001</v>
      </c>
      <c r="F16" s="31">
        <f>SUM('Howard Wilson'!M28)</f>
        <v>176.64289795918367</v>
      </c>
      <c r="G16" s="20">
        <f>SUM('Howard Wilson'!N28)</f>
        <v>116</v>
      </c>
      <c r="H16" s="31">
        <f>SUM('Howard Wilson'!O28)</f>
        <v>292.64289795918364</v>
      </c>
      <c r="J16" s="19">
        <v>10</v>
      </c>
      <c r="K16" s="19" t="s">
        <v>20</v>
      </c>
      <c r="L16" s="51" t="s">
        <v>77</v>
      </c>
      <c r="M16" s="20">
        <f>SUM('Bill Meyer'!K14)</f>
        <v>50</v>
      </c>
      <c r="N16" s="20">
        <f>SUM('Bill Meyer'!L14)</f>
        <v>9023.2000000000007</v>
      </c>
      <c r="O16" s="31">
        <f>SUM('Bill Meyer'!M14)</f>
        <v>180.46400000000003</v>
      </c>
    </row>
    <row r="17" spans="1:17 16384:16384" x14ac:dyDescent="0.25">
      <c r="A17" s="19">
        <v>11</v>
      </c>
      <c r="B17" s="19" t="s">
        <v>20</v>
      </c>
      <c r="C17" s="49" t="s">
        <v>65</v>
      </c>
      <c r="D17" s="20">
        <f>SUM('Charles Miller'!K18)</f>
        <v>64</v>
      </c>
      <c r="E17" s="20">
        <f>SUM('Charles Miller'!L18)</f>
        <v>11409</v>
      </c>
      <c r="F17" s="31">
        <f>SUM('Charles Miller'!M18)</f>
        <v>178.265625</v>
      </c>
      <c r="G17" s="20">
        <f>SUM('Charles Miller'!N18)</f>
        <v>112</v>
      </c>
      <c r="H17" s="31">
        <f>SUM('Charles Miller'!O18)</f>
        <v>290.265625</v>
      </c>
      <c r="J17" s="19">
        <v>11</v>
      </c>
      <c r="K17" s="19" t="s">
        <v>20</v>
      </c>
      <c r="L17" s="49" t="s">
        <v>81</v>
      </c>
      <c r="M17" s="20">
        <f>SUM('Brian Edmonds'!K8)</f>
        <v>20</v>
      </c>
      <c r="N17" s="20">
        <f>SUM('Brian Edmonds'!L8)</f>
        <v>3604</v>
      </c>
      <c r="O17" s="31">
        <f>SUM('Brian Edmonds'!M8)</f>
        <v>180.2</v>
      </c>
    </row>
    <row r="18" spans="1:17 16384:16384" x14ac:dyDescent="0.25">
      <c r="A18" s="19">
        <v>12</v>
      </c>
      <c r="B18" s="19" t="s">
        <v>20</v>
      </c>
      <c r="C18" s="51" t="s">
        <v>77</v>
      </c>
      <c r="D18" s="20">
        <f>SUM('Bill Meyer'!K14)</f>
        <v>50</v>
      </c>
      <c r="E18" s="20">
        <f>SUM('Bill Meyer'!L14)</f>
        <v>9023.2000000000007</v>
      </c>
      <c r="F18" s="31">
        <f>SUM('Bill Meyer'!M14)</f>
        <v>180.46400000000003</v>
      </c>
      <c r="G18" s="20">
        <f>SUM('Bill Meyer'!N14)</f>
        <v>93</v>
      </c>
      <c r="H18" s="31">
        <f>SUM('Bill Meyer'!O14)</f>
        <v>273.46400000000006</v>
      </c>
      <c r="J18" s="19">
        <v>12</v>
      </c>
      <c r="K18" s="19" t="s">
        <v>20</v>
      </c>
      <c r="L18" s="47" t="s">
        <v>29</v>
      </c>
      <c r="M18" s="20">
        <f>SUM('Dave Eisenschmied'!K17)</f>
        <v>66</v>
      </c>
      <c r="N18" s="20">
        <f>SUM('Dave Eisenschmied'!L17)</f>
        <v>11889.001</v>
      </c>
      <c r="O18" s="31">
        <f>SUM('Dave Eisenschmied'!M17)</f>
        <v>180.13637878787878</v>
      </c>
    </row>
    <row r="19" spans="1:17 16384:16384" x14ac:dyDescent="0.25">
      <c r="A19" s="19">
        <v>13</v>
      </c>
      <c r="B19" s="19" t="s">
        <v>20</v>
      </c>
      <c r="C19" s="49" t="s">
        <v>86</v>
      </c>
      <c r="D19" s="20">
        <f>SUM('Steve Gilliam'!K14)</f>
        <v>44</v>
      </c>
      <c r="E19" s="20">
        <f>SUM('Steve Gilliam'!L14)</f>
        <v>8050</v>
      </c>
      <c r="F19" s="31">
        <f>SUM('Steve Gilliam'!M14)</f>
        <v>182.95454545454547</v>
      </c>
      <c r="G19" s="20">
        <f>SUM('Steve Gilliam'!N14)</f>
        <v>68</v>
      </c>
      <c r="H19" s="31">
        <f>SUM('Steve Gilliam'!O14)</f>
        <v>250.95454545454547</v>
      </c>
      <c r="J19" s="19">
        <v>13</v>
      </c>
      <c r="K19" s="19" t="s">
        <v>20</v>
      </c>
      <c r="L19" s="49" t="s">
        <v>35</v>
      </c>
      <c r="M19" s="20">
        <f>SUM('Jerry Willeford'!K41)</f>
        <v>155</v>
      </c>
      <c r="N19" s="20">
        <f>SUM('Jerry Willeford'!L41)</f>
        <v>27895.012000000002</v>
      </c>
      <c r="O19" s="31">
        <f>SUM('Jerry Willeford'!M41)</f>
        <v>179.96781935483872</v>
      </c>
      <c r="P19" s="20"/>
      <c r="Q19" s="20"/>
    </row>
    <row r="20" spans="1:17 16384:16384" x14ac:dyDescent="0.25">
      <c r="A20" s="19">
        <v>14</v>
      </c>
      <c r="B20" s="19" t="s">
        <v>20</v>
      </c>
      <c r="C20" s="48" t="s">
        <v>54</v>
      </c>
      <c r="D20" s="20">
        <f>SUM('Bob Blain'!K11)</f>
        <v>32</v>
      </c>
      <c r="E20" s="20">
        <f>SUM('Bob Blain'!L11)</f>
        <v>5829.1</v>
      </c>
      <c r="F20" s="31">
        <f>SUM('Bob Blain'!M11)</f>
        <v>182.15937500000001</v>
      </c>
      <c r="G20" s="20">
        <f>SUM('Bob Blain'!N11)</f>
        <v>53</v>
      </c>
      <c r="H20" s="31">
        <f>SUM('Bob Blain'!O11)</f>
        <v>235.15937500000001</v>
      </c>
      <c r="J20" s="19">
        <v>14</v>
      </c>
      <c r="K20" s="19" t="s">
        <v>20</v>
      </c>
      <c r="L20" s="48" t="s">
        <v>53</v>
      </c>
      <c r="M20" s="20">
        <f>SUM('Rob Johns'!K10)</f>
        <v>28</v>
      </c>
      <c r="N20" s="20">
        <f>SUM('Rob Johns'!L10)</f>
        <v>5035.1000000000004</v>
      </c>
      <c r="O20" s="31">
        <f>SUM('Rob Johns'!M10)</f>
        <v>179.82500000000002</v>
      </c>
    </row>
    <row r="21" spans="1:17 16384:16384" x14ac:dyDescent="0.25">
      <c r="A21" s="19">
        <v>15</v>
      </c>
      <c r="B21" s="19" t="s">
        <v>20</v>
      </c>
      <c r="C21" s="49" t="s">
        <v>48</v>
      </c>
      <c r="D21" s="20">
        <f>SUM('Carolyn Wilson'!K14)</f>
        <v>45</v>
      </c>
      <c r="E21" s="20">
        <f>SUM('Carolyn Wilson'!L14)</f>
        <v>7901.0020000000004</v>
      </c>
      <c r="F21" s="31">
        <f>SUM('Carolyn Wilson'!M14)</f>
        <v>175.57782222222224</v>
      </c>
      <c r="G21" s="20">
        <f>SUM('Carolyn Wilson'!N14)</f>
        <v>50</v>
      </c>
      <c r="H21" s="31">
        <f>SUM('Carolyn Wilson'!O14)</f>
        <v>225.57782222222224</v>
      </c>
      <c r="J21" s="19">
        <v>15</v>
      </c>
      <c r="K21" s="19" t="s">
        <v>20</v>
      </c>
      <c r="L21" s="49" t="s">
        <v>38</v>
      </c>
      <c r="M21" s="20">
        <f>SUM('Ernest Converse'!K15)</f>
        <v>53</v>
      </c>
      <c r="N21" s="20">
        <f>SUM('Ernest Converse'!L15)</f>
        <v>9500</v>
      </c>
      <c r="O21" s="31">
        <f>SUM('Ernest Converse'!M15)</f>
        <v>179.24528301886792</v>
      </c>
    </row>
    <row r="22" spans="1:17 16384:16384" x14ac:dyDescent="0.25">
      <c r="A22" s="19">
        <v>16</v>
      </c>
      <c r="B22" s="19" t="s">
        <v>20</v>
      </c>
      <c r="C22" s="49" t="s">
        <v>41</v>
      </c>
      <c r="D22" s="20">
        <f>SUM('Jim Clarke'!K10)</f>
        <v>24</v>
      </c>
      <c r="E22" s="20">
        <f>SUM('Jim Clarke'!L10)</f>
        <v>4222.0010000000002</v>
      </c>
      <c r="F22" s="31">
        <f>SUM('Jim Clarke'!M10)</f>
        <v>175.91670833333333</v>
      </c>
      <c r="G22" s="20">
        <f>SUM('Jim Clarke'!N10)</f>
        <v>43</v>
      </c>
      <c r="H22" s="31">
        <f>SUM('Jim Clarke'!O10)</f>
        <v>218.91670833333333</v>
      </c>
      <c r="J22" s="19">
        <v>16</v>
      </c>
      <c r="K22" s="19" t="s">
        <v>20</v>
      </c>
      <c r="L22" s="49" t="s">
        <v>65</v>
      </c>
      <c r="M22" s="20">
        <f>SUM('Charles Miller'!K18)</f>
        <v>64</v>
      </c>
      <c r="N22" s="20">
        <f>SUM('Charles Miller'!L18)</f>
        <v>11409</v>
      </c>
      <c r="O22" s="31">
        <f>SUM('Charles Miller'!M18)</f>
        <v>178.265625</v>
      </c>
    </row>
    <row r="23" spans="1:17 16384:16384" x14ac:dyDescent="0.25">
      <c r="A23" s="19">
        <v>17</v>
      </c>
      <c r="B23" s="19" t="s">
        <v>20</v>
      </c>
      <c r="C23" s="48" t="s">
        <v>53</v>
      </c>
      <c r="D23" s="20">
        <f>SUM('Rob Johns'!K10)</f>
        <v>28</v>
      </c>
      <c r="E23" s="20">
        <f>SUM('Rob Johns'!L10)</f>
        <v>5035.1000000000004</v>
      </c>
      <c r="F23" s="31">
        <f>SUM('Rob Johns'!M10)</f>
        <v>179.82500000000002</v>
      </c>
      <c r="G23" s="20">
        <f>SUM('Rob Johns'!N10)</f>
        <v>26</v>
      </c>
      <c r="H23" s="31">
        <f>SUM('Rob Johns'!O10)</f>
        <v>205.82500000000002</v>
      </c>
      <c r="J23" s="19">
        <v>17</v>
      </c>
      <c r="K23" s="19" t="s">
        <v>20</v>
      </c>
      <c r="L23" s="49" t="s">
        <v>47</v>
      </c>
      <c r="M23" s="20">
        <f>SUM('David Russell'!K8)</f>
        <v>20</v>
      </c>
      <c r="N23" s="20">
        <f>SUM('David Russell'!L8)</f>
        <v>3551</v>
      </c>
      <c r="O23" s="31">
        <f>SUM('David Russell'!M8)</f>
        <v>177.55</v>
      </c>
    </row>
    <row r="24" spans="1:17 16384:16384" x14ac:dyDescent="0.25">
      <c r="A24" s="19">
        <v>18</v>
      </c>
      <c r="B24" s="19" t="s">
        <v>20</v>
      </c>
      <c r="C24" s="49" t="s">
        <v>47</v>
      </c>
      <c r="D24" s="20">
        <f>SUM('David Russell'!K8)</f>
        <v>20</v>
      </c>
      <c r="E24" s="20">
        <f>SUM('David Russell'!L8)</f>
        <v>3551</v>
      </c>
      <c r="F24" s="31">
        <f>SUM('David Russell'!M8)</f>
        <v>177.55</v>
      </c>
      <c r="G24" s="20">
        <f>SUM('David Russell'!N8)</f>
        <v>28</v>
      </c>
      <c r="H24" s="31">
        <f>SUM('David Russell'!O8)</f>
        <v>205.55</v>
      </c>
      <c r="J24" s="19">
        <v>18</v>
      </c>
      <c r="K24" s="19" t="s">
        <v>20</v>
      </c>
      <c r="L24" s="49" t="s">
        <v>36</v>
      </c>
      <c r="M24" s="20">
        <f>SUM('Howard Wilson'!K28)</f>
        <v>98</v>
      </c>
      <c r="N24" s="20">
        <f>SUM('Howard Wilson'!L28)</f>
        <v>17311.004000000001</v>
      </c>
      <c r="O24" s="31">
        <f>SUM('Howard Wilson'!M28)</f>
        <v>176.64289795918367</v>
      </c>
    </row>
    <row r="25" spans="1:17 16384:16384" x14ac:dyDescent="0.25">
      <c r="A25" s="19">
        <v>19</v>
      </c>
      <c r="B25" s="19" t="s">
        <v>20</v>
      </c>
      <c r="C25" s="49" t="s">
        <v>81</v>
      </c>
      <c r="D25" s="20">
        <f>SUM('Brian Edmonds'!K8)</f>
        <v>20</v>
      </c>
      <c r="E25" s="20">
        <f>SUM('Brian Edmonds'!L8)</f>
        <v>3604</v>
      </c>
      <c r="F25" s="31">
        <f>SUM('Brian Edmonds'!M8)</f>
        <v>180.2</v>
      </c>
      <c r="G25" s="20">
        <f>SUM('Brian Edmonds'!N8)</f>
        <v>23</v>
      </c>
      <c r="H25" s="31">
        <f>SUM('Brian Edmonds'!O8)</f>
        <v>203.2</v>
      </c>
      <c r="J25" s="19">
        <v>19</v>
      </c>
      <c r="K25" s="19" t="s">
        <v>20</v>
      </c>
      <c r="L25" s="49" t="s">
        <v>41</v>
      </c>
      <c r="M25" s="20">
        <f>SUM('Jim Clarke'!K10)</f>
        <v>24</v>
      </c>
      <c r="N25" s="20">
        <f>SUM('Jim Clarke'!L10)</f>
        <v>4222.0010000000002</v>
      </c>
      <c r="O25" s="31">
        <f>SUM('Jim Clarke'!M10)</f>
        <v>175.91670833333333</v>
      </c>
    </row>
    <row r="26" spans="1:17 16384:16384" x14ac:dyDescent="0.25">
      <c r="A26" s="19">
        <v>20</v>
      </c>
      <c r="B26" s="19" t="s">
        <v>20</v>
      </c>
      <c r="C26" s="48" t="s">
        <v>50</v>
      </c>
      <c r="D26" s="20">
        <f>SUM('Frank Baird'!K8)</f>
        <v>20</v>
      </c>
      <c r="E26" s="20">
        <f>SUM('Frank Baird'!L8)</f>
        <v>3630</v>
      </c>
      <c r="F26" s="31">
        <f>SUM('Frank Baird'!M8)</f>
        <v>181.5</v>
      </c>
      <c r="G26" s="20">
        <f>SUM('Frank Baird'!N8)</f>
        <v>16</v>
      </c>
      <c r="H26" s="31">
        <f>SUM('Frank Baird'!O8)</f>
        <v>197.5</v>
      </c>
      <c r="J26" s="19">
        <v>20</v>
      </c>
      <c r="K26" s="19" t="s">
        <v>20</v>
      </c>
      <c r="L26" s="49" t="s">
        <v>48</v>
      </c>
      <c r="M26" s="20">
        <f>SUM('Carolyn Wilson'!K14)</f>
        <v>45</v>
      </c>
      <c r="N26" s="20">
        <f>SUM('Carolyn Wilson'!L14)</f>
        <v>7901.0020000000004</v>
      </c>
      <c r="O26" s="31">
        <f>SUM('Carolyn Wilson'!M14)</f>
        <v>175.57782222222224</v>
      </c>
    </row>
    <row r="27" spans="1:17 16384:16384" x14ac:dyDescent="0.25">
      <c r="A27" s="19">
        <v>21</v>
      </c>
      <c r="B27" s="19" t="s">
        <v>20</v>
      </c>
      <c r="C27" s="49" t="s">
        <v>71</v>
      </c>
      <c r="D27" s="20">
        <f>SUM('Steve Ewary'!K10)</f>
        <v>26</v>
      </c>
      <c r="E27" s="20">
        <f>SUM('Steve Ewary'!L10)</f>
        <v>4236</v>
      </c>
      <c r="F27" s="31">
        <f>SUM('Steve Ewary'!M10)</f>
        <v>162.92307692307693</v>
      </c>
      <c r="G27" s="20">
        <f>SUM('Steve Ewary'!N10)</f>
        <v>19</v>
      </c>
      <c r="H27" s="31">
        <f>SUM('Steve Ewary'!O10)</f>
        <v>181.92307692307693</v>
      </c>
      <c r="J27" s="19">
        <v>21</v>
      </c>
      <c r="K27" s="19" t="s">
        <v>20</v>
      </c>
      <c r="L27" s="49" t="s">
        <v>71</v>
      </c>
      <c r="M27" s="20">
        <f>SUM('Steve Ewary'!K10)</f>
        <v>26</v>
      </c>
      <c r="N27" s="20">
        <f>SUM('Steve Ewary'!L10)</f>
        <v>4236</v>
      </c>
      <c r="O27" s="31">
        <f>SUM('Steve Ewary'!M10)</f>
        <v>162.92307692307693</v>
      </c>
      <c r="XFD27" s="20"/>
    </row>
    <row r="28" spans="1:17 16384:16384" x14ac:dyDescent="0.25">
      <c r="A28" s="19">
        <v>22</v>
      </c>
      <c r="B28" s="19" t="s">
        <v>20</v>
      </c>
      <c r="C28" s="49" t="s">
        <v>70</v>
      </c>
      <c r="D28" s="20">
        <f>SUM('Annette McClure'!K10)</f>
        <v>26</v>
      </c>
      <c r="E28" s="20">
        <f>SUM('Annette McClure'!L10)</f>
        <v>4161</v>
      </c>
      <c r="F28" s="31">
        <f>SUM('Annette McClure'!M10)</f>
        <v>160.03846153846155</v>
      </c>
      <c r="G28" s="20">
        <f>SUM('Annette McClure'!N10)</f>
        <v>16</v>
      </c>
      <c r="H28" s="31">
        <f>SUM('Annette McClure'!O10)</f>
        <v>176.03846153846155</v>
      </c>
      <c r="J28" s="19">
        <v>22</v>
      </c>
      <c r="K28" s="19" t="s">
        <v>20</v>
      </c>
      <c r="L28" s="49" t="s">
        <v>70</v>
      </c>
      <c r="M28" s="20">
        <f>SUM('Annette McClure'!K10)</f>
        <v>26</v>
      </c>
      <c r="N28" s="20">
        <f>SUM('Annette McClure'!L10)</f>
        <v>4161</v>
      </c>
      <c r="O28" s="31">
        <f>SUM('Annette McClure'!M10)</f>
        <v>160.03846153846155</v>
      </c>
    </row>
    <row r="29" spans="1:17 16384:16384" x14ac:dyDescent="0.25">
      <c r="A29" s="19">
        <v>23</v>
      </c>
      <c r="B29" s="19" t="s">
        <v>20</v>
      </c>
      <c r="C29" s="49" t="s">
        <v>67</v>
      </c>
      <c r="D29" s="20">
        <f>SUM('Wade Haley'!K8)</f>
        <v>23</v>
      </c>
      <c r="E29" s="20">
        <f>SUM('Wade Haley'!L8)</f>
        <v>2946</v>
      </c>
      <c r="F29" s="31">
        <f>SUM('Wade Haley'!M8)</f>
        <v>128.08695652173913</v>
      </c>
      <c r="G29" s="20">
        <f>SUM('Wade Haley'!N8)</f>
        <v>28</v>
      </c>
      <c r="H29" s="31">
        <f>SUM('Wade Haley'!O8)</f>
        <v>156.08695652173913</v>
      </c>
      <c r="J29" s="19">
        <v>23</v>
      </c>
      <c r="K29" s="19" t="s">
        <v>20</v>
      </c>
      <c r="L29" s="49" t="s">
        <v>67</v>
      </c>
      <c r="M29" s="20">
        <f>SUM('Wade Haley'!K8)</f>
        <v>23</v>
      </c>
      <c r="N29" s="20">
        <f>SUM('Wade Haley'!L8)</f>
        <v>2946</v>
      </c>
      <c r="O29" s="31">
        <f>SUM('Wade Haley'!M8)</f>
        <v>128.08695652173913</v>
      </c>
      <c r="P29" s="20"/>
      <c r="Q29" s="20"/>
    </row>
    <row r="30" spans="1:17 16384:16384" x14ac:dyDescent="0.25">
      <c r="A30" s="34"/>
      <c r="B30" s="34"/>
      <c r="C30" s="56"/>
      <c r="D30" s="35"/>
      <c r="E30" s="35"/>
      <c r="F30" s="36"/>
      <c r="G30" s="35"/>
      <c r="H30" s="36"/>
      <c r="J30" s="34"/>
      <c r="K30" s="34"/>
      <c r="L30" s="55"/>
      <c r="M30" s="35"/>
      <c r="N30" s="35"/>
      <c r="O30" s="36"/>
      <c r="P30" s="20"/>
      <c r="Q30" s="20"/>
    </row>
    <row r="31" spans="1:17 16384:16384" x14ac:dyDescent="0.25">
      <c r="A31" s="19">
        <v>24</v>
      </c>
      <c r="B31" s="19" t="s">
        <v>20</v>
      </c>
      <c r="C31" s="49" t="s">
        <v>42</v>
      </c>
      <c r="D31" s="20">
        <f>SUM('Kyle Ashlock'!K7)</f>
        <v>10</v>
      </c>
      <c r="E31" s="20">
        <f>SUM('Kyle Ashlock'!L7)</f>
        <v>1779.001</v>
      </c>
      <c r="F31" s="31">
        <f>SUM('Kyle Ashlock'!M7)</f>
        <v>177.90010000000001</v>
      </c>
      <c r="G31" s="20">
        <f>SUM('Kyle Ashlock'!N7)</f>
        <v>24</v>
      </c>
      <c r="H31" s="31">
        <f>SUM('Kyle Ashlock'!O7)</f>
        <v>201.90010000000001</v>
      </c>
      <c r="J31" s="19">
        <v>24</v>
      </c>
      <c r="K31" s="19" t="s">
        <v>20</v>
      </c>
      <c r="L31" s="49" t="s">
        <v>90</v>
      </c>
      <c r="M31" s="20">
        <f>SUM('Thomas Lewis'!K5)</f>
        <v>4</v>
      </c>
      <c r="N31" s="20">
        <f>SUM('Thomas Lewis'!L5)</f>
        <v>747</v>
      </c>
      <c r="O31" s="31">
        <f>SUM('Thomas Lewis'!M5)</f>
        <v>186.75</v>
      </c>
    </row>
    <row r="32" spans="1:17 16384:16384" x14ac:dyDescent="0.25">
      <c r="A32" s="19">
        <v>25</v>
      </c>
      <c r="B32" s="19" t="s">
        <v>20</v>
      </c>
      <c r="C32" s="49" t="s">
        <v>99</v>
      </c>
      <c r="D32" s="20">
        <f>SUM('Max Dixon'!K6)</f>
        <v>10</v>
      </c>
      <c r="E32" s="20">
        <f>SUM('Max Dixon'!L6)</f>
        <v>1817</v>
      </c>
      <c r="F32" s="31">
        <f>SUM('Max Dixon'!M6)</f>
        <v>181.7</v>
      </c>
      <c r="G32" s="20">
        <f>SUM('Max Dixon'!N6)</f>
        <v>14</v>
      </c>
      <c r="H32" s="31">
        <f>SUM('Max Dixon'!O6)</f>
        <v>195.7</v>
      </c>
      <c r="J32" s="19">
        <v>25</v>
      </c>
      <c r="K32" s="19" t="s">
        <v>20</v>
      </c>
      <c r="L32" s="49" t="s">
        <v>99</v>
      </c>
      <c r="M32" s="20">
        <f>SUM('Max Dixon'!K6)</f>
        <v>10</v>
      </c>
      <c r="N32" s="20">
        <f>SUM('Max Dixon'!L6)</f>
        <v>1817</v>
      </c>
      <c r="O32" s="31">
        <f>SUM('Max Dixon'!M6)</f>
        <v>181.7</v>
      </c>
    </row>
    <row r="33" spans="1:17" x14ac:dyDescent="0.25">
      <c r="A33" s="19">
        <v>26</v>
      </c>
      <c r="B33" s="19" t="s">
        <v>20</v>
      </c>
      <c r="C33" s="49" t="s">
        <v>90</v>
      </c>
      <c r="D33" s="20">
        <f>SUM('Thomas Lewis'!K5)</f>
        <v>4</v>
      </c>
      <c r="E33" s="20">
        <f>SUM('Thomas Lewis'!L5)</f>
        <v>747</v>
      </c>
      <c r="F33" s="31">
        <f>SUM('Thomas Lewis'!M5)</f>
        <v>186.75</v>
      </c>
      <c r="G33" s="20">
        <f>SUM('Thomas Lewis'!N5)</f>
        <v>5</v>
      </c>
      <c r="H33" s="31">
        <f>SUM('Thomas Lewis'!O5)</f>
        <v>191.75</v>
      </c>
      <c r="J33" s="19">
        <v>26</v>
      </c>
      <c r="K33" s="19" t="s">
        <v>20</v>
      </c>
      <c r="L33" s="49" t="s">
        <v>73</v>
      </c>
      <c r="M33" s="20">
        <f>SUM('Ronald Blasko'!K6)</f>
        <v>10</v>
      </c>
      <c r="N33" s="20">
        <f>SUM('Ronald Blasko'!L6)</f>
        <v>1805</v>
      </c>
      <c r="O33" s="31">
        <f>SUM('Ronald Blasko'!M6)</f>
        <v>180.5</v>
      </c>
    </row>
    <row r="34" spans="1:17" x14ac:dyDescent="0.25">
      <c r="A34" s="19">
        <v>27</v>
      </c>
      <c r="B34" s="19" t="s">
        <v>20</v>
      </c>
      <c r="C34" s="49" t="s">
        <v>73</v>
      </c>
      <c r="D34" s="20">
        <f>SUM('Ronald Blasko'!K6)</f>
        <v>10</v>
      </c>
      <c r="E34" s="20">
        <f>SUM('Ronald Blasko'!L6)</f>
        <v>1805</v>
      </c>
      <c r="F34" s="31">
        <f>SUM('Ronald Blasko'!M6)</f>
        <v>180.5</v>
      </c>
      <c r="G34" s="20">
        <f>SUM('Ronald Blasko'!N6)</f>
        <v>9</v>
      </c>
      <c r="H34" s="31">
        <f>SUM('Ronald Blasko'!O6)</f>
        <v>189.5</v>
      </c>
      <c r="J34" s="19">
        <v>27</v>
      </c>
      <c r="K34" s="19" t="s">
        <v>20</v>
      </c>
      <c r="L34" s="47" t="s">
        <v>26</v>
      </c>
      <c r="M34" s="20">
        <f>SUM('Steve Kiemele'!K5)</f>
        <v>4</v>
      </c>
      <c r="N34" s="20">
        <f>SUM('Steve Kiemele'!L5)</f>
        <v>719</v>
      </c>
      <c r="O34" s="31">
        <f>SUM('Steve Kiemele'!M5)</f>
        <v>179.75</v>
      </c>
    </row>
    <row r="35" spans="1:17" x14ac:dyDescent="0.25">
      <c r="A35" s="19">
        <v>28</v>
      </c>
      <c r="B35" s="19" t="s">
        <v>20</v>
      </c>
      <c r="C35" s="49" t="s">
        <v>88</v>
      </c>
      <c r="D35" s="20">
        <f>SUM('Larry McGill'!K5)</f>
        <v>6</v>
      </c>
      <c r="E35" s="20">
        <f>SUM('Larry McGill'!L5)</f>
        <v>1060</v>
      </c>
      <c r="F35" s="31">
        <f>SUM('Larry McGill'!M5)</f>
        <v>176.66666666666666</v>
      </c>
      <c r="G35" s="20">
        <f>SUM('Larry McGill'!N5)</f>
        <v>12</v>
      </c>
      <c r="H35" s="31">
        <f>SUM('Larry McGill'!O5)</f>
        <v>188.66666666666666</v>
      </c>
      <c r="J35" s="19">
        <v>28</v>
      </c>
      <c r="K35" s="19" t="s">
        <v>20</v>
      </c>
      <c r="L35" s="49" t="s">
        <v>63</v>
      </c>
      <c r="M35" s="20">
        <f>SUM('Cody McBroon'!K5)</f>
        <v>6</v>
      </c>
      <c r="N35" s="20">
        <f>SUM('Cody McBroon'!L5)</f>
        <v>1072</v>
      </c>
      <c r="O35" s="31">
        <f>SUM('Cody McBroon'!M5)</f>
        <v>178.66666666666666</v>
      </c>
    </row>
    <row r="36" spans="1:17" x14ac:dyDescent="0.25">
      <c r="A36" s="19">
        <v>29</v>
      </c>
      <c r="B36" s="19" t="s">
        <v>20</v>
      </c>
      <c r="C36" s="49" t="s">
        <v>75</v>
      </c>
      <c r="D36" s="20">
        <f>SUM('Thomas Murrell'!K5)</f>
        <v>6</v>
      </c>
      <c r="E36" s="20">
        <f>SUM('Thomas Murrell'!L5)</f>
        <v>1069</v>
      </c>
      <c r="F36" s="31">
        <f>SUM('Thomas Murrell'!M5)</f>
        <v>178.16666666666666</v>
      </c>
      <c r="G36" s="20">
        <f>SUM('Thomas Murrell'!N5)</f>
        <v>10</v>
      </c>
      <c r="H36" s="31">
        <f>SUM('Thomas Murrell'!O5)</f>
        <v>188.16666666666666</v>
      </c>
      <c r="J36" s="19">
        <v>29</v>
      </c>
      <c r="K36" s="19" t="s">
        <v>20</v>
      </c>
      <c r="L36" s="49" t="s">
        <v>94</v>
      </c>
      <c r="M36" s="20">
        <f>SUM('Ethan Pennington'!K5)</f>
        <v>6</v>
      </c>
      <c r="N36" s="20">
        <f>SUM('Ethan Pennington'!L5)</f>
        <v>1072</v>
      </c>
      <c r="O36" s="31">
        <f>SUM('Ethan Pennington'!M5)</f>
        <v>178.66666666666666</v>
      </c>
    </row>
    <row r="37" spans="1:17" x14ac:dyDescent="0.25">
      <c r="A37" s="19">
        <v>30</v>
      </c>
      <c r="B37" s="19" t="s">
        <v>20</v>
      </c>
      <c r="C37" s="49" t="s">
        <v>44</v>
      </c>
      <c r="D37" s="20">
        <f>SUM('Jerry Kendall'!K6)</f>
        <v>7</v>
      </c>
      <c r="E37" s="20">
        <f>SUM('Jerry Kendall'!L6)</f>
        <v>1211</v>
      </c>
      <c r="F37" s="31">
        <f>SUM('Jerry Kendall'!M6)</f>
        <v>173</v>
      </c>
      <c r="G37" s="20">
        <f>SUM('Jerry Kendall'!N6)</f>
        <v>13</v>
      </c>
      <c r="H37" s="31">
        <f>SUM('Jerry Kendall'!O6)</f>
        <v>186</v>
      </c>
      <c r="J37" s="19">
        <v>30</v>
      </c>
      <c r="K37" s="19" t="s">
        <v>20</v>
      </c>
      <c r="L37" s="49" t="s">
        <v>75</v>
      </c>
      <c r="M37" s="20">
        <f>SUM('Thomas Murrell'!K5)</f>
        <v>6</v>
      </c>
      <c r="N37" s="20">
        <f>SUM('Thomas Murrell'!L5)</f>
        <v>1069</v>
      </c>
      <c r="O37" s="31">
        <f>SUM('Thomas Murrell'!M5)</f>
        <v>178.16666666666666</v>
      </c>
      <c r="P37" s="20"/>
      <c r="Q37" s="20"/>
    </row>
    <row r="38" spans="1:17" x14ac:dyDescent="0.25">
      <c r="A38" s="19">
        <v>31</v>
      </c>
      <c r="B38" s="19" t="s">
        <v>20</v>
      </c>
      <c r="C38" s="47" t="s">
        <v>26</v>
      </c>
      <c r="D38" s="20">
        <f>SUM('Steve Kiemele'!K5)</f>
        <v>4</v>
      </c>
      <c r="E38" s="20">
        <f>SUM('Steve Kiemele'!L5)</f>
        <v>719</v>
      </c>
      <c r="F38" s="31">
        <f>SUM('Steve Kiemele'!M5)</f>
        <v>179.75</v>
      </c>
      <c r="G38" s="20">
        <f>SUM('Steve Kiemele'!N5)</f>
        <v>5</v>
      </c>
      <c r="H38" s="31">
        <f>SUM('Steve Kiemele'!O5)</f>
        <v>184.75</v>
      </c>
      <c r="J38" s="19">
        <v>31</v>
      </c>
      <c r="K38" s="19" t="s">
        <v>20</v>
      </c>
      <c r="L38" s="49" t="s">
        <v>42</v>
      </c>
      <c r="M38" s="20">
        <f>SUM('Kyle Ashlock'!K7)</f>
        <v>10</v>
      </c>
      <c r="N38" s="20">
        <f>SUM('Kyle Ashlock'!L7)</f>
        <v>1779.001</v>
      </c>
      <c r="O38" s="31">
        <f>SUM('Kyle Ashlock'!M7)</f>
        <v>177.90010000000001</v>
      </c>
    </row>
    <row r="39" spans="1:17" x14ac:dyDescent="0.25">
      <c r="A39" s="19">
        <v>32</v>
      </c>
      <c r="B39" s="19" t="s">
        <v>20</v>
      </c>
      <c r="C39" s="49" t="s">
        <v>63</v>
      </c>
      <c r="D39" s="20">
        <f>SUM('Cody McBroon'!K5)</f>
        <v>6</v>
      </c>
      <c r="E39" s="20">
        <f>SUM('Cody McBroon'!L5)</f>
        <v>1072</v>
      </c>
      <c r="F39" s="31">
        <f>SUM('Cody McBroon'!M5)</f>
        <v>178.66666666666666</v>
      </c>
      <c r="G39" s="20">
        <f>SUM('Cody McBroon'!N5)</f>
        <v>6</v>
      </c>
      <c r="H39" s="31">
        <f>SUM('Cody McBroon'!O5)</f>
        <v>184.66666666666666</v>
      </c>
      <c r="J39" s="19">
        <v>32</v>
      </c>
      <c r="K39" s="19" t="s">
        <v>20</v>
      </c>
      <c r="L39" s="49" t="s">
        <v>88</v>
      </c>
      <c r="M39" s="20">
        <f>SUM('Larry McGill'!K5)</f>
        <v>6</v>
      </c>
      <c r="N39" s="20">
        <f>SUM('Larry McGill'!L5)</f>
        <v>1060</v>
      </c>
      <c r="O39" s="31">
        <f>SUM('Larry McGill'!M5)</f>
        <v>176.66666666666666</v>
      </c>
    </row>
    <row r="40" spans="1:17" x14ac:dyDescent="0.25">
      <c r="A40" s="19">
        <v>33</v>
      </c>
      <c r="B40" s="19" t="s">
        <v>20</v>
      </c>
      <c r="C40" s="49" t="s">
        <v>94</v>
      </c>
      <c r="D40" s="20">
        <f>SUM('Ethan Pennington'!K5)</f>
        <v>6</v>
      </c>
      <c r="E40" s="20">
        <f>SUM('Ethan Pennington'!L5)</f>
        <v>1072</v>
      </c>
      <c r="F40" s="31">
        <f>SUM('Ethan Pennington'!M5)</f>
        <v>178.66666666666666</v>
      </c>
      <c r="G40" s="20">
        <f>SUM('Ethan Pennington'!N5)</f>
        <v>4</v>
      </c>
      <c r="H40" s="31">
        <f>SUM('Ethan Pennington'!O5)</f>
        <v>182.66666666666666</v>
      </c>
      <c r="J40" s="19">
        <v>33</v>
      </c>
      <c r="K40" s="19" t="s">
        <v>20</v>
      </c>
      <c r="L40" s="49" t="s">
        <v>95</v>
      </c>
      <c r="M40" s="20">
        <f>SUM('Bob Bass'!K5)</f>
        <v>6</v>
      </c>
      <c r="N40" s="20">
        <f>SUM('Bob Bass'!L5)</f>
        <v>1046</v>
      </c>
      <c r="O40" s="31">
        <f>SUM('Bob Bass'!M5)</f>
        <v>174.33333333333334</v>
      </c>
    </row>
    <row r="41" spans="1:17" x14ac:dyDescent="0.25">
      <c r="A41" s="19">
        <v>34</v>
      </c>
      <c r="B41" s="19" t="s">
        <v>20</v>
      </c>
      <c r="C41" s="49" t="s">
        <v>101</v>
      </c>
      <c r="D41" s="20">
        <f>SUM('Dylan Garner'!K5)</f>
        <v>6</v>
      </c>
      <c r="E41" s="20">
        <f>SUM('Dylan Garner'!L5)</f>
        <v>1012</v>
      </c>
      <c r="F41" s="31">
        <f>SUM('Dylan Garner'!M5)</f>
        <v>168.66666666666666</v>
      </c>
      <c r="G41" s="20">
        <f>SUM('Dylan Garner'!N5)</f>
        <v>10</v>
      </c>
      <c r="H41" s="31">
        <f>SUM('Dylan Garner'!O5)</f>
        <v>178.66666666666666</v>
      </c>
      <c r="J41" s="19">
        <v>34</v>
      </c>
      <c r="K41" s="19" t="s">
        <v>20</v>
      </c>
      <c r="L41" s="49" t="s">
        <v>85</v>
      </c>
      <c r="M41" s="20">
        <f>SUM('Joe Chacon'!K5)</f>
        <v>4</v>
      </c>
      <c r="N41" s="20">
        <f>SUM('Joe Chacon'!L5)</f>
        <v>696</v>
      </c>
      <c r="O41" s="31">
        <f>SUM('Joe Chacon'!M5)</f>
        <v>174</v>
      </c>
    </row>
    <row r="42" spans="1:17" x14ac:dyDescent="0.25">
      <c r="A42" s="19">
        <v>35</v>
      </c>
      <c r="B42" s="19" t="s">
        <v>20</v>
      </c>
      <c r="C42" s="49" t="s">
        <v>95</v>
      </c>
      <c r="D42" s="20">
        <f>SUM('Bob Bass'!K5)</f>
        <v>6</v>
      </c>
      <c r="E42" s="20">
        <f>SUM('Bob Bass'!L5)</f>
        <v>1046</v>
      </c>
      <c r="F42" s="31">
        <f>SUM('Bob Bass'!M5)</f>
        <v>174.33333333333334</v>
      </c>
      <c r="G42" s="20">
        <f>SUM('Bob Bass'!N5)</f>
        <v>4</v>
      </c>
      <c r="H42" s="31">
        <f>SUM('Bob Bass'!O5)</f>
        <v>178.33333333333334</v>
      </c>
      <c r="J42" s="19">
        <v>35</v>
      </c>
      <c r="K42" s="19" t="s">
        <v>20</v>
      </c>
      <c r="L42" s="49" t="s">
        <v>44</v>
      </c>
      <c r="M42" s="20">
        <f>SUM('Jerry Kendall'!K6)</f>
        <v>7</v>
      </c>
      <c r="N42" s="20">
        <f>SUM('Jerry Kendall'!L6)</f>
        <v>1211</v>
      </c>
      <c r="O42" s="31">
        <f>SUM('Jerry Kendall'!M6)</f>
        <v>173</v>
      </c>
    </row>
    <row r="43" spans="1:17" x14ac:dyDescent="0.25">
      <c r="A43" s="19">
        <v>36</v>
      </c>
      <c r="B43" s="19" t="s">
        <v>20</v>
      </c>
      <c r="C43" s="49" t="s">
        <v>85</v>
      </c>
      <c r="D43" s="20">
        <f>SUM('Joe Chacon'!K5)</f>
        <v>4</v>
      </c>
      <c r="E43" s="20">
        <f>SUM('Joe Chacon'!L5)</f>
        <v>696</v>
      </c>
      <c r="F43" s="31">
        <f>SUM('Joe Chacon'!M5)</f>
        <v>174</v>
      </c>
      <c r="G43" s="20">
        <f>SUM('Joe Chacon'!N5)</f>
        <v>4</v>
      </c>
      <c r="H43" s="31">
        <f>SUM('Joe Chacon'!O5)</f>
        <v>178</v>
      </c>
      <c r="J43" s="19">
        <v>36</v>
      </c>
      <c r="K43" s="19" t="s">
        <v>20</v>
      </c>
      <c r="L43" s="49" t="s">
        <v>101</v>
      </c>
      <c r="M43" s="20">
        <f>SUM('Dylan Garner'!K5)</f>
        <v>6</v>
      </c>
      <c r="N43" s="20">
        <f>SUM('Dylan Garner'!L5)</f>
        <v>1012</v>
      </c>
      <c r="O43" s="31">
        <f>SUM('Dylan Garner'!M5)</f>
        <v>168.66666666666666</v>
      </c>
    </row>
    <row r="44" spans="1:17" x14ac:dyDescent="0.25">
      <c r="A44" s="19">
        <v>37</v>
      </c>
      <c r="B44" s="19" t="s">
        <v>20</v>
      </c>
      <c r="C44" s="49" t="s">
        <v>98</v>
      </c>
      <c r="D44" s="20">
        <f>SUM('Jim Stewart'!K6)</f>
        <v>8</v>
      </c>
      <c r="E44" s="20">
        <f>SUM('Jim Stewart'!L6)</f>
        <v>1306</v>
      </c>
      <c r="F44" s="31">
        <f>SUM('Jim Stewart'!M6)</f>
        <v>163.25</v>
      </c>
      <c r="G44" s="20">
        <f>SUM('Jim Stewart'!N6)</f>
        <v>7</v>
      </c>
      <c r="H44" s="31">
        <f>SUM('Jim Stewart'!O6)</f>
        <v>170.25</v>
      </c>
      <c r="J44" s="19">
        <v>37</v>
      </c>
      <c r="K44" s="19" t="s">
        <v>20</v>
      </c>
      <c r="L44" s="49" t="s">
        <v>98</v>
      </c>
      <c r="M44" s="20">
        <f>SUM('Jim Stewart'!K6)</f>
        <v>8</v>
      </c>
      <c r="N44" s="20">
        <f>SUM('Jim Stewart'!L6)</f>
        <v>1306</v>
      </c>
      <c r="O44" s="31">
        <f>SUM('Jim Stewart'!M6)</f>
        <v>163.25</v>
      </c>
    </row>
    <row r="45" spans="1:17" x14ac:dyDescent="0.25">
      <c r="A45" s="19">
        <v>38</v>
      </c>
      <c r="B45" s="19" t="s">
        <v>20</v>
      </c>
      <c r="C45" s="48" t="s">
        <v>55</v>
      </c>
      <c r="D45" s="20">
        <f>SUM('Roger Blain'!K7)</f>
        <v>12</v>
      </c>
      <c r="E45" s="20">
        <f>SUM('Roger Blain'!L7)</f>
        <v>1920</v>
      </c>
      <c r="F45" s="31">
        <f>SUM('Roger Blain'!M7)</f>
        <v>160</v>
      </c>
      <c r="G45" s="20">
        <f>SUM('Roger Blain'!N7)</f>
        <v>7</v>
      </c>
      <c r="H45" s="31">
        <f>SUM('Roger Blain'!O7)</f>
        <v>167</v>
      </c>
      <c r="J45" s="19">
        <v>38</v>
      </c>
      <c r="K45" s="19" t="s">
        <v>20</v>
      </c>
      <c r="L45" s="49" t="s">
        <v>46</v>
      </c>
      <c r="M45" s="20">
        <f>SUM('Mike Hanley'!K5)</f>
        <v>4</v>
      </c>
      <c r="N45" s="20">
        <f>SUM('Mike Hanley'!L5)</f>
        <v>653</v>
      </c>
      <c r="O45" s="31">
        <f>SUM('Mike Hanley'!M5)</f>
        <v>163.25</v>
      </c>
    </row>
    <row r="46" spans="1:17" x14ac:dyDescent="0.25">
      <c r="A46" s="19">
        <v>39</v>
      </c>
      <c r="B46" s="19" t="s">
        <v>20</v>
      </c>
      <c r="C46" s="49" t="s">
        <v>82</v>
      </c>
      <c r="D46" s="20">
        <f>SUM('Chuck Miller'!K5)</f>
        <v>4</v>
      </c>
      <c r="E46" s="20">
        <f>SUM('Chuck Miller'!L5)</f>
        <v>647</v>
      </c>
      <c r="F46" s="31">
        <f>SUM('Chuck Miller'!M5)</f>
        <v>161.75</v>
      </c>
      <c r="G46" s="20">
        <f>SUM('Chuck Miller'!N5)</f>
        <v>4</v>
      </c>
      <c r="H46" s="31">
        <f>SUM('Chuck Miller'!O5)</f>
        <v>165.75</v>
      </c>
      <c r="J46" s="19">
        <v>39</v>
      </c>
      <c r="K46" s="19" t="s">
        <v>20</v>
      </c>
      <c r="L46" s="49" t="s">
        <v>82</v>
      </c>
      <c r="M46" s="20">
        <f>SUM('Chuck Miller'!K5)</f>
        <v>4</v>
      </c>
      <c r="N46" s="20">
        <f>SUM('Chuck Miller'!L5)</f>
        <v>647</v>
      </c>
      <c r="O46" s="31">
        <f>SUM('Chuck Miller'!M5)</f>
        <v>161.75</v>
      </c>
    </row>
    <row r="47" spans="1:17" x14ac:dyDescent="0.25">
      <c r="A47" s="19">
        <v>40</v>
      </c>
      <c r="B47" s="19" t="s">
        <v>20</v>
      </c>
      <c r="C47" s="49" t="s">
        <v>46</v>
      </c>
      <c r="D47" s="20">
        <f>SUM('Mike Hanley'!K5)</f>
        <v>4</v>
      </c>
      <c r="E47" s="20">
        <f>SUM('Mike Hanley'!L5)</f>
        <v>653</v>
      </c>
      <c r="F47" s="31">
        <f>SUM('Mike Hanley'!M5)</f>
        <v>163.25</v>
      </c>
      <c r="G47" s="20">
        <f>SUM('Mike Hanley'!N5)</f>
        <v>2</v>
      </c>
      <c r="H47" s="31">
        <f>SUM('Mike Hanley'!O5)</f>
        <v>165.25</v>
      </c>
      <c r="J47" s="19">
        <v>40</v>
      </c>
      <c r="K47" s="19" t="s">
        <v>20</v>
      </c>
      <c r="L47" s="48" t="s">
        <v>55</v>
      </c>
      <c r="M47" s="20">
        <f>SUM('Roger Blain'!K7)</f>
        <v>12</v>
      </c>
      <c r="N47" s="20">
        <f>SUM('Roger Blain'!L7)</f>
        <v>1920</v>
      </c>
      <c r="O47" s="31">
        <f>SUM('Roger Blain'!M7)</f>
        <v>160</v>
      </c>
    </row>
    <row r="48" spans="1:17" x14ac:dyDescent="0.25">
      <c r="A48" s="19">
        <v>41</v>
      </c>
      <c r="B48" s="19" t="s">
        <v>20</v>
      </c>
      <c r="C48" s="49" t="s">
        <v>59</v>
      </c>
      <c r="D48" s="20">
        <f>SUM('Mark Caldwell'!K6)</f>
        <v>8</v>
      </c>
      <c r="E48" s="20">
        <f>SUM('Mark Caldwell'!L6)</f>
        <v>1228</v>
      </c>
      <c r="F48" s="31">
        <f>SUM('Mark Caldwell'!M6)</f>
        <v>153.5</v>
      </c>
      <c r="G48" s="20">
        <f>SUM('Mark Caldwell'!N6)</f>
        <v>7</v>
      </c>
      <c r="H48" s="31">
        <f>SUM('Mark Caldwell'!O6)</f>
        <v>160.5</v>
      </c>
      <c r="J48" s="19">
        <v>41</v>
      </c>
      <c r="K48" s="19" t="s">
        <v>20</v>
      </c>
      <c r="L48" s="49" t="s">
        <v>59</v>
      </c>
      <c r="M48" s="20">
        <f>SUM('Mark Caldwell'!K6)</f>
        <v>8</v>
      </c>
      <c r="N48" s="20">
        <f>SUM('Mark Caldwell'!L6)</f>
        <v>1228</v>
      </c>
      <c r="O48" s="31">
        <f>SUM('Mark Caldwell'!M6)</f>
        <v>153.5</v>
      </c>
    </row>
    <row r="49" spans="1:15" x14ac:dyDescent="0.25">
      <c r="A49" s="19">
        <v>42</v>
      </c>
      <c r="B49" s="19" t="s">
        <v>20</v>
      </c>
      <c r="C49" s="49" t="s">
        <v>74</v>
      </c>
      <c r="D49" s="20">
        <f>SUM('Hal Davis'!K5)</f>
        <v>4</v>
      </c>
      <c r="E49" s="20">
        <f>SUM('Hal Davis'!L5)</f>
        <v>602</v>
      </c>
      <c r="F49" s="31">
        <f>SUM('Hal Davis'!M5)</f>
        <v>150.5</v>
      </c>
      <c r="G49" s="20">
        <f>SUM('Hal Davis'!N5)</f>
        <v>2</v>
      </c>
      <c r="H49" s="31">
        <f>SUM('Hal Davis'!O5)</f>
        <v>152.5</v>
      </c>
      <c r="J49" s="19">
        <v>42</v>
      </c>
      <c r="K49" s="19" t="s">
        <v>20</v>
      </c>
      <c r="L49" s="49" t="s">
        <v>74</v>
      </c>
      <c r="M49" s="20">
        <f>SUM('Hal Davis'!K5)</f>
        <v>4</v>
      </c>
      <c r="N49" s="20">
        <f>SUM('Hal Davis'!L5)</f>
        <v>602</v>
      </c>
      <c r="O49" s="31">
        <f>SUM('Hal Davis'!M5)</f>
        <v>150.5</v>
      </c>
    </row>
    <row r="50" spans="1:15" x14ac:dyDescent="0.25">
      <c r="A50" s="19">
        <v>43</v>
      </c>
      <c r="B50" s="19" t="s">
        <v>20</v>
      </c>
      <c r="C50" s="49" t="s">
        <v>89</v>
      </c>
      <c r="D50" s="20">
        <f>SUM('Linda Williams'!K8)</f>
        <v>15</v>
      </c>
      <c r="E50" s="20">
        <f>SUM('Linda Williams'!L8)</f>
        <v>2113</v>
      </c>
      <c r="F50" s="31">
        <f>SUM('Linda Williams'!M8)</f>
        <v>140.86666666666667</v>
      </c>
      <c r="G50" s="20">
        <f>SUM('Linda Williams'!N8)</f>
        <v>8</v>
      </c>
      <c r="H50" s="31">
        <f>SUM('Linda Williams'!O8)</f>
        <v>148.86666666666667</v>
      </c>
      <c r="J50" s="19">
        <v>43</v>
      </c>
      <c r="K50" s="19" t="s">
        <v>20</v>
      </c>
      <c r="L50" s="49" t="s">
        <v>89</v>
      </c>
      <c r="M50" s="20">
        <f>SUM('Linda Williams'!K8)</f>
        <v>15</v>
      </c>
      <c r="N50" s="20">
        <f>SUM('Linda Williams'!L8)</f>
        <v>2113</v>
      </c>
      <c r="O50" s="31">
        <f>SUM('Linda Williams'!M8)</f>
        <v>140.86666666666667</v>
      </c>
    </row>
    <row r="51" spans="1:15" x14ac:dyDescent="0.25">
      <c r="A51" s="19">
        <v>44</v>
      </c>
      <c r="B51" s="19" t="s">
        <v>20</v>
      </c>
      <c r="C51" s="49" t="s">
        <v>100</v>
      </c>
      <c r="D51" s="20">
        <f>SUM('Sara  Maggelet'!K5)</f>
        <v>4</v>
      </c>
      <c r="E51" s="20">
        <f>SUM('Sara  Maggelet'!L5)</f>
        <v>560</v>
      </c>
      <c r="F51" s="31">
        <f>SUM('Sara  Maggelet'!M5)</f>
        <v>140</v>
      </c>
      <c r="G51" s="20">
        <f>SUM('Sara  Maggelet'!N5)</f>
        <v>3</v>
      </c>
      <c r="H51" s="31">
        <f>SUM('Sara  Maggelet'!O5)</f>
        <v>143</v>
      </c>
      <c r="J51" s="19">
        <v>44</v>
      </c>
      <c r="K51" s="19" t="s">
        <v>20</v>
      </c>
      <c r="L51" s="49" t="s">
        <v>100</v>
      </c>
      <c r="M51" s="20">
        <f>SUM('Sara  Maggelet'!K5)</f>
        <v>4</v>
      </c>
      <c r="N51" s="20">
        <f>SUM('Sara  Maggelet'!L5)</f>
        <v>560</v>
      </c>
      <c r="O51" s="31">
        <f>SUM('Sara  Maggelet'!M5)</f>
        <v>140</v>
      </c>
    </row>
    <row r="52" spans="1:15" x14ac:dyDescent="0.25">
      <c r="A52" s="19">
        <v>45</v>
      </c>
      <c r="B52" s="19" t="s">
        <v>20</v>
      </c>
      <c r="C52" s="48" t="s">
        <v>56</v>
      </c>
      <c r="D52" s="20">
        <f>SUM('Shelly Moormon'!K6)</f>
        <v>8</v>
      </c>
      <c r="E52" s="20">
        <f>SUM('Shelly Moormon'!L6)</f>
        <v>1095</v>
      </c>
      <c r="F52" s="31">
        <f>SUM('Shelly Moormon'!M6)</f>
        <v>136.875</v>
      </c>
      <c r="G52" s="20">
        <f>SUM('Shelly Moormon'!N6)</f>
        <v>4</v>
      </c>
      <c r="H52" s="31">
        <f>SUM('Shelly Moormon'!O6)</f>
        <v>140.875</v>
      </c>
      <c r="J52" s="19">
        <v>45</v>
      </c>
      <c r="K52" s="19" t="s">
        <v>20</v>
      </c>
      <c r="L52" s="48" t="s">
        <v>56</v>
      </c>
      <c r="M52" s="20">
        <f>SUM('Shelly Moormon'!K6)</f>
        <v>8</v>
      </c>
      <c r="N52" s="20">
        <f>SUM('Shelly Moormon'!L6)</f>
        <v>1095</v>
      </c>
      <c r="O52" s="31">
        <f>SUM('Shelly Moormon'!M6)</f>
        <v>136.875</v>
      </c>
    </row>
    <row r="53" spans="1:15" x14ac:dyDescent="0.25">
      <c r="A53" s="19">
        <v>46</v>
      </c>
      <c r="B53" s="19" t="s">
        <v>20</v>
      </c>
      <c r="C53" s="49" t="s">
        <v>33</v>
      </c>
      <c r="D53" s="20">
        <f>SUM('Harry Trainer'!K5)</f>
        <v>4</v>
      </c>
      <c r="E53" s="20">
        <f>SUM('Harry Trainer'!L5)</f>
        <v>501</v>
      </c>
      <c r="F53" s="31">
        <f>SUM('Harry Trainer'!M5)</f>
        <v>125.25</v>
      </c>
      <c r="G53" s="20">
        <f>SUM('Harry Trainer'!N5)</f>
        <v>2</v>
      </c>
      <c r="H53" s="31">
        <f>SUM('Harry Trainer'!O5)</f>
        <v>127.25</v>
      </c>
      <c r="J53" s="19">
        <v>46</v>
      </c>
      <c r="K53" s="19" t="s">
        <v>20</v>
      </c>
      <c r="L53" s="49" t="s">
        <v>33</v>
      </c>
      <c r="M53" s="20">
        <f>SUM('Harry Trainer'!K5)</f>
        <v>4</v>
      </c>
      <c r="N53" s="20">
        <f>SUM('Harry Trainer'!L5)</f>
        <v>501</v>
      </c>
      <c r="O53" s="31">
        <f>SUM('Harry Trainer'!M5)</f>
        <v>125.25</v>
      </c>
    </row>
    <row r="54" spans="1:15" x14ac:dyDescent="0.25">
      <c r="A54" s="19">
        <v>47</v>
      </c>
      <c r="B54" s="19" t="s">
        <v>20</v>
      </c>
      <c r="C54" s="49" t="s">
        <v>80</v>
      </c>
      <c r="D54" s="20">
        <f>SUM('Darin Biggs'!K5)</f>
        <v>4</v>
      </c>
      <c r="E54" s="20">
        <f>SUM('Darin Biggs'!L5)</f>
        <v>484</v>
      </c>
      <c r="F54" s="31">
        <f>SUM('Darin Biggs'!M5)</f>
        <v>121</v>
      </c>
      <c r="G54" s="20">
        <f>SUM('Darin Biggs'!N5)</f>
        <v>2</v>
      </c>
      <c r="H54" s="31">
        <f>SUM('Darin Biggs'!O5)</f>
        <v>123</v>
      </c>
      <c r="J54" s="19">
        <v>47</v>
      </c>
      <c r="K54" s="19" t="s">
        <v>20</v>
      </c>
      <c r="L54" s="49" t="s">
        <v>80</v>
      </c>
      <c r="M54" s="20">
        <f>SUM('Darin Biggs'!K5)</f>
        <v>4</v>
      </c>
      <c r="N54" s="20">
        <f>SUM('Darin Biggs'!L5)</f>
        <v>484</v>
      </c>
      <c r="O54" s="31">
        <f>SUM('Darin Biggs'!M5)</f>
        <v>121</v>
      </c>
    </row>
    <row r="55" spans="1:15" x14ac:dyDescent="0.25">
      <c r="A55" s="19">
        <v>48</v>
      </c>
      <c r="B55" s="19" t="s">
        <v>20</v>
      </c>
      <c r="C55" s="49" t="s">
        <v>84</v>
      </c>
      <c r="D55" s="20">
        <f>SUM('Scott McClure'!K5)</f>
        <v>4</v>
      </c>
      <c r="E55" s="20">
        <f>SUM('Scott McClure'!L5)</f>
        <v>481</v>
      </c>
      <c r="F55" s="31">
        <f>SUM('Scott McClure'!M5)</f>
        <v>120.25</v>
      </c>
      <c r="G55" s="20">
        <f>SUM('Scott McClure'!N5)</f>
        <v>2</v>
      </c>
      <c r="H55" s="31">
        <f>SUM('Scott McClure'!O5)</f>
        <v>122.25</v>
      </c>
      <c r="J55" s="19">
        <v>48</v>
      </c>
      <c r="K55" s="19" t="s">
        <v>20</v>
      </c>
      <c r="L55" s="49" t="s">
        <v>84</v>
      </c>
      <c r="M55" s="20">
        <f>SUM('Scott McClure'!K5)</f>
        <v>4</v>
      </c>
      <c r="N55" s="20">
        <f>SUM('Scott McClure'!L5)</f>
        <v>481</v>
      </c>
      <c r="O55" s="31">
        <f>SUM('Scott McClure'!M5)</f>
        <v>120.25</v>
      </c>
    </row>
    <row r="56" spans="1:15" x14ac:dyDescent="0.25">
      <c r="A56" s="19">
        <v>49</v>
      </c>
      <c r="B56" s="19" t="s">
        <v>20</v>
      </c>
      <c r="C56" s="49" t="s">
        <v>96</v>
      </c>
      <c r="D56" s="20">
        <f>SUM('Michael Rorer'!K5)</f>
        <v>6</v>
      </c>
      <c r="E56" s="20">
        <f>SUM('Michael Rorer'!L5)</f>
        <v>446</v>
      </c>
      <c r="F56" s="31">
        <f>SUM('Michael Rorer'!M5)</f>
        <v>74.333333333333329</v>
      </c>
      <c r="G56" s="20">
        <f>SUM('Michael Rorer'!N5)</f>
        <v>4</v>
      </c>
      <c r="H56" s="31">
        <f>SUM('Michael Rorer'!O5)</f>
        <v>78.333333333333329</v>
      </c>
      <c r="J56" s="19">
        <v>49</v>
      </c>
      <c r="K56" s="19" t="s">
        <v>20</v>
      </c>
      <c r="L56" s="49" t="s">
        <v>96</v>
      </c>
      <c r="M56" s="20">
        <f>SUM('Michael Rorer'!K5)</f>
        <v>6</v>
      </c>
      <c r="N56" s="20">
        <f>SUM('Michael Rorer'!L5)</f>
        <v>446</v>
      </c>
      <c r="O56" s="31">
        <f>SUM('Michael Rorer'!M5)</f>
        <v>74.333333333333329</v>
      </c>
    </row>
  </sheetData>
  <protectedRanges>
    <protectedRange algorithmName="SHA-512" hashValue="ON39YdpmFHfN9f47KpiRvqrKx0V9+erV1CNkpWzYhW/Qyc6aT8rEyCrvauWSYGZK2ia3o7vd3akF07acHAFpOA==" saltValue="yVW9XmDwTqEnmpSGai0KYg==" spinCount="100000" sqref="L12 C12" name="Range1_3"/>
    <protectedRange algorithmName="SHA-512" hashValue="ON39YdpmFHfN9f47KpiRvqrKx0V9+erV1CNkpWzYhW/Qyc6aT8rEyCrvauWSYGZK2ia3o7vd3akF07acHAFpOA==" saltValue="yVW9XmDwTqEnmpSGai0KYg==" spinCount="100000" sqref="C14 L14" name="Range1_9_1"/>
    <protectedRange algorithmName="SHA-512" hashValue="ON39YdpmFHfN9f47KpiRvqrKx0V9+erV1CNkpWzYhW/Qyc6aT8rEyCrvauWSYGZK2ia3o7vd3akF07acHAFpOA==" saltValue="yVW9XmDwTqEnmpSGai0KYg==" spinCount="100000" sqref="L20:L26 C20:C26" name="Range1_5"/>
  </protectedRanges>
  <sortState xmlns:xlrd2="http://schemas.microsoft.com/office/spreadsheetml/2017/richdata2" ref="L31:O56">
    <sortCondition descending="1" ref="O7:O56"/>
  </sortState>
  <hyperlinks>
    <hyperlink ref="C38" location="'Steve Kiemele'!A1" display="Steve Kiemele" xr:uid="{9C12A423-7745-4096-A45E-4D94D000B4FC}"/>
    <hyperlink ref="L34" location="'Steve Kiemele'!A1" display="Steve Kiemele" xr:uid="{3EDDE707-124F-478A-B006-75966A26693C}"/>
    <hyperlink ref="C8" location="'Tony Carruth'!A1" display="Tony Carruth" xr:uid="{7EB8D74D-A96D-4CB2-BE96-0612AD4BBAB7}"/>
    <hyperlink ref="C7" location="'Jerry Willeford'!A1" display="Jerry Willeford" xr:uid="{4E29FFAB-9CCD-4699-80A0-7949CB674DC4}"/>
    <hyperlink ref="C16" location="'Howard Wilson'!A1" display="Howard Wilson" xr:uid="{9C389BC8-CC7B-4A9D-AB13-C74C91E40463}"/>
    <hyperlink ref="L15" location="'Tony Carruth'!A1" display="Tony Carruth" xr:uid="{4D81C7BC-7F39-4754-A2F6-89C498AD97E7}"/>
    <hyperlink ref="L19" location="'Jerry Willeford'!A1" display="Jerry Willeford" xr:uid="{90EECD88-BEDD-4C73-B919-963949749CF9}"/>
    <hyperlink ref="L24" location="'Howard Wilson'!A1" display="Howard Wilson" xr:uid="{173BDF5B-3282-416C-90B6-7372419FA2F8}"/>
    <hyperlink ref="C14" location="'Ernest Converse'!A1" display="Ernest Converse" xr:uid="{8B02CF58-A2EB-4AEF-99E9-240BC303E063}"/>
    <hyperlink ref="L21" location="'Ernest Converse'!A1" display="Ernest Converse" xr:uid="{0A0ED12E-C9CF-4D7E-ADC8-668EFC02EAF1}"/>
    <hyperlink ref="C9" location="'Dave Eisenschmied'!A1" display="Dave Eisenschmied" xr:uid="{E02D7E1C-D419-42B4-B5BF-9661922F54DA}"/>
    <hyperlink ref="L18" location="'Dave Eisenschmied'!A1" display="Dave Eisenschmied" xr:uid="{EFF00400-A4AC-4D8A-815F-E9F013F0E988}"/>
    <hyperlink ref="C22" location="'Jim Clarke'!A1" display="Jim Clarke" xr:uid="{AB855735-4FD9-4DAA-BFF1-B83F3C7DFBB1}"/>
    <hyperlink ref="L25" location="'Jim Clarke'!A1" display="Jim Clarke" xr:uid="{E6C4F63A-7FA0-42D3-82CE-758FE2DF1A4F}"/>
    <hyperlink ref="C37" location="'Jerry Kendall'!A1" display="Jerry Kendall" xr:uid="{4C7383BF-D81A-4957-8DF3-963AB37FEFE3}"/>
    <hyperlink ref="L42" location="'Jerry Kendall'!A1" display="Jerry Kendall" xr:uid="{CCFAEE5B-966F-4FE6-BE97-F6574905650F}"/>
    <hyperlink ref="C31" location="'Kyle Ashlock'!A1" display="Kyle Ashlock" xr:uid="{9428BB7B-66D2-4690-8427-5F13D9309677}"/>
    <hyperlink ref="L38" location="'Kyle Ashlock'!A1" display="Kyle Ashlock" xr:uid="{7CA045DB-0412-4733-B55A-580972435615}"/>
    <hyperlink ref="C47" location="'Mike Hanley'!A1" display="Mike Hanley" xr:uid="{E25C2033-BC9B-445E-855E-1272C2887FC7}"/>
    <hyperlink ref="L45" location="'Mike Hanley'!A1" display="Mike Hanley" xr:uid="{A4169E24-973F-468F-BAB8-DB96E98B6107}"/>
    <hyperlink ref="C53" location="'Harry Trainer'!A1" display="Harry Trainer" xr:uid="{503D5106-C10F-4362-8D61-EFB772199139}"/>
    <hyperlink ref="L53" location="'Harry Trainer'!A1" display="Harry Trainer" xr:uid="{23479B63-C93D-4135-AE84-5109699E5F9B}"/>
    <hyperlink ref="C24" location="'David Russell'!A1" display="David Russell" xr:uid="{9729B09B-7310-44D7-A354-95AD27BF7445}"/>
    <hyperlink ref="L23" location="'David Russell'!A1" display="David Russell" xr:uid="{DA27A6C9-EA75-47F8-A815-F83159A81EA5}"/>
    <hyperlink ref="C21" location="'Carolyn Wilson'!A1" display="Carolyn Wilson" xr:uid="{25C99FFF-7FC5-43F0-A173-C4C56288B76E}"/>
    <hyperlink ref="L26" location="'Carolyn Wilson'!A1" display="Carolyn Wilson" xr:uid="{5EC56255-1F8E-41F6-B209-45DAD9098850}"/>
    <hyperlink ref="C13" location="'Bill Poor'!A1" display="Bill Poor" xr:uid="{FA185BE4-4561-432E-B623-DE89E1DBDE63}"/>
    <hyperlink ref="L12" location="'Bill Poor'!A1" display="Bill Poor" xr:uid="{931C38A0-F8C0-445B-A52D-BB4400C02287}"/>
    <hyperlink ref="C11" location="'John Joseph'!A1" display="John Joseph" xr:uid="{81E705FE-12FC-47DE-B72A-241D2825333B}"/>
    <hyperlink ref="L8" location="'John Joseph'!A1" display="John Joseph" xr:uid="{7D7F4E4B-AFBA-43D0-89A9-A78CBF9FA44A}"/>
    <hyperlink ref="C23" location="'Rob Johns'!A1" display="Rob Johns" xr:uid="{5BAB15EA-14DD-4321-841E-44156B90CCD7}"/>
    <hyperlink ref="L20" location="'Rob Johns'!A1" display="Rob Johns" xr:uid="{0FBBE4CA-BFF9-4DFD-84EB-A7CD05E4E031}"/>
    <hyperlink ref="C26" location="'Frank Baird'!A1" display="Frank Baird" xr:uid="{8AD57F2D-27A0-4E5D-9BCF-10A961D59103}"/>
    <hyperlink ref="L14" location="'Frank Baird'!A1" display="Frank Baird" xr:uid="{00E216C1-E61C-4365-9135-3675775F89D6}"/>
    <hyperlink ref="C20" location="'Bob Blain'!A1" display="Bob Blain" xr:uid="{03D51964-AEF1-45D9-8080-F99DD087BAEE}"/>
    <hyperlink ref="L13" location="'Bob Blain'!A1" display="Bob Blain" xr:uid="{233B6712-E92F-47C6-8BC3-33AC9B13C166}"/>
    <hyperlink ref="C45" location="'Roger Blain'!A1" display="Roger Blain" xr:uid="{528C4970-6E59-45C5-8D99-8EAE56FC0C33}"/>
    <hyperlink ref="L47" location="'Roger Blain'!A1" display="Roger Blain" xr:uid="{687DAAF5-A60C-401D-9B41-6764ABD503DE}"/>
    <hyperlink ref="C52" location="'Shelly Moormon'!A1" display="Shelly Moormon" xr:uid="{9EF3A991-6B15-4CC6-A6BD-7407148CEA06}"/>
    <hyperlink ref="L52" location="'Shelly Moormon'!A1" display="Shelly Moormon" xr:uid="{2CF4E13B-5F87-4A1A-8F60-32FFE887F3A6}"/>
    <hyperlink ref="C48" location="'Mark Caldwell'!A1" display="Mark Caldwell" xr:uid="{D8D48710-B616-4212-8DC4-D2778B42DD53}"/>
    <hyperlink ref="L48" location="'Mark Caldwell'!A1" display="Mark Caldwell" xr:uid="{91CBDA9A-5C6A-4647-95FE-B11A4B2766D3}"/>
    <hyperlink ref="C10" location="'Doug Gates'!A1" display="Doug Gates" xr:uid="{DA19E0AC-4409-49B4-A2C2-BBF30A0A1421}"/>
    <hyperlink ref="L7" location="'Doug Gates'!A1" display="Doug Gates" xr:uid="{7B8F8786-EE10-48A6-B23C-F294751EFA5C}"/>
    <hyperlink ref="C12" location="'Pam Gates'!A1" display="Pam Gates" xr:uid="{C73D71A5-D860-4652-A936-B8DE245AD921}"/>
    <hyperlink ref="L9" location="'Pam Gates'!A1" display="Pam Gates" xr:uid="{6FEE02A9-2EC3-4055-83D1-AD271CF977BA}"/>
    <hyperlink ref="C39" location="'Cody McBroon'!A1" display="Cody McBroon" xr:uid="{B558BED7-2EEE-4CFB-9277-120B878722C7}"/>
    <hyperlink ref="L35" location="'Cody McBroon'!A1" display="Cody McBroon" xr:uid="{26921AFC-D421-4749-8091-569CE762BE67}"/>
    <hyperlink ref="C17" location="'Charles Miller'!A1" display="Charles Miller" xr:uid="{341DD480-6982-4940-B845-6B105C5B223B}"/>
    <hyperlink ref="L22" location="'Charles Miller'!A1" display="Charles Miller" xr:uid="{C18C93F4-D435-4930-9233-E0DD50DF4338}"/>
    <hyperlink ref="C29" location="'Wade Haley'!A1" display="Wade Haley" xr:uid="{5CAD2786-7253-4E95-AEC3-D52D559D673C}"/>
    <hyperlink ref="L29" location="'Wade Haley'!A1" display="Wade Haley" xr:uid="{2DD6D1F2-F696-4859-A403-A8E7CAB91027}"/>
    <hyperlink ref="C15" location="'Brian Vincent'!A1" display="Brian Vincent" xr:uid="{C11014AB-A4EC-4A73-9CB9-8F0641A35A3B}"/>
    <hyperlink ref="L10" location="'Brian Vincent'!A1" display="Brian Vincent" xr:uid="{848BE753-91D3-4FFD-BFAE-7CBEFF14517A}"/>
    <hyperlink ref="C28" location="'Annette McClure'!A1" display="Annette McCluure" xr:uid="{5A103E18-7376-40AA-9ACC-5F9B88B71A30}"/>
    <hyperlink ref="L28" location="'Annette McClure'!A1" display="Annette McCluure" xr:uid="{62C92A2C-F6BE-4835-8861-680660FFC15A}"/>
    <hyperlink ref="C27" location="'Steve Ewary'!A1" display="Steve Ewary" xr:uid="{C732FF8F-F3E9-45FB-8781-539BDC66FBCD}"/>
    <hyperlink ref="L27" location="'Steve Ewary'!A1" display="Steve Ewary" xr:uid="{E306AC98-0267-4C1D-9051-C5A765CA967B}"/>
    <hyperlink ref="C34" location="'Ronald Blasko'!A1" display="Ronald Blasko" xr:uid="{33EC7F50-97DF-41BE-97E7-D641FE501600}"/>
    <hyperlink ref="L33" location="'Ronald Blasko'!A1" display="Ronald Blasko" xr:uid="{625D816C-805C-46F2-A5B1-CBE6704F9101}"/>
    <hyperlink ref="C49" location="'Hal Davis'!A1" display="Hal Davis" xr:uid="{66EB8B6C-D8D9-4455-8158-BAEB8587D402}"/>
    <hyperlink ref="L49" location="'Hal Davis'!A1" display="Hal Davis" xr:uid="{48A6A24F-37DD-465A-B5C9-A6ECE939F14F}"/>
    <hyperlink ref="C36" location="'Thomas Murrell'!A1" display="Thomas Murrell" xr:uid="{41D38A25-9D8B-4EAC-8E97-1AC6806D1A00}"/>
    <hyperlink ref="L37" location="'Thomas Murrell'!A1" display="Thomas Murrell" xr:uid="{3D346A0A-D1C1-4EAA-8D07-7642FBE6CD5A}"/>
    <hyperlink ref="C18" location="'Bill Meyer'!A1" display="Bill Meyer" xr:uid="{A2E4E4DF-95AC-4F2C-882F-B5FD7BDEA73B}"/>
    <hyperlink ref="L16" location="'Bill Meyer'!A1" display="Bill Meyer" xr:uid="{585D1E30-1E99-4146-B9F6-2C1F378AD6B4}"/>
    <hyperlink ref="C54" location="'Darin Biggs'!A1" display="Darin Biggs" xr:uid="{4E2D26AF-B4A5-46D8-AD79-6C7E6E344513}"/>
    <hyperlink ref="L54" location="'Darin Biggs'!A1" display="Darin Biggs" xr:uid="{9B57B6FB-BADD-439E-B43A-ECAB750CA8F5}"/>
    <hyperlink ref="C25" location="'Brian Edmonds'!A1" display="Brian Edmonds" xr:uid="{4828E97C-4188-41C8-AF81-9BA12CFE8C4D}"/>
    <hyperlink ref="L17" location="'Brian Edmonds'!A1" display="Brian Edmonds" xr:uid="{71BE6E33-3592-4C0B-BCD0-67F00FBC1CFB}"/>
    <hyperlink ref="C46" location="'Chuck Miller'!A1" display="Chuck Miller" xr:uid="{302DB928-3591-4EDE-B1E9-0A191DF47289}"/>
    <hyperlink ref="L46" location="'Chuck Miller'!A1" display="Chuck Miller" xr:uid="{182F9C30-8B93-4A52-B482-C48C0D51B897}"/>
    <hyperlink ref="C55" location="'Scott McClure'!A1" display="Scott McClure" xr:uid="{749B91D4-ADC8-4859-A344-8806C7780420}"/>
    <hyperlink ref="L55" location="'Scott McClure'!A1" display="Scott McClure" xr:uid="{6355F39B-557D-43F0-9870-EB647A6DF136}"/>
    <hyperlink ref="C43" location="'Joe Chacon'!A1" display="Joe Chacon" xr:uid="{4F69AF5B-9013-4CEA-BB37-754C628CDBC3}"/>
    <hyperlink ref="L41" location="'Joe Chacon'!A1" display="Joe Chacon" xr:uid="{EBFCE9D9-C10D-4138-BD53-4C9265D54F29}"/>
    <hyperlink ref="C19" location="'Steve Gilliam'!A1" display="Steve Gilliam" xr:uid="{5859A8AE-29D5-4C85-9682-19EF1747AC63}"/>
    <hyperlink ref="L11" location="'Steve Gilliam'!A1" display="Steve Gilliam" xr:uid="{BA047786-17C7-45C0-BCFA-840EFC60402E}"/>
    <hyperlink ref="C35" location="'Larry McGill'!A1" display="Larry McGill" xr:uid="{4AF343B8-76EB-41B7-A25B-508E4FDD7114}"/>
    <hyperlink ref="L39" location="'Larry McGill'!A1" display="Larry McGill" xr:uid="{263A03A8-0EC7-47B2-9F2F-08945262D628}"/>
    <hyperlink ref="C50" location="'Linda Williams'!A1" display="Linda Williams" xr:uid="{D558CA31-DEDB-46D1-997E-D73F9DF1289D}"/>
    <hyperlink ref="L50" location="'Linda Williams'!A1" display="Linda Williams" xr:uid="{A981EA8E-50F0-4F5D-99FB-301C012F2E85}"/>
    <hyperlink ref="C33" location="'Thomas Lewis'!A1" display="Thomas Lewis" xr:uid="{2535DD65-CD77-447B-81C7-FBD06B79A253}"/>
    <hyperlink ref="L31" location="'Thomas Lewis'!A1" display="Thomas Lewis" xr:uid="{48E8990D-3C5B-4EA7-9613-52E9F697EFBA}"/>
    <hyperlink ref="C40" location="'Ethan Pennington'!A1" display="Ethan Pennington" xr:uid="{F68DFD44-5B7A-405E-B64F-F8EEC54EFAD8}"/>
    <hyperlink ref="L36" location="'Ethan Pennington'!A1" display="Ethan Pennington" xr:uid="{BCFA5E57-C7BC-426B-A74E-88EE0D5ABF26}"/>
    <hyperlink ref="C42" location="'Bob Bass'!A1" display="Bob Bass" xr:uid="{BB6D2A90-585D-4DC3-BB4C-5BFE4F8362D4}"/>
    <hyperlink ref="L40" location="'Bob Bass'!A1" display="Bob Bass" xr:uid="{2700FFA8-7606-4DD9-A599-42A983215FC1}"/>
    <hyperlink ref="C56" location="'Michael Rorer'!A1" display="Michael Rorer" xr:uid="{E54F7292-FB1A-4F20-904B-B9584246480D}"/>
    <hyperlink ref="L56" location="'Michael Rorer'!A1" display="Michael Rorer" xr:uid="{AA8E9925-F894-40DA-AACC-DD5284E24AD0}"/>
    <hyperlink ref="C44" location="'Jim Stewart'!A1" display="Jim Stewart" xr:uid="{28B6F684-4BCB-4F73-922B-6BFA6CB0E3F9}"/>
    <hyperlink ref="L44" location="'Jim Stewart'!A1" display="Jim Stewart" xr:uid="{39F6727F-38BF-4ED3-99C9-D402410CAE9E}"/>
    <hyperlink ref="C32" location="'Max Dixon'!A1" display="Max Dixon" xr:uid="{868BA121-CC89-4EEA-B2D3-E2B254A34E74}"/>
    <hyperlink ref="L32" location="'Max Dixon'!A1" display="Max Dixon" xr:uid="{DC8B687D-8301-402D-92D8-DF67DD9C1A7D}"/>
    <hyperlink ref="C51" location="'Sara  Maggelet'!A1" display="Sara Maggelet" xr:uid="{FB46BC11-E0B8-43AD-BC0F-41AB2F03ECA2}"/>
    <hyperlink ref="L51" location="'Sara  Maggelet'!A1" display="Sara Maggelet" xr:uid="{39FE1CBB-071F-4C7D-8E6B-FFBB9DDB7C78}"/>
    <hyperlink ref="C41" location="'Dylan Garner'!A1" display="Dylan Garner" xr:uid="{77E7F802-29A7-45F2-AC7D-EE5702D72432}"/>
    <hyperlink ref="L43" location="'Dylan Garner'!A1" display="Dylan Garner" xr:uid="{94A30FAF-DA26-4154-ACD6-ACC9EAE47A85}"/>
  </hyperlinks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2FE3D-811A-41D4-B482-68A2163BC96E}">
  <dimension ref="A1:Q5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20</v>
      </c>
      <c r="B2" s="10" t="s">
        <v>94</v>
      </c>
      <c r="C2" s="11">
        <v>44443</v>
      </c>
      <c r="D2" s="12" t="s">
        <v>93</v>
      </c>
      <c r="E2" s="13">
        <v>178</v>
      </c>
      <c r="F2" s="13">
        <v>177</v>
      </c>
      <c r="G2" s="13">
        <v>185</v>
      </c>
      <c r="H2" s="13">
        <v>175</v>
      </c>
      <c r="I2" s="13">
        <v>171</v>
      </c>
      <c r="J2" s="13">
        <v>186</v>
      </c>
      <c r="K2" s="14">
        <f t="shared" ref="K2" si="0">COUNT(E2:J2)</f>
        <v>6</v>
      </c>
      <c r="L2" s="14">
        <f t="shared" ref="L2" si="1">SUM(E2:J2)</f>
        <v>1072</v>
      </c>
      <c r="M2" s="15">
        <f t="shared" ref="M2" si="2">AVERAGE(E2:J2)</f>
        <v>178.66666666666666</v>
      </c>
      <c r="N2" s="16">
        <v>4</v>
      </c>
      <c r="O2" s="17">
        <f t="shared" ref="O2" si="3">SUM(M2,N2)</f>
        <v>182.66666666666666</v>
      </c>
    </row>
    <row r="5" spans="1:17" x14ac:dyDescent="0.25">
      <c r="K5" s="7">
        <f>SUM(K2:K4)</f>
        <v>6</v>
      </c>
      <c r="L5" s="7">
        <f>SUM(L2:L4)</f>
        <v>1072</v>
      </c>
      <c r="M5" s="8">
        <f>SUM(L5/K5)</f>
        <v>178.66666666666666</v>
      </c>
      <c r="N5" s="7">
        <f>SUM(N2:N4)</f>
        <v>4</v>
      </c>
      <c r="O5" s="8">
        <f>SUM(M5+N5)</f>
        <v>182.66666666666666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4_1"/>
    <protectedRange algorithmName="SHA-512" hashValue="ON39YdpmFHfN9f47KpiRvqrKx0V9+erV1CNkpWzYhW/Qyc6aT8rEyCrvauWSYGZK2ia3o7vd3akF07acHAFpOA==" saltValue="yVW9XmDwTqEnmpSGai0KYg==" spinCount="100000" sqref="D2" name="Range1_1_2_1"/>
  </protectedRanges>
  <conditionalFormatting sqref="E2">
    <cfRule type="top10" dxfId="1008" priority="6" rank="1"/>
  </conditionalFormatting>
  <conditionalFormatting sqref="H2">
    <cfRule type="top10" dxfId="1007" priority="3" rank="1"/>
  </conditionalFormatting>
  <conditionalFormatting sqref="F2">
    <cfRule type="top10" dxfId="1006" priority="1" rank="1"/>
  </conditionalFormatting>
  <conditionalFormatting sqref="G2">
    <cfRule type="top10" dxfId="1005" priority="2" rank="1"/>
  </conditionalFormatting>
  <conditionalFormatting sqref="I2">
    <cfRule type="top10" dxfId="1004" priority="4" rank="1"/>
  </conditionalFormatting>
  <conditionalFormatting sqref="J2">
    <cfRule type="top10" dxfId="1003" priority="5" rank="1"/>
  </conditionalFormatting>
  <hyperlinks>
    <hyperlink ref="Q1" location="'National Rankings'!A1" display="Return to Rankings" xr:uid="{115E49FC-7E59-45B7-89F1-EDFD25B7313F}"/>
  </hyperlink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51828E2-AA7A-44E2-907C-CFA4FAD56C0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038D9-6C8B-418D-9C51-B88ED6273E6B}">
  <sheetPr codeName="Sheet98"/>
  <dimension ref="A1:Q8"/>
  <sheetViews>
    <sheetView workbookViewId="0">
      <selection activeCell="A5" sqref="A5:O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20</v>
      </c>
      <c r="B2" s="10" t="s">
        <v>50</v>
      </c>
      <c r="C2" s="11">
        <v>44304</v>
      </c>
      <c r="D2" s="12" t="s">
        <v>49</v>
      </c>
      <c r="E2" s="13">
        <v>181</v>
      </c>
      <c r="F2" s="13">
        <v>174</v>
      </c>
      <c r="G2" s="13">
        <v>178</v>
      </c>
      <c r="H2" s="13">
        <v>178</v>
      </c>
      <c r="I2" s="13"/>
      <c r="J2" s="13"/>
      <c r="K2" s="14">
        <v>4</v>
      </c>
      <c r="L2" s="14">
        <v>711</v>
      </c>
      <c r="M2" s="15">
        <v>177.75</v>
      </c>
      <c r="N2" s="16">
        <v>2</v>
      </c>
      <c r="O2" s="17">
        <v>179.75</v>
      </c>
    </row>
    <row r="3" spans="1:17" x14ac:dyDescent="0.25">
      <c r="A3" s="9" t="s">
        <v>20</v>
      </c>
      <c r="B3" s="10" t="s">
        <v>50</v>
      </c>
      <c r="C3" s="11">
        <v>44339</v>
      </c>
      <c r="D3" s="12" t="s">
        <v>68</v>
      </c>
      <c r="E3" s="13">
        <v>177</v>
      </c>
      <c r="F3" s="13">
        <v>188</v>
      </c>
      <c r="G3" s="13">
        <v>181</v>
      </c>
      <c r="H3" s="13">
        <v>186</v>
      </c>
      <c r="I3" s="13"/>
      <c r="J3" s="13"/>
      <c r="K3" s="14">
        <v>4</v>
      </c>
      <c r="L3" s="14">
        <v>732</v>
      </c>
      <c r="M3" s="15">
        <v>183</v>
      </c>
      <c r="N3" s="16">
        <v>6</v>
      </c>
      <c r="O3" s="17">
        <v>189</v>
      </c>
    </row>
    <row r="4" spans="1:17" x14ac:dyDescent="0.25">
      <c r="A4" s="9" t="s">
        <v>20</v>
      </c>
      <c r="B4" s="10" t="s">
        <v>50</v>
      </c>
      <c r="C4" s="11">
        <v>44451</v>
      </c>
      <c r="D4" s="12" t="s">
        <v>49</v>
      </c>
      <c r="E4" s="13">
        <v>182</v>
      </c>
      <c r="F4" s="13">
        <v>180</v>
      </c>
      <c r="G4" s="13">
        <v>182</v>
      </c>
      <c r="H4" s="13">
        <v>182</v>
      </c>
      <c r="I4" s="13">
        <v>179</v>
      </c>
      <c r="J4" s="13">
        <v>186</v>
      </c>
      <c r="K4" s="14">
        <v>6</v>
      </c>
      <c r="L4" s="14">
        <v>1091</v>
      </c>
      <c r="M4" s="15">
        <v>181.83333333333334</v>
      </c>
      <c r="N4" s="16">
        <v>4</v>
      </c>
      <c r="O4" s="17">
        <v>185.83333333333334</v>
      </c>
    </row>
    <row r="5" spans="1:17" x14ac:dyDescent="0.25">
      <c r="A5" s="9" t="s">
        <v>20</v>
      </c>
      <c r="B5" s="10" t="s">
        <v>50</v>
      </c>
      <c r="C5" s="11">
        <v>44465</v>
      </c>
      <c r="D5" s="12" t="s">
        <v>97</v>
      </c>
      <c r="E5" s="13">
        <v>181</v>
      </c>
      <c r="F5" s="13">
        <v>185</v>
      </c>
      <c r="G5" s="13">
        <v>185</v>
      </c>
      <c r="H5" s="13">
        <v>184</v>
      </c>
      <c r="I5" s="13">
        <v>183</v>
      </c>
      <c r="J5" s="13">
        <v>178</v>
      </c>
      <c r="K5" s="14">
        <v>6</v>
      </c>
      <c r="L5" s="14">
        <v>1096</v>
      </c>
      <c r="M5" s="15">
        <v>182.66666666666666</v>
      </c>
      <c r="N5" s="16">
        <v>4</v>
      </c>
      <c r="O5" s="17">
        <v>186.66666666666666</v>
      </c>
    </row>
    <row r="8" spans="1:17" x14ac:dyDescent="0.25">
      <c r="K8" s="7">
        <f>SUM(K2:K7)</f>
        <v>20</v>
      </c>
      <c r="L8" s="7">
        <f>SUM(L2:L7)</f>
        <v>3630</v>
      </c>
      <c r="M8" s="8">
        <f>SUM(L8/K8)</f>
        <v>181.5</v>
      </c>
      <c r="N8" s="7">
        <f>SUM(N2:N7)</f>
        <v>16</v>
      </c>
      <c r="O8" s="8">
        <f>SUM(M8+N8)</f>
        <v>197.5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5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4:J4 B4:C4" name="Range1_27"/>
    <protectedRange algorithmName="SHA-512" hashValue="ON39YdpmFHfN9f47KpiRvqrKx0V9+erV1CNkpWzYhW/Qyc6aT8rEyCrvauWSYGZK2ia3o7vd3akF07acHAFpOA==" saltValue="yVW9XmDwTqEnmpSGai0KYg==" spinCount="100000" sqref="D4" name="Range1_1_22"/>
    <protectedRange algorithmName="SHA-512" hashValue="ON39YdpmFHfN9f47KpiRvqrKx0V9+erV1CNkpWzYhW/Qyc6aT8rEyCrvauWSYGZK2ia3o7vd3akF07acHAFpOA==" saltValue="yVW9XmDwTqEnmpSGai0KYg==" spinCount="100000" sqref="E5:J5 B5:C5" name="Range1_9_1"/>
    <protectedRange algorithmName="SHA-512" hashValue="ON39YdpmFHfN9f47KpiRvqrKx0V9+erV1CNkpWzYhW/Qyc6aT8rEyCrvauWSYGZK2ia3o7vd3akF07acHAFpOA==" saltValue="yVW9XmDwTqEnmpSGai0KYg==" spinCount="100000" sqref="D5" name="Range1_1_7_1"/>
  </protectedRanges>
  <conditionalFormatting sqref="I2">
    <cfRule type="top10" dxfId="1002" priority="48" rank="1"/>
  </conditionalFormatting>
  <conditionalFormatting sqref="H2">
    <cfRule type="top10" dxfId="1001" priority="44" rank="1"/>
  </conditionalFormatting>
  <conditionalFormatting sqref="J2">
    <cfRule type="top10" dxfId="1000" priority="45" rank="1"/>
  </conditionalFormatting>
  <conditionalFormatting sqref="G2">
    <cfRule type="top10" dxfId="999" priority="47" rank="1"/>
  </conditionalFormatting>
  <conditionalFormatting sqref="F2">
    <cfRule type="top10" dxfId="998" priority="46" rank="1"/>
  </conditionalFormatting>
  <conditionalFormatting sqref="E2">
    <cfRule type="top10" dxfId="997" priority="43" rank="1"/>
  </conditionalFormatting>
  <conditionalFormatting sqref="I3">
    <cfRule type="top10" dxfId="996" priority="36" rank="1"/>
  </conditionalFormatting>
  <conditionalFormatting sqref="H3">
    <cfRule type="top10" dxfId="995" priority="32" rank="1"/>
  </conditionalFormatting>
  <conditionalFormatting sqref="J3">
    <cfRule type="top10" dxfId="994" priority="33" rank="1"/>
  </conditionalFormatting>
  <conditionalFormatting sqref="G3">
    <cfRule type="top10" dxfId="993" priority="35" rank="1"/>
  </conditionalFormatting>
  <conditionalFormatting sqref="F3">
    <cfRule type="top10" dxfId="992" priority="34" rank="1"/>
  </conditionalFormatting>
  <conditionalFormatting sqref="E3">
    <cfRule type="top10" dxfId="991" priority="31" rank="1"/>
  </conditionalFormatting>
  <conditionalFormatting sqref="I4">
    <cfRule type="top10" dxfId="990" priority="12" rank="1"/>
  </conditionalFormatting>
  <conditionalFormatting sqref="H4">
    <cfRule type="top10" dxfId="989" priority="8" rank="1"/>
  </conditionalFormatting>
  <conditionalFormatting sqref="J4">
    <cfRule type="top10" dxfId="988" priority="9" rank="1"/>
  </conditionalFormatting>
  <conditionalFormatting sqref="G4">
    <cfRule type="top10" dxfId="987" priority="11" rank="1"/>
  </conditionalFormatting>
  <conditionalFormatting sqref="F4">
    <cfRule type="top10" dxfId="986" priority="10" rank="1"/>
  </conditionalFormatting>
  <conditionalFormatting sqref="E4">
    <cfRule type="top10" dxfId="985" priority="7" rank="1"/>
  </conditionalFormatting>
  <conditionalFormatting sqref="I5">
    <cfRule type="top10" dxfId="984" priority="6" rank="1"/>
  </conditionalFormatting>
  <conditionalFormatting sqref="H5">
    <cfRule type="top10" dxfId="983" priority="2" rank="1"/>
  </conditionalFormatting>
  <conditionalFormatting sqref="J5">
    <cfRule type="top10" dxfId="982" priority="3" rank="1"/>
  </conditionalFormatting>
  <conditionalFormatting sqref="G5">
    <cfRule type="top10" dxfId="981" priority="5" rank="1"/>
  </conditionalFormatting>
  <conditionalFormatting sqref="F5">
    <cfRule type="top10" dxfId="980" priority="4" rank="1"/>
  </conditionalFormatting>
  <conditionalFormatting sqref="E5">
    <cfRule type="top10" dxfId="979" priority="1" rank="1"/>
  </conditionalFormatting>
  <hyperlinks>
    <hyperlink ref="Q1" location="'National Rankings'!A1" display="Return to Rankings" xr:uid="{E84B0D2C-E4ED-4C67-A655-8142D8DE2396}"/>
  </hyperlink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640121A-6131-4F76-9662-B5A619F2A54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86015-6741-46D6-AF50-E86939435A09}">
  <dimension ref="A1:Q5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20</v>
      </c>
      <c r="B2" s="10" t="s">
        <v>74</v>
      </c>
      <c r="C2" s="11">
        <v>44346</v>
      </c>
      <c r="D2" s="12" t="s">
        <v>49</v>
      </c>
      <c r="E2" s="13">
        <v>154</v>
      </c>
      <c r="F2" s="13">
        <v>159</v>
      </c>
      <c r="G2" s="13">
        <v>115</v>
      </c>
      <c r="H2" s="13">
        <v>174</v>
      </c>
      <c r="I2" s="13"/>
      <c r="J2" s="13"/>
      <c r="K2" s="14">
        <v>4</v>
      </c>
      <c r="L2" s="14">
        <v>602</v>
      </c>
      <c r="M2" s="15">
        <v>150.5</v>
      </c>
      <c r="N2" s="16">
        <v>2</v>
      </c>
      <c r="O2" s="17">
        <v>152.5</v>
      </c>
    </row>
    <row r="5" spans="1:17" x14ac:dyDescent="0.25">
      <c r="K5" s="7">
        <f>SUM(K2:K4)</f>
        <v>4</v>
      </c>
      <c r="L5" s="7">
        <f>SUM(L2:L4)</f>
        <v>602</v>
      </c>
      <c r="M5" s="8">
        <f>SUM(L5/K5)</f>
        <v>150.5</v>
      </c>
      <c r="N5" s="7">
        <f>SUM(N2:N4)</f>
        <v>2</v>
      </c>
      <c r="O5" s="8">
        <f>SUM(M5+N5)</f>
        <v>152.5</v>
      </c>
    </row>
  </sheetData>
  <hyperlinks>
    <hyperlink ref="Q1" location="'National Rankings'!A1" display="Return to Rankings" xr:uid="{8B13107D-4399-4204-B568-3A53B17DFF6C}"/>
  </hyperlink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1F2839B-4B5E-49B9-8931-F9C1554E042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1C46E-584D-4521-B7E1-D136CE63EB96}">
  <sheetPr codeName="Sheet38"/>
  <dimension ref="A1:Q5"/>
  <sheetViews>
    <sheetView workbookViewId="0">
      <selection sqref="A1:O1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20</v>
      </c>
      <c r="B2" s="10" t="s">
        <v>33</v>
      </c>
      <c r="C2" s="11">
        <v>44282</v>
      </c>
      <c r="D2" s="12" t="s">
        <v>32</v>
      </c>
      <c r="E2" s="13">
        <v>56</v>
      </c>
      <c r="F2" s="13">
        <v>150</v>
      </c>
      <c r="G2" s="13">
        <v>163</v>
      </c>
      <c r="H2" s="13">
        <v>132</v>
      </c>
      <c r="I2" s="13"/>
      <c r="J2" s="13"/>
      <c r="K2" s="14">
        <v>4</v>
      </c>
      <c r="L2" s="14">
        <v>501</v>
      </c>
      <c r="M2" s="15">
        <v>125.25</v>
      </c>
      <c r="N2" s="16">
        <v>2</v>
      </c>
      <c r="O2" s="17">
        <v>127.25</v>
      </c>
    </row>
    <row r="5" spans="1:17" x14ac:dyDescent="0.25">
      <c r="K5" s="7">
        <f>SUM(K2:K4)</f>
        <v>4</v>
      </c>
      <c r="L5" s="7">
        <f>SUM(L2:L4)</f>
        <v>501</v>
      </c>
      <c r="M5" s="8">
        <f>SUM(L5/K5)</f>
        <v>125.25</v>
      </c>
      <c r="N5" s="7">
        <f>SUM(N2:N4)</f>
        <v>2</v>
      </c>
      <c r="O5" s="8">
        <f>SUM(M5+N5)</f>
        <v>127.25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5_1_1"/>
    <protectedRange algorithmName="SHA-512" hashValue="ON39YdpmFHfN9f47KpiRvqrKx0V9+erV1CNkpWzYhW/Qyc6aT8rEyCrvauWSYGZK2ia3o7vd3akF07acHAFpOA==" saltValue="yVW9XmDwTqEnmpSGai0KYg==" spinCount="100000" sqref="D2" name="Range1_1_3_1_1"/>
  </protectedRanges>
  <conditionalFormatting sqref="I2">
    <cfRule type="top10" dxfId="978" priority="18" rank="1"/>
  </conditionalFormatting>
  <conditionalFormatting sqref="H2">
    <cfRule type="top10" dxfId="977" priority="14" rank="1"/>
  </conditionalFormatting>
  <conditionalFormatting sqref="J2">
    <cfRule type="top10" dxfId="976" priority="15" rank="1"/>
  </conditionalFormatting>
  <conditionalFormatting sqref="G2">
    <cfRule type="top10" dxfId="975" priority="17" rank="1"/>
  </conditionalFormatting>
  <conditionalFormatting sqref="F2">
    <cfRule type="top10" dxfId="974" priority="16" rank="1"/>
  </conditionalFormatting>
  <conditionalFormatting sqref="E2">
    <cfRule type="top10" dxfId="973" priority="13" rank="1"/>
  </conditionalFormatting>
  <hyperlinks>
    <hyperlink ref="Q1" location="'National Rankings'!A1" display="Return to Rankings" xr:uid="{937F205B-09F5-460B-B103-C44E8E0A4D69}"/>
  </hyperlink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078517F-694D-4BE8-BC78-E5D866B6194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90022-887C-4726-97C4-CDD8EC3E4E26}">
  <sheetPr codeName="Sheet39"/>
  <dimension ref="A1:Q28"/>
  <sheetViews>
    <sheetView workbookViewId="0">
      <selection activeCell="A26" sqref="A26:O26"/>
    </sheetView>
  </sheetViews>
  <sheetFormatPr defaultRowHeight="15" x14ac:dyDescent="0.25"/>
  <cols>
    <col min="1" max="1" width="27.28515625" customWidth="1"/>
    <col min="2" max="2" width="18.42578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20</v>
      </c>
      <c r="B2" s="10" t="s">
        <v>36</v>
      </c>
      <c r="C2" s="11">
        <v>44254</v>
      </c>
      <c r="D2" s="12" t="s">
        <v>32</v>
      </c>
      <c r="E2" s="13">
        <v>171</v>
      </c>
      <c r="F2" s="13">
        <v>165</v>
      </c>
      <c r="G2" s="13">
        <v>173</v>
      </c>
      <c r="H2" s="13">
        <v>175</v>
      </c>
      <c r="I2" s="13"/>
      <c r="J2" s="13"/>
      <c r="K2" s="14">
        <v>4</v>
      </c>
      <c r="L2" s="14">
        <v>684</v>
      </c>
      <c r="M2" s="15">
        <v>171</v>
      </c>
      <c r="N2" s="16">
        <v>3</v>
      </c>
      <c r="O2" s="17">
        <v>174</v>
      </c>
    </row>
    <row r="3" spans="1:17" x14ac:dyDescent="0.25">
      <c r="A3" s="9" t="s">
        <v>20</v>
      </c>
      <c r="B3" s="10" t="s">
        <v>36</v>
      </c>
      <c r="C3" s="11">
        <v>44268</v>
      </c>
      <c r="D3" s="12" t="s">
        <v>32</v>
      </c>
      <c r="E3" s="13">
        <v>167</v>
      </c>
      <c r="F3" s="13">
        <v>174</v>
      </c>
      <c r="G3" s="13">
        <v>171</v>
      </c>
      <c r="H3" s="13">
        <v>173</v>
      </c>
      <c r="I3" s="13"/>
      <c r="J3" s="13"/>
      <c r="K3" s="14">
        <v>4</v>
      </c>
      <c r="L3" s="14">
        <v>685</v>
      </c>
      <c r="M3" s="15">
        <v>171.25</v>
      </c>
      <c r="N3" s="16">
        <v>4</v>
      </c>
      <c r="O3" s="17">
        <v>175.25</v>
      </c>
    </row>
    <row r="4" spans="1:17" x14ac:dyDescent="0.25">
      <c r="A4" s="9" t="s">
        <v>20</v>
      </c>
      <c r="B4" s="10" t="s">
        <v>36</v>
      </c>
      <c r="C4" s="11">
        <v>44282</v>
      </c>
      <c r="D4" s="12" t="s">
        <v>32</v>
      </c>
      <c r="E4" s="13">
        <v>173</v>
      </c>
      <c r="F4" s="13">
        <v>172</v>
      </c>
      <c r="G4" s="13">
        <v>169</v>
      </c>
      <c r="H4" s="13">
        <v>183</v>
      </c>
      <c r="I4" s="13"/>
      <c r="J4" s="13"/>
      <c r="K4" s="14">
        <v>4</v>
      </c>
      <c r="L4" s="14">
        <v>697</v>
      </c>
      <c r="M4" s="15">
        <v>174.25</v>
      </c>
      <c r="N4" s="16">
        <v>6</v>
      </c>
      <c r="O4" s="17">
        <v>180.25</v>
      </c>
    </row>
    <row r="5" spans="1:17" x14ac:dyDescent="0.25">
      <c r="A5" s="9" t="s">
        <v>20</v>
      </c>
      <c r="B5" s="10" t="s">
        <v>36</v>
      </c>
      <c r="C5" s="11">
        <v>44292</v>
      </c>
      <c r="D5" s="12" t="s">
        <v>32</v>
      </c>
      <c r="E5" s="13">
        <v>170</v>
      </c>
      <c r="F5" s="13">
        <v>170</v>
      </c>
      <c r="G5" s="13">
        <v>170</v>
      </c>
      <c r="H5" s="13"/>
      <c r="I5" s="13"/>
      <c r="J5" s="13"/>
      <c r="K5" s="14">
        <v>3</v>
      </c>
      <c r="L5" s="14">
        <v>510</v>
      </c>
      <c r="M5" s="15">
        <v>170</v>
      </c>
      <c r="N5" s="16">
        <v>5</v>
      </c>
      <c r="O5" s="17">
        <v>175</v>
      </c>
    </row>
    <row r="6" spans="1:17" x14ac:dyDescent="0.25">
      <c r="A6" s="9" t="s">
        <v>20</v>
      </c>
      <c r="B6" s="10" t="s">
        <v>36</v>
      </c>
      <c r="C6" s="11">
        <v>44296</v>
      </c>
      <c r="D6" s="12" t="s">
        <v>32</v>
      </c>
      <c r="E6" s="13">
        <v>175</v>
      </c>
      <c r="F6" s="13">
        <v>167</v>
      </c>
      <c r="G6" s="13">
        <v>179</v>
      </c>
      <c r="H6" s="13">
        <v>170</v>
      </c>
      <c r="I6" s="13"/>
      <c r="J6" s="13"/>
      <c r="K6" s="14">
        <v>4</v>
      </c>
      <c r="L6" s="14">
        <v>691</v>
      </c>
      <c r="M6" s="15">
        <v>172.75</v>
      </c>
      <c r="N6" s="16">
        <v>3</v>
      </c>
      <c r="O6" s="17">
        <v>175.75</v>
      </c>
    </row>
    <row r="7" spans="1:17" x14ac:dyDescent="0.25">
      <c r="A7" s="9" t="s">
        <v>20</v>
      </c>
      <c r="B7" s="10" t="s">
        <v>36</v>
      </c>
      <c r="C7" s="11">
        <v>44310</v>
      </c>
      <c r="D7" s="12" t="s">
        <v>32</v>
      </c>
      <c r="E7" s="13">
        <v>179</v>
      </c>
      <c r="F7" s="13">
        <v>170</v>
      </c>
      <c r="G7" s="13">
        <v>171</v>
      </c>
      <c r="H7" s="13">
        <v>172</v>
      </c>
      <c r="I7" s="14"/>
      <c r="J7" s="14"/>
      <c r="K7" s="14">
        <v>4</v>
      </c>
      <c r="L7" s="14">
        <v>692</v>
      </c>
      <c r="M7" s="15">
        <v>173</v>
      </c>
      <c r="N7" s="16">
        <v>3</v>
      </c>
      <c r="O7" s="17">
        <v>176</v>
      </c>
    </row>
    <row r="8" spans="1:17" x14ac:dyDescent="0.25">
      <c r="A8" s="9" t="s">
        <v>20</v>
      </c>
      <c r="B8" s="10" t="s">
        <v>36</v>
      </c>
      <c r="C8" s="11">
        <v>44324</v>
      </c>
      <c r="D8" s="12" t="s">
        <v>32</v>
      </c>
      <c r="E8" s="13">
        <v>170</v>
      </c>
      <c r="F8" s="13">
        <v>161</v>
      </c>
      <c r="G8" s="13">
        <v>166</v>
      </c>
      <c r="H8" s="13">
        <v>159</v>
      </c>
      <c r="I8" s="13"/>
      <c r="J8" s="13"/>
      <c r="K8" s="14">
        <v>4</v>
      </c>
      <c r="L8" s="14">
        <v>656</v>
      </c>
      <c r="M8" s="15">
        <v>164</v>
      </c>
      <c r="N8" s="16">
        <v>3</v>
      </c>
      <c r="O8" s="17">
        <v>167</v>
      </c>
    </row>
    <row r="9" spans="1:17" x14ac:dyDescent="0.25">
      <c r="A9" s="9" t="s">
        <v>20</v>
      </c>
      <c r="B9" s="10" t="s">
        <v>36</v>
      </c>
      <c r="C9" s="11">
        <v>44320</v>
      </c>
      <c r="D9" s="12" t="s">
        <v>32</v>
      </c>
      <c r="E9" s="13">
        <v>175</v>
      </c>
      <c r="F9" s="13">
        <v>181</v>
      </c>
      <c r="G9" s="13">
        <v>175</v>
      </c>
      <c r="H9" s="13"/>
      <c r="I9" s="13"/>
      <c r="J9" s="13"/>
      <c r="K9" s="14">
        <v>3</v>
      </c>
      <c r="L9" s="14">
        <v>531</v>
      </c>
      <c r="M9" s="15">
        <v>177</v>
      </c>
      <c r="N9" s="16">
        <v>4</v>
      </c>
      <c r="O9" s="17">
        <v>181</v>
      </c>
    </row>
    <row r="10" spans="1:17" x14ac:dyDescent="0.25">
      <c r="A10" s="9" t="s">
        <v>20</v>
      </c>
      <c r="B10" s="10" t="s">
        <v>36</v>
      </c>
      <c r="C10" s="11">
        <v>44338</v>
      </c>
      <c r="D10" s="12" t="s">
        <v>32</v>
      </c>
      <c r="E10" s="13">
        <v>166</v>
      </c>
      <c r="F10" s="13">
        <v>168</v>
      </c>
      <c r="G10" s="13">
        <v>162</v>
      </c>
      <c r="H10" s="13">
        <v>171</v>
      </c>
      <c r="I10" s="13"/>
      <c r="J10" s="13"/>
      <c r="K10" s="14">
        <v>4</v>
      </c>
      <c r="L10" s="14">
        <v>667</v>
      </c>
      <c r="M10" s="15">
        <v>166.75</v>
      </c>
      <c r="N10" s="16">
        <v>2</v>
      </c>
      <c r="O10" s="17">
        <v>168.75</v>
      </c>
    </row>
    <row r="11" spans="1:17" x14ac:dyDescent="0.25">
      <c r="A11" s="9" t="s">
        <v>20</v>
      </c>
      <c r="B11" s="10" t="s">
        <v>36</v>
      </c>
      <c r="C11" s="11">
        <v>44345</v>
      </c>
      <c r="D11" s="12" t="s">
        <v>32</v>
      </c>
      <c r="E11" s="13">
        <v>181</v>
      </c>
      <c r="F11" s="13">
        <v>184</v>
      </c>
      <c r="G11" s="13">
        <v>180</v>
      </c>
      <c r="H11" s="13">
        <v>182</v>
      </c>
      <c r="I11" s="13">
        <v>175</v>
      </c>
      <c r="J11" s="13">
        <v>190</v>
      </c>
      <c r="K11" s="14">
        <v>6</v>
      </c>
      <c r="L11" s="14">
        <v>1092</v>
      </c>
      <c r="M11" s="15">
        <v>182</v>
      </c>
      <c r="N11" s="16">
        <v>12</v>
      </c>
      <c r="O11" s="17">
        <v>194</v>
      </c>
    </row>
    <row r="12" spans="1:17" x14ac:dyDescent="0.25">
      <c r="A12" s="9" t="s">
        <v>20</v>
      </c>
      <c r="B12" s="10" t="s">
        <v>36</v>
      </c>
      <c r="C12" s="11">
        <v>44359</v>
      </c>
      <c r="D12" s="12" t="s">
        <v>32</v>
      </c>
      <c r="E12" s="13">
        <v>176</v>
      </c>
      <c r="F12" s="13">
        <v>181</v>
      </c>
      <c r="G12" s="13">
        <v>176</v>
      </c>
      <c r="H12" s="13">
        <v>179</v>
      </c>
      <c r="I12" s="13"/>
      <c r="J12" s="13"/>
      <c r="K12" s="14">
        <v>4</v>
      </c>
      <c r="L12" s="14">
        <v>712</v>
      </c>
      <c r="M12" s="15">
        <v>178</v>
      </c>
      <c r="N12" s="16">
        <v>3</v>
      </c>
      <c r="O12" s="17">
        <v>181</v>
      </c>
    </row>
    <row r="13" spans="1:17" x14ac:dyDescent="0.25">
      <c r="A13" s="9" t="s">
        <v>20</v>
      </c>
      <c r="B13" s="10" t="s">
        <v>36</v>
      </c>
      <c r="C13" s="11">
        <v>44373</v>
      </c>
      <c r="D13" s="12" t="s">
        <v>32</v>
      </c>
      <c r="E13" s="13">
        <v>174</v>
      </c>
      <c r="F13" s="13">
        <v>169</v>
      </c>
      <c r="G13" s="13">
        <v>174</v>
      </c>
      <c r="H13" s="13">
        <v>172</v>
      </c>
      <c r="I13" s="13"/>
      <c r="J13" s="13"/>
      <c r="K13" s="14">
        <v>4</v>
      </c>
      <c r="L13" s="14">
        <v>689</v>
      </c>
      <c r="M13" s="15">
        <v>172.25</v>
      </c>
      <c r="N13" s="16">
        <v>4</v>
      </c>
      <c r="O13" s="17">
        <v>176.25</v>
      </c>
    </row>
    <row r="14" spans="1:17" x14ac:dyDescent="0.25">
      <c r="A14" s="9" t="s">
        <v>20</v>
      </c>
      <c r="B14" s="10" t="s">
        <v>36</v>
      </c>
      <c r="C14" s="11">
        <v>44383</v>
      </c>
      <c r="D14" s="12" t="s">
        <v>32</v>
      </c>
      <c r="E14" s="13">
        <v>172</v>
      </c>
      <c r="F14" s="13">
        <v>173</v>
      </c>
      <c r="G14" s="13">
        <v>185</v>
      </c>
      <c r="H14" s="13"/>
      <c r="I14" s="13"/>
      <c r="J14" s="13"/>
      <c r="K14" s="14">
        <v>3</v>
      </c>
      <c r="L14" s="14">
        <v>530</v>
      </c>
      <c r="M14" s="15">
        <v>176.66666666666666</v>
      </c>
      <c r="N14" s="16">
        <v>3</v>
      </c>
      <c r="O14" s="17">
        <v>179.66666666666666</v>
      </c>
    </row>
    <row r="15" spans="1:17" x14ac:dyDescent="0.25">
      <c r="A15" s="9" t="s">
        <v>20</v>
      </c>
      <c r="B15" s="10" t="s">
        <v>36</v>
      </c>
      <c r="C15" s="11">
        <v>44387</v>
      </c>
      <c r="D15" s="12" t="s">
        <v>32</v>
      </c>
      <c r="E15" s="13">
        <v>185</v>
      </c>
      <c r="F15" s="13">
        <v>177</v>
      </c>
      <c r="G15" s="13">
        <v>177</v>
      </c>
      <c r="H15" s="13">
        <v>180</v>
      </c>
      <c r="I15" s="13"/>
      <c r="J15" s="13"/>
      <c r="K15" s="14">
        <v>4</v>
      </c>
      <c r="L15" s="14">
        <v>719</v>
      </c>
      <c r="M15" s="15">
        <v>179.75</v>
      </c>
      <c r="N15" s="16">
        <v>5</v>
      </c>
      <c r="O15" s="17">
        <v>184.75</v>
      </c>
    </row>
    <row r="16" spans="1:17" x14ac:dyDescent="0.25">
      <c r="A16" s="9" t="s">
        <v>20</v>
      </c>
      <c r="B16" s="10" t="s">
        <v>36</v>
      </c>
      <c r="C16" s="11">
        <v>44395</v>
      </c>
      <c r="D16" s="12" t="s">
        <v>32</v>
      </c>
      <c r="E16" s="13">
        <v>178</v>
      </c>
      <c r="F16" s="13">
        <v>174</v>
      </c>
      <c r="G16" s="13">
        <v>175</v>
      </c>
      <c r="H16" s="13">
        <v>175</v>
      </c>
      <c r="I16" s="13">
        <v>181</v>
      </c>
      <c r="J16" s="13">
        <v>187</v>
      </c>
      <c r="K16" s="14">
        <v>6</v>
      </c>
      <c r="L16" s="14">
        <v>1070</v>
      </c>
      <c r="M16" s="15">
        <v>178.33333333333334</v>
      </c>
      <c r="N16" s="16">
        <v>10</v>
      </c>
      <c r="O16" s="17">
        <v>188.33333333333334</v>
      </c>
    </row>
    <row r="17" spans="1:15" x14ac:dyDescent="0.25">
      <c r="A17" s="9" t="s">
        <v>20</v>
      </c>
      <c r="B17" s="10" t="s">
        <v>36</v>
      </c>
      <c r="C17" s="11">
        <v>44401</v>
      </c>
      <c r="D17" s="12" t="s">
        <v>32</v>
      </c>
      <c r="E17" s="13">
        <v>172</v>
      </c>
      <c r="F17" s="13">
        <v>180</v>
      </c>
      <c r="G17" s="13">
        <v>176</v>
      </c>
      <c r="H17" s="13">
        <v>177</v>
      </c>
      <c r="I17" s="13"/>
      <c r="J17" s="13"/>
      <c r="K17" s="14">
        <v>4</v>
      </c>
      <c r="L17" s="14">
        <v>705</v>
      </c>
      <c r="M17" s="15">
        <v>176.25</v>
      </c>
      <c r="N17" s="16">
        <v>4</v>
      </c>
      <c r="O17" s="17">
        <v>180.25</v>
      </c>
    </row>
    <row r="18" spans="1:15" x14ac:dyDescent="0.25">
      <c r="A18" s="9" t="s">
        <v>20</v>
      </c>
      <c r="B18" s="10" t="s">
        <v>36</v>
      </c>
      <c r="C18" s="11">
        <v>44411</v>
      </c>
      <c r="D18" s="12" t="s">
        <v>32</v>
      </c>
      <c r="E18" s="13">
        <v>181</v>
      </c>
      <c r="F18" s="13">
        <v>189.001</v>
      </c>
      <c r="G18" s="13">
        <v>194</v>
      </c>
      <c r="H18" s="13"/>
      <c r="I18" s="13"/>
      <c r="J18" s="13"/>
      <c r="K18" s="14">
        <v>3</v>
      </c>
      <c r="L18" s="14">
        <v>564.00099999999998</v>
      </c>
      <c r="M18" s="15">
        <v>188.00033333333332</v>
      </c>
      <c r="N18" s="16">
        <v>6</v>
      </c>
      <c r="O18" s="17">
        <v>194.00033333333332</v>
      </c>
    </row>
    <row r="19" spans="1:15" x14ac:dyDescent="0.25">
      <c r="A19" s="9" t="s">
        <v>23</v>
      </c>
      <c r="B19" s="10" t="s">
        <v>36</v>
      </c>
      <c r="C19" s="11">
        <v>44422</v>
      </c>
      <c r="D19" s="12" t="s">
        <v>32</v>
      </c>
      <c r="E19" s="13">
        <v>179</v>
      </c>
      <c r="F19" s="13">
        <v>184</v>
      </c>
      <c r="G19" s="13">
        <v>178.001</v>
      </c>
      <c r="H19" s="13">
        <v>177</v>
      </c>
      <c r="I19" s="13"/>
      <c r="J19" s="13"/>
      <c r="K19" s="14">
        <v>4</v>
      </c>
      <c r="L19" s="14">
        <v>718.00099999999998</v>
      </c>
      <c r="M19" s="15">
        <v>179.50024999999999</v>
      </c>
      <c r="N19" s="16">
        <v>3</v>
      </c>
      <c r="O19" s="17">
        <v>182.50024999999999</v>
      </c>
    </row>
    <row r="20" spans="1:15" x14ac:dyDescent="0.25">
      <c r="A20" s="9" t="s">
        <v>20</v>
      </c>
      <c r="B20" s="10" t="s">
        <v>36</v>
      </c>
      <c r="C20" s="11">
        <v>44436</v>
      </c>
      <c r="D20" s="12" t="s">
        <v>32</v>
      </c>
      <c r="E20" s="13">
        <v>180</v>
      </c>
      <c r="F20" s="13">
        <v>183</v>
      </c>
      <c r="G20" s="13">
        <v>186</v>
      </c>
      <c r="H20" s="13">
        <v>178</v>
      </c>
      <c r="I20" s="13"/>
      <c r="J20" s="13"/>
      <c r="K20" s="14">
        <v>4</v>
      </c>
      <c r="L20" s="14">
        <v>727</v>
      </c>
      <c r="M20" s="15">
        <v>181.75</v>
      </c>
      <c r="N20" s="16">
        <v>3</v>
      </c>
      <c r="O20" s="17">
        <v>184.75</v>
      </c>
    </row>
    <row r="21" spans="1:15" x14ac:dyDescent="0.25">
      <c r="A21" s="9" t="s">
        <v>20</v>
      </c>
      <c r="B21" s="10" t="s">
        <v>36</v>
      </c>
      <c r="C21" s="11">
        <v>44446</v>
      </c>
      <c r="D21" s="12" t="s">
        <v>32</v>
      </c>
      <c r="E21" s="13">
        <v>182</v>
      </c>
      <c r="F21" s="13">
        <v>181</v>
      </c>
      <c r="G21" s="13">
        <v>191</v>
      </c>
      <c r="H21" s="13"/>
      <c r="I21" s="13"/>
      <c r="J21" s="13"/>
      <c r="K21" s="14">
        <v>3</v>
      </c>
      <c r="L21" s="14">
        <v>554</v>
      </c>
      <c r="M21" s="15">
        <v>184.66666666666666</v>
      </c>
      <c r="N21" s="16">
        <v>6</v>
      </c>
      <c r="O21" s="17">
        <v>190.66666666666666</v>
      </c>
    </row>
    <row r="22" spans="1:15" x14ac:dyDescent="0.25">
      <c r="A22" s="9" t="s">
        <v>20</v>
      </c>
      <c r="B22" s="10" t="s">
        <v>36</v>
      </c>
      <c r="C22" s="11">
        <v>44450</v>
      </c>
      <c r="D22" s="12" t="s">
        <v>32</v>
      </c>
      <c r="E22" s="13">
        <v>178</v>
      </c>
      <c r="F22" s="13">
        <v>179</v>
      </c>
      <c r="G22" s="13">
        <v>184</v>
      </c>
      <c r="H22" s="13">
        <v>180</v>
      </c>
      <c r="I22" s="13"/>
      <c r="J22" s="13"/>
      <c r="K22" s="14">
        <v>4</v>
      </c>
      <c r="L22" s="14">
        <v>721</v>
      </c>
      <c r="M22" s="15">
        <v>180.25</v>
      </c>
      <c r="N22" s="16">
        <v>3</v>
      </c>
      <c r="O22" s="17">
        <v>183.25</v>
      </c>
    </row>
    <row r="23" spans="1:15" x14ac:dyDescent="0.25">
      <c r="A23" s="9" t="s">
        <v>20</v>
      </c>
      <c r="B23" s="10" t="s">
        <v>36</v>
      </c>
      <c r="C23" s="11">
        <v>44464</v>
      </c>
      <c r="D23" s="12" t="s">
        <v>32</v>
      </c>
      <c r="E23" s="13">
        <v>184</v>
      </c>
      <c r="F23" s="13">
        <v>174</v>
      </c>
      <c r="G23" s="13">
        <v>183</v>
      </c>
      <c r="H23" s="13">
        <v>177</v>
      </c>
      <c r="I23" s="13"/>
      <c r="J23" s="13"/>
      <c r="K23" s="14">
        <v>4</v>
      </c>
      <c r="L23" s="14">
        <v>718</v>
      </c>
      <c r="M23" s="15">
        <v>179.5</v>
      </c>
      <c r="N23" s="16">
        <v>4</v>
      </c>
      <c r="O23" s="17">
        <v>183.5</v>
      </c>
    </row>
    <row r="24" spans="1:15" x14ac:dyDescent="0.25">
      <c r="A24" s="9" t="s">
        <v>20</v>
      </c>
      <c r="B24" s="10" t="s">
        <v>36</v>
      </c>
      <c r="C24" s="11">
        <v>44478</v>
      </c>
      <c r="D24" s="12" t="s">
        <v>32</v>
      </c>
      <c r="E24" s="13">
        <v>185.001</v>
      </c>
      <c r="F24" s="13">
        <v>180</v>
      </c>
      <c r="G24" s="13">
        <v>172</v>
      </c>
      <c r="H24" s="13">
        <v>183</v>
      </c>
      <c r="I24" s="13"/>
      <c r="J24" s="13"/>
      <c r="K24" s="14">
        <v>4</v>
      </c>
      <c r="L24" s="14">
        <v>720.00099999999998</v>
      </c>
      <c r="M24" s="15">
        <v>180.00024999999999</v>
      </c>
      <c r="N24" s="16">
        <v>9</v>
      </c>
      <c r="O24" s="17">
        <v>189.00024999999999</v>
      </c>
    </row>
    <row r="25" spans="1:15" x14ac:dyDescent="0.25">
      <c r="A25" s="9" t="s">
        <v>20</v>
      </c>
      <c r="B25" s="10" t="s">
        <v>36</v>
      </c>
      <c r="C25" s="11">
        <v>44474</v>
      </c>
      <c r="D25" s="12" t="s">
        <v>32</v>
      </c>
      <c r="E25" s="13">
        <v>184</v>
      </c>
      <c r="F25" s="13">
        <v>189</v>
      </c>
      <c r="G25" s="13">
        <v>186</v>
      </c>
      <c r="H25" s="13"/>
      <c r="I25" s="13"/>
      <c r="J25" s="13"/>
      <c r="K25" s="14">
        <v>3</v>
      </c>
      <c r="L25" s="14">
        <v>559</v>
      </c>
      <c r="M25" s="15">
        <v>186.33333333333334</v>
      </c>
      <c r="N25" s="16">
        <v>6</v>
      </c>
      <c r="O25" s="17">
        <v>192.33333333333334</v>
      </c>
    </row>
    <row r="26" spans="1:15" x14ac:dyDescent="0.25">
      <c r="A26" s="9" t="s">
        <v>20</v>
      </c>
      <c r="B26" s="10" t="s">
        <v>36</v>
      </c>
      <c r="C26" s="11">
        <v>44492</v>
      </c>
      <c r="D26" s="12" t="s">
        <v>32</v>
      </c>
      <c r="E26" s="13">
        <v>180.001</v>
      </c>
      <c r="F26" s="13">
        <v>177</v>
      </c>
      <c r="G26" s="13">
        <v>171</v>
      </c>
      <c r="H26" s="13">
        <v>172</v>
      </c>
      <c r="I26" s="13"/>
      <c r="J26" s="13"/>
      <c r="K26" s="14">
        <v>4</v>
      </c>
      <c r="L26" s="14">
        <v>700.00099999999998</v>
      </c>
      <c r="M26" s="15">
        <v>175.00024999999999</v>
      </c>
      <c r="N26" s="16">
        <v>2</v>
      </c>
      <c r="O26" s="17">
        <v>177.00024999999999</v>
      </c>
    </row>
    <row r="27" spans="1:15" x14ac:dyDescent="0.25">
      <c r="A27" s="37"/>
      <c r="B27" s="38"/>
      <c r="C27" s="39"/>
      <c r="D27" s="40"/>
      <c r="E27" s="41"/>
      <c r="F27" s="41"/>
      <c r="G27" s="41"/>
      <c r="H27" s="41"/>
      <c r="I27" s="41"/>
      <c r="J27" s="41"/>
      <c r="K27" s="42"/>
      <c r="L27" s="42"/>
      <c r="M27" s="43"/>
      <c r="N27" s="44"/>
      <c r="O27" s="45"/>
    </row>
    <row r="28" spans="1:15" x14ac:dyDescent="0.25">
      <c r="K28" s="7">
        <f>SUM(K2:K27)</f>
        <v>98</v>
      </c>
      <c r="L28" s="7">
        <f>SUM(L2:L27)</f>
        <v>17311.004000000001</v>
      </c>
      <c r="M28" s="8">
        <f>SUM(L28/K28)</f>
        <v>176.64289795918367</v>
      </c>
      <c r="N28" s="7">
        <f>SUM(N2:N27)</f>
        <v>116</v>
      </c>
      <c r="O28" s="8">
        <f>SUM(M28+N28)</f>
        <v>292.64289795918364</v>
      </c>
    </row>
  </sheetData>
  <protectedRanges>
    <protectedRange sqref="E2:J2 B2:C2" name="Range1_5_4"/>
    <protectedRange sqref="D2" name="Range1_1_3_8"/>
    <protectedRange algorithmName="SHA-512" hashValue="ON39YdpmFHfN9f47KpiRvqrKx0V9+erV1CNkpWzYhW/Qyc6aT8rEyCrvauWSYGZK2ia3o7vd3akF07acHAFpOA==" saltValue="yVW9XmDwTqEnmpSGai0KYg==" spinCount="100000" sqref="E3:J3 B3:C3" name="Range1_5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4:J4 B4:C4" name="Range1_5_1"/>
    <protectedRange algorithmName="SHA-512" hashValue="ON39YdpmFHfN9f47KpiRvqrKx0V9+erV1CNkpWzYhW/Qyc6aT8rEyCrvauWSYGZK2ia3o7vd3akF07acHAFpOA==" saltValue="yVW9XmDwTqEnmpSGai0KYg==" spinCount="100000" sqref="D4" name="Range1_1_3_1"/>
    <protectedRange algorithmName="SHA-512" hashValue="ON39YdpmFHfN9f47KpiRvqrKx0V9+erV1CNkpWzYhW/Qyc6aT8rEyCrvauWSYGZK2ia3o7vd3akF07acHAFpOA==" saltValue="yVW9XmDwTqEnmpSGai0KYg==" spinCount="100000" sqref="E5:J5 B5:C5" name="Range1_10"/>
    <protectedRange algorithmName="SHA-512" hashValue="ON39YdpmFHfN9f47KpiRvqrKx0V9+erV1CNkpWzYhW/Qyc6aT8rEyCrvauWSYGZK2ia3o7vd3akF07acHAFpOA==" saltValue="yVW9XmDwTqEnmpSGai0KYg==" spinCount="100000" sqref="D5" name="Range1_1_7"/>
    <protectedRange algorithmName="SHA-512" hashValue="ON39YdpmFHfN9f47KpiRvqrKx0V9+erV1CNkpWzYhW/Qyc6aT8rEyCrvauWSYGZK2ia3o7vd3akF07acHAFpOA==" saltValue="yVW9XmDwTqEnmpSGai0KYg==" spinCount="100000" sqref="E6:J6 B6:C6" name="Range1_5_2"/>
    <protectedRange algorithmName="SHA-512" hashValue="ON39YdpmFHfN9f47KpiRvqrKx0V9+erV1CNkpWzYhW/Qyc6aT8rEyCrvauWSYGZK2ia3o7vd3akF07acHAFpOA==" saltValue="yVW9XmDwTqEnmpSGai0KYg==" spinCount="100000" sqref="D6" name="Range1_1_3_2"/>
    <protectedRange algorithmName="SHA-512" hashValue="ON39YdpmFHfN9f47KpiRvqrKx0V9+erV1CNkpWzYhW/Qyc6aT8rEyCrvauWSYGZK2ia3o7vd3akF07acHAFpOA==" saltValue="yVW9XmDwTqEnmpSGai0KYg==" spinCount="100000" sqref="C7" name="Range1_20"/>
    <protectedRange algorithmName="SHA-512" hashValue="ON39YdpmFHfN9f47KpiRvqrKx0V9+erV1CNkpWzYhW/Qyc6aT8rEyCrvauWSYGZK2ia3o7vd3akF07acHAFpOA==" saltValue="yVW9XmDwTqEnmpSGai0KYg==" spinCount="100000" sqref="B7 E7:H7" name="Range1_5_5"/>
    <protectedRange algorithmName="SHA-512" hashValue="ON39YdpmFHfN9f47KpiRvqrKx0V9+erV1CNkpWzYhW/Qyc6aT8rEyCrvauWSYGZK2ia3o7vd3akF07acHAFpOA==" saltValue="yVW9XmDwTqEnmpSGai0KYg==" spinCount="100000" sqref="D7" name="Range1_1_3_4"/>
    <protectedRange algorithmName="SHA-512" hashValue="ON39YdpmFHfN9f47KpiRvqrKx0V9+erV1CNkpWzYhW/Qyc6aT8rEyCrvauWSYGZK2ia3o7vd3akF07acHAFpOA==" saltValue="yVW9XmDwTqEnmpSGai0KYg==" spinCount="100000" sqref="I8:J8" name="Range1_21"/>
    <protectedRange algorithmName="SHA-512" hashValue="ON39YdpmFHfN9f47KpiRvqrKx0V9+erV1CNkpWzYhW/Qyc6aT8rEyCrvauWSYGZK2ia3o7vd3akF07acHAFpOA==" saltValue="yVW9XmDwTqEnmpSGai0KYg==" spinCount="100000" sqref="B8:C8 E8:H8" name="Range1_5_3"/>
    <protectedRange algorithmName="SHA-512" hashValue="ON39YdpmFHfN9f47KpiRvqrKx0V9+erV1CNkpWzYhW/Qyc6aT8rEyCrvauWSYGZK2ia3o7vd3akF07acHAFpOA==" saltValue="yVW9XmDwTqEnmpSGai0KYg==" spinCount="100000" sqref="D8" name="Range1_1_3_3"/>
    <protectedRange algorithmName="SHA-512" hashValue="ON39YdpmFHfN9f47KpiRvqrKx0V9+erV1CNkpWzYhW/Qyc6aT8rEyCrvauWSYGZK2ia3o7vd3akF07acHAFpOA==" saltValue="yVW9XmDwTqEnmpSGai0KYg==" spinCount="100000" sqref="E9:J9 B9:C9" name="Range1_10_3"/>
    <protectedRange algorithmName="SHA-512" hashValue="ON39YdpmFHfN9f47KpiRvqrKx0V9+erV1CNkpWzYhW/Qyc6aT8rEyCrvauWSYGZK2ia3o7vd3akF07acHAFpOA==" saltValue="yVW9XmDwTqEnmpSGai0KYg==" spinCount="100000" sqref="D9" name="Range1_1_7_4"/>
    <protectedRange algorithmName="SHA-512" hashValue="ON39YdpmFHfN9f47KpiRvqrKx0V9+erV1CNkpWzYhW/Qyc6aT8rEyCrvauWSYGZK2ia3o7vd3akF07acHAFpOA==" saltValue="yVW9XmDwTqEnmpSGai0KYg==" spinCount="100000" sqref="E10:J10 B10:C10 E27:J27 B27:C27" name="Range1_5_1_1"/>
    <protectedRange algorithmName="SHA-512" hashValue="ON39YdpmFHfN9f47KpiRvqrKx0V9+erV1CNkpWzYhW/Qyc6aT8rEyCrvauWSYGZK2ia3o7vd3akF07acHAFpOA==" saltValue="yVW9XmDwTqEnmpSGai0KYg==" spinCount="100000" sqref="D10 D27" name="Range1_1_3_1_1"/>
    <protectedRange algorithmName="SHA-512" hashValue="ON39YdpmFHfN9f47KpiRvqrKx0V9+erV1CNkpWzYhW/Qyc6aT8rEyCrvauWSYGZK2ia3o7vd3akF07acHAFpOA==" saltValue="yVW9XmDwTqEnmpSGai0KYg==" spinCount="100000" sqref="E11:J11 B11:C11" name="Range1_5_6"/>
    <protectedRange algorithmName="SHA-512" hashValue="ON39YdpmFHfN9f47KpiRvqrKx0V9+erV1CNkpWzYhW/Qyc6aT8rEyCrvauWSYGZK2ia3o7vd3akF07acHAFpOA==" saltValue="yVW9XmDwTqEnmpSGai0KYg==" spinCount="100000" sqref="D11" name="Range1_1_3_7"/>
    <protectedRange algorithmName="SHA-512" hashValue="ON39YdpmFHfN9f47KpiRvqrKx0V9+erV1CNkpWzYhW/Qyc6aT8rEyCrvauWSYGZK2ia3o7vd3akF07acHAFpOA==" saltValue="yVW9XmDwTqEnmpSGai0KYg==" spinCount="100000" sqref="E12:J12 B12:C12" name="Range1_5_7"/>
    <protectedRange algorithmName="SHA-512" hashValue="ON39YdpmFHfN9f47KpiRvqrKx0V9+erV1CNkpWzYhW/Qyc6aT8rEyCrvauWSYGZK2ia3o7vd3akF07acHAFpOA==" saltValue="yVW9XmDwTqEnmpSGai0KYg==" spinCount="100000" sqref="D12" name="Range1_1_3_8_1"/>
    <protectedRange algorithmName="SHA-512" hashValue="ON39YdpmFHfN9f47KpiRvqrKx0V9+erV1CNkpWzYhW/Qyc6aT8rEyCrvauWSYGZK2ia3o7vd3akF07acHAFpOA==" saltValue="yVW9XmDwTqEnmpSGai0KYg==" spinCount="100000" sqref="E13:J13 B13:C13" name="Range1_5_9"/>
    <protectedRange algorithmName="SHA-512" hashValue="ON39YdpmFHfN9f47KpiRvqrKx0V9+erV1CNkpWzYhW/Qyc6aT8rEyCrvauWSYGZK2ia3o7vd3akF07acHAFpOA==" saltValue="yVW9XmDwTqEnmpSGai0KYg==" spinCount="100000" sqref="D13" name="Range1_1_3_10"/>
    <protectedRange algorithmName="SHA-512" hashValue="ON39YdpmFHfN9f47KpiRvqrKx0V9+erV1CNkpWzYhW/Qyc6aT8rEyCrvauWSYGZK2ia3o7vd3akF07acHAFpOA==" saltValue="yVW9XmDwTqEnmpSGai0KYg==" spinCount="100000" sqref="E14:J14 B14:C14" name="Range1_7_7"/>
    <protectedRange algorithmName="SHA-512" hashValue="ON39YdpmFHfN9f47KpiRvqrKx0V9+erV1CNkpWzYhW/Qyc6aT8rEyCrvauWSYGZK2ia3o7vd3akF07acHAFpOA==" saltValue="yVW9XmDwTqEnmpSGai0KYg==" spinCount="100000" sqref="D14" name="Range1_1_5_6"/>
    <protectedRange algorithmName="SHA-512" hashValue="ON39YdpmFHfN9f47KpiRvqrKx0V9+erV1CNkpWzYhW/Qyc6aT8rEyCrvauWSYGZK2ia3o7vd3akF07acHAFpOA==" saltValue="yVW9XmDwTqEnmpSGai0KYg==" spinCount="100000" sqref="E15:J15 B15:C15" name="Range1_5_12"/>
    <protectedRange algorithmName="SHA-512" hashValue="ON39YdpmFHfN9f47KpiRvqrKx0V9+erV1CNkpWzYhW/Qyc6aT8rEyCrvauWSYGZK2ia3o7vd3akF07acHAFpOA==" saltValue="yVW9XmDwTqEnmpSGai0KYg==" spinCount="100000" sqref="D15" name="Range1_1_3_11"/>
    <protectedRange algorithmName="SHA-512" hashValue="ON39YdpmFHfN9f47KpiRvqrKx0V9+erV1CNkpWzYhW/Qyc6aT8rEyCrvauWSYGZK2ia3o7vd3akF07acHAFpOA==" saltValue="yVW9XmDwTqEnmpSGai0KYg==" spinCount="100000" sqref="E16:J16 B16:C16" name="Range1_10_7"/>
    <protectedRange algorithmName="SHA-512" hashValue="ON39YdpmFHfN9f47KpiRvqrKx0V9+erV1CNkpWzYhW/Qyc6aT8rEyCrvauWSYGZK2ia3o7vd3akF07acHAFpOA==" saltValue="yVW9XmDwTqEnmpSGai0KYg==" spinCount="100000" sqref="D16" name="Range1_1_7_6"/>
    <protectedRange algorithmName="SHA-512" hashValue="ON39YdpmFHfN9f47KpiRvqrKx0V9+erV1CNkpWzYhW/Qyc6aT8rEyCrvauWSYGZK2ia3o7vd3akF07acHAFpOA==" saltValue="yVW9XmDwTqEnmpSGai0KYg==" spinCount="100000" sqref="E17:J17 B17:C17" name="Range1_5_1_2"/>
    <protectedRange algorithmName="SHA-512" hashValue="ON39YdpmFHfN9f47KpiRvqrKx0V9+erV1CNkpWzYhW/Qyc6aT8rEyCrvauWSYGZK2ia3o7vd3akF07acHAFpOA==" saltValue="yVW9XmDwTqEnmpSGai0KYg==" spinCount="100000" sqref="D17" name="Range1_1_3_1_2"/>
    <protectedRange algorithmName="SHA-512" hashValue="ON39YdpmFHfN9f47KpiRvqrKx0V9+erV1CNkpWzYhW/Qyc6aT8rEyCrvauWSYGZK2ia3o7vd3akF07acHAFpOA==" saltValue="yVW9XmDwTqEnmpSGai0KYg==" spinCount="100000" sqref="I18:J18 B18:C18" name="Range1_47"/>
    <protectedRange algorithmName="SHA-512" hashValue="ON39YdpmFHfN9f47KpiRvqrKx0V9+erV1CNkpWzYhW/Qyc6aT8rEyCrvauWSYGZK2ia3o7vd3akF07acHAFpOA==" saltValue="yVW9XmDwTqEnmpSGai0KYg==" spinCount="100000" sqref="D18" name="Range1_1_38"/>
    <protectedRange algorithmName="SHA-512" hashValue="ON39YdpmFHfN9f47KpiRvqrKx0V9+erV1CNkpWzYhW/Qyc6aT8rEyCrvauWSYGZK2ia3o7vd3akF07acHAFpOA==" saltValue="yVW9XmDwTqEnmpSGai0KYg==" spinCount="100000" sqref="E18:H18" name="Range1_3_14"/>
    <protectedRange algorithmName="SHA-512" hashValue="ON39YdpmFHfN9f47KpiRvqrKx0V9+erV1CNkpWzYhW/Qyc6aT8rEyCrvauWSYGZK2ia3o7vd3akF07acHAFpOA==" saltValue="yVW9XmDwTqEnmpSGai0KYg==" spinCount="100000" sqref="E19:J19 B19:C19" name="Range1_9_7"/>
    <protectedRange algorithmName="SHA-512" hashValue="ON39YdpmFHfN9f47KpiRvqrKx0V9+erV1CNkpWzYhW/Qyc6aT8rEyCrvauWSYGZK2ia3o7vd3akF07acHAFpOA==" saltValue="yVW9XmDwTqEnmpSGai0KYg==" spinCount="100000" sqref="D19" name="Range1_1_7_2"/>
    <protectedRange algorithmName="SHA-512" hashValue="ON39YdpmFHfN9f47KpiRvqrKx0V9+erV1CNkpWzYhW/Qyc6aT8rEyCrvauWSYGZK2ia3o7vd3akF07acHAFpOA==" saltValue="yVW9XmDwTqEnmpSGai0KYg==" spinCount="100000" sqref="E20:J20 B20:C20" name="Range1_5_8"/>
    <protectedRange algorithmName="SHA-512" hashValue="ON39YdpmFHfN9f47KpiRvqrKx0V9+erV1CNkpWzYhW/Qyc6aT8rEyCrvauWSYGZK2ia3o7vd3akF07acHAFpOA==" saltValue="yVW9XmDwTqEnmpSGai0KYg==" spinCount="100000" sqref="D20" name="Range1_1_3_5"/>
    <protectedRange algorithmName="SHA-512" hashValue="ON39YdpmFHfN9f47KpiRvqrKx0V9+erV1CNkpWzYhW/Qyc6aT8rEyCrvauWSYGZK2ia3o7vd3akF07acHAFpOA==" saltValue="yVW9XmDwTqEnmpSGai0KYg==" spinCount="100000" sqref="I21:J22 B21:C22" name="Range1_56"/>
    <protectedRange algorithmName="SHA-512" hashValue="ON39YdpmFHfN9f47KpiRvqrKx0V9+erV1CNkpWzYhW/Qyc6aT8rEyCrvauWSYGZK2ia3o7vd3akF07acHAFpOA==" saltValue="yVW9XmDwTqEnmpSGai0KYg==" spinCount="100000" sqref="D21:D22" name="Range1_1_52"/>
    <protectedRange algorithmName="SHA-512" hashValue="ON39YdpmFHfN9f47KpiRvqrKx0V9+erV1CNkpWzYhW/Qyc6aT8rEyCrvauWSYGZK2ia3o7vd3akF07acHAFpOA==" saltValue="yVW9XmDwTqEnmpSGai0KYg==" spinCount="100000" sqref="E21:H22" name="Range1_3_11"/>
    <protectedRange algorithmName="SHA-512" hashValue="ON39YdpmFHfN9f47KpiRvqrKx0V9+erV1CNkpWzYhW/Qyc6aT8rEyCrvauWSYGZK2ia3o7vd3akF07acHAFpOA==" saltValue="yVW9XmDwTqEnmpSGai0KYg==" spinCount="100000" sqref="B23:C24 E23:J24" name="Range1_9_1"/>
    <protectedRange algorithmName="SHA-512" hashValue="ON39YdpmFHfN9f47KpiRvqrKx0V9+erV1CNkpWzYhW/Qyc6aT8rEyCrvauWSYGZK2ia3o7vd3akF07acHAFpOA==" saltValue="yVW9XmDwTqEnmpSGai0KYg==" spinCount="100000" sqref="D23:D24" name="Range1_1_7_1"/>
    <protectedRange algorithmName="SHA-512" hashValue="ON39YdpmFHfN9f47KpiRvqrKx0V9+erV1CNkpWzYhW/Qyc6aT8rEyCrvauWSYGZK2ia3o7vd3akF07acHAFpOA==" saltValue="yVW9XmDwTqEnmpSGai0KYg==" spinCount="100000" sqref="E25:J25 B25:C25" name="Range1_22"/>
    <protectedRange algorithmName="SHA-512" hashValue="ON39YdpmFHfN9f47KpiRvqrKx0V9+erV1CNkpWzYhW/Qyc6aT8rEyCrvauWSYGZK2ia3o7vd3akF07acHAFpOA==" saltValue="yVW9XmDwTqEnmpSGai0KYg==" spinCount="100000" sqref="D25" name="Range1_1_20"/>
    <protectedRange algorithmName="SHA-512" hashValue="ON39YdpmFHfN9f47KpiRvqrKx0V9+erV1CNkpWzYhW/Qyc6aT8rEyCrvauWSYGZK2ia3o7vd3akF07acHAFpOA==" saltValue="yVW9XmDwTqEnmpSGai0KYg==" spinCount="100000" sqref="B26:C26 I26:J26" name="Range1_81"/>
    <protectedRange algorithmName="SHA-512" hashValue="ON39YdpmFHfN9f47KpiRvqrKx0V9+erV1CNkpWzYhW/Qyc6aT8rEyCrvauWSYGZK2ia3o7vd3akF07acHAFpOA==" saltValue="yVW9XmDwTqEnmpSGai0KYg==" spinCount="100000" sqref="D26" name="Range1_1_71"/>
    <protectedRange algorithmName="SHA-512" hashValue="ON39YdpmFHfN9f47KpiRvqrKx0V9+erV1CNkpWzYhW/Qyc6aT8rEyCrvauWSYGZK2ia3o7vd3akF07acHAFpOA==" saltValue="yVW9XmDwTqEnmpSGai0KYg==" spinCount="100000" sqref="E26:H26" name="Range1_3_23"/>
  </protectedRanges>
  <conditionalFormatting sqref="I2">
    <cfRule type="top10" dxfId="972" priority="138" rank="1"/>
  </conditionalFormatting>
  <conditionalFormatting sqref="H2">
    <cfRule type="top10" dxfId="971" priority="134" rank="1"/>
  </conditionalFormatting>
  <conditionalFormatting sqref="J2">
    <cfRule type="top10" dxfId="970" priority="135" rank="1"/>
  </conditionalFormatting>
  <conditionalFormatting sqref="G2">
    <cfRule type="top10" dxfId="969" priority="137" rank="1"/>
  </conditionalFormatting>
  <conditionalFormatting sqref="F2">
    <cfRule type="top10" dxfId="968" priority="136" rank="1"/>
  </conditionalFormatting>
  <conditionalFormatting sqref="E2">
    <cfRule type="top10" dxfId="967" priority="133" rank="1"/>
  </conditionalFormatting>
  <conditionalFormatting sqref="I3">
    <cfRule type="top10" dxfId="966" priority="132" rank="1"/>
  </conditionalFormatting>
  <conditionalFormatting sqref="H3">
    <cfRule type="top10" dxfId="965" priority="128" rank="1"/>
  </conditionalFormatting>
  <conditionalFormatting sqref="J3">
    <cfRule type="top10" dxfId="964" priority="129" rank="1"/>
  </conditionalFormatting>
  <conditionalFormatting sqref="G3">
    <cfRule type="top10" dxfId="963" priority="131" rank="1"/>
  </conditionalFormatting>
  <conditionalFormatting sqref="F3">
    <cfRule type="top10" dxfId="962" priority="130" rank="1"/>
  </conditionalFormatting>
  <conditionalFormatting sqref="E3">
    <cfRule type="top10" dxfId="961" priority="127" rank="1"/>
  </conditionalFormatting>
  <conditionalFormatting sqref="I4">
    <cfRule type="top10" dxfId="960" priority="126" rank="1"/>
  </conditionalFormatting>
  <conditionalFormatting sqref="H4">
    <cfRule type="top10" dxfId="959" priority="122" rank="1"/>
  </conditionalFormatting>
  <conditionalFormatting sqref="J4">
    <cfRule type="top10" dxfId="958" priority="123" rank="1"/>
  </conditionalFormatting>
  <conditionalFormatting sqref="G4">
    <cfRule type="top10" dxfId="957" priority="125" rank="1"/>
  </conditionalFormatting>
  <conditionalFormatting sqref="F4">
    <cfRule type="top10" dxfId="956" priority="124" rank="1"/>
  </conditionalFormatting>
  <conditionalFormatting sqref="E4">
    <cfRule type="top10" dxfId="955" priority="121" rank="1"/>
  </conditionalFormatting>
  <conditionalFormatting sqref="I5">
    <cfRule type="top10" dxfId="954" priority="120" rank="1"/>
  </conditionalFormatting>
  <conditionalFormatting sqref="H5">
    <cfRule type="top10" dxfId="953" priority="116" rank="1"/>
  </conditionalFormatting>
  <conditionalFormatting sqref="J5">
    <cfRule type="top10" dxfId="952" priority="117" rank="1"/>
  </conditionalFormatting>
  <conditionalFormatting sqref="G5">
    <cfRule type="top10" dxfId="951" priority="119" rank="1"/>
  </conditionalFormatting>
  <conditionalFormatting sqref="F5">
    <cfRule type="top10" dxfId="950" priority="118" rank="1"/>
  </conditionalFormatting>
  <conditionalFormatting sqref="E5">
    <cfRule type="top10" dxfId="949" priority="115" rank="1"/>
  </conditionalFormatting>
  <conditionalFormatting sqref="I6">
    <cfRule type="top10" dxfId="948" priority="114" rank="1"/>
  </conditionalFormatting>
  <conditionalFormatting sqref="H6">
    <cfRule type="top10" dxfId="947" priority="110" rank="1"/>
  </conditionalFormatting>
  <conditionalFormatting sqref="J6">
    <cfRule type="top10" dxfId="946" priority="111" rank="1"/>
  </conditionalFormatting>
  <conditionalFormatting sqref="G6">
    <cfRule type="top10" dxfId="945" priority="113" rank="1"/>
  </conditionalFormatting>
  <conditionalFormatting sqref="F6">
    <cfRule type="top10" dxfId="944" priority="112" rank="1"/>
  </conditionalFormatting>
  <conditionalFormatting sqref="E6">
    <cfRule type="top10" dxfId="943" priority="109" rank="1"/>
  </conditionalFormatting>
  <conditionalFormatting sqref="H7">
    <cfRule type="top10" dxfId="942" priority="106" rank="1"/>
  </conditionalFormatting>
  <conditionalFormatting sqref="G7">
    <cfRule type="top10" dxfId="941" priority="108" rank="1"/>
  </conditionalFormatting>
  <conditionalFormatting sqref="F7">
    <cfRule type="top10" dxfId="940" priority="107" rank="1"/>
  </conditionalFormatting>
  <conditionalFormatting sqref="E7">
    <cfRule type="top10" dxfId="939" priority="105" rank="1"/>
  </conditionalFormatting>
  <conditionalFormatting sqref="H8">
    <cfRule type="top10" dxfId="938" priority="102" rank="1"/>
  </conditionalFormatting>
  <conditionalFormatting sqref="G8">
    <cfRule type="top10" dxfId="937" priority="104" rank="1"/>
  </conditionalFormatting>
  <conditionalFormatting sqref="F8">
    <cfRule type="top10" dxfId="936" priority="103" rank="1"/>
  </conditionalFormatting>
  <conditionalFormatting sqref="E8">
    <cfRule type="top10" dxfId="935" priority="101" rank="1"/>
  </conditionalFormatting>
  <conditionalFormatting sqref="I8">
    <cfRule type="top10" dxfId="934" priority="100" rank="1"/>
  </conditionalFormatting>
  <conditionalFormatting sqref="J8">
    <cfRule type="top10" dxfId="933" priority="99" rank="1"/>
  </conditionalFormatting>
  <conditionalFormatting sqref="I9">
    <cfRule type="top10" dxfId="932" priority="98" rank="1"/>
  </conditionalFormatting>
  <conditionalFormatting sqref="H9">
    <cfRule type="top10" dxfId="931" priority="94" rank="1"/>
  </conditionalFormatting>
  <conditionalFormatting sqref="J9">
    <cfRule type="top10" dxfId="930" priority="95" rank="1"/>
  </conditionalFormatting>
  <conditionalFormatting sqref="G9">
    <cfRule type="top10" dxfId="929" priority="97" rank="1"/>
  </conditionalFormatting>
  <conditionalFormatting sqref="F9">
    <cfRule type="top10" dxfId="928" priority="96" rank="1"/>
  </conditionalFormatting>
  <conditionalFormatting sqref="E9">
    <cfRule type="top10" dxfId="927" priority="93" rank="1"/>
  </conditionalFormatting>
  <conditionalFormatting sqref="I27 I10">
    <cfRule type="top10" dxfId="926" priority="475" rank="1"/>
  </conditionalFormatting>
  <conditionalFormatting sqref="H27 H10">
    <cfRule type="top10" dxfId="925" priority="477" rank="1"/>
  </conditionalFormatting>
  <conditionalFormatting sqref="J27 J10">
    <cfRule type="top10" dxfId="924" priority="479" rank="1"/>
  </conditionalFormatting>
  <conditionalFormatting sqref="G27 G10">
    <cfRule type="top10" dxfId="923" priority="481" rank="1"/>
  </conditionalFormatting>
  <conditionalFormatting sqref="F27 F10">
    <cfRule type="top10" dxfId="922" priority="483" rank="1"/>
  </conditionalFormatting>
  <conditionalFormatting sqref="E27 E10">
    <cfRule type="top10" dxfId="921" priority="485" rank="1"/>
  </conditionalFormatting>
  <conditionalFormatting sqref="I11">
    <cfRule type="top10" dxfId="920" priority="86" rank="1"/>
  </conditionalFormatting>
  <conditionalFormatting sqref="H11">
    <cfRule type="top10" dxfId="919" priority="82" rank="1"/>
  </conditionalFormatting>
  <conditionalFormatting sqref="J11">
    <cfRule type="top10" dxfId="918" priority="83" rank="1"/>
  </conditionalFormatting>
  <conditionalFormatting sqref="G11">
    <cfRule type="top10" dxfId="917" priority="85" rank="1"/>
  </conditionalFormatting>
  <conditionalFormatting sqref="F11">
    <cfRule type="top10" dxfId="916" priority="84" rank="1"/>
  </conditionalFormatting>
  <conditionalFormatting sqref="E11">
    <cfRule type="top10" dxfId="915" priority="81" rank="1"/>
  </conditionalFormatting>
  <conditionalFormatting sqref="I12">
    <cfRule type="top10" dxfId="914" priority="80" rank="1"/>
  </conditionalFormatting>
  <conditionalFormatting sqref="H12">
    <cfRule type="top10" dxfId="913" priority="76" rank="1"/>
  </conditionalFormatting>
  <conditionalFormatting sqref="J12">
    <cfRule type="top10" dxfId="912" priority="77" rank="1"/>
  </conditionalFormatting>
  <conditionalFormatting sqref="G12">
    <cfRule type="top10" dxfId="911" priority="79" rank="1"/>
  </conditionalFormatting>
  <conditionalFormatting sqref="F12">
    <cfRule type="top10" dxfId="910" priority="78" rank="1"/>
  </conditionalFormatting>
  <conditionalFormatting sqref="E12">
    <cfRule type="top10" dxfId="909" priority="75" rank="1"/>
  </conditionalFormatting>
  <conditionalFormatting sqref="I13">
    <cfRule type="top10" dxfId="908" priority="74" rank="1"/>
  </conditionalFormatting>
  <conditionalFormatting sqref="H13">
    <cfRule type="top10" dxfId="907" priority="70" rank="1"/>
  </conditionalFormatting>
  <conditionalFormatting sqref="J13">
    <cfRule type="top10" dxfId="906" priority="71" rank="1"/>
  </conditionalFormatting>
  <conditionalFormatting sqref="G13">
    <cfRule type="top10" dxfId="905" priority="73" rank="1"/>
  </conditionalFormatting>
  <conditionalFormatting sqref="F13">
    <cfRule type="top10" dxfId="904" priority="72" rank="1"/>
  </conditionalFormatting>
  <conditionalFormatting sqref="E13">
    <cfRule type="top10" dxfId="903" priority="69" rank="1"/>
  </conditionalFormatting>
  <conditionalFormatting sqref="I14">
    <cfRule type="top10" dxfId="902" priority="68" rank="1"/>
  </conditionalFormatting>
  <conditionalFormatting sqref="H14">
    <cfRule type="top10" dxfId="901" priority="64" rank="1"/>
  </conditionalFormatting>
  <conditionalFormatting sqref="J14">
    <cfRule type="top10" dxfId="900" priority="65" rank="1"/>
  </conditionalFormatting>
  <conditionalFormatting sqref="G14">
    <cfRule type="top10" dxfId="899" priority="67" rank="1"/>
  </conditionalFormatting>
  <conditionalFormatting sqref="F14">
    <cfRule type="top10" dxfId="898" priority="66" rank="1"/>
  </conditionalFormatting>
  <conditionalFormatting sqref="E14">
    <cfRule type="top10" dxfId="897" priority="63" rank="1"/>
  </conditionalFormatting>
  <conditionalFormatting sqref="I15">
    <cfRule type="top10" dxfId="896" priority="62" rank="1"/>
  </conditionalFormatting>
  <conditionalFormatting sqref="H15">
    <cfRule type="top10" dxfId="895" priority="58" rank="1"/>
  </conditionalFormatting>
  <conditionalFormatting sqref="J15">
    <cfRule type="top10" dxfId="894" priority="59" rank="1"/>
  </conditionalFormatting>
  <conditionalFormatting sqref="G15">
    <cfRule type="top10" dxfId="893" priority="61" rank="1"/>
  </conditionalFormatting>
  <conditionalFormatting sqref="F15">
    <cfRule type="top10" dxfId="892" priority="60" rank="1"/>
  </conditionalFormatting>
  <conditionalFormatting sqref="E15">
    <cfRule type="top10" dxfId="891" priority="57" rank="1"/>
  </conditionalFormatting>
  <conditionalFormatting sqref="I16">
    <cfRule type="top10" dxfId="890" priority="56" rank="1"/>
  </conditionalFormatting>
  <conditionalFormatting sqref="H16">
    <cfRule type="top10" dxfId="889" priority="52" rank="1"/>
  </conditionalFormatting>
  <conditionalFormatting sqref="J16">
    <cfRule type="top10" dxfId="888" priority="53" rank="1"/>
  </conditionalFormatting>
  <conditionalFormatting sqref="G16">
    <cfRule type="top10" dxfId="887" priority="55" rank="1"/>
  </conditionalFormatting>
  <conditionalFormatting sqref="F16">
    <cfRule type="top10" dxfId="886" priority="54" rank="1"/>
  </conditionalFormatting>
  <conditionalFormatting sqref="E16">
    <cfRule type="top10" dxfId="885" priority="51" rank="1"/>
  </conditionalFormatting>
  <conditionalFormatting sqref="I17">
    <cfRule type="top10" dxfId="884" priority="50" rank="1"/>
  </conditionalFormatting>
  <conditionalFormatting sqref="H17">
    <cfRule type="top10" dxfId="883" priority="46" rank="1"/>
  </conditionalFormatting>
  <conditionalFormatting sqref="J17">
    <cfRule type="top10" dxfId="882" priority="47" rank="1"/>
  </conditionalFormatting>
  <conditionalFormatting sqref="G17">
    <cfRule type="top10" dxfId="881" priority="49" rank="1"/>
  </conditionalFormatting>
  <conditionalFormatting sqref="F17">
    <cfRule type="top10" dxfId="880" priority="48" rank="1"/>
  </conditionalFormatting>
  <conditionalFormatting sqref="E17">
    <cfRule type="top10" dxfId="879" priority="45" rank="1"/>
  </conditionalFormatting>
  <conditionalFormatting sqref="F18">
    <cfRule type="top10" dxfId="878" priority="42" rank="1"/>
  </conditionalFormatting>
  <conditionalFormatting sqref="I18">
    <cfRule type="top10" dxfId="877" priority="39" rank="1"/>
    <cfRule type="top10" dxfId="876" priority="44" rank="1"/>
  </conditionalFormatting>
  <conditionalFormatting sqref="E18">
    <cfRule type="top10" dxfId="875" priority="43" rank="1"/>
  </conditionalFormatting>
  <conditionalFormatting sqref="G18">
    <cfRule type="top10" dxfId="874" priority="41" rank="1"/>
  </conditionalFormatting>
  <conditionalFormatting sqref="H18">
    <cfRule type="top10" dxfId="873" priority="40" rank="1"/>
  </conditionalFormatting>
  <conditionalFormatting sqref="J18">
    <cfRule type="top10" dxfId="872" priority="38" rank="1"/>
  </conditionalFormatting>
  <conditionalFormatting sqref="J19">
    <cfRule type="top10" dxfId="871" priority="32" rank="1"/>
  </conditionalFormatting>
  <conditionalFormatting sqref="I19">
    <cfRule type="top10" dxfId="870" priority="33" rank="1"/>
  </conditionalFormatting>
  <conditionalFormatting sqref="H19">
    <cfRule type="top10" dxfId="869" priority="34" rank="1"/>
  </conditionalFormatting>
  <conditionalFormatting sqref="G19">
    <cfRule type="top10" dxfId="868" priority="35" rank="1"/>
  </conditionalFormatting>
  <conditionalFormatting sqref="F19">
    <cfRule type="top10" dxfId="867" priority="36" rank="1"/>
  </conditionalFormatting>
  <conditionalFormatting sqref="E19">
    <cfRule type="top10" dxfId="866" priority="37" rank="1"/>
  </conditionalFormatting>
  <conditionalFormatting sqref="I20">
    <cfRule type="top10" dxfId="865" priority="31" rank="1"/>
  </conditionalFormatting>
  <conditionalFormatting sqref="H20">
    <cfRule type="top10" dxfId="864" priority="27" rank="1"/>
  </conditionalFormatting>
  <conditionalFormatting sqref="J20">
    <cfRule type="top10" dxfId="863" priority="28" rank="1"/>
  </conditionalFormatting>
  <conditionalFormatting sqref="G20">
    <cfRule type="top10" dxfId="862" priority="30" rank="1"/>
  </conditionalFormatting>
  <conditionalFormatting sqref="F20">
    <cfRule type="top10" dxfId="861" priority="29" rank="1"/>
  </conditionalFormatting>
  <conditionalFormatting sqref="E20">
    <cfRule type="top10" dxfId="860" priority="26" rank="1"/>
  </conditionalFormatting>
  <conditionalFormatting sqref="F21:F22">
    <cfRule type="top10" dxfId="859" priority="20" rank="1"/>
  </conditionalFormatting>
  <conditionalFormatting sqref="G21:G22">
    <cfRule type="top10" dxfId="858" priority="21" rank="1"/>
  </conditionalFormatting>
  <conditionalFormatting sqref="H21:H22">
    <cfRule type="top10" dxfId="857" priority="22" rank="1"/>
  </conditionalFormatting>
  <conditionalFormatting sqref="I21:I22">
    <cfRule type="top10" dxfId="856" priority="23" rank="1"/>
  </conditionalFormatting>
  <conditionalFormatting sqref="J21:J22">
    <cfRule type="top10" dxfId="855" priority="24" rank="1"/>
  </conditionalFormatting>
  <conditionalFormatting sqref="E21:E22">
    <cfRule type="top10" dxfId="854" priority="25" rank="1"/>
  </conditionalFormatting>
  <conditionalFormatting sqref="I23:I24">
    <cfRule type="top10" dxfId="853" priority="19" rank="1"/>
  </conditionalFormatting>
  <conditionalFormatting sqref="H23:H24">
    <cfRule type="top10" dxfId="852" priority="15" rank="1"/>
  </conditionalFormatting>
  <conditionalFormatting sqref="J23:J24">
    <cfRule type="top10" dxfId="851" priority="16" rank="1"/>
  </conditionalFormatting>
  <conditionalFormatting sqref="G23:G24">
    <cfRule type="top10" dxfId="850" priority="18" rank="1"/>
  </conditionalFormatting>
  <conditionalFormatting sqref="F23:F24">
    <cfRule type="top10" dxfId="849" priority="17" rank="1"/>
  </conditionalFormatting>
  <conditionalFormatting sqref="E23:E24">
    <cfRule type="top10" dxfId="848" priority="14" rank="1"/>
  </conditionalFormatting>
  <conditionalFormatting sqref="I25">
    <cfRule type="top10" dxfId="847" priority="8" rank="1"/>
  </conditionalFormatting>
  <conditionalFormatting sqref="H25">
    <cfRule type="top10" dxfId="846" priority="9" rank="1"/>
  </conditionalFormatting>
  <conditionalFormatting sqref="J25">
    <cfRule type="top10" dxfId="845" priority="10" rank="1"/>
  </conditionalFormatting>
  <conditionalFormatting sqref="G25">
    <cfRule type="top10" dxfId="844" priority="11" rank="1"/>
  </conditionalFormatting>
  <conditionalFormatting sqref="F25">
    <cfRule type="top10" dxfId="843" priority="12" rank="1"/>
  </conditionalFormatting>
  <conditionalFormatting sqref="E25">
    <cfRule type="top10" dxfId="842" priority="13" rank="1"/>
  </conditionalFormatting>
  <conditionalFormatting sqref="F26">
    <cfRule type="top10" dxfId="841" priority="1" rank="1"/>
  </conditionalFormatting>
  <conditionalFormatting sqref="I26">
    <cfRule type="top10" dxfId="840" priority="2" rank="1"/>
    <cfRule type="top10" dxfId="839" priority="3" rank="1"/>
  </conditionalFormatting>
  <conditionalFormatting sqref="E26">
    <cfRule type="top10" dxfId="838" priority="4" rank="1"/>
  </conditionalFormatting>
  <conditionalFormatting sqref="G26">
    <cfRule type="top10" dxfId="837" priority="5" rank="1"/>
  </conditionalFormatting>
  <conditionalFormatting sqref="H26">
    <cfRule type="top10" dxfId="836" priority="6" rank="1"/>
  </conditionalFormatting>
  <conditionalFormatting sqref="J26">
    <cfRule type="top10" dxfId="835" priority="7" rank="1"/>
  </conditionalFormatting>
  <hyperlinks>
    <hyperlink ref="Q1" location="'National Rankings'!A1" display="Return to Rankings" xr:uid="{9A37AFF8-40B1-4D63-BCDF-D02EC7853B87}"/>
  </hyperlink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1BD94C5-4533-4A7B-A847-3604CC37DBC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5D6C2-6A55-4445-8615-803C4EAE6D2D}">
  <sheetPr codeName="Sheet47"/>
  <dimension ref="A1:Q6"/>
  <sheetViews>
    <sheetView workbookViewId="0">
      <selection activeCell="A3" sqref="A3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20</v>
      </c>
      <c r="B2" s="10" t="s">
        <v>44</v>
      </c>
      <c r="C2" s="11">
        <v>44275</v>
      </c>
      <c r="D2" s="12" t="s">
        <v>43</v>
      </c>
      <c r="E2" s="13">
        <v>173</v>
      </c>
      <c r="F2" s="13">
        <v>162</v>
      </c>
      <c r="G2" s="13">
        <v>176</v>
      </c>
      <c r="H2" s="13">
        <v>169</v>
      </c>
      <c r="I2" s="13"/>
      <c r="J2" s="13"/>
      <c r="K2" s="14">
        <v>4</v>
      </c>
      <c r="L2" s="14">
        <v>680</v>
      </c>
      <c r="M2" s="15">
        <v>170</v>
      </c>
      <c r="N2" s="16">
        <v>4</v>
      </c>
      <c r="O2" s="17">
        <v>174</v>
      </c>
    </row>
    <row r="3" spans="1:17" x14ac:dyDescent="0.25">
      <c r="A3" s="9" t="s">
        <v>60</v>
      </c>
      <c r="B3" s="10" t="s">
        <v>44</v>
      </c>
      <c r="C3" s="11">
        <v>44364</v>
      </c>
      <c r="D3" s="12" t="s">
        <v>43</v>
      </c>
      <c r="E3" s="13">
        <v>174</v>
      </c>
      <c r="F3" s="13">
        <v>180</v>
      </c>
      <c r="G3" s="13">
        <v>177</v>
      </c>
      <c r="H3" s="13"/>
      <c r="I3" s="13"/>
      <c r="J3" s="13"/>
      <c r="K3" s="14">
        <v>3</v>
      </c>
      <c r="L3" s="14">
        <v>531</v>
      </c>
      <c r="M3" s="15">
        <v>177</v>
      </c>
      <c r="N3" s="16">
        <v>9</v>
      </c>
      <c r="O3" s="17">
        <v>186</v>
      </c>
    </row>
    <row r="6" spans="1:17" x14ac:dyDescent="0.25">
      <c r="K6" s="7">
        <f>SUM(K2:K5)</f>
        <v>7</v>
      </c>
      <c r="L6" s="7">
        <f>SUM(L2:L5)</f>
        <v>1211</v>
      </c>
      <c r="M6" s="8">
        <f>SUM(L6/K6)</f>
        <v>173</v>
      </c>
      <c r="N6" s="7">
        <f>SUM(N2:N5)</f>
        <v>13</v>
      </c>
      <c r="O6" s="8">
        <f>SUM(M6+N6)</f>
        <v>186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9_1"/>
    <protectedRange algorithmName="SHA-512" hashValue="ON39YdpmFHfN9f47KpiRvqrKx0V9+erV1CNkpWzYhW/Qyc6aT8rEyCrvauWSYGZK2ia3o7vd3akF07acHAFpOA==" saltValue="yVW9XmDwTqEnmpSGai0KYg==" spinCount="100000" sqref="D2" name="Range1_1_46_1"/>
    <protectedRange algorithmName="SHA-512" hashValue="ON39YdpmFHfN9f47KpiRvqrKx0V9+erV1CNkpWzYhW/Qyc6aT8rEyCrvauWSYGZK2ia3o7vd3akF07acHAFpOA==" saltValue="yVW9XmDwTqEnmpSGai0KYg==" spinCount="100000" sqref="B3:C3 E3:J3" name="Range1_37"/>
    <protectedRange algorithmName="SHA-512" hashValue="ON39YdpmFHfN9f47KpiRvqrKx0V9+erV1CNkpWzYhW/Qyc6aT8rEyCrvauWSYGZK2ia3o7vd3akF07acHAFpOA==" saltValue="yVW9XmDwTqEnmpSGai0KYg==" spinCount="100000" sqref="D3" name="Range1_1_29"/>
  </protectedRanges>
  <conditionalFormatting sqref="I2">
    <cfRule type="top10" dxfId="834" priority="12" rank="1"/>
  </conditionalFormatting>
  <conditionalFormatting sqref="H2">
    <cfRule type="top10" dxfId="833" priority="8" rank="1"/>
  </conditionalFormatting>
  <conditionalFormatting sqref="J2">
    <cfRule type="top10" dxfId="832" priority="9" rank="1"/>
  </conditionalFormatting>
  <conditionalFormatting sqref="G2">
    <cfRule type="top10" dxfId="831" priority="11" rank="1"/>
  </conditionalFormatting>
  <conditionalFormatting sqref="F2">
    <cfRule type="top10" dxfId="830" priority="10" rank="1"/>
  </conditionalFormatting>
  <conditionalFormatting sqref="E2">
    <cfRule type="top10" dxfId="829" priority="7" rank="1"/>
  </conditionalFormatting>
  <conditionalFormatting sqref="E3">
    <cfRule type="top10" dxfId="828" priority="1" rank="1"/>
  </conditionalFormatting>
  <conditionalFormatting sqref="F3">
    <cfRule type="top10" dxfId="827" priority="2" rank="1"/>
  </conditionalFormatting>
  <conditionalFormatting sqref="G3">
    <cfRule type="top10" dxfId="826" priority="3" rank="1"/>
  </conditionalFormatting>
  <conditionalFormatting sqref="H3">
    <cfRule type="top10" dxfId="825" priority="4" rank="1"/>
  </conditionalFormatting>
  <conditionalFormatting sqref="I3">
    <cfRule type="top10" dxfId="824" priority="5" rank="1"/>
  </conditionalFormatting>
  <conditionalFormatting sqref="J3">
    <cfRule type="top10" dxfId="823" priority="6" rank="1"/>
  </conditionalFormatting>
  <hyperlinks>
    <hyperlink ref="Q1" location="'National Rankings'!A1" display="Return to Rankings" xr:uid="{6BCC2978-023B-4E99-A5B0-D2BA11A779DE}"/>
  </hyperlinks>
  <pageMargins left="0.7" right="0.7" top="0.75" bottom="0.75" header="0.3" footer="0.3"/>
  <pageSetup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7D0DA-16DE-41C4-9E9C-D3F40D108727}">
  <sheetPr codeName="Sheet48"/>
  <dimension ref="A1:Q41"/>
  <sheetViews>
    <sheetView topLeftCell="A25" workbookViewId="0">
      <selection activeCell="A39" sqref="A39:O39"/>
    </sheetView>
  </sheetViews>
  <sheetFormatPr defaultRowHeight="15" x14ac:dyDescent="0.25"/>
  <cols>
    <col min="1" max="1" width="27.28515625" customWidth="1"/>
    <col min="2" max="2" width="18.42578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20</v>
      </c>
      <c r="B2" s="10" t="s">
        <v>35</v>
      </c>
      <c r="C2" s="11">
        <v>44254</v>
      </c>
      <c r="D2" s="12" t="s">
        <v>32</v>
      </c>
      <c r="E2" s="13">
        <v>180</v>
      </c>
      <c r="F2" s="13">
        <v>176</v>
      </c>
      <c r="G2" s="13">
        <v>173.001</v>
      </c>
      <c r="H2" s="13">
        <v>175.001</v>
      </c>
      <c r="I2" s="13"/>
      <c r="J2" s="13"/>
      <c r="K2" s="14">
        <v>4</v>
      </c>
      <c r="L2" s="14">
        <v>704.00199999999995</v>
      </c>
      <c r="M2" s="15">
        <v>176.00049999999999</v>
      </c>
      <c r="N2" s="16">
        <v>4</v>
      </c>
      <c r="O2" s="17">
        <v>180.00049999999999</v>
      </c>
    </row>
    <row r="3" spans="1:17" x14ac:dyDescent="0.25">
      <c r="A3" s="9" t="s">
        <v>20</v>
      </c>
      <c r="B3" s="10" t="s">
        <v>35</v>
      </c>
      <c r="C3" s="11">
        <v>44268</v>
      </c>
      <c r="D3" s="12" t="s">
        <v>32</v>
      </c>
      <c r="E3" s="13">
        <v>161</v>
      </c>
      <c r="F3" s="13">
        <v>177</v>
      </c>
      <c r="G3" s="13">
        <v>170</v>
      </c>
      <c r="H3" s="13">
        <v>173.001</v>
      </c>
      <c r="I3" s="13"/>
      <c r="J3" s="13"/>
      <c r="K3" s="14">
        <v>4</v>
      </c>
      <c r="L3" s="14">
        <v>681.00099999999998</v>
      </c>
      <c r="M3" s="15">
        <v>170.25024999999999</v>
      </c>
      <c r="N3" s="16">
        <v>3</v>
      </c>
      <c r="O3" s="17">
        <v>173.25024999999999</v>
      </c>
    </row>
    <row r="4" spans="1:17" x14ac:dyDescent="0.25">
      <c r="A4" s="9" t="s">
        <v>20</v>
      </c>
      <c r="B4" s="10" t="s">
        <v>35</v>
      </c>
      <c r="C4" s="11">
        <v>44282</v>
      </c>
      <c r="D4" s="12" t="s">
        <v>32</v>
      </c>
      <c r="E4" s="13">
        <v>168</v>
      </c>
      <c r="F4" s="13">
        <v>170</v>
      </c>
      <c r="G4" s="13">
        <v>171</v>
      </c>
      <c r="H4" s="13">
        <v>174</v>
      </c>
      <c r="I4" s="13"/>
      <c r="J4" s="13"/>
      <c r="K4" s="14">
        <v>4</v>
      </c>
      <c r="L4" s="14">
        <v>683</v>
      </c>
      <c r="M4" s="15">
        <v>170.75</v>
      </c>
      <c r="N4" s="16">
        <v>3</v>
      </c>
      <c r="O4" s="17">
        <v>173.75</v>
      </c>
    </row>
    <row r="5" spans="1:17" x14ac:dyDescent="0.25">
      <c r="A5" s="9" t="s">
        <v>20</v>
      </c>
      <c r="B5" s="10" t="s">
        <v>35</v>
      </c>
      <c r="C5" s="11">
        <v>44283</v>
      </c>
      <c r="D5" s="12" t="s">
        <v>39</v>
      </c>
      <c r="E5" s="13">
        <v>177</v>
      </c>
      <c r="F5" s="13">
        <v>172</v>
      </c>
      <c r="G5" s="13">
        <v>177</v>
      </c>
      <c r="H5" s="13">
        <v>167</v>
      </c>
      <c r="I5" s="13"/>
      <c r="J5" s="13"/>
      <c r="K5" s="14">
        <v>4</v>
      </c>
      <c r="L5" s="14">
        <v>693</v>
      </c>
      <c r="M5" s="15">
        <v>173.25</v>
      </c>
      <c r="N5" s="16">
        <v>7</v>
      </c>
      <c r="O5" s="17">
        <v>180.25</v>
      </c>
    </row>
    <row r="6" spans="1:17" x14ac:dyDescent="0.25">
      <c r="A6" s="9" t="s">
        <v>20</v>
      </c>
      <c r="B6" s="10" t="s">
        <v>35</v>
      </c>
      <c r="C6" s="11">
        <v>44292</v>
      </c>
      <c r="D6" s="12" t="s">
        <v>32</v>
      </c>
      <c r="E6" s="13">
        <v>174.001</v>
      </c>
      <c r="F6" s="13">
        <v>162</v>
      </c>
      <c r="G6" s="13">
        <v>175</v>
      </c>
      <c r="H6" s="13"/>
      <c r="I6" s="13"/>
      <c r="J6" s="13"/>
      <c r="K6" s="14">
        <v>3</v>
      </c>
      <c r="L6" s="14">
        <v>511.00099999999998</v>
      </c>
      <c r="M6" s="15">
        <v>170.33366666666666</v>
      </c>
      <c r="N6" s="16">
        <v>6</v>
      </c>
      <c r="O6" s="17">
        <v>176.33366666666666</v>
      </c>
    </row>
    <row r="7" spans="1:17" x14ac:dyDescent="0.25">
      <c r="A7" s="9" t="s">
        <v>20</v>
      </c>
      <c r="B7" s="10" t="s">
        <v>35</v>
      </c>
      <c r="C7" s="11">
        <v>44296</v>
      </c>
      <c r="D7" s="12" t="s">
        <v>32</v>
      </c>
      <c r="E7" s="13">
        <v>176</v>
      </c>
      <c r="F7" s="13">
        <v>172</v>
      </c>
      <c r="G7" s="13">
        <v>175</v>
      </c>
      <c r="H7" s="13">
        <v>176.001</v>
      </c>
      <c r="I7" s="13"/>
      <c r="J7" s="13"/>
      <c r="K7" s="14">
        <v>4</v>
      </c>
      <c r="L7" s="14">
        <v>699.00099999999998</v>
      </c>
      <c r="M7" s="15">
        <v>174.75024999999999</v>
      </c>
      <c r="N7" s="16">
        <v>4</v>
      </c>
      <c r="O7" s="17">
        <v>178.75024999999999</v>
      </c>
    </row>
    <row r="8" spans="1:17" x14ac:dyDescent="0.25">
      <c r="A8" s="9" t="s">
        <v>20</v>
      </c>
      <c r="B8" s="10" t="s">
        <v>35</v>
      </c>
      <c r="C8" s="11">
        <v>44310</v>
      </c>
      <c r="D8" s="12" t="s">
        <v>32</v>
      </c>
      <c r="E8" s="13">
        <v>166</v>
      </c>
      <c r="F8" s="13">
        <v>176</v>
      </c>
      <c r="G8" s="13">
        <v>165</v>
      </c>
      <c r="H8" s="13">
        <v>175</v>
      </c>
      <c r="I8" s="14"/>
      <c r="J8" s="14"/>
      <c r="K8" s="14">
        <v>4</v>
      </c>
      <c r="L8" s="14">
        <v>682</v>
      </c>
      <c r="M8" s="15">
        <v>170.5</v>
      </c>
      <c r="N8" s="16">
        <v>2</v>
      </c>
      <c r="O8" s="17">
        <v>172.5</v>
      </c>
    </row>
    <row r="9" spans="1:17" x14ac:dyDescent="0.25">
      <c r="A9" s="9" t="s">
        <v>20</v>
      </c>
      <c r="B9" s="10" t="s">
        <v>35</v>
      </c>
      <c r="C9" s="11">
        <v>44311</v>
      </c>
      <c r="D9" s="12" t="s">
        <v>39</v>
      </c>
      <c r="E9" s="13">
        <v>171</v>
      </c>
      <c r="F9" s="13">
        <v>179</v>
      </c>
      <c r="G9" s="13">
        <v>171</v>
      </c>
      <c r="H9" s="13">
        <v>177</v>
      </c>
      <c r="I9" s="13"/>
      <c r="J9" s="13"/>
      <c r="K9" s="14">
        <v>4</v>
      </c>
      <c r="L9" s="14">
        <v>698</v>
      </c>
      <c r="M9" s="15">
        <v>174.5</v>
      </c>
      <c r="N9" s="16">
        <v>4</v>
      </c>
      <c r="O9" s="17">
        <v>178.5</v>
      </c>
    </row>
    <row r="10" spans="1:17" x14ac:dyDescent="0.25">
      <c r="A10" s="9" t="s">
        <v>20</v>
      </c>
      <c r="B10" s="10" t="s">
        <v>35</v>
      </c>
      <c r="C10" s="11">
        <v>44324</v>
      </c>
      <c r="D10" s="12" t="s">
        <v>32</v>
      </c>
      <c r="E10" s="13">
        <v>175</v>
      </c>
      <c r="F10" s="13">
        <v>177</v>
      </c>
      <c r="G10" s="13">
        <v>165</v>
      </c>
      <c r="H10" s="13">
        <v>172</v>
      </c>
      <c r="I10" s="13"/>
      <c r="J10" s="13"/>
      <c r="K10" s="14">
        <v>4</v>
      </c>
      <c r="L10" s="14">
        <v>689</v>
      </c>
      <c r="M10" s="15">
        <v>172.25</v>
      </c>
      <c r="N10" s="16">
        <v>9</v>
      </c>
      <c r="O10" s="17">
        <v>181.25</v>
      </c>
    </row>
    <row r="11" spans="1:17" x14ac:dyDescent="0.25">
      <c r="A11" s="9" t="s">
        <v>20</v>
      </c>
      <c r="B11" s="10" t="s">
        <v>35</v>
      </c>
      <c r="C11" s="11">
        <v>44320</v>
      </c>
      <c r="D11" s="12" t="s">
        <v>32</v>
      </c>
      <c r="E11" s="13">
        <v>173</v>
      </c>
      <c r="F11" s="13">
        <v>175</v>
      </c>
      <c r="G11" s="13">
        <v>173</v>
      </c>
      <c r="H11" s="13"/>
      <c r="I11" s="13"/>
      <c r="J11" s="13"/>
      <c r="K11" s="14">
        <v>3</v>
      </c>
      <c r="L11" s="14">
        <v>521</v>
      </c>
      <c r="M11" s="15">
        <v>173.66666666666666</v>
      </c>
      <c r="N11" s="16">
        <v>3</v>
      </c>
      <c r="O11" s="17">
        <v>176.66666666666666</v>
      </c>
    </row>
    <row r="12" spans="1:17" x14ac:dyDescent="0.25">
      <c r="A12" s="9" t="s">
        <v>20</v>
      </c>
      <c r="B12" s="10" t="s">
        <v>35</v>
      </c>
      <c r="C12" s="11">
        <v>44339</v>
      </c>
      <c r="D12" s="12" t="s">
        <v>39</v>
      </c>
      <c r="E12" s="13">
        <v>174</v>
      </c>
      <c r="F12" s="13">
        <v>173</v>
      </c>
      <c r="G12" s="13">
        <v>163</v>
      </c>
      <c r="H12" s="13">
        <v>166</v>
      </c>
      <c r="I12" s="13"/>
      <c r="J12" s="13"/>
      <c r="K12" s="14">
        <v>4</v>
      </c>
      <c r="L12" s="14">
        <v>676</v>
      </c>
      <c r="M12" s="15">
        <v>169</v>
      </c>
      <c r="N12" s="16">
        <v>4</v>
      </c>
      <c r="O12" s="17">
        <v>173</v>
      </c>
    </row>
    <row r="13" spans="1:17" x14ac:dyDescent="0.25">
      <c r="A13" s="9" t="s">
        <v>20</v>
      </c>
      <c r="B13" s="10" t="s">
        <v>35</v>
      </c>
      <c r="C13" s="11">
        <v>44338</v>
      </c>
      <c r="D13" s="12" t="s">
        <v>32</v>
      </c>
      <c r="E13" s="13">
        <v>174.001</v>
      </c>
      <c r="F13" s="13">
        <v>177</v>
      </c>
      <c r="G13" s="13">
        <v>170</v>
      </c>
      <c r="H13" s="13">
        <v>177</v>
      </c>
      <c r="I13" s="13"/>
      <c r="J13" s="13"/>
      <c r="K13" s="14">
        <v>4</v>
      </c>
      <c r="L13" s="14">
        <v>698.00099999999998</v>
      </c>
      <c r="M13" s="15">
        <v>174.50024999999999</v>
      </c>
      <c r="N13" s="16">
        <v>3</v>
      </c>
      <c r="O13" s="17">
        <v>177.50024999999999</v>
      </c>
    </row>
    <row r="14" spans="1:17" x14ac:dyDescent="0.25">
      <c r="A14" s="9" t="s">
        <v>20</v>
      </c>
      <c r="B14" s="10" t="s">
        <v>35</v>
      </c>
      <c r="C14" s="11">
        <v>44345</v>
      </c>
      <c r="D14" s="12" t="s">
        <v>32</v>
      </c>
      <c r="E14" s="13">
        <v>182</v>
      </c>
      <c r="F14" s="13">
        <v>187</v>
      </c>
      <c r="G14" s="13">
        <v>177</v>
      </c>
      <c r="H14" s="13">
        <v>180</v>
      </c>
      <c r="I14" s="13">
        <v>180</v>
      </c>
      <c r="J14" s="13">
        <v>169</v>
      </c>
      <c r="K14" s="14">
        <v>6</v>
      </c>
      <c r="L14" s="14">
        <v>1075</v>
      </c>
      <c r="M14" s="15">
        <v>179.16666666666666</v>
      </c>
      <c r="N14" s="16">
        <v>4</v>
      </c>
      <c r="O14" s="17">
        <v>183.16666666666666</v>
      </c>
    </row>
    <row r="15" spans="1:17" x14ac:dyDescent="0.25">
      <c r="A15" s="9" t="s">
        <v>20</v>
      </c>
      <c r="B15" s="10" t="s">
        <v>35</v>
      </c>
      <c r="C15" s="11">
        <v>44348</v>
      </c>
      <c r="D15" s="12" t="s">
        <v>32</v>
      </c>
      <c r="E15" s="13">
        <v>176</v>
      </c>
      <c r="F15" s="13">
        <v>171</v>
      </c>
      <c r="G15" s="13">
        <v>175</v>
      </c>
      <c r="H15" s="13"/>
      <c r="I15" s="13"/>
      <c r="J15" s="13"/>
      <c r="K15" s="14">
        <v>3</v>
      </c>
      <c r="L15" s="14">
        <v>522</v>
      </c>
      <c r="M15" s="15">
        <v>174</v>
      </c>
      <c r="N15" s="16">
        <v>4</v>
      </c>
      <c r="O15" s="17">
        <v>178</v>
      </c>
    </row>
    <row r="16" spans="1:17" x14ac:dyDescent="0.25">
      <c r="A16" s="9" t="s">
        <v>20</v>
      </c>
      <c r="B16" s="10" t="s">
        <v>35</v>
      </c>
      <c r="C16" s="11">
        <v>44359</v>
      </c>
      <c r="D16" s="12" t="s">
        <v>32</v>
      </c>
      <c r="E16" s="13">
        <v>160</v>
      </c>
      <c r="F16" s="13">
        <v>166</v>
      </c>
      <c r="G16" s="13">
        <v>157</v>
      </c>
      <c r="H16" s="13">
        <v>164</v>
      </c>
      <c r="I16" s="13"/>
      <c r="J16" s="13"/>
      <c r="K16" s="14">
        <v>4</v>
      </c>
      <c r="L16" s="14">
        <v>647</v>
      </c>
      <c r="M16" s="15">
        <v>161.75</v>
      </c>
      <c r="N16" s="16">
        <v>2</v>
      </c>
      <c r="O16" s="17">
        <v>163.75</v>
      </c>
    </row>
    <row r="17" spans="1:15" x14ac:dyDescent="0.25">
      <c r="A17" s="9" t="s">
        <v>20</v>
      </c>
      <c r="B17" s="10" t="s">
        <v>35</v>
      </c>
      <c r="C17" s="11">
        <v>44373</v>
      </c>
      <c r="D17" s="12" t="s">
        <v>32</v>
      </c>
      <c r="E17" s="13">
        <v>162</v>
      </c>
      <c r="F17" s="13">
        <v>175</v>
      </c>
      <c r="G17" s="13">
        <v>178</v>
      </c>
      <c r="H17" s="13">
        <v>154</v>
      </c>
      <c r="I17" s="13"/>
      <c r="J17" s="13"/>
      <c r="K17" s="14">
        <v>4</v>
      </c>
      <c r="L17" s="14">
        <v>669</v>
      </c>
      <c r="M17" s="15">
        <v>167.25</v>
      </c>
      <c r="N17" s="16">
        <v>3</v>
      </c>
      <c r="O17" s="17">
        <v>170.25</v>
      </c>
    </row>
    <row r="18" spans="1:15" x14ac:dyDescent="0.25">
      <c r="A18" s="9" t="s">
        <v>20</v>
      </c>
      <c r="B18" s="10" t="s">
        <v>35</v>
      </c>
      <c r="C18" s="11">
        <v>44380</v>
      </c>
      <c r="D18" s="12" t="s">
        <v>39</v>
      </c>
      <c r="E18" s="13">
        <v>185</v>
      </c>
      <c r="F18" s="13">
        <v>179</v>
      </c>
      <c r="G18" s="13">
        <v>187</v>
      </c>
      <c r="H18" s="13">
        <v>188</v>
      </c>
      <c r="I18" s="13">
        <v>188</v>
      </c>
      <c r="J18" s="13">
        <v>188</v>
      </c>
      <c r="K18" s="14">
        <v>6</v>
      </c>
      <c r="L18" s="14">
        <v>1115</v>
      </c>
      <c r="M18" s="15">
        <v>185.83333333333334</v>
      </c>
      <c r="N18" s="16">
        <v>22</v>
      </c>
      <c r="O18" s="17">
        <v>207.83333333333334</v>
      </c>
    </row>
    <row r="19" spans="1:15" x14ac:dyDescent="0.25">
      <c r="A19" s="9" t="s">
        <v>20</v>
      </c>
      <c r="B19" s="10" t="s">
        <v>35</v>
      </c>
      <c r="C19" s="11">
        <v>44381</v>
      </c>
      <c r="D19" s="12" t="s">
        <v>39</v>
      </c>
      <c r="E19" s="13">
        <v>191</v>
      </c>
      <c r="F19" s="13">
        <v>193</v>
      </c>
      <c r="G19" s="13">
        <v>194</v>
      </c>
      <c r="H19" s="13">
        <v>191</v>
      </c>
      <c r="I19" s="13">
        <v>196</v>
      </c>
      <c r="J19" s="13">
        <v>191</v>
      </c>
      <c r="K19" s="14">
        <v>6</v>
      </c>
      <c r="L19" s="14">
        <v>1156</v>
      </c>
      <c r="M19" s="15">
        <v>192.66666666666666</v>
      </c>
      <c r="N19" s="16">
        <v>34</v>
      </c>
      <c r="O19" s="17">
        <v>226.66666666666666</v>
      </c>
    </row>
    <row r="20" spans="1:15" x14ac:dyDescent="0.25">
      <c r="A20" s="9" t="s">
        <v>20</v>
      </c>
      <c r="B20" s="10" t="s">
        <v>35</v>
      </c>
      <c r="C20" s="11">
        <v>44383</v>
      </c>
      <c r="D20" s="12" t="s">
        <v>32</v>
      </c>
      <c r="E20" s="13">
        <v>182</v>
      </c>
      <c r="F20" s="13">
        <v>185</v>
      </c>
      <c r="G20" s="13">
        <v>184</v>
      </c>
      <c r="H20" s="13"/>
      <c r="I20" s="13"/>
      <c r="J20" s="13"/>
      <c r="K20" s="14">
        <v>3</v>
      </c>
      <c r="L20" s="14">
        <v>551</v>
      </c>
      <c r="M20" s="15">
        <v>183.66666666666666</v>
      </c>
      <c r="N20" s="16">
        <v>9</v>
      </c>
      <c r="O20" s="17">
        <v>192.66666666666666</v>
      </c>
    </row>
    <row r="21" spans="1:15" x14ac:dyDescent="0.25">
      <c r="A21" s="9" t="s">
        <v>20</v>
      </c>
      <c r="B21" s="10" t="s">
        <v>35</v>
      </c>
      <c r="C21" s="11">
        <v>44387</v>
      </c>
      <c r="D21" s="12" t="s">
        <v>32</v>
      </c>
      <c r="E21" s="13">
        <v>182</v>
      </c>
      <c r="F21" s="13">
        <v>186</v>
      </c>
      <c r="G21" s="13">
        <v>180</v>
      </c>
      <c r="H21" s="13">
        <v>180.001</v>
      </c>
      <c r="I21" s="13"/>
      <c r="J21" s="13"/>
      <c r="K21" s="14">
        <v>4</v>
      </c>
      <c r="L21" s="14">
        <v>728.00099999999998</v>
      </c>
      <c r="M21" s="15">
        <v>182.00024999999999</v>
      </c>
      <c r="N21" s="16">
        <v>8</v>
      </c>
      <c r="O21" s="17">
        <v>190.00024999999999</v>
      </c>
    </row>
    <row r="22" spans="1:15" x14ac:dyDescent="0.25">
      <c r="A22" s="9" t="s">
        <v>20</v>
      </c>
      <c r="B22" s="10" t="s">
        <v>35</v>
      </c>
      <c r="C22" s="11">
        <v>44395</v>
      </c>
      <c r="D22" s="12" t="s">
        <v>32</v>
      </c>
      <c r="E22" s="13">
        <v>179.001</v>
      </c>
      <c r="F22" s="13">
        <v>189</v>
      </c>
      <c r="G22" s="13">
        <v>184</v>
      </c>
      <c r="H22" s="13">
        <v>187</v>
      </c>
      <c r="I22" s="13">
        <v>188</v>
      </c>
      <c r="J22" s="13">
        <v>184</v>
      </c>
      <c r="K22" s="14">
        <v>6</v>
      </c>
      <c r="L22" s="14">
        <v>1111.001</v>
      </c>
      <c r="M22" s="15">
        <v>185.16683333333333</v>
      </c>
      <c r="N22" s="16">
        <v>30</v>
      </c>
      <c r="O22" s="17">
        <v>215.16683333333333</v>
      </c>
    </row>
    <row r="23" spans="1:15" x14ac:dyDescent="0.25">
      <c r="A23" s="9" t="s">
        <v>60</v>
      </c>
      <c r="B23" s="10" t="s">
        <v>35</v>
      </c>
      <c r="C23" s="11">
        <v>44397</v>
      </c>
      <c r="D23" s="12" t="s">
        <v>39</v>
      </c>
      <c r="E23" s="13">
        <v>187</v>
      </c>
      <c r="F23" s="13">
        <v>185</v>
      </c>
      <c r="G23" s="13">
        <v>186</v>
      </c>
      <c r="H23" s="13">
        <v>186</v>
      </c>
      <c r="I23" s="13"/>
      <c r="J23" s="13"/>
      <c r="K23" s="14">
        <v>4</v>
      </c>
      <c r="L23" s="14">
        <v>744</v>
      </c>
      <c r="M23" s="15">
        <v>186</v>
      </c>
      <c r="N23" s="16">
        <v>13</v>
      </c>
      <c r="O23" s="17">
        <v>199</v>
      </c>
    </row>
    <row r="24" spans="1:15" x14ac:dyDescent="0.25">
      <c r="A24" s="9" t="s">
        <v>20</v>
      </c>
      <c r="B24" s="10" t="s">
        <v>35</v>
      </c>
      <c r="C24" s="11">
        <v>44401</v>
      </c>
      <c r="D24" s="12" t="s">
        <v>32</v>
      </c>
      <c r="E24" s="13">
        <v>176</v>
      </c>
      <c r="F24" s="13">
        <v>182</v>
      </c>
      <c r="G24" s="13">
        <v>188</v>
      </c>
      <c r="H24" s="13">
        <v>180</v>
      </c>
      <c r="I24" s="13"/>
      <c r="J24" s="13"/>
      <c r="K24" s="14">
        <v>4</v>
      </c>
      <c r="L24" s="14">
        <v>726</v>
      </c>
      <c r="M24" s="15">
        <v>181.5</v>
      </c>
      <c r="N24" s="16">
        <v>13</v>
      </c>
      <c r="O24" s="17">
        <v>194.5</v>
      </c>
    </row>
    <row r="25" spans="1:15" x14ac:dyDescent="0.25">
      <c r="A25" s="9" t="s">
        <v>20</v>
      </c>
      <c r="B25" s="10" t="s">
        <v>35</v>
      </c>
      <c r="C25" s="11">
        <v>44411</v>
      </c>
      <c r="D25" s="12" t="s">
        <v>32</v>
      </c>
      <c r="E25" s="13">
        <v>189</v>
      </c>
      <c r="F25" s="13">
        <v>189</v>
      </c>
      <c r="G25" s="13">
        <v>194.001</v>
      </c>
      <c r="H25" s="13"/>
      <c r="I25" s="13"/>
      <c r="J25" s="13"/>
      <c r="K25" s="14">
        <v>3</v>
      </c>
      <c r="L25" s="14">
        <v>572.00099999999998</v>
      </c>
      <c r="M25" s="15">
        <v>190.667</v>
      </c>
      <c r="N25" s="16">
        <v>9</v>
      </c>
      <c r="O25" s="17">
        <v>199.667</v>
      </c>
    </row>
    <row r="26" spans="1:15" x14ac:dyDescent="0.25">
      <c r="A26" s="9" t="s">
        <v>23</v>
      </c>
      <c r="B26" s="10" t="s">
        <v>35</v>
      </c>
      <c r="C26" s="11">
        <v>44422</v>
      </c>
      <c r="D26" s="12" t="s">
        <v>32</v>
      </c>
      <c r="E26" s="13">
        <v>192</v>
      </c>
      <c r="F26" s="13">
        <v>184.001</v>
      </c>
      <c r="G26" s="13">
        <v>185</v>
      </c>
      <c r="H26" s="13">
        <v>182</v>
      </c>
      <c r="I26" s="13"/>
      <c r="J26" s="13"/>
      <c r="K26" s="14">
        <v>4</v>
      </c>
      <c r="L26" s="14">
        <v>743.00099999999998</v>
      </c>
      <c r="M26" s="15">
        <v>185.75024999999999</v>
      </c>
      <c r="N26" s="16">
        <v>13</v>
      </c>
      <c r="O26" s="17">
        <v>198.75024999999999</v>
      </c>
    </row>
    <row r="27" spans="1:15" x14ac:dyDescent="0.25">
      <c r="A27" s="9" t="s">
        <v>20</v>
      </c>
      <c r="B27" s="10" t="s">
        <v>35</v>
      </c>
      <c r="C27" s="11">
        <v>44436</v>
      </c>
      <c r="D27" s="12" t="s">
        <v>32</v>
      </c>
      <c r="E27" s="13">
        <v>185</v>
      </c>
      <c r="F27" s="13">
        <v>188</v>
      </c>
      <c r="G27" s="13">
        <v>186.001</v>
      </c>
      <c r="H27" s="13">
        <v>184</v>
      </c>
      <c r="I27" s="13"/>
      <c r="J27" s="13"/>
      <c r="K27" s="14">
        <v>4</v>
      </c>
      <c r="L27" s="14">
        <v>743.00099999999998</v>
      </c>
      <c r="M27" s="15">
        <v>185.75024999999999</v>
      </c>
      <c r="N27" s="16">
        <v>11</v>
      </c>
      <c r="O27" s="17">
        <v>196.75024999999999</v>
      </c>
    </row>
    <row r="28" spans="1:15" x14ac:dyDescent="0.25">
      <c r="A28" s="9" t="s">
        <v>20</v>
      </c>
      <c r="B28" s="10" t="s">
        <v>35</v>
      </c>
      <c r="C28" s="11">
        <v>44446</v>
      </c>
      <c r="D28" s="12" t="s">
        <v>32</v>
      </c>
      <c r="E28" s="13">
        <v>189</v>
      </c>
      <c r="F28" s="13">
        <v>189</v>
      </c>
      <c r="G28" s="13">
        <v>187</v>
      </c>
      <c r="H28" s="13"/>
      <c r="I28" s="13"/>
      <c r="J28" s="13"/>
      <c r="K28" s="14">
        <v>3</v>
      </c>
      <c r="L28" s="14">
        <v>565</v>
      </c>
      <c r="M28" s="15">
        <v>188.33333333333334</v>
      </c>
      <c r="N28" s="16">
        <v>9</v>
      </c>
      <c r="O28" s="17">
        <v>197.33333333333334</v>
      </c>
    </row>
    <row r="29" spans="1:15" x14ac:dyDescent="0.25">
      <c r="A29" s="9" t="s">
        <v>20</v>
      </c>
      <c r="B29" s="10" t="s">
        <v>35</v>
      </c>
      <c r="C29" s="11">
        <v>44450</v>
      </c>
      <c r="D29" s="12" t="s">
        <v>32</v>
      </c>
      <c r="E29" s="13">
        <v>179</v>
      </c>
      <c r="F29" s="13">
        <v>178</v>
      </c>
      <c r="G29" s="13">
        <v>184.001</v>
      </c>
      <c r="H29" s="13">
        <v>194</v>
      </c>
      <c r="I29" s="13"/>
      <c r="J29" s="13"/>
      <c r="K29" s="14">
        <v>4</v>
      </c>
      <c r="L29" s="14">
        <v>735.00099999999998</v>
      </c>
      <c r="M29" s="15">
        <v>183.75024999999999</v>
      </c>
      <c r="N29" s="16">
        <v>9</v>
      </c>
      <c r="O29" s="17">
        <v>192.75024999999999</v>
      </c>
    </row>
    <row r="30" spans="1:15" x14ac:dyDescent="0.25">
      <c r="A30" s="9" t="s">
        <v>60</v>
      </c>
      <c r="B30" s="10" t="s">
        <v>35</v>
      </c>
      <c r="C30" s="11">
        <v>44460</v>
      </c>
      <c r="D30" s="12" t="s">
        <v>39</v>
      </c>
      <c r="E30" s="13">
        <v>179</v>
      </c>
      <c r="F30" s="13">
        <v>179</v>
      </c>
      <c r="G30" s="13">
        <v>187</v>
      </c>
      <c r="H30" s="13">
        <v>187</v>
      </c>
      <c r="I30" s="13"/>
      <c r="J30" s="13"/>
      <c r="K30" s="14">
        <v>4</v>
      </c>
      <c r="L30" s="14">
        <v>732</v>
      </c>
      <c r="M30" s="15">
        <v>183</v>
      </c>
      <c r="N30" s="16">
        <v>13</v>
      </c>
      <c r="O30" s="17">
        <v>196</v>
      </c>
    </row>
    <row r="31" spans="1:15" x14ac:dyDescent="0.25">
      <c r="A31" s="9" t="s">
        <v>20</v>
      </c>
      <c r="B31" s="10" t="s">
        <v>35</v>
      </c>
      <c r="C31" s="11">
        <v>44464</v>
      </c>
      <c r="D31" s="12" t="s">
        <v>32</v>
      </c>
      <c r="E31" s="13">
        <v>185</v>
      </c>
      <c r="F31" s="13">
        <v>181</v>
      </c>
      <c r="G31" s="13">
        <v>189</v>
      </c>
      <c r="H31" s="13">
        <v>189</v>
      </c>
      <c r="I31" s="13"/>
      <c r="J31" s="13"/>
      <c r="K31" s="14">
        <v>4</v>
      </c>
      <c r="L31" s="14">
        <v>744</v>
      </c>
      <c r="M31" s="15">
        <v>186</v>
      </c>
      <c r="N31" s="16">
        <v>13</v>
      </c>
      <c r="O31" s="17">
        <v>199</v>
      </c>
    </row>
    <row r="32" spans="1:15" x14ac:dyDescent="0.25">
      <c r="A32" s="9" t="s">
        <v>20</v>
      </c>
      <c r="B32" s="10" t="s">
        <v>35</v>
      </c>
      <c r="C32" s="11">
        <v>44478</v>
      </c>
      <c r="D32" s="12" t="s">
        <v>32</v>
      </c>
      <c r="E32" s="13">
        <v>185</v>
      </c>
      <c r="F32" s="13">
        <v>176</v>
      </c>
      <c r="G32" s="13">
        <v>180</v>
      </c>
      <c r="H32" s="13">
        <v>175</v>
      </c>
      <c r="I32" s="13"/>
      <c r="J32" s="13"/>
      <c r="K32" s="14">
        <v>4</v>
      </c>
      <c r="L32" s="14">
        <v>716</v>
      </c>
      <c r="M32" s="15">
        <v>179</v>
      </c>
      <c r="N32" s="16">
        <v>3</v>
      </c>
      <c r="O32" s="17">
        <v>182</v>
      </c>
    </row>
    <row r="33" spans="1:15" x14ac:dyDescent="0.25">
      <c r="A33" s="9" t="s">
        <v>20</v>
      </c>
      <c r="B33" s="10" t="s">
        <v>35</v>
      </c>
      <c r="C33" s="11">
        <v>44474</v>
      </c>
      <c r="D33" s="12" t="s">
        <v>32</v>
      </c>
      <c r="E33" s="13">
        <v>189</v>
      </c>
      <c r="F33" s="13">
        <v>182</v>
      </c>
      <c r="G33" s="13">
        <v>191</v>
      </c>
      <c r="H33" s="13"/>
      <c r="I33" s="13"/>
      <c r="J33" s="13"/>
      <c r="K33" s="14">
        <v>3</v>
      </c>
      <c r="L33" s="14">
        <v>562</v>
      </c>
      <c r="M33" s="15">
        <v>187.33333333333334</v>
      </c>
      <c r="N33" s="16">
        <v>9</v>
      </c>
      <c r="O33" s="17">
        <v>196.33333333333334</v>
      </c>
    </row>
    <row r="34" spans="1:15" x14ac:dyDescent="0.25">
      <c r="A34" s="9" t="s">
        <v>20</v>
      </c>
      <c r="B34" s="10" t="s">
        <v>35</v>
      </c>
      <c r="C34" s="11">
        <v>44488</v>
      </c>
      <c r="D34" s="12" t="s">
        <v>39</v>
      </c>
      <c r="E34" s="13">
        <v>184</v>
      </c>
      <c r="F34" s="13">
        <v>186</v>
      </c>
      <c r="G34" s="13">
        <v>191</v>
      </c>
      <c r="H34" s="13">
        <v>188</v>
      </c>
      <c r="I34" s="13"/>
      <c r="J34" s="13"/>
      <c r="K34" s="14">
        <v>4</v>
      </c>
      <c r="L34" s="14">
        <v>749</v>
      </c>
      <c r="M34" s="15">
        <v>187.25</v>
      </c>
      <c r="N34" s="16">
        <v>13</v>
      </c>
      <c r="O34" s="17">
        <v>200.25</v>
      </c>
    </row>
    <row r="35" spans="1:15" x14ac:dyDescent="0.25">
      <c r="A35" s="9" t="s">
        <v>20</v>
      </c>
      <c r="B35" s="10" t="s">
        <v>35</v>
      </c>
      <c r="C35" s="11">
        <v>44492</v>
      </c>
      <c r="D35" s="12" t="s">
        <v>32</v>
      </c>
      <c r="E35" s="13">
        <v>179</v>
      </c>
      <c r="F35" s="13">
        <v>179</v>
      </c>
      <c r="G35" s="13">
        <v>185</v>
      </c>
      <c r="H35" s="13">
        <v>185</v>
      </c>
      <c r="I35" s="13"/>
      <c r="J35" s="13"/>
      <c r="K35" s="14">
        <v>4</v>
      </c>
      <c r="L35" s="14">
        <v>728</v>
      </c>
      <c r="M35" s="15">
        <v>182</v>
      </c>
      <c r="N35" s="16">
        <v>6</v>
      </c>
      <c r="O35" s="17">
        <v>188</v>
      </c>
    </row>
    <row r="36" spans="1:15" x14ac:dyDescent="0.25">
      <c r="A36" s="9" t="s">
        <v>20</v>
      </c>
      <c r="B36" s="10" t="s">
        <v>35</v>
      </c>
      <c r="C36" s="11">
        <v>44493</v>
      </c>
      <c r="D36" s="12" t="s">
        <v>39</v>
      </c>
      <c r="E36" s="13">
        <v>189</v>
      </c>
      <c r="F36" s="13">
        <v>191</v>
      </c>
      <c r="G36" s="13">
        <v>186</v>
      </c>
      <c r="H36" s="13">
        <v>189</v>
      </c>
      <c r="I36" s="13"/>
      <c r="J36" s="13"/>
      <c r="K36" s="14">
        <v>4</v>
      </c>
      <c r="L36" s="14">
        <v>755</v>
      </c>
      <c r="M36" s="15">
        <v>188.75</v>
      </c>
      <c r="N36" s="16">
        <v>11</v>
      </c>
      <c r="O36" s="17">
        <v>199.75</v>
      </c>
    </row>
    <row r="37" spans="1:15" x14ac:dyDescent="0.25">
      <c r="A37" s="9" t="s">
        <v>20</v>
      </c>
      <c r="B37" s="10" t="s">
        <v>35</v>
      </c>
      <c r="C37" s="11">
        <v>44506</v>
      </c>
      <c r="D37" s="12" t="s">
        <v>32</v>
      </c>
      <c r="E37" s="13">
        <v>184</v>
      </c>
      <c r="F37" s="13">
        <v>189</v>
      </c>
      <c r="G37" s="13">
        <v>185</v>
      </c>
      <c r="H37" s="13">
        <v>181</v>
      </c>
      <c r="I37" s="13"/>
      <c r="J37" s="13"/>
      <c r="K37" s="14">
        <v>4</v>
      </c>
      <c r="L37" s="14">
        <v>739</v>
      </c>
      <c r="M37" s="15">
        <v>184.75</v>
      </c>
      <c r="N37" s="16">
        <v>11</v>
      </c>
      <c r="O37" s="17">
        <v>195.75</v>
      </c>
    </row>
    <row r="38" spans="1:15" x14ac:dyDescent="0.25">
      <c r="A38" s="9" t="s">
        <v>60</v>
      </c>
      <c r="B38" s="10" t="s">
        <v>35</v>
      </c>
      <c r="C38" s="11">
        <v>44512</v>
      </c>
      <c r="D38" s="12" t="s">
        <v>39</v>
      </c>
      <c r="E38" s="13">
        <v>179</v>
      </c>
      <c r="F38" s="13">
        <v>182</v>
      </c>
      <c r="G38" s="13">
        <v>184</v>
      </c>
      <c r="H38" s="13">
        <v>184</v>
      </c>
      <c r="I38" s="13"/>
      <c r="J38" s="13"/>
      <c r="K38" s="14">
        <v>4</v>
      </c>
      <c r="L38" s="14">
        <v>729</v>
      </c>
      <c r="M38" s="15">
        <v>182.25</v>
      </c>
      <c r="N38" s="16">
        <v>11</v>
      </c>
      <c r="O38" s="17">
        <v>193.25</v>
      </c>
    </row>
    <row r="39" spans="1:15" x14ac:dyDescent="0.25">
      <c r="A39" s="9" t="s">
        <v>60</v>
      </c>
      <c r="B39" s="10" t="s">
        <v>35</v>
      </c>
      <c r="C39" s="11">
        <v>44513</v>
      </c>
      <c r="D39" s="12" t="s">
        <v>39</v>
      </c>
      <c r="E39" s="13">
        <v>183</v>
      </c>
      <c r="F39" s="13">
        <v>186</v>
      </c>
      <c r="G39" s="13">
        <v>186</v>
      </c>
      <c r="H39" s="13">
        <v>182</v>
      </c>
      <c r="I39" s="13">
        <v>190</v>
      </c>
      <c r="J39" s="13">
        <v>177</v>
      </c>
      <c r="K39" s="14">
        <v>6</v>
      </c>
      <c r="L39" s="14">
        <v>1104</v>
      </c>
      <c r="M39" s="15">
        <v>184</v>
      </c>
      <c r="N39" s="16">
        <v>8</v>
      </c>
      <c r="O39" s="17">
        <v>192</v>
      </c>
    </row>
    <row r="40" spans="1:15" x14ac:dyDescent="0.25">
      <c r="A40" s="37"/>
      <c r="B40" s="38"/>
      <c r="C40" s="39"/>
      <c r="D40" s="40"/>
      <c r="E40" s="41"/>
      <c r="F40" s="41"/>
      <c r="G40" s="41"/>
      <c r="H40" s="41"/>
      <c r="I40" s="41"/>
      <c r="J40" s="41"/>
      <c r="K40" s="42"/>
      <c r="L40" s="42"/>
      <c r="M40" s="43"/>
      <c r="N40" s="44"/>
      <c r="O40" s="45"/>
    </row>
    <row r="41" spans="1:15" x14ac:dyDescent="0.25">
      <c r="K41" s="7">
        <f>SUM(K2:K40)</f>
        <v>155</v>
      </c>
      <c r="L41" s="7">
        <f>SUM(L2:L40)</f>
        <v>27895.012000000002</v>
      </c>
      <c r="M41" s="8">
        <f>SUM(L41/K41)</f>
        <v>179.96781935483872</v>
      </c>
      <c r="N41" s="7">
        <f>SUM(N2:N40)</f>
        <v>343</v>
      </c>
      <c r="O41" s="8">
        <f>SUM(M41+N41)</f>
        <v>522.96781935483875</v>
      </c>
    </row>
  </sheetData>
  <protectedRanges>
    <protectedRange sqref="E2:J2 B2:C2" name="Range1_5_4_1"/>
    <protectedRange sqref="D2" name="Range1_1_3_8_1"/>
    <protectedRange algorithmName="SHA-512" hashValue="ON39YdpmFHfN9f47KpiRvqrKx0V9+erV1CNkpWzYhW/Qyc6aT8rEyCrvauWSYGZK2ia3o7vd3akF07acHAFpOA==" saltValue="yVW9XmDwTqEnmpSGai0KYg==" spinCount="100000" sqref="E3:J3 B3:C3" name="Range1_5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4:J4 B4:C4" name="Range1_5_1"/>
    <protectedRange algorithmName="SHA-512" hashValue="ON39YdpmFHfN9f47KpiRvqrKx0V9+erV1CNkpWzYhW/Qyc6aT8rEyCrvauWSYGZK2ia3o7vd3akF07acHAFpOA==" saltValue="yVW9XmDwTqEnmpSGai0KYg==" spinCount="100000" sqref="D4" name="Range1_1_3_1"/>
    <protectedRange algorithmName="SHA-512" hashValue="ON39YdpmFHfN9f47KpiRvqrKx0V9+erV1CNkpWzYhW/Qyc6aT8rEyCrvauWSYGZK2ia3o7vd3akF07acHAFpOA==" saltValue="yVW9XmDwTqEnmpSGai0KYg==" spinCount="100000" sqref="E5:J5 B5:C5" name="Range1_11"/>
    <protectedRange algorithmName="SHA-512" hashValue="ON39YdpmFHfN9f47KpiRvqrKx0V9+erV1CNkpWzYhW/Qyc6aT8rEyCrvauWSYGZK2ia3o7vd3akF07acHAFpOA==" saltValue="yVW9XmDwTqEnmpSGai0KYg==" spinCount="100000" sqref="D5" name="Range1_1_8"/>
    <protectedRange algorithmName="SHA-512" hashValue="ON39YdpmFHfN9f47KpiRvqrKx0V9+erV1CNkpWzYhW/Qyc6aT8rEyCrvauWSYGZK2ia3o7vd3akF07acHAFpOA==" saltValue="yVW9XmDwTqEnmpSGai0KYg==" spinCount="100000" sqref="E6:J6 B6:C6" name="Range1_10"/>
    <protectedRange algorithmName="SHA-512" hashValue="ON39YdpmFHfN9f47KpiRvqrKx0V9+erV1CNkpWzYhW/Qyc6aT8rEyCrvauWSYGZK2ia3o7vd3akF07acHAFpOA==" saltValue="yVW9XmDwTqEnmpSGai0KYg==" spinCount="100000" sqref="D6" name="Range1_1_7"/>
    <protectedRange algorithmName="SHA-512" hashValue="ON39YdpmFHfN9f47KpiRvqrKx0V9+erV1CNkpWzYhW/Qyc6aT8rEyCrvauWSYGZK2ia3o7vd3akF07acHAFpOA==" saltValue="yVW9XmDwTqEnmpSGai0KYg==" spinCount="100000" sqref="E7:J7 B7:C7" name="Range1_5_2"/>
    <protectedRange algorithmName="SHA-512" hashValue="ON39YdpmFHfN9f47KpiRvqrKx0V9+erV1CNkpWzYhW/Qyc6aT8rEyCrvauWSYGZK2ia3o7vd3akF07acHAFpOA==" saltValue="yVW9XmDwTqEnmpSGai0KYg==" spinCount="100000" sqref="D7" name="Range1_1_3_2"/>
    <protectedRange algorithmName="SHA-512" hashValue="ON39YdpmFHfN9f47KpiRvqrKx0V9+erV1CNkpWzYhW/Qyc6aT8rEyCrvauWSYGZK2ia3o7vd3akF07acHAFpOA==" saltValue="yVW9XmDwTqEnmpSGai0KYg==" spinCount="100000" sqref="C8" name="Range1_20"/>
    <protectedRange algorithmName="SHA-512" hashValue="ON39YdpmFHfN9f47KpiRvqrKx0V9+erV1CNkpWzYhW/Qyc6aT8rEyCrvauWSYGZK2ia3o7vd3akF07acHAFpOA==" saltValue="yVW9XmDwTqEnmpSGai0KYg==" spinCount="100000" sqref="B8 E8:H8" name="Range1_5_5"/>
    <protectedRange algorithmName="SHA-512" hashValue="ON39YdpmFHfN9f47KpiRvqrKx0V9+erV1CNkpWzYhW/Qyc6aT8rEyCrvauWSYGZK2ia3o7vd3akF07acHAFpOA==" saltValue="yVW9XmDwTqEnmpSGai0KYg==" spinCount="100000" sqref="D8" name="Range1_1_3_4"/>
    <protectedRange algorithmName="SHA-512" hashValue="ON39YdpmFHfN9f47KpiRvqrKx0V9+erV1CNkpWzYhW/Qyc6aT8rEyCrvauWSYGZK2ia3o7vd3akF07acHAFpOA==" saltValue="yVW9XmDwTqEnmpSGai0KYg==" spinCount="100000" sqref="E9:J9 B9:C9" name="Range1_21"/>
    <protectedRange algorithmName="SHA-512" hashValue="ON39YdpmFHfN9f47KpiRvqrKx0V9+erV1CNkpWzYhW/Qyc6aT8rEyCrvauWSYGZK2ia3o7vd3akF07acHAFpOA==" saltValue="yVW9XmDwTqEnmpSGai0KYg==" spinCount="100000" sqref="D9" name="Range1_1_10"/>
    <protectedRange algorithmName="SHA-512" hashValue="ON39YdpmFHfN9f47KpiRvqrKx0V9+erV1CNkpWzYhW/Qyc6aT8rEyCrvauWSYGZK2ia3o7vd3akF07acHAFpOA==" saltValue="yVW9XmDwTqEnmpSGai0KYg==" spinCount="100000" sqref="I10:J10" name="Range1_21_1"/>
    <protectedRange algorithmName="SHA-512" hashValue="ON39YdpmFHfN9f47KpiRvqrKx0V9+erV1CNkpWzYhW/Qyc6aT8rEyCrvauWSYGZK2ia3o7vd3akF07acHAFpOA==" saltValue="yVW9XmDwTqEnmpSGai0KYg==" spinCount="100000" sqref="B10:C10 E10:H10" name="Range1_5_3"/>
    <protectedRange algorithmName="SHA-512" hashValue="ON39YdpmFHfN9f47KpiRvqrKx0V9+erV1CNkpWzYhW/Qyc6aT8rEyCrvauWSYGZK2ia3o7vd3akF07acHAFpOA==" saltValue="yVW9XmDwTqEnmpSGai0KYg==" spinCount="100000" sqref="D10" name="Range1_1_3_3"/>
    <protectedRange algorithmName="SHA-512" hashValue="ON39YdpmFHfN9f47KpiRvqrKx0V9+erV1CNkpWzYhW/Qyc6aT8rEyCrvauWSYGZK2ia3o7vd3akF07acHAFpOA==" saltValue="yVW9XmDwTqEnmpSGai0KYg==" spinCount="100000" sqref="E11:J11 B11:C11" name="Range1_10_3"/>
    <protectedRange algorithmName="SHA-512" hashValue="ON39YdpmFHfN9f47KpiRvqrKx0V9+erV1CNkpWzYhW/Qyc6aT8rEyCrvauWSYGZK2ia3o7vd3akF07acHAFpOA==" saltValue="yVW9XmDwTqEnmpSGai0KYg==" spinCount="100000" sqref="D11" name="Range1_1_7_4"/>
    <protectedRange algorithmName="SHA-512" hashValue="ON39YdpmFHfN9f47KpiRvqrKx0V9+erV1CNkpWzYhW/Qyc6aT8rEyCrvauWSYGZK2ia3o7vd3akF07acHAFpOA==" saltValue="yVW9XmDwTqEnmpSGai0KYg==" spinCount="100000" sqref="E12:J12 B12:C12 E40:J40 B40:C40" name="Range1_6"/>
    <protectedRange algorithmName="SHA-512" hashValue="ON39YdpmFHfN9f47KpiRvqrKx0V9+erV1CNkpWzYhW/Qyc6aT8rEyCrvauWSYGZK2ia3o7vd3akF07acHAFpOA==" saltValue="yVW9XmDwTqEnmpSGai0KYg==" spinCount="100000" sqref="D12 D40" name="Range1_1_4"/>
    <protectedRange algorithmName="SHA-512" hashValue="ON39YdpmFHfN9f47KpiRvqrKx0V9+erV1CNkpWzYhW/Qyc6aT8rEyCrvauWSYGZK2ia3o7vd3akF07acHAFpOA==" saltValue="yVW9XmDwTqEnmpSGai0KYg==" spinCount="100000" sqref="E13:J13 B13:C13" name="Range1_5_1_1"/>
    <protectedRange algorithmName="SHA-512" hashValue="ON39YdpmFHfN9f47KpiRvqrKx0V9+erV1CNkpWzYhW/Qyc6aT8rEyCrvauWSYGZK2ia3o7vd3akF07acHAFpOA==" saltValue="yVW9XmDwTqEnmpSGai0KYg==" spinCount="100000" sqref="D13" name="Range1_1_3_1_1"/>
    <protectedRange algorithmName="SHA-512" hashValue="ON39YdpmFHfN9f47KpiRvqrKx0V9+erV1CNkpWzYhW/Qyc6aT8rEyCrvauWSYGZK2ia3o7vd3akF07acHAFpOA==" saltValue="yVW9XmDwTqEnmpSGai0KYg==" spinCount="100000" sqref="E14:J14 B14:C14" name="Range1_5_6"/>
    <protectedRange algorithmName="SHA-512" hashValue="ON39YdpmFHfN9f47KpiRvqrKx0V9+erV1CNkpWzYhW/Qyc6aT8rEyCrvauWSYGZK2ia3o7vd3akF07acHAFpOA==" saltValue="yVW9XmDwTqEnmpSGai0KYg==" spinCount="100000" sqref="D14" name="Range1_1_3_7"/>
    <protectedRange algorithmName="SHA-512" hashValue="ON39YdpmFHfN9f47KpiRvqrKx0V9+erV1CNkpWzYhW/Qyc6aT8rEyCrvauWSYGZK2ia3o7vd3akF07acHAFpOA==" saltValue="yVW9XmDwTqEnmpSGai0KYg==" spinCount="100000" sqref="E15:J15 B15:C15" name="Range1_10_2"/>
    <protectedRange algorithmName="SHA-512" hashValue="ON39YdpmFHfN9f47KpiRvqrKx0V9+erV1CNkpWzYhW/Qyc6aT8rEyCrvauWSYGZK2ia3o7vd3akF07acHAFpOA==" saltValue="yVW9XmDwTqEnmpSGai0KYg==" spinCount="100000" sqref="D15" name="Range1_1_7_1"/>
    <protectedRange algorithmName="SHA-512" hashValue="ON39YdpmFHfN9f47KpiRvqrKx0V9+erV1CNkpWzYhW/Qyc6aT8rEyCrvauWSYGZK2ia3o7vd3akF07acHAFpOA==" saltValue="yVW9XmDwTqEnmpSGai0KYg==" spinCount="100000" sqref="E16:J16 B16:C16" name="Range1_5_7"/>
    <protectedRange algorithmName="SHA-512" hashValue="ON39YdpmFHfN9f47KpiRvqrKx0V9+erV1CNkpWzYhW/Qyc6aT8rEyCrvauWSYGZK2ia3o7vd3akF07acHAFpOA==" saltValue="yVW9XmDwTqEnmpSGai0KYg==" spinCount="100000" sqref="D16" name="Range1_1_3_8"/>
    <protectedRange algorithmName="SHA-512" hashValue="ON39YdpmFHfN9f47KpiRvqrKx0V9+erV1CNkpWzYhW/Qyc6aT8rEyCrvauWSYGZK2ia3o7vd3akF07acHAFpOA==" saltValue="yVW9XmDwTqEnmpSGai0KYg==" spinCount="100000" sqref="E17:J17 B17:C17" name="Range1_5_9"/>
    <protectedRange algorithmName="SHA-512" hashValue="ON39YdpmFHfN9f47KpiRvqrKx0V9+erV1CNkpWzYhW/Qyc6aT8rEyCrvauWSYGZK2ia3o7vd3akF07acHAFpOA==" saltValue="yVW9XmDwTqEnmpSGai0KYg==" spinCount="100000" sqref="D17" name="Range1_1_3_10"/>
    <protectedRange algorithmName="SHA-512" hashValue="ON39YdpmFHfN9f47KpiRvqrKx0V9+erV1CNkpWzYhW/Qyc6aT8rEyCrvauWSYGZK2ia3o7vd3akF07acHAFpOA==" saltValue="yVW9XmDwTqEnmpSGai0KYg==" spinCount="100000" sqref="E18:J18 B18:C18" name="Range1_10_4"/>
    <protectedRange algorithmName="SHA-512" hashValue="ON39YdpmFHfN9f47KpiRvqrKx0V9+erV1CNkpWzYhW/Qyc6aT8rEyCrvauWSYGZK2ia3o7vd3akF07acHAFpOA==" saltValue="yVW9XmDwTqEnmpSGai0KYg==" spinCount="100000" sqref="D18" name="Range1_1_9_1"/>
    <protectedRange algorithmName="SHA-512" hashValue="ON39YdpmFHfN9f47KpiRvqrKx0V9+erV1CNkpWzYhW/Qyc6aT8rEyCrvauWSYGZK2ia3o7vd3akF07acHAFpOA==" saltValue="yVW9XmDwTqEnmpSGai0KYg==" spinCount="100000" sqref="E19:J19 B19:C19" name="Range1_10_5"/>
    <protectedRange algorithmName="SHA-512" hashValue="ON39YdpmFHfN9f47KpiRvqrKx0V9+erV1CNkpWzYhW/Qyc6aT8rEyCrvauWSYGZK2ia3o7vd3akF07acHAFpOA==" saltValue="yVW9XmDwTqEnmpSGai0KYg==" spinCount="100000" sqref="D19" name="Range1_1_9_2"/>
    <protectedRange algorithmName="SHA-512" hashValue="ON39YdpmFHfN9f47KpiRvqrKx0V9+erV1CNkpWzYhW/Qyc6aT8rEyCrvauWSYGZK2ia3o7vd3akF07acHAFpOA==" saltValue="yVW9XmDwTqEnmpSGai0KYg==" spinCount="100000" sqref="E20:J20 B20:C20" name="Range1_7_7"/>
    <protectedRange algorithmName="SHA-512" hashValue="ON39YdpmFHfN9f47KpiRvqrKx0V9+erV1CNkpWzYhW/Qyc6aT8rEyCrvauWSYGZK2ia3o7vd3akF07acHAFpOA==" saltValue="yVW9XmDwTqEnmpSGai0KYg==" spinCount="100000" sqref="D20" name="Range1_1_5_6"/>
    <protectedRange algorithmName="SHA-512" hashValue="ON39YdpmFHfN9f47KpiRvqrKx0V9+erV1CNkpWzYhW/Qyc6aT8rEyCrvauWSYGZK2ia3o7vd3akF07acHAFpOA==" saltValue="yVW9XmDwTqEnmpSGai0KYg==" spinCount="100000" sqref="E21:J21 B21:C21" name="Range1_5_12"/>
    <protectedRange algorithmName="SHA-512" hashValue="ON39YdpmFHfN9f47KpiRvqrKx0V9+erV1CNkpWzYhW/Qyc6aT8rEyCrvauWSYGZK2ia3o7vd3akF07acHAFpOA==" saltValue="yVW9XmDwTqEnmpSGai0KYg==" spinCount="100000" sqref="D21" name="Range1_1_3_11"/>
    <protectedRange algorithmName="SHA-512" hashValue="ON39YdpmFHfN9f47KpiRvqrKx0V9+erV1CNkpWzYhW/Qyc6aT8rEyCrvauWSYGZK2ia3o7vd3akF07acHAFpOA==" saltValue="yVW9XmDwTqEnmpSGai0KYg==" spinCount="100000" sqref="E22:J22 B22:C22" name="Range1_10_7"/>
    <protectedRange algorithmName="SHA-512" hashValue="ON39YdpmFHfN9f47KpiRvqrKx0V9+erV1CNkpWzYhW/Qyc6aT8rEyCrvauWSYGZK2ia3o7vd3akF07acHAFpOA==" saltValue="yVW9XmDwTqEnmpSGai0KYg==" spinCount="100000" sqref="D22" name="Range1_1_7_6"/>
    <protectedRange algorithmName="SHA-512" hashValue="ON39YdpmFHfN9f47KpiRvqrKx0V9+erV1CNkpWzYhW/Qyc6aT8rEyCrvauWSYGZK2ia3o7vd3akF07acHAFpOA==" saltValue="yVW9XmDwTqEnmpSGai0KYg==" spinCount="100000" sqref="E23:J23 B23:C23" name="Range1_30"/>
    <protectedRange algorithmName="SHA-512" hashValue="ON39YdpmFHfN9f47KpiRvqrKx0V9+erV1CNkpWzYhW/Qyc6aT8rEyCrvauWSYGZK2ia3o7vd3akF07acHAFpOA==" saltValue="yVW9XmDwTqEnmpSGai0KYg==" spinCount="100000" sqref="D23" name="Range1_1_23"/>
    <protectedRange algorithmName="SHA-512" hashValue="ON39YdpmFHfN9f47KpiRvqrKx0V9+erV1CNkpWzYhW/Qyc6aT8rEyCrvauWSYGZK2ia3o7vd3akF07acHAFpOA==" saltValue="yVW9XmDwTqEnmpSGai0KYg==" spinCount="100000" sqref="E24:J24 B24:C24" name="Range1_5_1_2"/>
    <protectedRange algorithmName="SHA-512" hashValue="ON39YdpmFHfN9f47KpiRvqrKx0V9+erV1CNkpWzYhW/Qyc6aT8rEyCrvauWSYGZK2ia3o7vd3akF07acHAFpOA==" saltValue="yVW9XmDwTqEnmpSGai0KYg==" spinCount="100000" sqref="D24" name="Range1_1_3_1_2"/>
    <protectedRange algorithmName="SHA-512" hashValue="ON39YdpmFHfN9f47KpiRvqrKx0V9+erV1CNkpWzYhW/Qyc6aT8rEyCrvauWSYGZK2ia3o7vd3akF07acHAFpOA==" saltValue="yVW9XmDwTqEnmpSGai0KYg==" spinCount="100000" sqref="I25:J25 B25:C25" name="Range1_47"/>
    <protectedRange algorithmName="SHA-512" hashValue="ON39YdpmFHfN9f47KpiRvqrKx0V9+erV1CNkpWzYhW/Qyc6aT8rEyCrvauWSYGZK2ia3o7vd3akF07acHAFpOA==" saltValue="yVW9XmDwTqEnmpSGai0KYg==" spinCount="100000" sqref="D25" name="Range1_1_38"/>
    <protectedRange algorithmName="SHA-512" hashValue="ON39YdpmFHfN9f47KpiRvqrKx0V9+erV1CNkpWzYhW/Qyc6aT8rEyCrvauWSYGZK2ia3o7vd3akF07acHAFpOA==" saltValue="yVW9XmDwTqEnmpSGai0KYg==" spinCount="100000" sqref="E25:H25" name="Range1_3_14"/>
    <protectedRange algorithmName="SHA-512" hashValue="ON39YdpmFHfN9f47KpiRvqrKx0V9+erV1CNkpWzYhW/Qyc6aT8rEyCrvauWSYGZK2ia3o7vd3akF07acHAFpOA==" saltValue="yVW9XmDwTqEnmpSGai0KYg==" spinCount="100000" sqref="E26:J26 B26:C26" name="Range1_9_7"/>
    <protectedRange algorithmName="SHA-512" hashValue="ON39YdpmFHfN9f47KpiRvqrKx0V9+erV1CNkpWzYhW/Qyc6aT8rEyCrvauWSYGZK2ia3o7vd3akF07acHAFpOA==" saltValue="yVW9XmDwTqEnmpSGai0KYg==" spinCount="100000" sqref="D26" name="Range1_1_7_2"/>
    <protectedRange algorithmName="SHA-512" hashValue="ON39YdpmFHfN9f47KpiRvqrKx0V9+erV1CNkpWzYhW/Qyc6aT8rEyCrvauWSYGZK2ia3o7vd3akF07acHAFpOA==" saltValue="yVW9XmDwTqEnmpSGai0KYg==" spinCount="100000" sqref="E27:J27 B27:C27" name="Range1_5_4"/>
    <protectedRange algorithmName="SHA-512" hashValue="ON39YdpmFHfN9f47KpiRvqrKx0V9+erV1CNkpWzYhW/Qyc6aT8rEyCrvauWSYGZK2ia3o7vd3akF07acHAFpOA==" saltValue="yVW9XmDwTqEnmpSGai0KYg==" spinCount="100000" sqref="D27" name="Range1_1_3_5"/>
    <protectedRange algorithmName="SHA-512" hashValue="ON39YdpmFHfN9f47KpiRvqrKx0V9+erV1CNkpWzYhW/Qyc6aT8rEyCrvauWSYGZK2ia3o7vd3akF07acHAFpOA==" saltValue="yVW9XmDwTqEnmpSGai0KYg==" spinCount="100000" sqref="B28:C29" name="Range1_56"/>
    <protectedRange algorithmName="SHA-512" hashValue="ON39YdpmFHfN9f47KpiRvqrKx0V9+erV1CNkpWzYhW/Qyc6aT8rEyCrvauWSYGZK2ia3o7vd3akF07acHAFpOA==" saltValue="yVW9XmDwTqEnmpSGai0KYg==" spinCount="100000" sqref="D28:D29" name="Range1_1_52"/>
    <protectedRange algorithmName="SHA-512" hashValue="ON39YdpmFHfN9f47KpiRvqrKx0V9+erV1CNkpWzYhW/Qyc6aT8rEyCrvauWSYGZK2ia3o7vd3akF07acHAFpOA==" saltValue="yVW9XmDwTqEnmpSGai0KYg==" spinCount="100000" sqref="E28:J29" name="Range1_3_11"/>
    <protectedRange algorithmName="SHA-512" hashValue="ON39YdpmFHfN9f47KpiRvqrKx0V9+erV1CNkpWzYhW/Qyc6aT8rEyCrvauWSYGZK2ia3o7vd3akF07acHAFpOA==" saltValue="yVW9XmDwTqEnmpSGai0KYg==" spinCount="100000" sqref="B30:C33 E30:J33" name="Range1_22"/>
    <protectedRange algorithmName="SHA-512" hashValue="ON39YdpmFHfN9f47KpiRvqrKx0V9+erV1CNkpWzYhW/Qyc6aT8rEyCrvauWSYGZK2ia3o7vd3akF07acHAFpOA==" saltValue="yVW9XmDwTqEnmpSGai0KYg==" spinCount="100000" sqref="D30:D33" name="Range1_1_20"/>
    <protectedRange algorithmName="SHA-512" hashValue="ON39YdpmFHfN9f47KpiRvqrKx0V9+erV1CNkpWzYhW/Qyc6aT8rEyCrvauWSYGZK2ia3o7vd3akF07acHAFpOA==" saltValue="yVW9XmDwTqEnmpSGai0KYg==" spinCount="100000" sqref="I34:J34 B34:C34" name="Range1_12_2"/>
    <protectedRange algorithmName="SHA-512" hashValue="ON39YdpmFHfN9f47KpiRvqrKx0V9+erV1CNkpWzYhW/Qyc6aT8rEyCrvauWSYGZK2ia3o7vd3akF07acHAFpOA==" saltValue="yVW9XmDwTqEnmpSGai0KYg==" spinCount="100000" sqref="D34" name="Range1_1_9_2_1"/>
    <protectedRange algorithmName="SHA-512" hashValue="ON39YdpmFHfN9f47KpiRvqrKx0V9+erV1CNkpWzYhW/Qyc6aT8rEyCrvauWSYGZK2ia3o7vd3akF07acHAFpOA==" saltValue="yVW9XmDwTqEnmpSGai0KYg==" spinCount="100000" sqref="E34:H34" name="Range1_3_18_1"/>
    <protectedRange algorithmName="SHA-512" hashValue="ON39YdpmFHfN9f47KpiRvqrKx0V9+erV1CNkpWzYhW/Qyc6aT8rEyCrvauWSYGZK2ia3o7vd3akF07acHAFpOA==" saltValue="yVW9XmDwTqEnmpSGai0KYg==" spinCount="100000" sqref="B35:C36 I35:J36" name="Range1_81"/>
    <protectedRange algorithmName="SHA-512" hashValue="ON39YdpmFHfN9f47KpiRvqrKx0V9+erV1CNkpWzYhW/Qyc6aT8rEyCrvauWSYGZK2ia3o7vd3akF07acHAFpOA==" saltValue="yVW9XmDwTqEnmpSGai0KYg==" spinCount="100000" sqref="D35:D36" name="Range1_1_71"/>
    <protectedRange algorithmName="SHA-512" hashValue="ON39YdpmFHfN9f47KpiRvqrKx0V9+erV1CNkpWzYhW/Qyc6aT8rEyCrvauWSYGZK2ia3o7vd3akF07acHAFpOA==" saltValue="yVW9XmDwTqEnmpSGai0KYg==" spinCount="100000" sqref="E35:H36" name="Range1_3_23"/>
    <protectedRange algorithmName="SHA-512" hashValue="ON39YdpmFHfN9f47KpiRvqrKx0V9+erV1CNkpWzYhW/Qyc6aT8rEyCrvauWSYGZK2ia3o7vd3akF07acHAFpOA==" saltValue="yVW9XmDwTqEnmpSGai0KYg==" spinCount="100000" sqref="E37:J37 B37:C37" name="Range1_5_15"/>
    <protectedRange algorithmName="SHA-512" hashValue="ON39YdpmFHfN9f47KpiRvqrKx0V9+erV1CNkpWzYhW/Qyc6aT8rEyCrvauWSYGZK2ia3o7vd3akF07acHAFpOA==" saltValue="yVW9XmDwTqEnmpSGai0KYg==" spinCount="100000" sqref="D37" name="Range1_1_3_15"/>
    <protectedRange algorithmName="SHA-512" hashValue="ON39YdpmFHfN9f47KpiRvqrKx0V9+erV1CNkpWzYhW/Qyc6aT8rEyCrvauWSYGZK2ia3o7vd3akF07acHAFpOA==" saltValue="yVW9XmDwTqEnmpSGai0KYg==" spinCount="100000" sqref="E38:J38 B38:C38" name="Range1_40"/>
    <protectedRange algorithmName="SHA-512" hashValue="ON39YdpmFHfN9f47KpiRvqrKx0V9+erV1CNkpWzYhW/Qyc6aT8rEyCrvauWSYGZK2ia3o7vd3akF07acHAFpOA==" saltValue="yVW9XmDwTqEnmpSGai0KYg==" spinCount="100000" sqref="D38" name="Range1_1_35"/>
    <protectedRange algorithmName="SHA-512" hashValue="ON39YdpmFHfN9f47KpiRvqrKx0V9+erV1CNkpWzYhW/Qyc6aT8rEyCrvauWSYGZK2ia3o7vd3akF07acHAFpOA==" saltValue="yVW9XmDwTqEnmpSGai0KYg==" spinCount="100000" sqref="C39" name="Range1_42"/>
    <protectedRange algorithmName="SHA-512" hashValue="ON39YdpmFHfN9f47KpiRvqrKx0V9+erV1CNkpWzYhW/Qyc6aT8rEyCrvauWSYGZK2ia3o7vd3akF07acHAFpOA==" saltValue="yVW9XmDwTqEnmpSGai0KYg==" spinCount="100000" sqref="E39:J39 B39" name="Range1_45"/>
    <protectedRange algorithmName="SHA-512" hashValue="ON39YdpmFHfN9f47KpiRvqrKx0V9+erV1CNkpWzYhW/Qyc6aT8rEyCrvauWSYGZK2ia3o7vd3akF07acHAFpOA==" saltValue="yVW9XmDwTqEnmpSGai0KYg==" spinCount="100000" sqref="D39" name="Range1_1_39"/>
  </protectedRanges>
  <conditionalFormatting sqref="I2">
    <cfRule type="top10" dxfId="822" priority="205" rank="1"/>
  </conditionalFormatting>
  <conditionalFormatting sqref="H2">
    <cfRule type="top10" dxfId="821" priority="201" rank="1"/>
  </conditionalFormatting>
  <conditionalFormatting sqref="J2">
    <cfRule type="top10" dxfId="820" priority="202" rank="1"/>
  </conditionalFormatting>
  <conditionalFormatting sqref="G2">
    <cfRule type="top10" dxfId="819" priority="204" rank="1"/>
  </conditionalFormatting>
  <conditionalFormatting sqref="F2">
    <cfRule type="top10" dxfId="818" priority="203" rank="1"/>
  </conditionalFormatting>
  <conditionalFormatting sqref="E2">
    <cfRule type="top10" dxfId="817" priority="200" rank="1"/>
  </conditionalFormatting>
  <conditionalFormatting sqref="I3">
    <cfRule type="top10" dxfId="816" priority="199" rank="1"/>
  </conditionalFormatting>
  <conditionalFormatting sqref="H3">
    <cfRule type="top10" dxfId="815" priority="195" rank="1"/>
  </conditionalFormatting>
  <conditionalFormatting sqref="J3">
    <cfRule type="top10" dxfId="814" priority="196" rank="1"/>
  </conditionalFormatting>
  <conditionalFormatting sqref="G3">
    <cfRule type="top10" dxfId="813" priority="198" rank="1"/>
  </conditionalFormatting>
  <conditionalFormatting sqref="F3">
    <cfRule type="top10" dxfId="812" priority="197" rank="1"/>
  </conditionalFormatting>
  <conditionalFormatting sqref="E3">
    <cfRule type="top10" dxfId="811" priority="194" rank="1"/>
  </conditionalFormatting>
  <conditionalFormatting sqref="I4">
    <cfRule type="top10" dxfId="810" priority="193" rank="1"/>
  </conditionalFormatting>
  <conditionalFormatting sqref="H4">
    <cfRule type="top10" dxfId="809" priority="189" rank="1"/>
  </conditionalFormatting>
  <conditionalFormatting sqref="J4">
    <cfRule type="top10" dxfId="808" priority="190" rank="1"/>
  </conditionalFormatting>
  <conditionalFormatting sqref="G4">
    <cfRule type="top10" dxfId="807" priority="192" rank="1"/>
  </conditionalFormatting>
  <conditionalFormatting sqref="F4">
    <cfRule type="top10" dxfId="806" priority="191" rank="1"/>
  </conditionalFormatting>
  <conditionalFormatting sqref="E4">
    <cfRule type="top10" dxfId="805" priority="188" rank="1"/>
  </conditionalFormatting>
  <conditionalFormatting sqref="I5">
    <cfRule type="top10" dxfId="804" priority="187" rank="1"/>
  </conditionalFormatting>
  <conditionalFormatting sqref="H5">
    <cfRule type="top10" dxfId="803" priority="183" rank="1"/>
  </conditionalFormatting>
  <conditionalFormatting sqref="J5">
    <cfRule type="top10" dxfId="802" priority="184" rank="1"/>
  </conditionalFormatting>
  <conditionalFormatting sqref="G5">
    <cfRule type="top10" dxfId="801" priority="186" rank="1"/>
  </conditionalFormatting>
  <conditionalFormatting sqref="F5">
    <cfRule type="top10" dxfId="800" priority="185" rank="1"/>
  </conditionalFormatting>
  <conditionalFormatting sqref="E5">
    <cfRule type="top10" dxfId="799" priority="182" rank="1"/>
  </conditionalFormatting>
  <conditionalFormatting sqref="I6">
    <cfRule type="top10" dxfId="798" priority="181" rank="1"/>
  </conditionalFormatting>
  <conditionalFormatting sqref="H6">
    <cfRule type="top10" dxfId="797" priority="177" rank="1"/>
  </conditionalFormatting>
  <conditionalFormatting sqref="J6">
    <cfRule type="top10" dxfId="796" priority="178" rank="1"/>
  </conditionalFormatting>
  <conditionalFormatting sqref="G6">
    <cfRule type="top10" dxfId="795" priority="180" rank="1"/>
  </conditionalFormatting>
  <conditionalFormatting sqref="F6">
    <cfRule type="top10" dxfId="794" priority="179" rank="1"/>
  </conditionalFormatting>
  <conditionalFormatting sqref="E6">
    <cfRule type="top10" dxfId="793" priority="176" rank="1"/>
  </conditionalFormatting>
  <conditionalFormatting sqref="I7">
    <cfRule type="top10" dxfId="792" priority="175" rank="1"/>
  </conditionalFormatting>
  <conditionalFormatting sqref="H7">
    <cfRule type="top10" dxfId="791" priority="171" rank="1"/>
  </conditionalFormatting>
  <conditionalFormatting sqref="J7">
    <cfRule type="top10" dxfId="790" priority="172" rank="1"/>
  </conditionalFormatting>
  <conditionalFormatting sqref="G7">
    <cfRule type="top10" dxfId="789" priority="174" rank="1"/>
  </conditionalFormatting>
  <conditionalFormatting sqref="F7">
    <cfRule type="top10" dxfId="788" priority="173" rank="1"/>
  </conditionalFormatting>
  <conditionalFormatting sqref="E7">
    <cfRule type="top10" dxfId="787" priority="170" rank="1"/>
  </conditionalFormatting>
  <conditionalFormatting sqref="H8">
    <cfRule type="top10" dxfId="786" priority="167" rank="1"/>
  </conditionalFormatting>
  <conditionalFormatting sqref="G8">
    <cfRule type="top10" dxfId="785" priority="169" rank="1"/>
  </conditionalFormatting>
  <conditionalFormatting sqref="F8">
    <cfRule type="top10" dxfId="784" priority="168" rank="1"/>
  </conditionalFormatting>
  <conditionalFormatting sqref="E8">
    <cfRule type="top10" dxfId="783" priority="166" rank="1"/>
  </conditionalFormatting>
  <conditionalFormatting sqref="I9">
    <cfRule type="top10" dxfId="782" priority="165" rank="1"/>
  </conditionalFormatting>
  <conditionalFormatting sqref="H9">
    <cfRule type="top10" dxfId="781" priority="161" rank="1"/>
  </conditionalFormatting>
  <conditionalFormatting sqref="J9">
    <cfRule type="top10" dxfId="780" priority="162" rank="1"/>
  </conditionalFormatting>
  <conditionalFormatting sqref="G9">
    <cfRule type="top10" dxfId="779" priority="164" rank="1"/>
  </conditionalFormatting>
  <conditionalFormatting sqref="F9">
    <cfRule type="top10" dxfId="778" priority="163" rank="1"/>
  </conditionalFormatting>
  <conditionalFormatting sqref="E9">
    <cfRule type="top10" dxfId="777" priority="160" rank="1"/>
  </conditionalFormatting>
  <conditionalFormatting sqref="H10">
    <cfRule type="top10" dxfId="776" priority="157" rank="1"/>
  </conditionalFormatting>
  <conditionalFormatting sqref="G10">
    <cfRule type="top10" dxfId="775" priority="159" rank="1"/>
  </conditionalFormatting>
  <conditionalFormatting sqref="F10">
    <cfRule type="top10" dxfId="774" priority="158" rank="1"/>
  </conditionalFormatting>
  <conditionalFormatting sqref="E10">
    <cfRule type="top10" dxfId="773" priority="156" rank="1"/>
  </conditionalFormatting>
  <conditionalFormatting sqref="I10">
    <cfRule type="top10" dxfId="772" priority="155" rank="1"/>
  </conditionalFormatting>
  <conditionalFormatting sqref="J10">
    <cfRule type="top10" dxfId="771" priority="154" rank="1"/>
  </conditionalFormatting>
  <conditionalFormatting sqref="I11">
    <cfRule type="top10" dxfId="770" priority="153" rank="1"/>
  </conditionalFormatting>
  <conditionalFormatting sqref="H11">
    <cfRule type="top10" dxfId="769" priority="149" rank="1"/>
  </conditionalFormatting>
  <conditionalFormatting sqref="J11">
    <cfRule type="top10" dxfId="768" priority="150" rank="1"/>
  </conditionalFormatting>
  <conditionalFormatting sqref="G11">
    <cfRule type="top10" dxfId="767" priority="152" rank="1"/>
  </conditionalFormatting>
  <conditionalFormatting sqref="F11">
    <cfRule type="top10" dxfId="766" priority="151" rank="1"/>
  </conditionalFormatting>
  <conditionalFormatting sqref="E11">
    <cfRule type="top10" dxfId="765" priority="148" rank="1"/>
  </conditionalFormatting>
  <conditionalFormatting sqref="I40 I12">
    <cfRule type="top10" dxfId="764" priority="371" rank="1"/>
  </conditionalFormatting>
  <conditionalFormatting sqref="H40 H12">
    <cfRule type="top10" dxfId="763" priority="373" rank="1"/>
  </conditionalFormatting>
  <conditionalFormatting sqref="J40 J12">
    <cfRule type="top10" dxfId="762" priority="375" rank="1"/>
  </conditionalFormatting>
  <conditionalFormatting sqref="G40 G12">
    <cfRule type="top10" dxfId="761" priority="377" rank="1"/>
  </conditionalFormatting>
  <conditionalFormatting sqref="F40 F12">
    <cfRule type="top10" dxfId="760" priority="379" rank="1"/>
  </conditionalFormatting>
  <conditionalFormatting sqref="E40 E12">
    <cfRule type="top10" dxfId="759" priority="381" rank="1"/>
  </conditionalFormatting>
  <conditionalFormatting sqref="I13">
    <cfRule type="top10" dxfId="758" priority="141" rank="1"/>
  </conditionalFormatting>
  <conditionalFormatting sqref="H13">
    <cfRule type="top10" dxfId="757" priority="137" rank="1"/>
  </conditionalFormatting>
  <conditionalFormatting sqref="J13">
    <cfRule type="top10" dxfId="756" priority="138" rank="1"/>
  </conditionalFormatting>
  <conditionalFormatting sqref="G13">
    <cfRule type="top10" dxfId="755" priority="140" rank="1"/>
  </conditionalFormatting>
  <conditionalFormatting sqref="F13">
    <cfRule type="top10" dxfId="754" priority="139" rank="1"/>
  </conditionalFormatting>
  <conditionalFormatting sqref="E13">
    <cfRule type="top10" dxfId="753" priority="136" rank="1"/>
  </conditionalFormatting>
  <conditionalFormatting sqref="I14">
    <cfRule type="top10" dxfId="752" priority="135" rank="1"/>
  </conditionalFormatting>
  <conditionalFormatting sqref="H14">
    <cfRule type="top10" dxfId="751" priority="131" rank="1"/>
  </conditionalFormatting>
  <conditionalFormatting sqref="J14">
    <cfRule type="top10" dxfId="750" priority="132" rank="1"/>
  </conditionalFormatting>
  <conditionalFormatting sqref="G14">
    <cfRule type="top10" dxfId="749" priority="134" rank="1"/>
  </conditionalFormatting>
  <conditionalFormatting sqref="F14">
    <cfRule type="top10" dxfId="748" priority="133" rank="1"/>
  </conditionalFormatting>
  <conditionalFormatting sqref="E14">
    <cfRule type="top10" dxfId="747" priority="130" rank="1"/>
  </conditionalFormatting>
  <conditionalFormatting sqref="I15">
    <cfRule type="top10" dxfId="746" priority="129" rank="1"/>
  </conditionalFormatting>
  <conditionalFormatting sqref="H15">
    <cfRule type="top10" dxfId="745" priority="125" rank="1"/>
  </conditionalFormatting>
  <conditionalFormatting sqref="J15">
    <cfRule type="top10" dxfId="744" priority="126" rank="1"/>
  </conditionalFormatting>
  <conditionalFormatting sqref="G15">
    <cfRule type="top10" dxfId="743" priority="128" rank="1"/>
  </conditionalFormatting>
  <conditionalFormatting sqref="F15">
    <cfRule type="top10" dxfId="742" priority="127" rank="1"/>
  </conditionalFormatting>
  <conditionalFormatting sqref="E15">
    <cfRule type="top10" dxfId="741" priority="124" rank="1"/>
  </conditionalFormatting>
  <conditionalFormatting sqref="I16">
    <cfRule type="top10" dxfId="740" priority="123" rank="1"/>
  </conditionalFormatting>
  <conditionalFormatting sqref="H16">
    <cfRule type="top10" dxfId="739" priority="119" rank="1"/>
  </conditionalFormatting>
  <conditionalFormatting sqref="J16">
    <cfRule type="top10" dxfId="738" priority="120" rank="1"/>
  </conditionalFormatting>
  <conditionalFormatting sqref="G16">
    <cfRule type="top10" dxfId="737" priority="122" rank="1"/>
  </conditionalFormatting>
  <conditionalFormatting sqref="F16">
    <cfRule type="top10" dxfId="736" priority="121" rank="1"/>
  </conditionalFormatting>
  <conditionalFormatting sqref="E16">
    <cfRule type="top10" dxfId="735" priority="118" rank="1"/>
  </conditionalFormatting>
  <conditionalFormatting sqref="I17">
    <cfRule type="top10" dxfId="734" priority="117" rank="1"/>
  </conditionalFormatting>
  <conditionalFormatting sqref="H17">
    <cfRule type="top10" dxfId="733" priority="113" rank="1"/>
  </conditionalFormatting>
  <conditionalFormatting sqref="J17">
    <cfRule type="top10" dxfId="732" priority="114" rank="1"/>
  </conditionalFormatting>
  <conditionalFormatting sqref="G17">
    <cfRule type="top10" dxfId="731" priority="116" rank="1"/>
  </conditionalFormatting>
  <conditionalFormatting sqref="F17">
    <cfRule type="top10" dxfId="730" priority="115" rank="1"/>
  </conditionalFormatting>
  <conditionalFormatting sqref="E17">
    <cfRule type="top10" dxfId="729" priority="112" rank="1"/>
  </conditionalFormatting>
  <conditionalFormatting sqref="I18">
    <cfRule type="top10" dxfId="728" priority="111" rank="1"/>
  </conditionalFormatting>
  <conditionalFormatting sqref="H18">
    <cfRule type="top10" dxfId="727" priority="107" rank="1"/>
  </conditionalFormatting>
  <conditionalFormatting sqref="J18">
    <cfRule type="top10" dxfId="726" priority="108" rank="1"/>
  </conditionalFormatting>
  <conditionalFormatting sqref="G18">
    <cfRule type="top10" dxfId="725" priority="110" rank="1"/>
  </conditionalFormatting>
  <conditionalFormatting sqref="F18">
    <cfRule type="top10" dxfId="724" priority="109" rank="1"/>
  </conditionalFormatting>
  <conditionalFormatting sqref="E18">
    <cfRule type="top10" dxfId="723" priority="106" rank="1"/>
  </conditionalFormatting>
  <conditionalFormatting sqref="I19">
    <cfRule type="top10" dxfId="722" priority="105" rank="1"/>
  </conditionalFormatting>
  <conditionalFormatting sqref="H19">
    <cfRule type="top10" dxfId="721" priority="101" rank="1"/>
  </conditionalFormatting>
  <conditionalFormatting sqref="J19">
    <cfRule type="top10" dxfId="720" priority="102" rank="1"/>
  </conditionalFormatting>
  <conditionalFormatting sqref="G19">
    <cfRule type="top10" dxfId="719" priority="104" rank="1"/>
  </conditionalFormatting>
  <conditionalFormatting sqref="F19">
    <cfRule type="top10" dxfId="718" priority="103" rank="1"/>
  </conditionalFormatting>
  <conditionalFormatting sqref="E19">
    <cfRule type="top10" dxfId="717" priority="100" rank="1"/>
  </conditionalFormatting>
  <conditionalFormatting sqref="I20">
    <cfRule type="top10" dxfId="716" priority="99" rank="1"/>
  </conditionalFormatting>
  <conditionalFormatting sqref="H20">
    <cfRule type="top10" dxfId="715" priority="95" rank="1"/>
  </conditionalFormatting>
  <conditionalFormatting sqref="J20">
    <cfRule type="top10" dxfId="714" priority="96" rank="1"/>
  </conditionalFormatting>
  <conditionalFormatting sqref="G20">
    <cfRule type="top10" dxfId="713" priority="98" rank="1"/>
  </conditionalFormatting>
  <conditionalFormatting sqref="F20">
    <cfRule type="top10" dxfId="712" priority="97" rank="1"/>
  </conditionalFormatting>
  <conditionalFormatting sqref="E20">
    <cfRule type="top10" dxfId="711" priority="94" rank="1"/>
  </conditionalFormatting>
  <conditionalFormatting sqref="I21">
    <cfRule type="top10" dxfId="710" priority="93" rank="1"/>
  </conditionalFormatting>
  <conditionalFormatting sqref="H21">
    <cfRule type="top10" dxfId="709" priority="89" rank="1"/>
  </conditionalFormatting>
  <conditionalFormatting sqref="J21">
    <cfRule type="top10" dxfId="708" priority="90" rank="1"/>
  </conditionalFormatting>
  <conditionalFormatting sqref="G21">
    <cfRule type="top10" dxfId="707" priority="92" rank="1"/>
  </conditionalFormatting>
  <conditionalFormatting sqref="F21">
    <cfRule type="top10" dxfId="706" priority="91" rank="1"/>
  </conditionalFormatting>
  <conditionalFormatting sqref="E21">
    <cfRule type="top10" dxfId="705" priority="88" rank="1"/>
  </conditionalFormatting>
  <conditionalFormatting sqref="I22">
    <cfRule type="top10" dxfId="704" priority="87" rank="1"/>
  </conditionalFormatting>
  <conditionalFormatting sqref="H22">
    <cfRule type="top10" dxfId="703" priority="83" rank="1"/>
  </conditionalFormatting>
  <conditionalFormatting sqref="J22">
    <cfRule type="top10" dxfId="702" priority="84" rank="1"/>
  </conditionalFormatting>
  <conditionalFormatting sqref="G22">
    <cfRule type="top10" dxfId="701" priority="86" rank="1"/>
  </conditionalFormatting>
  <conditionalFormatting sqref="F22">
    <cfRule type="top10" dxfId="700" priority="85" rank="1"/>
  </conditionalFormatting>
  <conditionalFormatting sqref="E22">
    <cfRule type="top10" dxfId="699" priority="82" rank="1"/>
  </conditionalFormatting>
  <conditionalFormatting sqref="I23">
    <cfRule type="top10" dxfId="698" priority="81" rank="1"/>
  </conditionalFormatting>
  <conditionalFormatting sqref="H23">
    <cfRule type="top10" dxfId="697" priority="77" rank="1"/>
  </conditionalFormatting>
  <conditionalFormatting sqref="J23">
    <cfRule type="top10" dxfId="696" priority="78" rank="1"/>
  </conditionalFormatting>
  <conditionalFormatting sqref="G23">
    <cfRule type="top10" dxfId="695" priority="80" rank="1"/>
  </conditionalFormatting>
  <conditionalFormatting sqref="F23">
    <cfRule type="top10" dxfId="694" priority="79" rank="1"/>
  </conditionalFormatting>
  <conditionalFormatting sqref="E23">
    <cfRule type="top10" dxfId="693" priority="76" rank="1"/>
  </conditionalFormatting>
  <conditionalFormatting sqref="I24">
    <cfRule type="top10" dxfId="692" priority="75" rank="1"/>
  </conditionalFormatting>
  <conditionalFormatting sqref="H24">
    <cfRule type="top10" dxfId="691" priority="71" rank="1"/>
  </conditionalFormatting>
  <conditionalFormatting sqref="J24">
    <cfRule type="top10" dxfId="690" priority="72" rank="1"/>
  </conditionalFormatting>
  <conditionalFormatting sqref="G24">
    <cfRule type="top10" dxfId="689" priority="74" rank="1"/>
  </conditionalFormatting>
  <conditionalFormatting sqref="F24">
    <cfRule type="top10" dxfId="688" priority="73" rank="1"/>
  </conditionalFormatting>
  <conditionalFormatting sqref="E24">
    <cfRule type="top10" dxfId="687" priority="70" rank="1"/>
  </conditionalFormatting>
  <conditionalFormatting sqref="F25">
    <cfRule type="top10" dxfId="686" priority="67" rank="1"/>
  </conditionalFormatting>
  <conditionalFormatting sqref="I25">
    <cfRule type="top10" dxfId="685" priority="64" rank="1"/>
    <cfRule type="top10" dxfId="684" priority="69" rank="1"/>
  </conditionalFormatting>
  <conditionalFormatting sqref="E25">
    <cfRule type="top10" dxfId="683" priority="68" rank="1"/>
  </conditionalFormatting>
  <conditionalFormatting sqref="G25">
    <cfRule type="top10" dxfId="682" priority="66" rank="1"/>
  </conditionalFormatting>
  <conditionalFormatting sqref="H25">
    <cfRule type="top10" dxfId="681" priority="65" rank="1"/>
  </conditionalFormatting>
  <conditionalFormatting sqref="J25">
    <cfRule type="top10" dxfId="680" priority="63" rank="1"/>
  </conditionalFormatting>
  <conditionalFormatting sqref="J26">
    <cfRule type="top10" dxfId="679" priority="57" rank="1"/>
  </conditionalFormatting>
  <conditionalFormatting sqref="I26">
    <cfRule type="top10" dxfId="678" priority="58" rank="1"/>
  </conditionalFormatting>
  <conditionalFormatting sqref="H26">
    <cfRule type="top10" dxfId="677" priority="59" rank="1"/>
  </conditionalFormatting>
  <conditionalFormatting sqref="G26">
    <cfRule type="top10" dxfId="676" priority="60" rank="1"/>
  </conditionalFormatting>
  <conditionalFormatting sqref="F26">
    <cfRule type="top10" dxfId="675" priority="61" rank="1"/>
  </conditionalFormatting>
  <conditionalFormatting sqref="E26">
    <cfRule type="top10" dxfId="674" priority="62" rank="1"/>
  </conditionalFormatting>
  <conditionalFormatting sqref="I27">
    <cfRule type="top10" dxfId="673" priority="56" rank="1"/>
  </conditionalFormatting>
  <conditionalFormatting sqref="H27">
    <cfRule type="top10" dxfId="672" priority="52" rank="1"/>
  </conditionalFormatting>
  <conditionalFormatting sqref="J27">
    <cfRule type="top10" dxfId="671" priority="53" rank="1"/>
  </conditionalFormatting>
  <conditionalFormatting sqref="G27">
    <cfRule type="top10" dxfId="670" priority="55" rank="1"/>
  </conditionalFormatting>
  <conditionalFormatting sqref="F27">
    <cfRule type="top10" dxfId="669" priority="54" rank="1"/>
  </conditionalFormatting>
  <conditionalFormatting sqref="E27">
    <cfRule type="top10" dxfId="668" priority="51" rank="1"/>
  </conditionalFormatting>
  <conditionalFormatting sqref="F28:F29">
    <cfRule type="top10" dxfId="667" priority="45" rank="1"/>
  </conditionalFormatting>
  <conditionalFormatting sqref="G28:G29">
    <cfRule type="top10" dxfId="666" priority="46" rank="1"/>
  </conditionalFormatting>
  <conditionalFormatting sqref="H28:H29">
    <cfRule type="top10" dxfId="665" priority="47" rank="1"/>
  </conditionalFormatting>
  <conditionalFormatting sqref="I28:I29">
    <cfRule type="top10" dxfId="664" priority="48" rank="1"/>
  </conditionalFormatting>
  <conditionalFormatting sqref="J28:J29">
    <cfRule type="top10" dxfId="663" priority="49" rank="1"/>
  </conditionalFormatting>
  <conditionalFormatting sqref="E28:E29">
    <cfRule type="top10" dxfId="662" priority="50" rank="1"/>
  </conditionalFormatting>
  <conditionalFormatting sqref="I30:I33">
    <cfRule type="top10" dxfId="661" priority="39" rank="1"/>
  </conditionalFormatting>
  <conditionalFormatting sqref="H30:H33">
    <cfRule type="top10" dxfId="660" priority="40" rank="1"/>
  </conditionalFormatting>
  <conditionalFormatting sqref="J30:J33">
    <cfRule type="top10" dxfId="659" priority="41" rank="1"/>
  </conditionalFormatting>
  <conditionalFormatting sqref="G30:G33">
    <cfRule type="top10" dxfId="658" priority="42" rank="1"/>
  </conditionalFormatting>
  <conditionalFormatting sqref="F30:F33">
    <cfRule type="top10" dxfId="657" priority="43" rank="1"/>
  </conditionalFormatting>
  <conditionalFormatting sqref="E30:E33">
    <cfRule type="top10" dxfId="656" priority="44" rank="1"/>
  </conditionalFormatting>
  <conditionalFormatting sqref="F34">
    <cfRule type="top10" dxfId="655" priority="37" rank="1"/>
  </conditionalFormatting>
  <conditionalFormatting sqref="G34">
    <cfRule type="top10" dxfId="654" priority="36" rank="1"/>
  </conditionalFormatting>
  <conditionalFormatting sqref="H34">
    <cfRule type="top10" dxfId="653" priority="35" rank="1"/>
  </conditionalFormatting>
  <conditionalFormatting sqref="I34">
    <cfRule type="top10" dxfId="652" priority="33" rank="1"/>
  </conditionalFormatting>
  <conditionalFormatting sqref="J34">
    <cfRule type="top10" dxfId="651" priority="34" rank="1"/>
  </conditionalFormatting>
  <conditionalFormatting sqref="E34">
    <cfRule type="top10" dxfId="650" priority="38" rank="1"/>
  </conditionalFormatting>
  <conditionalFormatting sqref="F35:F36">
    <cfRule type="top10" dxfId="649" priority="19" rank="1"/>
  </conditionalFormatting>
  <conditionalFormatting sqref="I35:I36">
    <cfRule type="top10" dxfId="648" priority="20" rank="1"/>
    <cfRule type="top10" dxfId="647" priority="21" rank="1"/>
  </conditionalFormatting>
  <conditionalFormatting sqref="E35:E36">
    <cfRule type="top10" dxfId="646" priority="22" rank="1"/>
  </conditionalFormatting>
  <conditionalFormatting sqref="G35:G36">
    <cfRule type="top10" dxfId="645" priority="23" rank="1"/>
  </conditionalFormatting>
  <conditionalFormatting sqref="H35:H36">
    <cfRule type="top10" dxfId="644" priority="24" rank="1"/>
  </conditionalFormatting>
  <conditionalFormatting sqref="J35:J36">
    <cfRule type="top10" dxfId="643" priority="25" rank="1"/>
  </conditionalFormatting>
  <conditionalFormatting sqref="I37">
    <cfRule type="top10" dxfId="642" priority="18" rank="1"/>
  </conditionalFormatting>
  <conditionalFormatting sqref="H37">
    <cfRule type="top10" dxfId="641" priority="14" rank="1"/>
  </conditionalFormatting>
  <conditionalFormatting sqref="J37">
    <cfRule type="top10" dxfId="640" priority="15" rank="1"/>
  </conditionalFormatting>
  <conditionalFormatting sqref="G37">
    <cfRule type="top10" dxfId="639" priority="17" rank="1"/>
  </conditionalFormatting>
  <conditionalFormatting sqref="F37">
    <cfRule type="top10" dxfId="638" priority="16" rank="1"/>
  </conditionalFormatting>
  <conditionalFormatting sqref="E37">
    <cfRule type="top10" dxfId="637" priority="13" rank="1"/>
  </conditionalFormatting>
  <conditionalFormatting sqref="I38">
    <cfRule type="top10" dxfId="636" priority="12" rank="1"/>
  </conditionalFormatting>
  <conditionalFormatting sqref="H38">
    <cfRule type="top10" dxfId="635" priority="8" rank="1"/>
  </conditionalFormatting>
  <conditionalFormatting sqref="J38">
    <cfRule type="top10" dxfId="634" priority="9" rank="1"/>
  </conditionalFormatting>
  <conditionalFormatting sqref="G38">
    <cfRule type="top10" dxfId="633" priority="11" rank="1"/>
  </conditionalFormatting>
  <conditionalFormatting sqref="F38">
    <cfRule type="top10" dxfId="632" priority="10" rank="1"/>
  </conditionalFormatting>
  <conditionalFormatting sqref="E38">
    <cfRule type="top10" dxfId="631" priority="7" rank="1"/>
  </conditionalFormatting>
  <conditionalFormatting sqref="I39">
    <cfRule type="top10" dxfId="630" priority="6" rank="1"/>
  </conditionalFormatting>
  <conditionalFormatting sqref="H39">
    <cfRule type="top10" dxfId="629" priority="2" rank="1"/>
  </conditionalFormatting>
  <conditionalFormatting sqref="J39">
    <cfRule type="top10" dxfId="628" priority="3" rank="1"/>
  </conditionalFormatting>
  <conditionalFormatting sqref="G39">
    <cfRule type="top10" dxfId="627" priority="5" rank="1"/>
  </conditionalFormatting>
  <conditionalFormatting sqref="F39">
    <cfRule type="top10" dxfId="626" priority="4" rank="1"/>
  </conditionalFormatting>
  <conditionalFormatting sqref="E39">
    <cfRule type="top10" dxfId="625" priority="1" rank="1"/>
  </conditionalFormatting>
  <hyperlinks>
    <hyperlink ref="Q1" location="'National Rankings'!A1" display="Return to Rankings" xr:uid="{1939543B-9E67-4928-86B9-1298E607FE1A}"/>
  </hyperlink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BA22BD4-D159-4010-A92B-70640FC2A61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C2F32-4B11-426B-816C-9E99DEAC6F64}">
  <sheetPr codeName="Sheet51"/>
  <dimension ref="A1:Q10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20</v>
      </c>
      <c r="B2" s="10" t="s">
        <v>41</v>
      </c>
      <c r="C2" s="11">
        <v>44271</v>
      </c>
      <c r="D2" s="12" t="s">
        <v>39</v>
      </c>
      <c r="E2" s="13">
        <v>183</v>
      </c>
      <c r="F2" s="13">
        <v>174</v>
      </c>
      <c r="G2" s="13">
        <v>192</v>
      </c>
      <c r="H2" s="13">
        <v>186</v>
      </c>
      <c r="I2" s="13"/>
      <c r="J2" s="13"/>
      <c r="K2" s="14">
        <v>4</v>
      </c>
      <c r="L2" s="14">
        <v>735</v>
      </c>
      <c r="M2" s="15">
        <v>183.75</v>
      </c>
      <c r="N2" s="16">
        <v>13</v>
      </c>
      <c r="O2" s="17">
        <v>196.75</v>
      </c>
    </row>
    <row r="3" spans="1:17" x14ac:dyDescent="0.25">
      <c r="A3" s="9" t="s">
        <v>20</v>
      </c>
      <c r="B3" s="10" t="s">
        <v>41</v>
      </c>
      <c r="C3" s="11">
        <v>44283</v>
      </c>
      <c r="D3" s="12" t="s">
        <v>39</v>
      </c>
      <c r="E3" s="13">
        <v>161</v>
      </c>
      <c r="F3" s="13">
        <v>174</v>
      </c>
      <c r="G3" s="13">
        <v>179</v>
      </c>
      <c r="H3" s="13">
        <v>174</v>
      </c>
      <c r="I3" s="13"/>
      <c r="J3" s="13"/>
      <c r="K3" s="14">
        <v>4</v>
      </c>
      <c r="L3" s="14">
        <v>688</v>
      </c>
      <c r="M3" s="15">
        <v>172</v>
      </c>
      <c r="N3" s="16">
        <v>10</v>
      </c>
      <c r="O3" s="17">
        <v>182</v>
      </c>
    </row>
    <row r="4" spans="1:17" x14ac:dyDescent="0.25">
      <c r="A4" s="9" t="s">
        <v>20</v>
      </c>
      <c r="B4" s="10" t="s">
        <v>41</v>
      </c>
      <c r="C4" s="11">
        <v>44306</v>
      </c>
      <c r="D4" s="12" t="s">
        <v>39</v>
      </c>
      <c r="E4" s="13">
        <v>174</v>
      </c>
      <c r="F4" s="13">
        <v>168</v>
      </c>
      <c r="G4" s="13">
        <v>162</v>
      </c>
      <c r="H4" s="13">
        <v>179</v>
      </c>
      <c r="I4" s="13"/>
      <c r="J4" s="13"/>
      <c r="K4" s="14">
        <v>4</v>
      </c>
      <c r="L4" s="14">
        <v>683</v>
      </c>
      <c r="M4" s="15">
        <v>170.75</v>
      </c>
      <c r="N4" s="16">
        <v>5</v>
      </c>
      <c r="O4" s="17">
        <v>175.75</v>
      </c>
    </row>
    <row r="5" spans="1:17" x14ac:dyDescent="0.25">
      <c r="A5" s="9" t="s">
        <v>20</v>
      </c>
      <c r="B5" s="10" t="s">
        <v>79</v>
      </c>
      <c r="C5" s="11">
        <v>44362</v>
      </c>
      <c r="D5" s="12" t="s">
        <v>39</v>
      </c>
      <c r="E5" s="13">
        <v>175</v>
      </c>
      <c r="F5" s="13">
        <v>157</v>
      </c>
      <c r="G5" s="13">
        <v>172</v>
      </c>
      <c r="H5" s="13">
        <v>164</v>
      </c>
      <c r="I5" s="13"/>
      <c r="J5" s="13"/>
      <c r="K5" s="14">
        <v>4</v>
      </c>
      <c r="L5" s="14">
        <v>668</v>
      </c>
      <c r="M5" s="15">
        <v>167</v>
      </c>
      <c r="N5" s="16">
        <v>5</v>
      </c>
      <c r="O5" s="17">
        <v>172</v>
      </c>
    </row>
    <row r="6" spans="1:17" x14ac:dyDescent="0.25">
      <c r="A6" s="9" t="s">
        <v>20</v>
      </c>
      <c r="B6" s="10" t="s">
        <v>79</v>
      </c>
      <c r="C6" s="11">
        <v>44488</v>
      </c>
      <c r="D6" s="12" t="s">
        <v>39</v>
      </c>
      <c r="E6" s="13">
        <v>178</v>
      </c>
      <c r="F6" s="13">
        <v>184</v>
      </c>
      <c r="G6" s="13">
        <v>184</v>
      </c>
      <c r="H6" s="13">
        <v>179</v>
      </c>
      <c r="I6" s="13"/>
      <c r="J6" s="13"/>
      <c r="K6" s="14">
        <v>4</v>
      </c>
      <c r="L6" s="14">
        <v>725</v>
      </c>
      <c r="M6" s="15">
        <v>181.25</v>
      </c>
      <c r="N6" s="16">
        <v>4</v>
      </c>
      <c r="O6" s="17">
        <v>185.25</v>
      </c>
    </row>
    <row r="7" spans="1:17" x14ac:dyDescent="0.25">
      <c r="A7" s="9" t="s">
        <v>60</v>
      </c>
      <c r="B7" s="10" t="s">
        <v>79</v>
      </c>
      <c r="C7" s="11">
        <v>44512</v>
      </c>
      <c r="D7" s="12" t="s">
        <v>39</v>
      </c>
      <c r="E7" s="13">
        <v>179.001</v>
      </c>
      <c r="F7" s="13">
        <v>181</v>
      </c>
      <c r="G7" s="13">
        <v>180</v>
      </c>
      <c r="H7" s="13">
        <v>183</v>
      </c>
      <c r="I7" s="13"/>
      <c r="J7" s="13"/>
      <c r="K7" s="14">
        <v>4</v>
      </c>
      <c r="L7" s="14">
        <v>723.00099999999998</v>
      </c>
      <c r="M7" s="15">
        <v>180.75024999999999</v>
      </c>
      <c r="N7" s="16">
        <v>6</v>
      </c>
      <c r="O7" s="17">
        <v>186.75024999999999</v>
      </c>
    </row>
    <row r="10" spans="1:17" x14ac:dyDescent="0.25">
      <c r="K10" s="7">
        <f>SUM(K2:K9)</f>
        <v>24</v>
      </c>
      <c r="L10" s="7">
        <f>SUM(L2:L9)</f>
        <v>4222.0010000000002</v>
      </c>
      <c r="M10" s="8">
        <f>SUM(L10/K10)</f>
        <v>175.91670833333333</v>
      </c>
      <c r="N10" s="7">
        <f>SUM(N2:N9)</f>
        <v>43</v>
      </c>
      <c r="O10" s="8">
        <f>SUM(M10+N10)</f>
        <v>218.91670833333333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9_1"/>
    <protectedRange algorithmName="SHA-512" hashValue="ON39YdpmFHfN9f47KpiRvqrKx0V9+erV1CNkpWzYhW/Qyc6aT8rEyCrvauWSYGZK2ia3o7vd3akF07acHAFpOA==" saltValue="yVW9XmDwTqEnmpSGai0KYg==" spinCount="100000" sqref="D2" name="Range1_1_7_1"/>
    <protectedRange algorithmName="SHA-512" hashValue="ON39YdpmFHfN9f47KpiRvqrKx0V9+erV1CNkpWzYhW/Qyc6aT8rEyCrvauWSYGZK2ia3o7vd3akF07acHAFpOA==" saltValue="yVW9XmDwTqEnmpSGai0KYg==" spinCount="100000" sqref="E3:J3 B3:C3" name="Range1_11"/>
    <protectedRange algorithmName="SHA-512" hashValue="ON39YdpmFHfN9f47KpiRvqrKx0V9+erV1CNkpWzYhW/Qyc6aT8rEyCrvauWSYGZK2ia3o7vd3akF07acHAFpOA==" saltValue="yVW9XmDwTqEnmpSGai0KYg==" spinCount="100000" sqref="D3" name="Range1_1_8"/>
    <protectedRange algorithmName="SHA-512" hashValue="ON39YdpmFHfN9f47KpiRvqrKx0V9+erV1CNkpWzYhW/Qyc6aT8rEyCrvauWSYGZK2ia3o7vd3akF07acHAFpOA==" saltValue="yVW9XmDwTqEnmpSGai0KYg==" spinCount="100000" sqref="E4:J4 B4:C4" name="Range1_16"/>
    <protectedRange algorithmName="SHA-512" hashValue="ON39YdpmFHfN9f47KpiRvqrKx0V9+erV1CNkpWzYhW/Qyc6aT8rEyCrvauWSYGZK2ia3o7vd3akF07acHAFpOA==" saltValue="yVW9XmDwTqEnmpSGai0KYg==" spinCount="100000" sqref="D4" name="Range1_1_14"/>
    <protectedRange algorithmName="SHA-512" hashValue="ON39YdpmFHfN9f47KpiRvqrKx0V9+erV1CNkpWzYhW/Qyc6aT8rEyCrvauWSYGZK2ia3o7vd3akF07acHAFpOA==" saltValue="yVW9XmDwTqEnmpSGai0KYg==" spinCount="100000" sqref="E5:J5 B5:C5" name="Range1_7_5"/>
    <protectedRange algorithmName="SHA-512" hashValue="ON39YdpmFHfN9f47KpiRvqrKx0V9+erV1CNkpWzYhW/Qyc6aT8rEyCrvauWSYGZK2ia3o7vd3akF07acHAFpOA==" saltValue="yVW9XmDwTqEnmpSGai0KYg==" spinCount="100000" sqref="D5" name="Range1_1_5_3"/>
    <protectedRange algorithmName="SHA-512" hashValue="ON39YdpmFHfN9f47KpiRvqrKx0V9+erV1CNkpWzYhW/Qyc6aT8rEyCrvauWSYGZK2ia3o7vd3akF07acHAFpOA==" saltValue="yVW9XmDwTqEnmpSGai0KYg==" spinCount="100000" sqref="B6:C6 I6:J6" name="Range1_12_2"/>
    <protectedRange algorithmName="SHA-512" hashValue="ON39YdpmFHfN9f47KpiRvqrKx0V9+erV1CNkpWzYhW/Qyc6aT8rEyCrvauWSYGZK2ia3o7vd3akF07acHAFpOA==" saltValue="yVW9XmDwTqEnmpSGai0KYg==" spinCount="100000" sqref="D6" name="Range1_1_9_2"/>
    <protectedRange algorithmName="SHA-512" hashValue="ON39YdpmFHfN9f47KpiRvqrKx0V9+erV1CNkpWzYhW/Qyc6aT8rEyCrvauWSYGZK2ia3o7vd3akF07acHAFpOA==" saltValue="yVW9XmDwTqEnmpSGai0KYg==" spinCount="100000" sqref="E6:H6" name="Range1_3_18_1"/>
    <protectedRange algorithmName="SHA-512" hashValue="ON39YdpmFHfN9f47KpiRvqrKx0V9+erV1CNkpWzYhW/Qyc6aT8rEyCrvauWSYGZK2ia3o7vd3akF07acHAFpOA==" saltValue="yVW9XmDwTqEnmpSGai0KYg==" spinCount="100000" sqref="E7:J7 B7:C7" name="Range1_40"/>
    <protectedRange algorithmName="SHA-512" hashValue="ON39YdpmFHfN9f47KpiRvqrKx0V9+erV1CNkpWzYhW/Qyc6aT8rEyCrvauWSYGZK2ia3o7vd3akF07acHAFpOA==" saltValue="yVW9XmDwTqEnmpSGai0KYg==" spinCount="100000" sqref="D7" name="Range1_1_35"/>
  </protectedRanges>
  <conditionalFormatting sqref="I2">
    <cfRule type="top10" dxfId="624" priority="36" rank="1"/>
  </conditionalFormatting>
  <conditionalFormatting sqref="H2">
    <cfRule type="top10" dxfId="623" priority="32" rank="1"/>
  </conditionalFormatting>
  <conditionalFormatting sqref="J2">
    <cfRule type="top10" dxfId="622" priority="33" rank="1"/>
  </conditionalFormatting>
  <conditionalFormatting sqref="G2">
    <cfRule type="top10" dxfId="621" priority="35" rank="1"/>
  </conditionalFormatting>
  <conditionalFormatting sqref="F2">
    <cfRule type="top10" dxfId="620" priority="34" rank="1"/>
  </conditionalFormatting>
  <conditionalFormatting sqref="E2">
    <cfRule type="top10" dxfId="619" priority="31" rank="1"/>
  </conditionalFormatting>
  <conditionalFormatting sqref="I3">
    <cfRule type="top10" dxfId="618" priority="30" rank="1"/>
  </conditionalFormatting>
  <conditionalFormatting sqref="H3">
    <cfRule type="top10" dxfId="617" priority="26" rank="1"/>
  </conditionalFormatting>
  <conditionalFormatting sqref="J3">
    <cfRule type="top10" dxfId="616" priority="27" rank="1"/>
  </conditionalFormatting>
  <conditionalFormatting sqref="G3">
    <cfRule type="top10" dxfId="615" priority="29" rank="1"/>
  </conditionalFormatting>
  <conditionalFormatting sqref="F3">
    <cfRule type="top10" dxfId="614" priority="28" rank="1"/>
  </conditionalFormatting>
  <conditionalFormatting sqref="E3">
    <cfRule type="top10" dxfId="613" priority="25" rank="1"/>
  </conditionalFormatting>
  <conditionalFormatting sqref="I4">
    <cfRule type="top10" dxfId="612" priority="24" rank="1"/>
  </conditionalFormatting>
  <conditionalFormatting sqref="H4">
    <cfRule type="top10" dxfId="611" priority="20" rank="1"/>
  </conditionalFormatting>
  <conditionalFormatting sqref="J4">
    <cfRule type="top10" dxfId="610" priority="21" rank="1"/>
  </conditionalFormatting>
  <conditionalFormatting sqref="G4">
    <cfRule type="top10" dxfId="609" priority="23" rank="1"/>
  </conditionalFormatting>
  <conditionalFormatting sqref="F4">
    <cfRule type="top10" dxfId="608" priority="22" rank="1"/>
  </conditionalFormatting>
  <conditionalFormatting sqref="E4">
    <cfRule type="top10" dxfId="607" priority="19" rank="1"/>
  </conditionalFormatting>
  <conditionalFormatting sqref="I5">
    <cfRule type="top10" dxfId="606" priority="18" rank="1"/>
  </conditionalFormatting>
  <conditionalFormatting sqref="H5">
    <cfRule type="top10" dxfId="605" priority="14" rank="1"/>
  </conditionalFormatting>
  <conditionalFormatting sqref="J5">
    <cfRule type="top10" dxfId="604" priority="15" rank="1"/>
  </conditionalFormatting>
  <conditionalFormatting sqref="G5">
    <cfRule type="top10" dxfId="603" priority="17" rank="1"/>
  </conditionalFormatting>
  <conditionalFormatting sqref="F5">
    <cfRule type="top10" dxfId="602" priority="16" rank="1"/>
  </conditionalFormatting>
  <conditionalFormatting sqref="E5">
    <cfRule type="top10" dxfId="601" priority="13" rank="1"/>
  </conditionalFormatting>
  <conditionalFormatting sqref="F6">
    <cfRule type="top10" dxfId="600" priority="11" rank="1"/>
  </conditionalFormatting>
  <conditionalFormatting sqref="G6">
    <cfRule type="top10" dxfId="599" priority="10" rank="1"/>
  </conditionalFormatting>
  <conditionalFormatting sqref="H6">
    <cfRule type="top10" dxfId="598" priority="9" rank="1"/>
  </conditionalFormatting>
  <conditionalFormatting sqref="I6">
    <cfRule type="top10" dxfId="597" priority="7" rank="1"/>
  </conditionalFormatting>
  <conditionalFormatting sqref="J6">
    <cfRule type="top10" dxfId="596" priority="8" rank="1"/>
  </conditionalFormatting>
  <conditionalFormatting sqref="E6">
    <cfRule type="top10" dxfId="595" priority="12" rank="1"/>
  </conditionalFormatting>
  <conditionalFormatting sqref="I7">
    <cfRule type="top10" dxfId="594" priority="6" rank="1"/>
  </conditionalFormatting>
  <conditionalFormatting sqref="H7">
    <cfRule type="top10" dxfId="593" priority="2" rank="1"/>
  </conditionalFormatting>
  <conditionalFormatting sqref="J7">
    <cfRule type="top10" dxfId="592" priority="3" rank="1"/>
  </conditionalFormatting>
  <conditionalFormatting sqref="G7">
    <cfRule type="top10" dxfId="591" priority="5" rank="1"/>
  </conditionalFormatting>
  <conditionalFormatting sqref="F7">
    <cfRule type="top10" dxfId="590" priority="4" rank="1"/>
  </conditionalFormatting>
  <conditionalFormatting sqref="E7">
    <cfRule type="top10" dxfId="589" priority="1" rank="1"/>
  </conditionalFormatting>
  <hyperlinks>
    <hyperlink ref="Q1" location="'National Rankings'!A1" display="Return to Rankings" xr:uid="{A96B9BCB-2A8D-4CB0-9BFF-1DA77A3BF484}"/>
  </hyperlink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23E68EC-16F8-4E77-B806-8CB1E80FA66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0965D-365D-4301-BC98-DC2CD8DC423A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60</v>
      </c>
      <c r="B2" s="10" t="s">
        <v>98</v>
      </c>
      <c r="C2" s="11">
        <v>44460</v>
      </c>
      <c r="D2" s="12" t="s">
        <v>39</v>
      </c>
      <c r="E2" s="13">
        <v>169</v>
      </c>
      <c r="F2" s="13">
        <v>165</v>
      </c>
      <c r="G2" s="13">
        <v>156</v>
      </c>
      <c r="H2" s="13">
        <v>157</v>
      </c>
      <c r="I2" s="13"/>
      <c r="J2" s="13"/>
      <c r="K2" s="14">
        <v>4</v>
      </c>
      <c r="L2" s="14">
        <v>647</v>
      </c>
      <c r="M2" s="15">
        <v>161.75</v>
      </c>
      <c r="N2" s="16">
        <v>4</v>
      </c>
      <c r="O2" s="17">
        <v>165.75</v>
      </c>
    </row>
    <row r="3" spans="1:17" x14ac:dyDescent="0.25">
      <c r="A3" s="9" t="s">
        <v>20</v>
      </c>
      <c r="B3" s="10" t="s">
        <v>98</v>
      </c>
      <c r="C3" s="11">
        <v>44488</v>
      </c>
      <c r="D3" s="12" t="s">
        <v>39</v>
      </c>
      <c r="E3" s="13">
        <v>165</v>
      </c>
      <c r="F3" s="13">
        <v>168</v>
      </c>
      <c r="G3" s="13">
        <v>167</v>
      </c>
      <c r="H3" s="13">
        <v>159</v>
      </c>
      <c r="I3" s="13"/>
      <c r="J3" s="13"/>
      <c r="K3" s="14">
        <v>4</v>
      </c>
      <c r="L3" s="14">
        <v>659</v>
      </c>
      <c r="M3" s="15">
        <v>164.75</v>
      </c>
      <c r="N3" s="16">
        <v>3</v>
      </c>
      <c r="O3" s="17">
        <v>167.75</v>
      </c>
    </row>
    <row r="6" spans="1:17" x14ac:dyDescent="0.25">
      <c r="K6" s="7">
        <f>SUM(K2:K5)</f>
        <v>8</v>
      </c>
      <c r="L6" s="7">
        <f>SUM(L2:L5)</f>
        <v>1306</v>
      </c>
      <c r="M6" s="8">
        <f>SUM(L6/K6)</f>
        <v>163.25</v>
      </c>
      <c r="N6" s="7">
        <f>SUM(N2:N5)</f>
        <v>7</v>
      </c>
      <c r="O6" s="8">
        <f>SUM(M6+N6)</f>
        <v>170.25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5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I3:J3 B3:C3" name="Range1_12_2"/>
    <protectedRange algorithmName="SHA-512" hashValue="ON39YdpmFHfN9f47KpiRvqrKx0V9+erV1CNkpWzYhW/Qyc6aT8rEyCrvauWSYGZK2ia3o7vd3akF07acHAFpOA==" saltValue="yVW9XmDwTqEnmpSGai0KYg==" spinCount="100000" sqref="D3" name="Range1_1_9_2"/>
    <protectedRange algorithmName="SHA-512" hashValue="ON39YdpmFHfN9f47KpiRvqrKx0V9+erV1CNkpWzYhW/Qyc6aT8rEyCrvauWSYGZK2ia3o7vd3akF07acHAFpOA==" saltValue="yVW9XmDwTqEnmpSGai0KYg==" spinCount="100000" sqref="E3:H3" name="Range1_3_18_1"/>
  </protectedRanges>
  <conditionalFormatting sqref="I2">
    <cfRule type="top10" dxfId="588" priority="12" rank="1"/>
  </conditionalFormatting>
  <conditionalFormatting sqref="H2">
    <cfRule type="top10" dxfId="587" priority="8" rank="1"/>
  </conditionalFormatting>
  <conditionalFormatting sqref="J2">
    <cfRule type="top10" dxfId="586" priority="9" rank="1"/>
  </conditionalFormatting>
  <conditionalFormatting sqref="G2">
    <cfRule type="top10" dxfId="585" priority="11" rank="1"/>
  </conditionalFormatting>
  <conditionalFormatting sqref="F2">
    <cfRule type="top10" dxfId="584" priority="10" rank="1"/>
  </conditionalFormatting>
  <conditionalFormatting sqref="E2">
    <cfRule type="top10" dxfId="583" priority="7" rank="1"/>
  </conditionalFormatting>
  <conditionalFormatting sqref="F3">
    <cfRule type="top10" dxfId="582" priority="5" rank="1"/>
  </conditionalFormatting>
  <conditionalFormatting sqref="G3">
    <cfRule type="top10" dxfId="581" priority="4" rank="1"/>
  </conditionalFormatting>
  <conditionalFormatting sqref="H3">
    <cfRule type="top10" dxfId="580" priority="3" rank="1"/>
  </conditionalFormatting>
  <conditionalFormatting sqref="I3">
    <cfRule type="top10" dxfId="579" priority="1" rank="1"/>
  </conditionalFormatting>
  <conditionalFormatting sqref="J3">
    <cfRule type="top10" dxfId="578" priority="2" rank="1"/>
  </conditionalFormatting>
  <conditionalFormatting sqref="E3">
    <cfRule type="top10" dxfId="577" priority="6" rank="1"/>
  </conditionalFormatting>
  <hyperlinks>
    <hyperlink ref="Q1" location="'National Rankings'!A1" display="Return to Rankings" xr:uid="{3753C573-4463-49A6-8B65-13FAEDC232A9}"/>
  </hyperlink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4B77CBC-69B9-4D5A-9BBD-AE700E0ED19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E678A-63F2-43BA-A512-ECE3D701CECC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60</v>
      </c>
      <c r="B2" s="10" t="s">
        <v>85</v>
      </c>
      <c r="C2" s="11">
        <v>44397</v>
      </c>
      <c r="D2" s="12" t="s">
        <v>39</v>
      </c>
      <c r="E2" s="13">
        <v>169</v>
      </c>
      <c r="F2" s="13">
        <v>178</v>
      </c>
      <c r="G2" s="13">
        <v>176</v>
      </c>
      <c r="H2" s="13">
        <v>173</v>
      </c>
      <c r="I2" s="13"/>
      <c r="J2" s="13"/>
      <c r="K2" s="14">
        <v>4</v>
      </c>
      <c r="L2" s="14">
        <v>696</v>
      </c>
      <c r="M2" s="15">
        <v>174</v>
      </c>
      <c r="N2" s="16">
        <v>4</v>
      </c>
      <c r="O2" s="17">
        <v>178</v>
      </c>
    </row>
    <row r="5" spans="1:17" x14ac:dyDescent="0.25">
      <c r="K5" s="7">
        <f>SUM(K2:K4)</f>
        <v>4</v>
      </c>
      <c r="L5" s="7">
        <f>SUM(L2:L4)</f>
        <v>696</v>
      </c>
      <c r="M5" s="8">
        <f>SUM(L5/K5)</f>
        <v>174</v>
      </c>
      <c r="N5" s="7">
        <f>SUM(N2:N4)</f>
        <v>4</v>
      </c>
      <c r="O5" s="8">
        <f>SUM(M5+N5)</f>
        <v>178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30"/>
    <protectedRange algorithmName="SHA-512" hashValue="ON39YdpmFHfN9f47KpiRvqrKx0V9+erV1CNkpWzYhW/Qyc6aT8rEyCrvauWSYGZK2ia3o7vd3akF07acHAFpOA==" saltValue="yVW9XmDwTqEnmpSGai0KYg==" spinCount="100000" sqref="D2" name="Range1_1_23"/>
  </protectedRanges>
  <conditionalFormatting sqref="I2">
    <cfRule type="top10" dxfId="576" priority="6" rank="1"/>
  </conditionalFormatting>
  <conditionalFormatting sqref="H2">
    <cfRule type="top10" dxfId="575" priority="2" rank="1"/>
  </conditionalFormatting>
  <conditionalFormatting sqref="J2">
    <cfRule type="top10" dxfId="574" priority="3" rank="1"/>
  </conditionalFormatting>
  <conditionalFormatting sqref="G2">
    <cfRule type="top10" dxfId="573" priority="5" rank="1"/>
  </conditionalFormatting>
  <conditionalFormatting sqref="F2">
    <cfRule type="top10" dxfId="572" priority="4" rank="1"/>
  </conditionalFormatting>
  <conditionalFormatting sqref="E2">
    <cfRule type="top10" dxfId="571" priority="1" rank="1"/>
  </conditionalFormatting>
  <hyperlinks>
    <hyperlink ref="Q1" location="'National Rankings'!A1" display="Return to Rankings" xr:uid="{3FB4FE40-ACD3-4DD3-BDC5-6749ADC705E4}"/>
  </hyperlink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0C83F98-16A8-48A0-9A48-BFFDFF8F1FA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78062-2F46-4F5A-9854-B1904FA45382}">
  <dimension ref="A1:Q10"/>
  <sheetViews>
    <sheetView workbookViewId="0">
      <selection activeCell="A7" sqref="A7:O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20</v>
      </c>
      <c r="B2" s="10" t="s">
        <v>69</v>
      </c>
      <c r="C2" s="11">
        <v>44339</v>
      </c>
      <c r="D2" s="12" t="s">
        <v>68</v>
      </c>
      <c r="E2" s="13">
        <v>160</v>
      </c>
      <c r="F2" s="13">
        <v>180</v>
      </c>
      <c r="G2" s="13">
        <v>169</v>
      </c>
      <c r="H2" s="13">
        <v>179</v>
      </c>
      <c r="I2" s="13"/>
      <c r="J2" s="13"/>
      <c r="K2" s="14">
        <v>4</v>
      </c>
      <c r="L2" s="14">
        <v>688</v>
      </c>
      <c r="M2" s="15">
        <v>172</v>
      </c>
      <c r="N2" s="16">
        <v>3</v>
      </c>
      <c r="O2" s="17">
        <v>175</v>
      </c>
    </row>
    <row r="3" spans="1:17" x14ac:dyDescent="0.25">
      <c r="A3" s="9" t="s">
        <v>20</v>
      </c>
      <c r="B3" s="10" t="s">
        <v>69</v>
      </c>
      <c r="C3" s="11">
        <v>44360</v>
      </c>
      <c r="D3" s="12" t="s">
        <v>49</v>
      </c>
      <c r="E3" s="13">
        <v>171</v>
      </c>
      <c r="F3" s="13">
        <v>182</v>
      </c>
      <c r="G3" s="13">
        <v>175</v>
      </c>
      <c r="H3" s="13">
        <v>173</v>
      </c>
      <c r="I3" s="13"/>
      <c r="J3" s="13"/>
      <c r="K3" s="14">
        <v>4</v>
      </c>
      <c r="L3" s="14">
        <v>701</v>
      </c>
      <c r="M3" s="15">
        <v>175.25</v>
      </c>
      <c r="N3" s="16">
        <v>2</v>
      </c>
      <c r="O3" s="17">
        <v>177.25</v>
      </c>
    </row>
    <row r="4" spans="1:17" x14ac:dyDescent="0.25">
      <c r="A4" s="9" t="s">
        <v>20</v>
      </c>
      <c r="B4" s="10" t="s">
        <v>69</v>
      </c>
      <c r="C4" s="11">
        <v>44374</v>
      </c>
      <c r="D4" s="12" t="s">
        <v>68</v>
      </c>
      <c r="E4" s="13">
        <v>129</v>
      </c>
      <c r="F4" s="13">
        <v>122</v>
      </c>
      <c r="G4" s="13">
        <v>179</v>
      </c>
      <c r="H4" s="13">
        <v>176</v>
      </c>
      <c r="I4" s="13"/>
      <c r="J4" s="13"/>
      <c r="K4" s="14">
        <v>4</v>
      </c>
      <c r="L4" s="14">
        <v>606</v>
      </c>
      <c r="M4" s="15">
        <v>151.5</v>
      </c>
      <c r="N4" s="16">
        <v>3</v>
      </c>
      <c r="O4" s="17">
        <v>154.5</v>
      </c>
    </row>
    <row r="5" spans="1:17" x14ac:dyDescent="0.25">
      <c r="A5" s="9" t="s">
        <v>20</v>
      </c>
      <c r="B5" s="10" t="s">
        <v>69</v>
      </c>
      <c r="C5" s="11">
        <v>44388</v>
      </c>
      <c r="D5" s="12" t="s">
        <v>49</v>
      </c>
      <c r="E5" s="13">
        <v>74</v>
      </c>
      <c r="F5" s="13">
        <v>119</v>
      </c>
      <c r="G5" s="13">
        <v>110</v>
      </c>
      <c r="H5" s="13">
        <v>113</v>
      </c>
      <c r="I5" s="13"/>
      <c r="J5" s="13"/>
      <c r="K5" s="14">
        <v>4</v>
      </c>
      <c r="L5" s="14">
        <v>416</v>
      </c>
      <c r="M5" s="15">
        <v>104</v>
      </c>
      <c r="N5" s="16">
        <v>2</v>
      </c>
      <c r="O5" s="17">
        <v>106</v>
      </c>
    </row>
    <row r="6" spans="1:17" x14ac:dyDescent="0.25">
      <c r="A6" s="9" t="s">
        <v>20</v>
      </c>
      <c r="B6" s="10" t="s">
        <v>69</v>
      </c>
      <c r="C6" s="11">
        <v>44451</v>
      </c>
      <c r="D6" s="12" t="s">
        <v>49</v>
      </c>
      <c r="E6" s="13">
        <v>173</v>
      </c>
      <c r="F6" s="13">
        <v>177</v>
      </c>
      <c r="G6" s="13">
        <v>164</v>
      </c>
      <c r="H6" s="13">
        <v>183</v>
      </c>
      <c r="I6" s="13">
        <v>177</v>
      </c>
      <c r="J6" s="13">
        <v>182</v>
      </c>
      <c r="K6" s="14">
        <v>6</v>
      </c>
      <c r="L6" s="14">
        <v>1056</v>
      </c>
      <c r="M6" s="15">
        <v>176</v>
      </c>
      <c r="N6" s="16">
        <v>4</v>
      </c>
      <c r="O6" s="17">
        <v>180</v>
      </c>
    </row>
    <row r="7" spans="1:17" x14ac:dyDescent="0.25">
      <c r="A7" s="9" t="s">
        <v>20</v>
      </c>
      <c r="B7" s="10" t="s">
        <v>69</v>
      </c>
      <c r="C7" s="11">
        <v>44479</v>
      </c>
      <c r="D7" s="12" t="s">
        <v>49</v>
      </c>
      <c r="E7" s="13">
        <v>169</v>
      </c>
      <c r="F7" s="13">
        <v>174</v>
      </c>
      <c r="G7" s="13">
        <v>178</v>
      </c>
      <c r="H7" s="13">
        <v>173</v>
      </c>
      <c r="I7" s="13"/>
      <c r="J7" s="13"/>
      <c r="K7" s="14">
        <v>4</v>
      </c>
      <c r="L7" s="14">
        <v>694</v>
      </c>
      <c r="M7" s="15">
        <v>173.5</v>
      </c>
      <c r="N7" s="16">
        <v>2</v>
      </c>
      <c r="O7" s="17">
        <v>175.5</v>
      </c>
    </row>
    <row r="10" spans="1:17" x14ac:dyDescent="0.25">
      <c r="K10" s="7">
        <f>SUM(K2:K9)</f>
        <v>26</v>
      </c>
      <c r="L10" s="7">
        <f>SUM(L2:L9)</f>
        <v>4161</v>
      </c>
      <c r="M10" s="8">
        <f>SUM(L10/K10)</f>
        <v>160.03846153846155</v>
      </c>
      <c r="N10" s="7">
        <f>SUM(N2:N9)</f>
        <v>16</v>
      </c>
      <c r="O10" s="8">
        <f>SUM(M10+N10)</f>
        <v>176.03846153846155</v>
      </c>
    </row>
  </sheetData>
  <protectedRanges>
    <protectedRange algorithmName="SHA-512" hashValue="ON39YdpmFHfN9f47KpiRvqrKx0V9+erV1CNkpWzYhW/Qyc6aT8rEyCrvauWSYGZK2ia3o7vd3akF07acHAFpOA==" saltValue="yVW9XmDwTqEnmpSGai0KYg==" spinCount="100000" sqref="E3:J3 B3:C3" name="Range1_11"/>
    <protectedRange algorithmName="SHA-512" hashValue="ON39YdpmFHfN9f47KpiRvqrKx0V9+erV1CNkpWzYhW/Qyc6aT8rEyCrvauWSYGZK2ia3o7vd3akF07acHAFpOA==" saltValue="yVW9XmDwTqEnmpSGai0KYg==" spinCount="100000" sqref="D3" name="Range1_1_8"/>
    <protectedRange algorithmName="SHA-512" hashValue="ON39YdpmFHfN9f47KpiRvqrKx0V9+erV1CNkpWzYhW/Qyc6aT8rEyCrvauWSYGZK2ia3o7vd3akF07acHAFpOA==" saltValue="yVW9XmDwTqEnmpSGai0KYg==" spinCount="100000" sqref="E4:J4 B4:C4" name="Range1_20"/>
    <protectedRange algorithmName="SHA-512" hashValue="ON39YdpmFHfN9f47KpiRvqrKx0V9+erV1CNkpWzYhW/Qyc6aT8rEyCrvauWSYGZK2ia3o7vd3akF07acHAFpOA==" saltValue="yVW9XmDwTqEnmpSGai0KYg==" spinCount="100000" sqref="D4" name="Range1_1_15"/>
    <protectedRange algorithmName="SHA-512" hashValue="ON39YdpmFHfN9f47KpiRvqrKx0V9+erV1CNkpWzYhW/Qyc6aT8rEyCrvauWSYGZK2ia3o7vd3akF07acHAFpOA==" saltValue="yVW9XmDwTqEnmpSGai0KYg==" spinCount="100000" sqref="E5:J5 B5:C5" name="Range1_21"/>
    <protectedRange algorithmName="SHA-512" hashValue="ON39YdpmFHfN9f47KpiRvqrKx0V9+erV1CNkpWzYhW/Qyc6aT8rEyCrvauWSYGZK2ia3o7vd3akF07acHAFpOA==" saltValue="yVW9XmDwTqEnmpSGai0KYg==" spinCount="100000" sqref="D5" name="Range1_1_16"/>
    <protectedRange algorithmName="SHA-512" hashValue="ON39YdpmFHfN9f47KpiRvqrKx0V9+erV1CNkpWzYhW/Qyc6aT8rEyCrvauWSYGZK2ia3o7vd3akF07acHAFpOA==" saltValue="yVW9XmDwTqEnmpSGai0KYg==" spinCount="100000" sqref="E6:J6 B6:C6" name="Range1_27"/>
    <protectedRange algorithmName="SHA-512" hashValue="ON39YdpmFHfN9f47KpiRvqrKx0V9+erV1CNkpWzYhW/Qyc6aT8rEyCrvauWSYGZK2ia3o7vd3akF07acHAFpOA==" saltValue="yVW9XmDwTqEnmpSGai0KYg==" spinCount="100000" sqref="D6" name="Range1_1_22"/>
  </protectedRanges>
  <conditionalFormatting sqref="I2">
    <cfRule type="top10" dxfId="1697" priority="36" rank="1"/>
  </conditionalFormatting>
  <conditionalFormatting sqref="H2">
    <cfRule type="top10" dxfId="1696" priority="32" rank="1"/>
  </conditionalFormatting>
  <conditionalFormatting sqref="J2">
    <cfRule type="top10" dxfId="1695" priority="33" rank="1"/>
  </conditionalFormatting>
  <conditionalFormatting sqref="G2">
    <cfRule type="top10" dxfId="1694" priority="35" rank="1"/>
  </conditionalFormatting>
  <conditionalFormatting sqref="F2">
    <cfRule type="top10" dxfId="1693" priority="34" rank="1"/>
  </conditionalFormatting>
  <conditionalFormatting sqref="E2">
    <cfRule type="top10" dxfId="1692" priority="31" rank="1"/>
  </conditionalFormatting>
  <conditionalFormatting sqref="I3">
    <cfRule type="top10" dxfId="1691" priority="30" rank="1"/>
  </conditionalFormatting>
  <conditionalFormatting sqref="H3">
    <cfRule type="top10" dxfId="1690" priority="26" rank="1"/>
  </conditionalFormatting>
  <conditionalFormatting sqref="J3">
    <cfRule type="top10" dxfId="1689" priority="27" rank="1"/>
  </conditionalFormatting>
  <conditionalFormatting sqref="G3">
    <cfRule type="top10" dxfId="1688" priority="29" rank="1"/>
  </conditionalFormatting>
  <conditionalFormatting sqref="F3">
    <cfRule type="top10" dxfId="1687" priority="28" rank="1"/>
  </conditionalFormatting>
  <conditionalFormatting sqref="E3">
    <cfRule type="top10" dxfId="1686" priority="25" rank="1"/>
  </conditionalFormatting>
  <conditionalFormatting sqref="I4">
    <cfRule type="top10" dxfId="1685" priority="24" rank="1"/>
  </conditionalFormatting>
  <conditionalFormatting sqref="H4">
    <cfRule type="top10" dxfId="1684" priority="20" rank="1"/>
  </conditionalFormatting>
  <conditionalFormatting sqref="J4">
    <cfRule type="top10" dxfId="1683" priority="21" rank="1"/>
  </conditionalFormatting>
  <conditionalFormatting sqref="G4">
    <cfRule type="top10" dxfId="1682" priority="23" rank="1"/>
  </conditionalFormatting>
  <conditionalFormatting sqref="F4">
    <cfRule type="top10" dxfId="1681" priority="22" rank="1"/>
  </conditionalFormatting>
  <conditionalFormatting sqref="E4">
    <cfRule type="top10" dxfId="1680" priority="19" rank="1"/>
  </conditionalFormatting>
  <conditionalFormatting sqref="I5">
    <cfRule type="top10" dxfId="1679" priority="18" rank="1"/>
  </conditionalFormatting>
  <conditionalFormatting sqref="H5">
    <cfRule type="top10" dxfId="1678" priority="14" rank="1"/>
  </conditionalFormatting>
  <conditionalFormatting sqref="J5">
    <cfRule type="top10" dxfId="1677" priority="15" rank="1"/>
  </conditionalFormatting>
  <conditionalFormatting sqref="G5">
    <cfRule type="top10" dxfId="1676" priority="17" rank="1"/>
  </conditionalFormatting>
  <conditionalFormatting sqref="F5">
    <cfRule type="top10" dxfId="1675" priority="16" rank="1"/>
  </conditionalFormatting>
  <conditionalFormatting sqref="E5">
    <cfRule type="top10" dxfId="1674" priority="13" rank="1"/>
  </conditionalFormatting>
  <conditionalFormatting sqref="I6">
    <cfRule type="top10" dxfId="1673" priority="12" rank="1"/>
  </conditionalFormatting>
  <conditionalFormatting sqref="H6">
    <cfRule type="top10" dxfId="1672" priority="8" rank="1"/>
  </conditionalFormatting>
  <conditionalFormatting sqref="J6">
    <cfRule type="top10" dxfId="1671" priority="9" rank="1"/>
  </conditionalFormatting>
  <conditionalFormatting sqref="G6">
    <cfRule type="top10" dxfId="1670" priority="11" rank="1"/>
  </conditionalFormatting>
  <conditionalFormatting sqref="F6">
    <cfRule type="top10" dxfId="1669" priority="10" rank="1"/>
  </conditionalFormatting>
  <conditionalFormatting sqref="E6">
    <cfRule type="top10" dxfId="1668" priority="7" rank="1"/>
  </conditionalFormatting>
  <conditionalFormatting sqref="E7">
    <cfRule type="top10" dxfId="1667" priority="1" rank="1"/>
  </conditionalFormatting>
  <conditionalFormatting sqref="F7">
    <cfRule type="top10" dxfId="1666" priority="2" rank="1"/>
  </conditionalFormatting>
  <conditionalFormatting sqref="G7">
    <cfRule type="top10" dxfId="1665" priority="3" rank="1"/>
  </conditionalFormatting>
  <conditionalFormatting sqref="H7">
    <cfRule type="top10" dxfId="1664" priority="4" rank="1"/>
  </conditionalFormatting>
  <conditionalFormatting sqref="I7">
    <cfRule type="top10" dxfId="1663" priority="5" rank="1"/>
  </conditionalFormatting>
  <conditionalFormatting sqref="J7">
    <cfRule type="top10" dxfId="1662" priority="6" rank="1"/>
  </conditionalFormatting>
  <hyperlinks>
    <hyperlink ref="Q1" location="'National Rankings'!A1" display="Return to Rankings" xr:uid="{B199CE1B-8FD1-4A9D-B17C-0535CCB7E791}"/>
  </hyperlink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A528602-EF61-4D27-A680-C8CB029EDC8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C165C-CA2B-4C4A-B231-DE3BF109B78D}">
  <sheetPr codeName="Sheet105"/>
  <dimension ref="A1:Q17"/>
  <sheetViews>
    <sheetView workbookViewId="0">
      <selection activeCell="A14" sqref="A14:O1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20</v>
      </c>
      <c r="B2" s="10" t="s">
        <v>52</v>
      </c>
      <c r="C2" s="11">
        <v>44304</v>
      </c>
      <c r="D2" s="12" t="s">
        <v>49</v>
      </c>
      <c r="E2" s="13">
        <v>185</v>
      </c>
      <c r="F2" s="13">
        <v>179</v>
      </c>
      <c r="G2" s="13">
        <v>187</v>
      </c>
      <c r="H2" s="13">
        <v>180</v>
      </c>
      <c r="I2" s="13"/>
      <c r="J2" s="13"/>
      <c r="K2" s="14">
        <v>4</v>
      </c>
      <c r="L2" s="14">
        <v>731</v>
      </c>
      <c r="M2" s="15">
        <v>182.75</v>
      </c>
      <c r="N2" s="16">
        <v>6</v>
      </c>
      <c r="O2" s="17">
        <v>188.75</v>
      </c>
    </row>
    <row r="3" spans="1:17" x14ac:dyDescent="0.25">
      <c r="A3" s="9" t="s">
        <v>20</v>
      </c>
      <c r="B3" s="10" t="s">
        <v>52</v>
      </c>
      <c r="C3" s="11">
        <v>44360</v>
      </c>
      <c r="D3" s="12" t="s">
        <v>49</v>
      </c>
      <c r="E3" s="13">
        <v>172</v>
      </c>
      <c r="F3" s="13">
        <v>176</v>
      </c>
      <c r="G3" s="13">
        <v>182</v>
      </c>
      <c r="H3" s="13">
        <v>178</v>
      </c>
      <c r="I3" s="13"/>
      <c r="J3" s="13"/>
      <c r="K3" s="14">
        <v>4</v>
      </c>
      <c r="L3" s="14">
        <v>708</v>
      </c>
      <c r="M3" s="15">
        <v>177</v>
      </c>
      <c r="N3" s="16">
        <v>2</v>
      </c>
      <c r="O3" s="17">
        <v>179</v>
      </c>
    </row>
    <row r="4" spans="1:17" x14ac:dyDescent="0.25">
      <c r="A4" s="9" t="s">
        <v>20</v>
      </c>
      <c r="B4" s="10" t="s">
        <v>52</v>
      </c>
      <c r="C4" s="11">
        <v>44388</v>
      </c>
      <c r="D4" s="12" t="s">
        <v>49</v>
      </c>
      <c r="E4" s="13">
        <v>183</v>
      </c>
      <c r="F4" s="13">
        <v>180</v>
      </c>
      <c r="G4" s="13">
        <v>181.01</v>
      </c>
      <c r="H4" s="13">
        <v>188</v>
      </c>
      <c r="I4" s="13"/>
      <c r="J4" s="13"/>
      <c r="K4" s="14">
        <v>4</v>
      </c>
      <c r="L4" s="14">
        <v>732.01</v>
      </c>
      <c r="M4" s="15">
        <v>183.0025</v>
      </c>
      <c r="N4" s="16">
        <v>7</v>
      </c>
      <c r="O4" s="17">
        <v>190.0025</v>
      </c>
    </row>
    <row r="5" spans="1:17" x14ac:dyDescent="0.25">
      <c r="A5" s="9" t="s">
        <v>20</v>
      </c>
      <c r="B5" s="10" t="s">
        <v>52</v>
      </c>
      <c r="C5" s="11">
        <v>44416</v>
      </c>
      <c r="D5" s="12" t="s">
        <v>49</v>
      </c>
      <c r="E5" s="13">
        <v>192</v>
      </c>
      <c r="F5" s="13">
        <v>193</v>
      </c>
      <c r="G5" s="13">
        <v>187.001</v>
      </c>
      <c r="H5" s="13">
        <v>185</v>
      </c>
      <c r="I5" s="13">
        <v>192</v>
      </c>
      <c r="J5" s="13">
        <v>188</v>
      </c>
      <c r="K5" s="14">
        <v>6</v>
      </c>
      <c r="L5" s="14">
        <v>1137.001</v>
      </c>
      <c r="M5" s="15">
        <v>189.50016666666667</v>
      </c>
      <c r="N5" s="16">
        <v>13</v>
      </c>
      <c r="O5" s="17">
        <v>202.50016666666667</v>
      </c>
    </row>
    <row r="6" spans="1:17" x14ac:dyDescent="0.25">
      <c r="A6" s="9" t="s">
        <v>20</v>
      </c>
      <c r="B6" s="10" t="s">
        <v>52</v>
      </c>
      <c r="C6" s="11">
        <v>44402</v>
      </c>
      <c r="D6" s="12" t="s">
        <v>68</v>
      </c>
      <c r="E6" s="13">
        <v>187</v>
      </c>
      <c r="F6" s="13">
        <v>190</v>
      </c>
      <c r="G6" s="13">
        <v>188</v>
      </c>
      <c r="H6" s="13">
        <v>190</v>
      </c>
      <c r="I6" s="13"/>
      <c r="J6" s="13"/>
      <c r="K6" s="14">
        <v>4</v>
      </c>
      <c r="L6" s="14">
        <v>755</v>
      </c>
      <c r="M6" s="15">
        <v>188.75</v>
      </c>
      <c r="N6" s="16">
        <v>11</v>
      </c>
      <c r="O6" s="17">
        <v>199.75</v>
      </c>
    </row>
    <row r="7" spans="1:17" x14ac:dyDescent="0.25">
      <c r="A7" s="9" t="s">
        <v>20</v>
      </c>
      <c r="B7" s="10" t="s">
        <v>52</v>
      </c>
      <c r="C7" s="11">
        <v>44415</v>
      </c>
      <c r="D7" s="12" t="s">
        <v>58</v>
      </c>
      <c r="E7" s="13">
        <v>178</v>
      </c>
      <c r="F7" s="13">
        <v>178</v>
      </c>
      <c r="G7" s="13">
        <v>186</v>
      </c>
      <c r="H7" s="13">
        <v>182</v>
      </c>
      <c r="I7" s="13"/>
      <c r="J7" s="13"/>
      <c r="K7" s="14">
        <v>4</v>
      </c>
      <c r="L7" s="14">
        <v>724</v>
      </c>
      <c r="M7" s="15">
        <v>181</v>
      </c>
      <c r="N7" s="16">
        <v>9</v>
      </c>
      <c r="O7" s="17">
        <v>190</v>
      </c>
    </row>
    <row r="8" spans="1:17" x14ac:dyDescent="0.25">
      <c r="A8" s="9" t="s">
        <v>20</v>
      </c>
      <c r="B8" s="10" t="s">
        <v>52</v>
      </c>
      <c r="C8" s="11">
        <v>44437</v>
      </c>
      <c r="D8" s="12" t="s">
        <v>68</v>
      </c>
      <c r="E8" s="13">
        <v>188</v>
      </c>
      <c r="F8" s="13">
        <v>188</v>
      </c>
      <c r="G8" s="13">
        <v>185</v>
      </c>
      <c r="H8" s="13">
        <v>175</v>
      </c>
      <c r="I8" s="13"/>
      <c r="J8" s="13"/>
      <c r="K8" s="14">
        <v>4</v>
      </c>
      <c r="L8" s="14">
        <v>736</v>
      </c>
      <c r="M8" s="15">
        <v>184</v>
      </c>
      <c r="N8" s="16">
        <v>11</v>
      </c>
      <c r="O8" s="17">
        <v>195</v>
      </c>
    </row>
    <row r="9" spans="1:17" x14ac:dyDescent="0.25">
      <c r="A9" s="9" t="s">
        <v>20</v>
      </c>
      <c r="B9" s="10" t="s">
        <v>52</v>
      </c>
      <c r="C9" s="11">
        <v>44451</v>
      </c>
      <c r="D9" s="12" t="s">
        <v>49</v>
      </c>
      <c r="E9" s="13">
        <v>186</v>
      </c>
      <c r="F9" s="13">
        <v>183</v>
      </c>
      <c r="G9" s="13">
        <v>186</v>
      </c>
      <c r="H9" s="13">
        <v>184</v>
      </c>
      <c r="I9" s="13">
        <v>187</v>
      </c>
      <c r="J9" s="13">
        <v>181</v>
      </c>
      <c r="K9" s="14">
        <v>6</v>
      </c>
      <c r="L9" s="14">
        <v>1107</v>
      </c>
      <c r="M9" s="15">
        <v>184.5</v>
      </c>
      <c r="N9" s="16">
        <v>12</v>
      </c>
      <c r="O9" s="17">
        <v>196.5</v>
      </c>
    </row>
    <row r="10" spans="1:17" x14ac:dyDescent="0.25">
      <c r="A10" s="9" t="s">
        <v>20</v>
      </c>
      <c r="B10" s="10" t="s">
        <v>52</v>
      </c>
      <c r="C10" s="11">
        <v>44465</v>
      </c>
      <c r="D10" s="12" t="s">
        <v>97</v>
      </c>
      <c r="E10" s="13">
        <v>190</v>
      </c>
      <c r="F10" s="13">
        <v>196</v>
      </c>
      <c r="G10" s="13">
        <v>190</v>
      </c>
      <c r="H10" s="13">
        <v>189</v>
      </c>
      <c r="I10" s="13">
        <v>186</v>
      </c>
      <c r="J10" s="13">
        <v>188</v>
      </c>
      <c r="K10" s="14">
        <v>6</v>
      </c>
      <c r="L10" s="14">
        <v>1139</v>
      </c>
      <c r="M10" s="15">
        <v>189.83333333333334</v>
      </c>
      <c r="N10" s="16">
        <v>22</v>
      </c>
      <c r="O10" s="17">
        <v>211.83333333333334</v>
      </c>
    </row>
    <row r="11" spans="1:17" x14ac:dyDescent="0.25">
      <c r="A11" s="9" t="s">
        <v>20</v>
      </c>
      <c r="B11" s="10" t="s">
        <v>52</v>
      </c>
      <c r="C11" s="11">
        <v>44479</v>
      </c>
      <c r="D11" s="12" t="s">
        <v>49</v>
      </c>
      <c r="E11" s="13">
        <v>188</v>
      </c>
      <c r="F11" s="13">
        <v>179</v>
      </c>
      <c r="G11" s="13">
        <v>187</v>
      </c>
      <c r="H11" s="13">
        <v>182</v>
      </c>
      <c r="I11" s="13"/>
      <c r="J11" s="13"/>
      <c r="K11" s="14">
        <v>4</v>
      </c>
      <c r="L11" s="14">
        <v>736</v>
      </c>
      <c r="M11" s="15">
        <v>184</v>
      </c>
      <c r="N11" s="16">
        <v>9</v>
      </c>
      <c r="O11" s="17">
        <v>193</v>
      </c>
    </row>
    <row r="12" spans="1:17" x14ac:dyDescent="0.25">
      <c r="A12" s="9" t="s">
        <v>20</v>
      </c>
      <c r="B12" s="10" t="s">
        <v>52</v>
      </c>
      <c r="C12" s="11">
        <v>44443</v>
      </c>
      <c r="D12" s="12" t="s">
        <v>58</v>
      </c>
      <c r="E12" s="13">
        <v>187</v>
      </c>
      <c r="F12" s="13">
        <v>189</v>
      </c>
      <c r="G12" s="13">
        <v>193</v>
      </c>
      <c r="H12" s="13">
        <v>186</v>
      </c>
      <c r="I12" s="13"/>
      <c r="J12" s="13"/>
      <c r="K12" s="14">
        <v>4</v>
      </c>
      <c r="L12" s="14">
        <v>755</v>
      </c>
      <c r="M12" s="15">
        <v>188.75</v>
      </c>
      <c r="N12" s="16">
        <v>11</v>
      </c>
      <c r="O12" s="17">
        <v>199.75</v>
      </c>
    </row>
    <row r="13" spans="1:17" x14ac:dyDescent="0.25">
      <c r="A13" s="9" t="s">
        <v>20</v>
      </c>
      <c r="B13" s="10" t="s">
        <v>52</v>
      </c>
      <c r="C13" s="11">
        <v>44471</v>
      </c>
      <c r="D13" s="12" t="s">
        <v>58</v>
      </c>
      <c r="E13" s="13">
        <v>187</v>
      </c>
      <c r="F13" s="13">
        <v>183</v>
      </c>
      <c r="G13" s="13">
        <v>186</v>
      </c>
      <c r="H13" s="13">
        <v>189</v>
      </c>
      <c r="I13" s="13">
        <v>186</v>
      </c>
      <c r="J13" s="13">
        <v>194</v>
      </c>
      <c r="K13" s="14">
        <v>6</v>
      </c>
      <c r="L13" s="14">
        <v>1125</v>
      </c>
      <c r="M13" s="15">
        <v>187.5</v>
      </c>
      <c r="N13" s="16">
        <v>22</v>
      </c>
      <c r="O13" s="17">
        <v>209.5</v>
      </c>
    </row>
    <row r="14" spans="1:17" x14ac:dyDescent="0.25">
      <c r="A14" s="9" t="s">
        <v>20</v>
      </c>
      <c r="B14" s="10" t="s">
        <v>52</v>
      </c>
      <c r="C14" s="11">
        <v>44493</v>
      </c>
      <c r="D14" s="12" t="s">
        <v>68</v>
      </c>
      <c r="E14" s="13">
        <v>186</v>
      </c>
      <c r="F14" s="13">
        <v>183</v>
      </c>
      <c r="G14" s="13">
        <v>188</v>
      </c>
      <c r="H14" s="13">
        <v>189</v>
      </c>
      <c r="I14" s="13"/>
      <c r="J14" s="13"/>
      <c r="K14" s="14">
        <v>4</v>
      </c>
      <c r="L14" s="14">
        <v>746</v>
      </c>
      <c r="M14" s="15">
        <v>186.5</v>
      </c>
      <c r="N14" s="16">
        <v>11</v>
      </c>
      <c r="O14" s="17">
        <v>197.5</v>
      </c>
    </row>
    <row r="17" spans="11:15" x14ac:dyDescent="0.25">
      <c r="K17" s="7">
        <f>SUM(K2:K16)</f>
        <v>60</v>
      </c>
      <c r="L17" s="7">
        <f>SUM(L2:L16)</f>
        <v>11131.011</v>
      </c>
      <c r="M17" s="8">
        <f>SUM(L17/K17)</f>
        <v>185.51685000000001</v>
      </c>
      <c r="N17" s="7">
        <f>SUM(N2:N16)</f>
        <v>146</v>
      </c>
      <c r="O17" s="8">
        <f>SUM(M17+N17)</f>
        <v>331.51684999999998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5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3:J3 B3:C3" name="Range1_11"/>
    <protectedRange algorithmName="SHA-512" hashValue="ON39YdpmFHfN9f47KpiRvqrKx0V9+erV1CNkpWzYhW/Qyc6aT8rEyCrvauWSYGZK2ia3o7vd3akF07acHAFpOA==" saltValue="yVW9XmDwTqEnmpSGai0KYg==" spinCount="100000" sqref="D3" name="Range1_1_8"/>
    <protectedRange algorithmName="SHA-512" hashValue="ON39YdpmFHfN9f47KpiRvqrKx0V9+erV1CNkpWzYhW/Qyc6aT8rEyCrvauWSYGZK2ia3o7vd3akF07acHAFpOA==" saltValue="yVW9XmDwTqEnmpSGai0KYg==" spinCount="100000" sqref="E4:J4 B4:C4" name="Range1_21"/>
    <protectedRange algorithmName="SHA-512" hashValue="ON39YdpmFHfN9f47KpiRvqrKx0V9+erV1CNkpWzYhW/Qyc6aT8rEyCrvauWSYGZK2ia3o7vd3akF07acHAFpOA==" saltValue="yVW9XmDwTqEnmpSGai0KYg==" spinCount="100000" sqref="D4" name="Range1_1_16"/>
    <protectedRange algorithmName="SHA-512" hashValue="ON39YdpmFHfN9f47KpiRvqrKx0V9+erV1CNkpWzYhW/Qyc6aT8rEyCrvauWSYGZK2ia3o7vd3akF07acHAFpOA==" saltValue="yVW9XmDwTqEnmpSGai0KYg==" spinCount="100000" sqref="I5:J5 B5:C5" name="Range1_47"/>
    <protectedRange algorithmName="SHA-512" hashValue="ON39YdpmFHfN9f47KpiRvqrKx0V9+erV1CNkpWzYhW/Qyc6aT8rEyCrvauWSYGZK2ia3o7vd3akF07acHAFpOA==" saltValue="yVW9XmDwTqEnmpSGai0KYg==" spinCount="100000" sqref="D5" name="Range1_1_38"/>
    <protectedRange algorithmName="SHA-512" hashValue="ON39YdpmFHfN9f47KpiRvqrKx0V9+erV1CNkpWzYhW/Qyc6aT8rEyCrvauWSYGZK2ia3o7vd3akF07acHAFpOA==" saltValue="yVW9XmDwTqEnmpSGai0KYg==" spinCount="100000" sqref="E5:H5" name="Range1_3_14"/>
    <protectedRange algorithmName="SHA-512" hashValue="ON39YdpmFHfN9f47KpiRvqrKx0V9+erV1CNkpWzYhW/Qyc6aT8rEyCrvauWSYGZK2ia3o7vd3akF07acHAFpOA==" saltValue="yVW9XmDwTqEnmpSGai0KYg==" spinCount="100000" sqref="C6" name="Range1_47_1"/>
    <protectedRange algorithmName="SHA-512" hashValue="ON39YdpmFHfN9f47KpiRvqrKx0V9+erV1CNkpWzYhW/Qyc6aT8rEyCrvauWSYGZK2ia3o7vd3akF07acHAFpOA==" saltValue="yVW9XmDwTqEnmpSGai0KYg==" spinCount="100000" sqref="E6:J6 B6" name="Range1_49"/>
    <protectedRange algorithmName="SHA-512" hashValue="ON39YdpmFHfN9f47KpiRvqrKx0V9+erV1CNkpWzYhW/Qyc6aT8rEyCrvauWSYGZK2ia3o7vd3akF07acHAFpOA==" saltValue="yVW9XmDwTqEnmpSGai0KYg==" spinCount="100000" sqref="D6" name="Range1_1_40"/>
    <protectedRange algorithmName="SHA-512" hashValue="ON39YdpmFHfN9f47KpiRvqrKx0V9+erV1CNkpWzYhW/Qyc6aT8rEyCrvauWSYGZK2ia3o7vd3akF07acHAFpOA==" saltValue="yVW9XmDwTqEnmpSGai0KYg==" spinCount="100000" sqref="E8:J8 B8:C8" name="Range1_59_1"/>
    <protectedRange algorithmName="SHA-512" hashValue="ON39YdpmFHfN9f47KpiRvqrKx0V9+erV1CNkpWzYhW/Qyc6aT8rEyCrvauWSYGZK2ia3o7vd3akF07acHAFpOA==" saltValue="yVW9XmDwTqEnmpSGai0KYg==" spinCount="100000" sqref="D8" name="Range1_1_51_1"/>
    <protectedRange algorithmName="SHA-512" hashValue="ON39YdpmFHfN9f47KpiRvqrKx0V9+erV1CNkpWzYhW/Qyc6aT8rEyCrvauWSYGZK2ia3o7vd3akF07acHAFpOA==" saltValue="yVW9XmDwTqEnmpSGai0KYg==" spinCount="100000" sqref="E9:J9 B9:C9" name="Range1_27"/>
    <protectedRange algorithmName="SHA-512" hashValue="ON39YdpmFHfN9f47KpiRvqrKx0V9+erV1CNkpWzYhW/Qyc6aT8rEyCrvauWSYGZK2ia3o7vd3akF07acHAFpOA==" saltValue="yVW9XmDwTqEnmpSGai0KYg==" spinCount="100000" sqref="D9" name="Range1_1_22"/>
    <protectedRange algorithmName="SHA-512" hashValue="ON39YdpmFHfN9f47KpiRvqrKx0V9+erV1CNkpWzYhW/Qyc6aT8rEyCrvauWSYGZK2ia3o7vd3akF07acHAFpOA==" saltValue="yVW9XmDwTqEnmpSGai0KYg==" spinCount="100000" sqref="B10:C11 E10:J11" name="Range1_5_1_1"/>
    <protectedRange algorithmName="SHA-512" hashValue="ON39YdpmFHfN9f47KpiRvqrKx0V9+erV1CNkpWzYhW/Qyc6aT8rEyCrvauWSYGZK2ia3o7vd3akF07acHAFpOA==" saltValue="yVW9XmDwTqEnmpSGai0KYg==" spinCount="100000" sqref="D10:D11" name="Range1_1_3_1_1"/>
    <protectedRange algorithmName="SHA-512" hashValue="ON39YdpmFHfN9f47KpiRvqrKx0V9+erV1CNkpWzYhW/Qyc6aT8rEyCrvauWSYGZK2ia3o7vd3akF07acHAFpOA==" saltValue="yVW9XmDwTqEnmpSGai0KYg==" spinCount="100000" sqref="E12:J12 B12:C12" name="Range1_9"/>
    <protectedRange algorithmName="SHA-512" hashValue="ON39YdpmFHfN9f47KpiRvqrKx0V9+erV1CNkpWzYhW/Qyc6aT8rEyCrvauWSYGZK2ia3o7vd3akF07acHAFpOA==" saltValue="yVW9XmDwTqEnmpSGai0KYg==" spinCount="100000" sqref="D12" name="Range1_1_7"/>
    <protectedRange algorithmName="SHA-512" hashValue="ON39YdpmFHfN9f47KpiRvqrKx0V9+erV1CNkpWzYhW/Qyc6aT8rEyCrvauWSYGZK2ia3o7vd3akF07acHAFpOA==" saltValue="yVW9XmDwTqEnmpSGai0KYg==" spinCount="100000" sqref="I13:J13 B13:C13" name="Range1_12_2"/>
    <protectedRange algorithmName="SHA-512" hashValue="ON39YdpmFHfN9f47KpiRvqrKx0V9+erV1CNkpWzYhW/Qyc6aT8rEyCrvauWSYGZK2ia3o7vd3akF07acHAFpOA==" saltValue="yVW9XmDwTqEnmpSGai0KYg==" spinCount="100000" sqref="D13" name="Range1_1_9_2"/>
    <protectedRange algorithmName="SHA-512" hashValue="ON39YdpmFHfN9f47KpiRvqrKx0V9+erV1CNkpWzYhW/Qyc6aT8rEyCrvauWSYGZK2ia3o7vd3akF07acHAFpOA==" saltValue="yVW9XmDwTqEnmpSGai0KYg==" spinCount="100000" sqref="E13:H13" name="Range1_3_18_1"/>
    <protectedRange algorithmName="SHA-512" hashValue="ON39YdpmFHfN9f47KpiRvqrKx0V9+erV1CNkpWzYhW/Qyc6aT8rEyCrvauWSYGZK2ia3o7vd3akF07acHAFpOA==" saltValue="yVW9XmDwTqEnmpSGai0KYg==" spinCount="100000" sqref="I14:J14 B14:C14" name="Range1_79"/>
    <protectedRange algorithmName="SHA-512" hashValue="ON39YdpmFHfN9f47KpiRvqrKx0V9+erV1CNkpWzYhW/Qyc6aT8rEyCrvauWSYGZK2ia3o7vd3akF07acHAFpOA==" saltValue="yVW9XmDwTqEnmpSGai0KYg==" spinCount="100000" sqref="D14" name="Range1_1_69"/>
    <protectedRange algorithmName="SHA-512" hashValue="ON39YdpmFHfN9f47KpiRvqrKx0V9+erV1CNkpWzYhW/Qyc6aT8rEyCrvauWSYGZK2ia3o7vd3akF07acHAFpOA==" saltValue="yVW9XmDwTqEnmpSGai0KYg==" spinCount="100000" sqref="E14:H14" name="Range1_3_22"/>
  </protectedRanges>
  <conditionalFormatting sqref="I2">
    <cfRule type="top10" dxfId="570" priority="74" rank="1"/>
  </conditionalFormatting>
  <conditionalFormatting sqref="H2">
    <cfRule type="top10" dxfId="569" priority="70" rank="1"/>
  </conditionalFormatting>
  <conditionalFormatting sqref="J2">
    <cfRule type="top10" dxfId="568" priority="71" rank="1"/>
  </conditionalFormatting>
  <conditionalFormatting sqref="G2">
    <cfRule type="top10" dxfId="567" priority="73" rank="1"/>
  </conditionalFormatting>
  <conditionalFormatting sqref="F2">
    <cfRule type="top10" dxfId="566" priority="72" rank="1"/>
  </conditionalFormatting>
  <conditionalFormatting sqref="E2">
    <cfRule type="top10" dxfId="565" priority="69" rank="1"/>
  </conditionalFormatting>
  <conditionalFormatting sqref="I3">
    <cfRule type="top10" dxfId="564" priority="68" rank="1"/>
  </conditionalFormatting>
  <conditionalFormatting sqref="H3">
    <cfRule type="top10" dxfId="563" priority="64" rank="1"/>
  </conditionalFormatting>
  <conditionalFormatting sqref="J3">
    <cfRule type="top10" dxfId="562" priority="65" rank="1"/>
  </conditionalFormatting>
  <conditionalFormatting sqref="G3">
    <cfRule type="top10" dxfId="561" priority="67" rank="1"/>
  </conditionalFormatting>
  <conditionalFormatting sqref="F3">
    <cfRule type="top10" dxfId="560" priority="66" rank="1"/>
  </conditionalFormatting>
  <conditionalFormatting sqref="E3">
    <cfRule type="top10" dxfId="559" priority="63" rank="1"/>
  </conditionalFormatting>
  <conditionalFormatting sqref="I4">
    <cfRule type="top10" dxfId="558" priority="62" rank="1"/>
  </conditionalFormatting>
  <conditionalFormatting sqref="H4">
    <cfRule type="top10" dxfId="557" priority="58" rank="1"/>
  </conditionalFormatting>
  <conditionalFormatting sqref="J4">
    <cfRule type="top10" dxfId="556" priority="59" rank="1"/>
  </conditionalFormatting>
  <conditionalFormatting sqref="G4">
    <cfRule type="top10" dxfId="555" priority="61" rank="1"/>
  </conditionalFormatting>
  <conditionalFormatting sqref="F4">
    <cfRule type="top10" dxfId="554" priority="60" rank="1"/>
  </conditionalFormatting>
  <conditionalFormatting sqref="E4">
    <cfRule type="top10" dxfId="553" priority="57" rank="1"/>
  </conditionalFormatting>
  <conditionalFormatting sqref="F5">
    <cfRule type="top10" dxfId="552" priority="50" rank="1"/>
  </conditionalFormatting>
  <conditionalFormatting sqref="I5">
    <cfRule type="top10" dxfId="551" priority="51" rank="1"/>
    <cfRule type="top10" dxfId="550" priority="52" rank="1"/>
  </conditionalFormatting>
  <conditionalFormatting sqref="E5">
    <cfRule type="top10" dxfId="549" priority="53" rank="1"/>
  </conditionalFormatting>
  <conditionalFormatting sqref="G5">
    <cfRule type="top10" dxfId="548" priority="54" rank="1"/>
  </conditionalFormatting>
  <conditionalFormatting sqref="H5">
    <cfRule type="top10" dxfId="547" priority="55" rank="1"/>
  </conditionalFormatting>
  <conditionalFormatting sqref="J5">
    <cfRule type="top10" dxfId="546" priority="56" rank="1"/>
  </conditionalFormatting>
  <conditionalFormatting sqref="F6">
    <cfRule type="top10" dxfId="545" priority="44" rank="1"/>
  </conditionalFormatting>
  <conditionalFormatting sqref="G6">
    <cfRule type="top10" dxfId="544" priority="45" rank="1"/>
  </conditionalFormatting>
  <conditionalFormatting sqref="H6">
    <cfRule type="top10" dxfId="543" priority="46" rank="1"/>
  </conditionalFormatting>
  <conditionalFormatting sqref="I6">
    <cfRule type="top10" dxfId="542" priority="47" rank="1"/>
  </conditionalFormatting>
  <conditionalFormatting sqref="J6">
    <cfRule type="top10" dxfId="541" priority="48" rank="1"/>
  </conditionalFormatting>
  <conditionalFormatting sqref="E6">
    <cfRule type="top10" dxfId="540" priority="49" rank="1"/>
  </conditionalFormatting>
  <conditionalFormatting sqref="E7">
    <cfRule type="top10" dxfId="539" priority="43" rank="1"/>
  </conditionalFormatting>
  <conditionalFormatting sqref="F7">
    <cfRule type="top10" dxfId="538" priority="42" rank="1"/>
  </conditionalFormatting>
  <conditionalFormatting sqref="G7">
    <cfRule type="top10" dxfId="537" priority="41" rank="1"/>
  </conditionalFormatting>
  <conditionalFormatting sqref="H7">
    <cfRule type="top10" dxfId="536" priority="40" rank="1"/>
  </conditionalFormatting>
  <conditionalFormatting sqref="I7">
    <cfRule type="top10" dxfId="535" priority="39" rank="1"/>
  </conditionalFormatting>
  <conditionalFormatting sqref="J7">
    <cfRule type="top10" dxfId="534" priority="38" rank="1"/>
  </conditionalFormatting>
  <conditionalFormatting sqref="E8">
    <cfRule type="top10" dxfId="533" priority="37" rank="1"/>
  </conditionalFormatting>
  <conditionalFormatting sqref="F8">
    <cfRule type="top10" dxfId="532" priority="36" rank="1"/>
  </conditionalFormatting>
  <conditionalFormatting sqref="G8">
    <cfRule type="top10" dxfId="531" priority="35" rank="1"/>
  </conditionalFormatting>
  <conditionalFormatting sqref="H8">
    <cfRule type="top10" dxfId="530" priority="34" rank="1"/>
  </conditionalFormatting>
  <conditionalFormatting sqref="I8">
    <cfRule type="top10" dxfId="529" priority="33" rank="1"/>
  </conditionalFormatting>
  <conditionalFormatting sqref="J8">
    <cfRule type="top10" dxfId="528" priority="32" rank="1"/>
  </conditionalFormatting>
  <conditionalFormatting sqref="I9">
    <cfRule type="top10" dxfId="527" priority="31" rank="1"/>
  </conditionalFormatting>
  <conditionalFormatting sqref="H9">
    <cfRule type="top10" dxfId="526" priority="27" rank="1"/>
  </conditionalFormatting>
  <conditionalFormatting sqref="J9">
    <cfRule type="top10" dxfId="525" priority="28" rank="1"/>
  </conditionalFormatting>
  <conditionalFormatting sqref="G9">
    <cfRule type="top10" dxfId="524" priority="30" rank="1"/>
  </conditionalFormatting>
  <conditionalFormatting sqref="F9">
    <cfRule type="top10" dxfId="523" priority="29" rank="1"/>
  </conditionalFormatting>
  <conditionalFormatting sqref="E9">
    <cfRule type="top10" dxfId="522" priority="26" rank="1"/>
  </conditionalFormatting>
  <conditionalFormatting sqref="I10:I11">
    <cfRule type="top10" dxfId="521" priority="25" rank="1"/>
  </conditionalFormatting>
  <conditionalFormatting sqref="H10:H11">
    <cfRule type="top10" dxfId="520" priority="21" rank="1"/>
  </conditionalFormatting>
  <conditionalFormatting sqref="J10:J11">
    <cfRule type="top10" dxfId="519" priority="22" rank="1"/>
  </conditionalFormatting>
  <conditionalFormatting sqref="G10:G11">
    <cfRule type="top10" dxfId="518" priority="24" rank="1"/>
  </conditionalFormatting>
  <conditionalFormatting sqref="F10:F11">
    <cfRule type="top10" dxfId="517" priority="23" rank="1"/>
  </conditionalFormatting>
  <conditionalFormatting sqref="E10:E11">
    <cfRule type="top10" dxfId="516" priority="20" rank="1"/>
  </conditionalFormatting>
  <conditionalFormatting sqref="I12">
    <cfRule type="top10" dxfId="515" priority="19" rank="1"/>
  </conditionalFormatting>
  <conditionalFormatting sqref="H12">
    <cfRule type="top10" dxfId="514" priority="15" rank="1"/>
  </conditionalFormatting>
  <conditionalFormatting sqref="J12">
    <cfRule type="top10" dxfId="513" priority="16" rank="1"/>
  </conditionalFormatting>
  <conditionalFormatting sqref="G12">
    <cfRule type="top10" dxfId="512" priority="18" rank="1"/>
  </conditionalFormatting>
  <conditionalFormatting sqref="F12">
    <cfRule type="top10" dxfId="511" priority="17" rank="1"/>
  </conditionalFormatting>
  <conditionalFormatting sqref="E12">
    <cfRule type="top10" dxfId="510" priority="14" rank="1"/>
  </conditionalFormatting>
  <conditionalFormatting sqref="F13">
    <cfRule type="top10" dxfId="509" priority="12" rank="1"/>
  </conditionalFormatting>
  <conditionalFormatting sqref="G13">
    <cfRule type="top10" dxfId="508" priority="11" rank="1"/>
  </conditionalFormatting>
  <conditionalFormatting sqref="H13">
    <cfRule type="top10" dxfId="507" priority="10" rank="1"/>
  </conditionalFormatting>
  <conditionalFormatting sqref="I13">
    <cfRule type="top10" dxfId="506" priority="8" rank="1"/>
  </conditionalFormatting>
  <conditionalFormatting sqref="J13">
    <cfRule type="top10" dxfId="505" priority="9" rank="1"/>
  </conditionalFormatting>
  <conditionalFormatting sqref="E13">
    <cfRule type="top10" dxfId="504" priority="13" rank="1"/>
  </conditionalFormatting>
  <conditionalFormatting sqref="F14">
    <cfRule type="top10" dxfId="503" priority="1" rank="1"/>
  </conditionalFormatting>
  <conditionalFormatting sqref="I14">
    <cfRule type="top10" dxfId="502" priority="2" rank="1"/>
    <cfRule type="top10" dxfId="501" priority="3" rank="1"/>
  </conditionalFormatting>
  <conditionalFormatting sqref="E14">
    <cfRule type="top10" dxfId="500" priority="4" rank="1"/>
  </conditionalFormatting>
  <conditionalFormatting sqref="G14">
    <cfRule type="top10" dxfId="499" priority="5" rank="1"/>
  </conditionalFormatting>
  <conditionalFormatting sqref="H14">
    <cfRule type="top10" dxfId="498" priority="6" rank="1"/>
  </conditionalFormatting>
  <conditionalFormatting sqref="J14">
    <cfRule type="top10" dxfId="497" priority="7" rank="1"/>
  </conditionalFormatting>
  <hyperlinks>
    <hyperlink ref="Q1" location="'National Rankings'!A1" display="Return to Rankings" xr:uid="{22F86F82-EA03-4A09-AA98-D782741CE897}"/>
  </hyperlink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A95D95A-ED10-45C4-93EA-74ECA8441C9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F5E6F-BD8B-46D4-B1E6-A6F421E9EC03}">
  <sheetPr codeName="Sheet66"/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20</v>
      </c>
      <c r="B2" s="10" t="s">
        <v>42</v>
      </c>
      <c r="C2" s="11">
        <v>44275</v>
      </c>
      <c r="D2" s="12" t="s">
        <v>43</v>
      </c>
      <c r="E2" s="13">
        <v>183</v>
      </c>
      <c r="F2" s="13">
        <v>185</v>
      </c>
      <c r="G2" s="13">
        <v>181</v>
      </c>
      <c r="H2" s="13">
        <v>176</v>
      </c>
      <c r="I2" s="13"/>
      <c r="J2" s="13"/>
      <c r="K2" s="14">
        <v>4</v>
      </c>
      <c r="L2" s="14">
        <v>725</v>
      </c>
      <c r="M2" s="15">
        <v>181.25</v>
      </c>
      <c r="N2" s="16">
        <v>13</v>
      </c>
      <c r="O2" s="17">
        <v>194.25</v>
      </c>
    </row>
    <row r="3" spans="1:17" x14ac:dyDescent="0.25">
      <c r="A3" s="9" t="s">
        <v>20</v>
      </c>
      <c r="B3" s="10" t="s">
        <v>42</v>
      </c>
      <c r="C3" s="11">
        <v>44336</v>
      </c>
      <c r="D3" s="12" t="s">
        <v>43</v>
      </c>
      <c r="E3" s="13">
        <v>170</v>
      </c>
      <c r="F3" s="13">
        <v>175</v>
      </c>
      <c r="G3" s="13">
        <v>184</v>
      </c>
      <c r="H3" s="13"/>
      <c r="I3" s="13"/>
      <c r="J3" s="13"/>
      <c r="K3" s="14">
        <v>3</v>
      </c>
      <c r="L3" s="14">
        <v>529</v>
      </c>
      <c r="M3" s="15">
        <v>176.33333333333334</v>
      </c>
      <c r="N3" s="16">
        <v>5</v>
      </c>
      <c r="O3" s="17">
        <v>181.33333333333334</v>
      </c>
    </row>
    <row r="4" spans="1:17" x14ac:dyDescent="0.25">
      <c r="A4" s="9" t="s">
        <v>60</v>
      </c>
      <c r="B4" s="10" t="s">
        <v>42</v>
      </c>
      <c r="C4" s="11">
        <v>44364</v>
      </c>
      <c r="D4" s="12" t="s">
        <v>43</v>
      </c>
      <c r="E4" s="13">
        <v>169</v>
      </c>
      <c r="F4" s="13">
        <v>180.001</v>
      </c>
      <c r="G4" s="13">
        <v>176</v>
      </c>
      <c r="H4" s="13"/>
      <c r="I4" s="13"/>
      <c r="J4" s="13"/>
      <c r="K4" s="14">
        <v>3</v>
      </c>
      <c r="L4" s="14">
        <v>525.00099999999998</v>
      </c>
      <c r="M4" s="15">
        <v>175.00033333333332</v>
      </c>
      <c r="N4" s="16">
        <v>6</v>
      </c>
      <c r="O4" s="17">
        <v>181.00033333333332</v>
      </c>
    </row>
    <row r="7" spans="1:17" x14ac:dyDescent="0.25">
      <c r="K7" s="7">
        <f>SUM(K2:K6)</f>
        <v>10</v>
      </c>
      <c r="L7" s="7">
        <f>SUM(L2:L6)</f>
        <v>1779.001</v>
      </c>
      <c r="M7" s="8">
        <f>SUM(L7/K7)</f>
        <v>177.90010000000001</v>
      </c>
      <c r="N7" s="7">
        <f>SUM(N2:N6)</f>
        <v>24</v>
      </c>
      <c r="O7" s="8">
        <f>SUM(M7+N7)</f>
        <v>201.90010000000001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9_1"/>
    <protectedRange algorithmName="SHA-512" hashValue="ON39YdpmFHfN9f47KpiRvqrKx0V9+erV1CNkpWzYhW/Qyc6aT8rEyCrvauWSYGZK2ia3o7vd3akF07acHAFpOA==" saltValue="yVW9XmDwTqEnmpSGai0KYg==" spinCount="100000" sqref="D2" name="Range1_1_46_1"/>
    <protectedRange algorithmName="SHA-512" hashValue="ON39YdpmFHfN9f47KpiRvqrKx0V9+erV1CNkpWzYhW/Qyc6aT8rEyCrvauWSYGZK2ia3o7vd3akF07acHAFpOA==" saltValue="yVW9XmDwTqEnmpSGai0KYg==" spinCount="100000" sqref="E3:J3 B3:C3" name="Range1_26"/>
    <protectedRange algorithmName="SHA-512" hashValue="ON39YdpmFHfN9f47KpiRvqrKx0V9+erV1CNkpWzYhW/Qyc6aT8rEyCrvauWSYGZK2ia3o7vd3akF07acHAFpOA==" saltValue="yVW9XmDwTqEnmpSGai0KYg==" spinCount="100000" sqref="D3" name="Range1_1_18"/>
    <protectedRange algorithmName="SHA-512" hashValue="ON39YdpmFHfN9f47KpiRvqrKx0V9+erV1CNkpWzYhW/Qyc6aT8rEyCrvauWSYGZK2ia3o7vd3akF07acHAFpOA==" saltValue="yVW9XmDwTqEnmpSGai0KYg==" spinCount="100000" sqref="B4:C4 E4:J4" name="Range1_37"/>
    <protectedRange algorithmName="SHA-512" hashValue="ON39YdpmFHfN9f47KpiRvqrKx0V9+erV1CNkpWzYhW/Qyc6aT8rEyCrvauWSYGZK2ia3o7vd3akF07acHAFpOA==" saltValue="yVW9XmDwTqEnmpSGai0KYg==" spinCount="100000" sqref="D4" name="Range1_1_29"/>
  </protectedRanges>
  <conditionalFormatting sqref="I2">
    <cfRule type="top10" dxfId="496" priority="18" rank="1"/>
  </conditionalFormatting>
  <conditionalFormatting sqref="H2">
    <cfRule type="top10" dxfId="495" priority="14" rank="1"/>
  </conditionalFormatting>
  <conditionalFormatting sqref="J2">
    <cfRule type="top10" dxfId="494" priority="15" rank="1"/>
  </conditionalFormatting>
  <conditionalFormatting sqref="G2">
    <cfRule type="top10" dxfId="493" priority="17" rank="1"/>
  </conditionalFormatting>
  <conditionalFormatting sqref="F2">
    <cfRule type="top10" dxfId="492" priority="16" rank="1"/>
  </conditionalFormatting>
  <conditionalFormatting sqref="E2">
    <cfRule type="top10" dxfId="491" priority="13" rank="1"/>
  </conditionalFormatting>
  <conditionalFormatting sqref="I3">
    <cfRule type="top10" dxfId="490" priority="12" rank="1"/>
  </conditionalFormatting>
  <conditionalFormatting sqref="H3">
    <cfRule type="top10" dxfId="489" priority="8" rank="1"/>
  </conditionalFormatting>
  <conditionalFormatting sqref="J3">
    <cfRule type="top10" dxfId="488" priority="9" rank="1"/>
  </conditionalFormatting>
  <conditionalFormatting sqref="G3">
    <cfRule type="top10" dxfId="487" priority="11" rank="1"/>
  </conditionalFormatting>
  <conditionalFormatting sqref="F3">
    <cfRule type="top10" dxfId="486" priority="10" rank="1"/>
  </conditionalFormatting>
  <conditionalFormatting sqref="E3">
    <cfRule type="top10" dxfId="485" priority="7" rank="1"/>
  </conditionalFormatting>
  <conditionalFormatting sqref="E4">
    <cfRule type="top10" dxfId="484" priority="1" rank="1"/>
  </conditionalFormatting>
  <conditionalFormatting sqref="F4">
    <cfRule type="top10" dxfId="483" priority="2" rank="1"/>
  </conditionalFormatting>
  <conditionalFormatting sqref="G4">
    <cfRule type="top10" dxfId="482" priority="3" rank="1"/>
  </conditionalFormatting>
  <conditionalFormatting sqref="H4">
    <cfRule type="top10" dxfId="481" priority="4" rank="1"/>
  </conditionalFormatting>
  <conditionalFormatting sqref="I4">
    <cfRule type="top10" dxfId="480" priority="5" rank="1"/>
  </conditionalFormatting>
  <conditionalFormatting sqref="J4">
    <cfRule type="top10" dxfId="479" priority="6" rank="1"/>
  </conditionalFormatting>
  <hyperlinks>
    <hyperlink ref="Q1" location="'National Rankings'!A1" display="Return to Rankings" xr:uid="{69DFC390-9118-47D8-8979-536522BC8CE7}"/>
  </hyperlinks>
  <pageMargins left="0.7" right="0.7" top="0.75" bottom="0.75" header="0.3" footer="0.3"/>
  <pageSetup orientation="portrait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CC62C-95F8-40A0-ACD1-8C2388055101}">
  <dimension ref="A1:Q5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20</v>
      </c>
      <c r="B2" s="10" t="s">
        <v>88</v>
      </c>
      <c r="C2" s="11">
        <v>44441</v>
      </c>
      <c r="D2" s="12" t="s">
        <v>64</v>
      </c>
      <c r="E2" s="13">
        <v>182</v>
      </c>
      <c r="F2" s="13">
        <v>175</v>
      </c>
      <c r="G2" s="13">
        <v>180</v>
      </c>
      <c r="H2" s="13">
        <v>173</v>
      </c>
      <c r="I2" s="13">
        <v>174</v>
      </c>
      <c r="J2" s="13">
        <v>176</v>
      </c>
      <c r="K2" s="14">
        <v>6</v>
      </c>
      <c r="L2" s="14">
        <v>1060</v>
      </c>
      <c r="M2" s="15">
        <v>176.66666666666666</v>
      </c>
      <c r="N2" s="16">
        <v>12</v>
      </c>
      <c r="O2" s="17">
        <v>188.66666666666666</v>
      </c>
    </row>
    <row r="5" spans="1:17" x14ac:dyDescent="0.25">
      <c r="K5" s="7">
        <f>SUM(K2:K4)</f>
        <v>6</v>
      </c>
      <c r="L5" s="7">
        <f>SUM(L2:L4)</f>
        <v>1060</v>
      </c>
      <c r="M5" s="8">
        <f>SUM(L5/K5)</f>
        <v>176.66666666666666</v>
      </c>
      <c r="N5" s="7">
        <f>SUM(N2:N4)</f>
        <v>12</v>
      </c>
      <c r="O5" s="8">
        <f>SUM(M5+N5)</f>
        <v>188.66666666666666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5_1"/>
    <protectedRange algorithmName="SHA-512" hashValue="ON39YdpmFHfN9f47KpiRvqrKx0V9+erV1CNkpWzYhW/Qyc6aT8rEyCrvauWSYGZK2ia3o7vd3akF07acHAFpOA==" saltValue="yVW9XmDwTqEnmpSGai0KYg==" spinCount="100000" sqref="D2" name="Range1_1_2_1"/>
  </protectedRanges>
  <conditionalFormatting sqref="E2">
    <cfRule type="top10" dxfId="478" priority="6" rank="1"/>
  </conditionalFormatting>
  <conditionalFormatting sqref="F2">
    <cfRule type="top10" dxfId="477" priority="5" rank="1"/>
  </conditionalFormatting>
  <conditionalFormatting sqref="G2">
    <cfRule type="top10" dxfId="476" priority="4" rank="1"/>
  </conditionalFormatting>
  <conditionalFormatting sqref="H2">
    <cfRule type="top10" dxfId="475" priority="3" rank="1"/>
  </conditionalFormatting>
  <conditionalFormatting sqref="I2">
    <cfRule type="top10" dxfId="474" priority="2" rank="1"/>
  </conditionalFormatting>
  <conditionalFormatting sqref="J2">
    <cfRule type="top10" dxfId="473" priority="1" rank="1"/>
  </conditionalFormatting>
  <hyperlinks>
    <hyperlink ref="Q1" location="'National Rankings'!A1" display="Return to Rankings" xr:uid="{7FC0E071-1CFF-46C2-B54D-C18879FDA6E6}"/>
  </hyperlink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21ED44-1442-482D-804C-1EDDF3DD68D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F0AEA-EAAF-469E-B847-3527635C893F}">
  <dimension ref="A1:Q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20</v>
      </c>
      <c r="B2" s="10" t="s">
        <v>89</v>
      </c>
      <c r="C2" s="11">
        <v>44450</v>
      </c>
      <c r="D2" s="12" t="s">
        <v>32</v>
      </c>
      <c r="E2" s="13">
        <v>127</v>
      </c>
      <c r="F2" s="13">
        <v>148</v>
      </c>
      <c r="G2" s="13">
        <v>113</v>
      </c>
      <c r="H2" s="13">
        <v>154</v>
      </c>
      <c r="I2" s="13"/>
      <c r="J2" s="13"/>
      <c r="K2" s="14">
        <v>4</v>
      </c>
      <c r="L2" s="14">
        <v>542</v>
      </c>
      <c r="M2" s="15">
        <v>135.5</v>
      </c>
      <c r="N2" s="16">
        <v>2</v>
      </c>
      <c r="O2" s="17">
        <v>137.5</v>
      </c>
    </row>
    <row r="3" spans="1:17" x14ac:dyDescent="0.25">
      <c r="A3" s="9" t="s">
        <v>20</v>
      </c>
      <c r="B3" s="10" t="s">
        <v>89</v>
      </c>
      <c r="C3" s="11">
        <v>44474</v>
      </c>
      <c r="D3" s="12" t="s">
        <v>32</v>
      </c>
      <c r="E3" s="13">
        <v>127</v>
      </c>
      <c r="F3" s="13">
        <v>145</v>
      </c>
      <c r="G3" s="13">
        <v>153</v>
      </c>
      <c r="H3" s="13"/>
      <c r="I3" s="13"/>
      <c r="J3" s="13"/>
      <c r="K3" s="14">
        <v>3</v>
      </c>
      <c r="L3" s="14">
        <v>425</v>
      </c>
      <c r="M3" s="15">
        <v>141.66666666666666</v>
      </c>
      <c r="N3" s="16">
        <v>2</v>
      </c>
      <c r="O3" s="17">
        <v>143.66666666666666</v>
      </c>
    </row>
    <row r="4" spans="1:17" x14ac:dyDescent="0.25">
      <c r="A4" s="9" t="s">
        <v>20</v>
      </c>
      <c r="B4" s="10" t="s">
        <v>89</v>
      </c>
      <c r="C4" s="11">
        <v>44492</v>
      </c>
      <c r="D4" s="12" t="s">
        <v>32</v>
      </c>
      <c r="E4" s="13">
        <v>156</v>
      </c>
      <c r="F4" s="13">
        <v>148</v>
      </c>
      <c r="G4" s="13">
        <v>149</v>
      </c>
      <c r="H4" s="13">
        <v>157</v>
      </c>
      <c r="I4" s="13"/>
      <c r="J4" s="13"/>
      <c r="K4" s="14">
        <v>4</v>
      </c>
      <c r="L4" s="14">
        <v>610</v>
      </c>
      <c r="M4" s="15">
        <v>152.5</v>
      </c>
      <c r="N4" s="16">
        <v>2</v>
      </c>
      <c r="O4" s="17">
        <v>154.5</v>
      </c>
    </row>
    <row r="5" spans="1:17" x14ac:dyDescent="0.25">
      <c r="A5" s="9" t="s">
        <v>20</v>
      </c>
      <c r="B5" s="10" t="s">
        <v>89</v>
      </c>
      <c r="C5" s="11">
        <v>44506</v>
      </c>
      <c r="D5" s="12" t="s">
        <v>32</v>
      </c>
      <c r="E5" s="13">
        <v>126</v>
      </c>
      <c r="F5" s="13">
        <v>139</v>
      </c>
      <c r="G5" s="13">
        <v>133</v>
      </c>
      <c r="H5" s="13">
        <v>138</v>
      </c>
      <c r="I5" s="13"/>
      <c r="J5" s="13"/>
      <c r="K5" s="14">
        <v>4</v>
      </c>
      <c r="L5" s="14">
        <v>536</v>
      </c>
      <c r="M5" s="15">
        <v>134</v>
      </c>
      <c r="N5" s="16">
        <v>2</v>
      </c>
      <c r="O5" s="17">
        <v>136</v>
      </c>
    </row>
    <row r="8" spans="1:17" x14ac:dyDescent="0.25">
      <c r="K8" s="7">
        <f>SUM(K2:K7)</f>
        <v>15</v>
      </c>
      <c r="L8" s="7">
        <f>SUM(L2:L7)</f>
        <v>2113</v>
      </c>
      <c r="M8" s="8">
        <f>SUM(L8/K8)</f>
        <v>140.86666666666667</v>
      </c>
      <c r="N8" s="7">
        <f>SUM(N2:N7)</f>
        <v>8</v>
      </c>
      <c r="O8" s="8">
        <f>SUM(M8+N8)</f>
        <v>148.86666666666667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56_1"/>
    <protectedRange algorithmName="SHA-512" hashValue="ON39YdpmFHfN9f47KpiRvqrKx0V9+erV1CNkpWzYhW/Qyc6aT8rEyCrvauWSYGZK2ia3o7vd3akF07acHAFpOA==" saltValue="yVW9XmDwTqEnmpSGai0KYg==" spinCount="100000" sqref="D2" name="Range1_1_52_1"/>
    <protectedRange algorithmName="SHA-512" hashValue="ON39YdpmFHfN9f47KpiRvqrKx0V9+erV1CNkpWzYhW/Qyc6aT8rEyCrvauWSYGZK2ia3o7vd3akF07acHAFpOA==" saltValue="yVW9XmDwTqEnmpSGai0KYg==" spinCount="100000" sqref="E2:J2" name="Range1_3_11_1"/>
    <protectedRange algorithmName="SHA-512" hashValue="ON39YdpmFHfN9f47KpiRvqrKx0V9+erV1CNkpWzYhW/Qyc6aT8rEyCrvauWSYGZK2ia3o7vd3akF07acHAFpOA==" saltValue="yVW9XmDwTqEnmpSGai0KYg==" spinCount="100000" sqref="E3:J3 B3:C3" name="Range1_5_3"/>
    <protectedRange algorithmName="SHA-512" hashValue="ON39YdpmFHfN9f47KpiRvqrKx0V9+erV1CNkpWzYhW/Qyc6aT8rEyCrvauWSYGZK2ia3o7vd3akF07acHAFpOA==" saltValue="yVW9XmDwTqEnmpSGai0KYg==" spinCount="100000" sqref="D3" name="Range1_1_3_3"/>
    <protectedRange algorithmName="SHA-512" hashValue="ON39YdpmFHfN9f47KpiRvqrKx0V9+erV1CNkpWzYhW/Qyc6aT8rEyCrvauWSYGZK2ia3o7vd3akF07acHAFpOA==" saltValue="yVW9XmDwTqEnmpSGai0KYg==" spinCount="100000" sqref="B4:C4 I4:J4" name="Range1_81"/>
    <protectedRange algorithmName="SHA-512" hashValue="ON39YdpmFHfN9f47KpiRvqrKx0V9+erV1CNkpWzYhW/Qyc6aT8rEyCrvauWSYGZK2ia3o7vd3akF07acHAFpOA==" saltValue="yVW9XmDwTqEnmpSGai0KYg==" spinCount="100000" sqref="D4" name="Range1_1_71"/>
    <protectedRange algorithmName="SHA-512" hashValue="ON39YdpmFHfN9f47KpiRvqrKx0V9+erV1CNkpWzYhW/Qyc6aT8rEyCrvauWSYGZK2ia3o7vd3akF07acHAFpOA==" saltValue="yVW9XmDwTqEnmpSGai0KYg==" spinCount="100000" sqref="E4:H4" name="Range1_3_23"/>
    <protectedRange algorithmName="SHA-512" hashValue="ON39YdpmFHfN9f47KpiRvqrKx0V9+erV1CNkpWzYhW/Qyc6aT8rEyCrvauWSYGZK2ia3o7vd3akF07acHAFpOA==" saltValue="yVW9XmDwTqEnmpSGai0KYg==" spinCount="100000" sqref="E5:J5 B5:C5" name="Range1_5_15"/>
    <protectedRange algorithmName="SHA-512" hashValue="ON39YdpmFHfN9f47KpiRvqrKx0V9+erV1CNkpWzYhW/Qyc6aT8rEyCrvauWSYGZK2ia3o7vd3akF07acHAFpOA==" saltValue="yVW9XmDwTqEnmpSGai0KYg==" spinCount="100000" sqref="D5" name="Range1_1_3_15"/>
  </protectedRanges>
  <conditionalFormatting sqref="E2">
    <cfRule type="top10" dxfId="472" priority="25" rank="1"/>
  </conditionalFormatting>
  <conditionalFormatting sqref="H2">
    <cfRule type="top10" dxfId="471" priority="22" rank="1"/>
  </conditionalFormatting>
  <conditionalFormatting sqref="F2">
    <cfRule type="top10" dxfId="470" priority="20" rank="1"/>
  </conditionalFormatting>
  <conditionalFormatting sqref="G2">
    <cfRule type="top10" dxfId="469" priority="21" rank="1"/>
  </conditionalFormatting>
  <conditionalFormatting sqref="I2">
    <cfRule type="top10" dxfId="468" priority="23" rank="1"/>
  </conditionalFormatting>
  <conditionalFormatting sqref="J2">
    <cfRule type="top10" dxfId="467" priority="24" rank="1"/>
  </conditionalFormatting>
  <conditionalFormatting sqref="I3">
    <cfRule type="top10" dxfId="466" priority="19" rank="1"/>
  </conditionalFormatting>
  <conditionalFormatting sqref="H3">
    <cfRule type="top10" dxfId="465" priority="15" rank="1"/>
  </conditionalFormatting>
  <conditionalFormatting sqref="J3">
    <cfRule type="top10" dxfId="464" priority="16" rank="1"/>
  </conditionalFormatting>
  <conditionalFormatting sqref="G3">
    <cfRule type="top10" dxfId="463" priority="18" rank="1"/>
  </conditionalFormatting>
  <conditionalFormatting sqref="F3">
    <cfRule type="top10" dxfId="462" priority="17" rank="1"/>
  </conditionalFormatting>
  <conditionalFormatting sqref="E3">
    <cfRule type="top10" dxfId="461" priority="14" rank="1"/>
  </conditionalFormatting>
  <conditionalFormatting sqref="F4">
    <cfRule type="top10" dxfId="460" priority="7" rank="1"/>
  </conditionalFormatting>
  <conditionalFormatting sqref="I4">
    <cfRule type="top10" dxfId="459" priority="8" rank="1"/>
    <cfRule type="top10" dxfId="458" priority="9" rank="1"/>
  </conditionalFormatting>
  <conditionalFormatting sqref="E4">
    <cfRule type="top10" dxfId="457" priority="10" rank="1"/>
  </conditionalFormatting>
  <conditionalFormatting sqref="G4">
    <cfRule type="top10" dxfId="456" priority="11" rank="1"/>
  </conditionalFormatting>
  <conditionalFormatting sqref="H4">
    <cfRule type="top10" dxfId="455" priority="12" rank="1"/>
  </conditionalFormatting>
  <conditionalFormatting sqref="J4">
    <cfRule type="top10" dxfId="454" priority="13" rank="1"/>
  </conditionalFormatting>
  <conditionalFormatting sqref="I5">
    <cfRule type="top10" dxfId="453" priority="6" rank="1"/>
  </conditionalFormatting>
  <conditionalFormatting sqref="H5">
    <cfRule type="top10" dxfId="452" priority="2" rank="1"/>
  </conditionalFormatting>
  <conditionalFormatting sqref="J5">
    <cfRule type="top10" dxfId="451" priority="3" rank="1"/>
  </conditionalFormatting>
  <conditionalFormatting sqref="G5">
    <cfRule type="top10" dxfId="450" priority="5" rank="1"/>
  </conditionalFormatting>
  <conditionalFormatting sqref="F5">
    <cfRule type="top10" dxfId="449" priority="4" rank="1"/>
  </conditionalFormatting>
  <conditionalFormatting sqref="E5">
    <cfRule type="top10" dxfId="448" priority="1" rank="1"/>
  </conditionalFormatting>
  <hyperlinks>
    <hyperlink ref="Q1" location="'National Rankings'!A1" display="Return to Rankings" xr:uid="{EC261C47-4087-4D5E-ADD1-5EA096C7F879}"/>
  </hyperlink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555D75B-8B98-4973-8028-6AB584C7005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F440F-0AD9-412A-8213-17A30316FF09}">
  <sheetPr codeName="Sheet151"/>
  <dimension ref="A1:Q6"/>
  <sheetViews>
    <sheetView workbookViewId="0">
      <selection activeCell="A3" sqref="A3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20</v>
      </c>
      <c r="B2" s="10" t="s">
        <v>59</v>
      </c>
      <c r="C2" s="11">
        <v>44289</v>
      </c>
      <c r="D2" s="12" t="s">
        <v>58</v>
      </c>
      <c r="E2" s="13">
        <v>140</v>
      </c>
      <c r="F2" s="13">
        <v>157</v>
      </c>
      <c r="G2" s="13">
        <v>137</v>
      </c>
      <c r="H2" s="13">
        <v>155</v>
      </c>
      <c r="I2" s="13"/>
      <c r="J2" s="13"/>
      <c r="K2" s="14">
        <v>4</v>
      </c>
      <c r="L2" s="14">
        <v>589</v>
      </c>
      <c r="M2" s="15">
        <v>147.25</v>
      </c>
      <c r="N2" s="16">
        <v>5</v>
      </c>
      <c r="O2" s="17">
        <v>152.25</v>
      </c>
    </row>
    <row r="3" spans="1:17" x14ac:dyDescent="0.25">
      <c r="A3" s="9" t="s">
        <v>20</v>
      </c>
      <c r="B3" s="10" t="s">
        <v>59</v>
      </c>
      <c r="C3" s="11">
        <v>44415</v>
      </c>
      <c r="D3" s="12" t="s">
        <v>58</v>
      </c>
      <c r="E3" s="13">
        <v>155</v>
      </c>
      <c r="F3" s="13">
        <v>171</v>
      </c>
      <c r="G3" s="13">
        <v>160</v>
      </c>
      <c r="H3" s="13">
        <v>153</v>
      </c>
      <c r="I3" s="13"/>
      <c r="J3" s="13"/>
      <c r="K3" s="14">
        <v>4</v>
      </c>
      <c r="L3" s="14">
        <v>639</v>
      </c>
      <c r="M3" s="15">
        <v>159.75</v>
      </c>
      <c r="N3" s="16">
        <v>2</v>
      </c>
      <c r="O3" s="17">
        <v>161.75</v>
      </c>
    </row>
    <row r="6" spans="1:17" x14ac:dyDescent="0.25">
      <c r="K6" s="7">
        <f>SUM(K2:K5)</f>
        <v>8</v>
      </c>
      <c r="L6" s="7">
        <f>SUM(L2:L5)</f>
        <v>1228</v>
      </c>
      <c r="M6" s="8">
        <f>SUM(L6/K6)</f>
        <v>153.5</v>
      </c>
      <c r="N6" s="7">
        <f>SUM(N2:N5)</f>
        <v>7</v>
      </c>
      <c r="O6" s="8">
        <f>SUM(M6+N6)</f>
        <v>160.5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6"/>
    <protectedRange algorithmName="SHA-512" hashValue="ON39YdpmFHfN9f47KpiRvqrKx0V9+erV1CNkpWzYhW/Qyc6aT8rEyCrvauWSYGZK2ia3o7vd3akF07acHAFpOA==" saltValue="yVW9XmDwTqEnmpSGai0KYg==" spinCount="100000" sqref="D2" name="Range1_1_5"/>
  </protectedRanges>
  <conditionalFormatting sqref="I2">
    <cfRule type="top10" dxfId="447" priority="12" rank="1"/>
  </conditionalFormatting>
  <conditionalFormatting sqref="H2">
    <cfRule type="top10" dxfId="446" priority="8" rank="1"/>
  </conditionalFormatting>
  <conditionalFormatting sqref="J2">
    <cfRule type="top10" dxfId="445" priority="9" rank="1"/>
  </conditionalFormatting>
  <conditionalFormatting sqref="G2">
    <cfRule type="top10" dxfId="444" priority="11" rank="1"/>
  </conditionalFormatting>
  <conditionalFormatting sqref="F2">
    <cfRule type="top10" dxfId="443" priority="10" rank="1"/>
  </conditionalFormatting>
  <conditionalFormatting sqref="E2">
    <cfRule type="top10" dxfId="442" priority="7" rank="1"/>
  </conditionalFormatting>
  <conditionalFormatting sqref="E3">
    <cfRule type="top10" dxfId="441" priority="6" rank="1"/>
  </conditionalFormatting>
  <conditionalFormatting sqref="F3">
    <cfRule type="top10" dxfId="440" priority="5" rank="1"/>
  </conditionalFormatting>
  <conditionalFormatting sqref="G3">
    <cfRule type="top10" dxfId="439" priority="4" rank="1"/>
  </conditionalFormatting>
  <conditionalFormatting sqref="H3">
    <cfRule type="top10" dxfId="438" priority="3" rank="1"/>
  </conditionalFormatting>
  <conditionalFormatting sqref="I3">
    <cfRule type="top10" dxfId="437" priority="2" rank="1"/>
  </conditionalFormatting>
  <conditionalFormatting sqref="J3">
    <cfRule type="top10" dxfId="436" priority="1" rank="1"/>
  </conditionalFormatting>
  <hyperlinks>
    <hyperlink ref="Q1" location="'National Rankings'!A1" display="Return to Rankings" xr:uid="{C6134112-842C-464A-B363-1B3F67BAC8B6}"/>
  </hyperlink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5B011D5-DF94-434F-8069-9B699BCB262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B5AC1-8B3F-4E03-A02D-1A0A2F7B5163}">
  <dimension ref="A1:Q6"/>
  <sheetViews>
    <sheetView workbookViewId="0">
      <selection activeCell="D27" sqref="D2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60</v>
      </c>
      <c r="B2" s="10" t="s">
        <v>99</v>
      </c>
      <c r="C2" s="11">
        <v>44451</v>
      </c>
      <c r="D2" s="12" t="s">
        <v>57</v>
      </c>
      <c r="E2" s="13">
        <v>170</v>
      </c>
      <c r="F2" s="13">
        <v>181</v>
      </c>
      <c r="G2" s="13">
        <v>181</v>
      </c>
      <c r="H2" s="13">
        <v>189</v>
      </c>
      <c r="I2" s="13">
        <v>177</v>
      </c>
      <c r="J2" s="13">
        <v>182</v>
      </c>
      <c r="K2" s="14">
        <v>6</v>
      </c>
      <c r="L2" s="14">
        <v>1080</v>
      </c>
      <c r="M2" s="15">
        <v>180</v>
      </c>
      <c r="N2" s="16">
        <v>8</v>
      </c>
      <c r="O2" s="17">
        <v>188</v>
      </c>
    </row>
    <row r="3" spans="1:17" x14ac:dyDescent="0.25">
      <c r="A3" s="9" t="s">
        <v>60</v>
      </c>
      <c r="B3" s="10" t="s">
        <v>99</v>
      </c>
      <c r="C3" s="11">
        <v>44458</v>
      </c>
      <c r="D3" s="12" t="s">
        <v>24</v>
      </c>
      <c r="E3" s="13">
        <v>184</v>
      </c>
      <c r="F3" s="13">
        <v>181</v>
      </c>
      <c r="G3" s="13">
        <v>183</v>
      </c>
      <c r="H3" s="13">
        <v>189</v>
      </c>
      <c r="I3" s="13"/>
      <c r="J3" s="13"/>
      <c r="K3" s="14">
        <v>4</v>
      </c>
      <c r="L3" s="14">
        <v>737</v>
      </c>
      <c r="M3" s="15">
        <v>184.25</v>
      </c>
      <c r="N3" s="16">
        <v>6</v>
      </c>
      <c r="O3" s="17">
        <v>190.25</v>
      </c>
    </row>
    <row r="6" spans="1:17" x14ac:dyDescent="0.25">
      <c r="K6" s="7">
        <f>SUM(K2:K5)</f>
        <v>10</v>
      </c>
      <c r="L6" s="7">
        <f>SUM(L2:L5)</f>
        <v>1817</v>
      </c>
      <c r="M6" s="8">
        <f>SUM(L6/K6)</f>
        <v>181.7</v>
      </c>
      <c r="N6" s="7">
        <f>SUM(N2:N5)</f>
        <v>14</v>
      </c>
      <c r="O6" s="8">
        <f>SUM(M6+N6)</f>
        <v>195.7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5_3_1"/>
    <protectedRange algorithmName="SHA-512" hashValue="ON39YdpmFHfN9f47KpiRvqrKx0V9+erV1CNkpWzYhW/Qyc6aT8rEyCrvauWSYGZK2ia3o7vd3akF07acHAFpOA==" saltValue="yVW9XmDwTqEnmpSGai0KYg==" spinCount="100000" sqref="D2" name="Range1_1_3_3_1"/>
    <protectedRange algorithmName="SHA-512" hashValue="ON39YdpmFHfN9f47KpiRvqrKx0V9+erV1CNkpWzYhW/Qyc6aT8rEyCrvauWSYGZK2ia3o7vd3akF07acHAFpOA==" saltValue="yVW9XmDwTqEnmpSGai0KYg==" spinCount="100000" sqref="E3:J3 B3:C3" name="Range1_5_3_2"/>
    <protectedRange algorithmName="SHA-512" hashValue="ON39YdpmFHfN9f47KpiRvqrKx0V9+erV1CNkpWzYhW/Qyc6aT8rEyCrvauWSYGZK2ia3o7vd3akF07acHAFpOA==" saltValue="yVW9XmDwTqEnmpSGai0KYg==" spinCount="100000" sqref="D3" name="Range1_1_3_3_2"/>
  </protectedRanges>
  <conditionalFormatting sqref="H2">
    <cfRule type="top10" dxfId="435" priority="8" rank="1"/>
  </conditionalFormatting>
  <conditionalFormatting sqref="J2">
    <cfRule type="top10" dxfId="434" priority="9" rank="1"/>
  </conditionalFormatting>
  <conditionalFormatting sqref="I2">
    <cfRule type="top10" dxfId="433" priority="7" rank="1"/>
  </conditionalFormatting>
  <conditionalFormatting sqref="G2">
    <cfRule type="top10" dxfId="432" priority="10" rank="1"/>
  </conditionalFormatting>
  <conditionalFormatting sqref="F2">
    <cfRule type="top10" dxfId="431" priority="11" rank="1"/>
  </conditionalFormatting>
  <conditionalFormatting sqref="E2">
    <cfRule type="top10" dxfId="430" priority="12" rank="1"/>
  </conditionalFormatting>
  <conditionalFormatting sqref="I3">
    <cfRule type="top10" dxfId="429" priority="1" rank="1"/>
  </conditionalFormatting>
  <conditionalFormatting sqref="H3">
    <cfRule type="top10" dxfId="428" priority="2" rank="1"/>
  </conditionalFormatting>
  <conditionalFormatting sqref="J3">
    <cfRule type="top10" dxfId="427" priority="3" rank="1"/>
  </conditionalFormatting>
  <conditionalFormatting sqref="G3">
    <cfRule type="top10" dxfId="426" priority="4" rank="1"/>
  </conditionalFormatting>
  <conditionalFormatting sqref="F3">
    <cfRule type="top10" dxfId="425" priority="5" rank="1"/>
  </conditionalFormatting>
  <conditionalFormatting sqref="E3">
    <cfRule type="top10" dxfId="424" priority="6" rank="1"/>
  </conditionalFormatting>
  <hyperlinks>
    <hyperlink ref="Q1" location="'National Rankings'!A1" display="Return to Rankings" xr:uid="{3D0C1AA8-2589-4E54-93EF-39847CB3B1B9}"/>
  </hyperlink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670323E-01F5-408F-9F26-90980823F33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07F2E-398F-4E87-AF8A-2CF6E94390FF}">
  <sheetPr codeName="Sheet75"/>
  <dimension ref="A1:Q5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20</v>
      </c>
      <c r="B2" s="10" t="s">
        <v>46</v>
      </c>
      <c r="C2" s="11">
        <v>44282</v>
      </c>
      <c r="D2" s="12" t="s">
        <v>32</v>
      </c>
      <c r="E2" s="13">
        <v>167</v>
      </c>
      <c r="F2" s="13">
        <v>161</v>
      </c>
      <c r="G2" s="13">
        <v>166</v>
      </c>
      <c r="H2" s="13">
        <v>159</v>
      </c>
      <c r="I2" s="13"/>
      <c r="J2" s="13"/>
      <c r="K2" s="14">
        <v>4</v>
      </c>
      <c r="L2" s="14">
        <v>653</v>
      </c>
      <c r="M2" s="15">
        <v>163.25</v>
      </c>
      <c r="N2" s="16">
        <v>2</v>
      </c>
      <c r="O2" s="17">
        <v>165.25</v>
      </c>
    </row>
    <row r="5" spans="1:17" x14ac:dyDescent="0.25">
      <c r="K5" s="7">
        <f>SUM(K2:K4)</f>
        <v>4</v>
      </c>
      <c r="L5" s="7">
        <f>SUM(L2:L4)</f>
        <v>653</v>
      </c>
      <c r="M5" s="8">
        <f>SUM(L5/K5)</f>
        <v>163.25</v>
      </c>
      <c r="N5" s="7">
        <f>SUM(N2:N4)</f>
        <v>2</v>
      </c>
      <c r="O5" s="8">
        <f>SUM(M5+N5)</f>
        <v>165.25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5_1"/>
    <protectedRange algorithmName="SHA-512" hashValue="ON39YdpmFHfN9f47KpiRvqrKx0V9+erV1CNkpWzYhW/Qyc6aT8rEyCrvauWSYGZK2ia3o7vd3akF07acHAFpOA==" saltValue="yVW9XmDwTqEnmpSGai0KYg==" spinCount="100000" sqref="D2" name="Range1_1_3_1"/>
  </protectedRanges>
  <conditionalFormatting sqref="I2">
    <cfRule type="top10" dxfId="423" priority="6" rank="1"/>
  </conditionalFormatting>
  <conditionalFormatting sqref="H2">
    <cfRule type="top10" dxfId="422" priority="2" rank="1"/>
  </conditionalFormatting>
  <conditionalFormatting sqref="J2">
    <cfRule type="top10" dxfId="421" priority="3" rank="1"/>
  </conditionalFormatting>
  <conditionalFormatting sqref="G2">
    <cfRule type="top10" dxfId="420" priority="5" rank="1"/>
  </conditionalFormatting>
  <conditionalFormatting sqref="F2">
    <cfRule type="top10" dxfId="419" priority="4" rank="1"/>
  </conditionalFormatting>
  <conditionalFormatting sqref="E2">
    <cfRule type="top10" dxfId="418" priority="1" rank="1"/>
  </conditionalFormatting>
  <hyperlinks>
    <hyperlink ref="Q1" location="'National Rankings'!A1" display="Return to Rankings" xr:uid="{4B92751D-0ABE-4363-88A7-10FEDF948FCC}"/>
  </hyperlink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2FC0BE1-AE3B-4986-9508-1BBA90BEA53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7E3BD-CB51-4351-8D52-4C895B8BB86A}">
  <dimension ref="A1:Q5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20</v>
      </c>
      <c r="B2" s="10" t="s">
        <v>96</v>
      </c>
      <c r="C2" s="11">
        <v>44443</v>
      </c>
      <c r="D2" s="12" t="s">
        <v>93</v>
      </c>
      <c r="E2" s="13">
        <v>147</v>
      </c>
      <c r="F2" s="13">
        <v>163</v>
      </c>
      <c r="G2" s="13">
        <v>136</v>
      </c>
      <c r="H2" s="13">
        <v>0</v>
      </c>
      <c r="I2" s="13">
        <v>0</v>
      </c>
      <c r="J2" s="13">
        <v>0</v>
      </c>
      <c r="K2" s="14">
        <f t="shared" ref="K2" si="0">COUNT(E2:J2)</f>
        <v>6</v>
      </c>
      <c r="L2" s="14">
        <f t="shared" ref="L2" si="1">SUM(E2:J2)</f>
        <v>446</v>
      </c>
      <c r="M2" s="15">
        <f t="shared" ref="M2" si="2">AVERAGE(E2:J2)</f>
        <v>74.333333333333329</v>
      </c>
      <c r="N2" s="16">
        <v>4</v>
      </c>
      <c r="O2" s="17">
        <f t="shared" ref="O2" si="3">SUM(M2,N2)</f>
        <v>78.333333333333329</v>
      </c>
    </row>
    <row r="5" spans="1:17" x14ac:dyDescent="0.25">
      <c r="K5" s="7">
        <f>SUM(K2:K4)</f>
        <v>6</v>
      </c>
      <c r="L5" s="7">
        <f>SUM(L2:L4)</f>
        <v>446</v>
      </c>
      <c r="M5" s="8">
        <f>SUM(L5/K5)</f>
        <v>74.333333333333329</v>
      </c>
      <c r="N5" s="7">
        <f>SUM(N2:N4)</f>
        <v>4</v>
      </c>
      <c r="O5" s="8">
        <f>SUM(M5+N5)</f>
        <v>78.333333333333329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</protectedRanges>
  <conditionalFormatting sqref="E2">
    <cfRule type="top10" dxfId="417" priority="6" rank="1"/>
  </conditionalFormatting>
  <conditionalFormatting sqref="F2">
    <cfRule type="top10" dxfId="416" priority="5" rank="1"/>
  </conditionalFormatting>
  <conditionalFormatting sqref="G2">
    <cfRule type="top10" dxfId="415" priority="4" rank="1"/>
  </conditionalFormatting>
  <conditionalFormatting sqref="H2">
    <cfRule type="top10" dxfId="414" priority="3" rank="1"/>
  </conditionalFormatting>
  <conditionalFormatting sqref="I2">
    <cfRule type="top10" dxfId="413" priority="2" rank="1"/>
  </conditionalFormatting>
  <conditionalFormatting sqref="J2">
    <cfRule type="top10" dxfId="412" priority="1" rank="1"/>
  </conditionalFormatting>
  <hyperlinks>
    <hyperlink ref="Q1" location="'National Rankings'!A1" display="Return to Rankings" xr:uid="{6F2EDE12-E57A-4ADA-B7A0-B219B6F12D85}"/>
  </hyperlink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D62D3B4-833A-4B0E-8A2C-18D2F0FFAA4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2D3D0-258E-47E5-AE73-F3C86F6AD4E4}">
  <sheetPr codeName="Sheet155"/>
  <dimension ref="A1:Q14"/>
  <sheetViews>
    <sheetView workbookViewId="0">
      <selection activeCell="B25" sqref="B2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60</v>
      </c>
      <c r="B2" s="10" t="s">
        <v>62</v>
      </c>
      <c r="C2" s="11">
        <v>44311</v>
      </c>
      <c r="D2" s="12" t="s">
        <v>45</v>
      </c>
      <c r="E2" s="13">
        <v>186</v>
      </c>
      <c r="F2" s="13">
        <v>187</v>
      </c>
      <c r="G2" s="13">
        <v>183</v>
      </c>
      <c r="H2" s="13">
        <v>182</v>
      </c>
      <c r="I2" s="13"/>
      <c r="J2" s="13"/>
      <c r="K2" s="14">
        <v>4</v>
      </c>
      <c r="L2" s="14">
        <v>738</v>
      </c>
      <c r="M2" s="15">
        <v>184.5</v>
      </c>
      <c r="N2" s="16">
        <v>4</v>
      </c>
      <c r="O2" s="17">
        <v>188.5</v>
      </c>
    </row>
    <row r="3" spans="1:17" x14ac:dyDescent="0.25">
      <c r="A3" s="9" t="s">
        <v>60</v>
      </c>
      <c r="B3" s="10" t="s">
        <v>62</v>
      </c>
      <c r="C3" s="11">
        <v>44310</v>
      </c>
      <c r="D3" s="12" t="s">
        <v>45</v>
      </c>
      <c r="E3" s="13">
        <v>189</v>
      </c>
      <c r="F3" s="13">
        <v>191</v>
      </c>
      <c r="G3" s="13">
        <v>182</v>
      </c>
      <c r="H3" s="13">
        <v>179</v>
      </c>
      <c r="I3" s="13">
        <v>186</v>
      </c>
      <c r="J3" s="13">
        <v>179</v>
      </c>
      <c r="K3" s="14">
        <v>6</v>
      </c>
      <c r="L3" s="14">
        <v>1106</v>
      </c>
      <c r="M3" s="15">
        <v>184.33333333333334</v>
      </c>
      <c r="N3" s="16">
        <v>16</v>
      </c>
      <c r="O3" s="17">
        <v>200.33333333333334</v>
      </c>
    </row>
    <row r="4" spans="1:17" x14ac:dyDescent="0.25">
      <c r="A4" s="9" t="s">
        <v>60</v>
      </c>
      <c r="B4" s="10" t="s">
        <v>62</v>
      </c>
      <c r="C4" s="11">
        <v>44338</v>
      </c>
      <c r="D4" s="12" t="s">
        <v>72</v>
      </c>
      <c r="E4" s="13">
        <v>195</v>
      </c>
      <c r="F4" s="13">
        <v>183</v>
      </c>
      <c r="G4" s="13">
        <v>178</v>
      </c>
      <c r="H4" s="13">
        <v>187</v>
      </c>
      <c r="I4" s="13"/>
      <c r="J4" s="13"/>
      <c r="K4" s="14">
        <v>4</v>
      </c>
      <c r="L4" s="14">
        <v>743</v>
      </c>
      <c r="M4" s="15">
        <v>185.75</v>
      </c>
      <c r="N4" s="16">
        <v>9</v>
      </c>
      <c r="O4" s="17">
        <v>194.75</v>
      </c>
    </row>
    <row r="5" spans="1:17" x14ac:dyDescent="0.25">
      <c r="A5" s="9" t="s">
        <v>60</v>
      </c>
      <c r="B5" s="10" t="s">
        <v>62</v>
      </c>
      <c r="C5" s="11">
        <v>44001</v>
      </c>
      <c r="D5" s="12" t="s">
        <v>72</v>
      </c>
      <c r="E5" s="13">
        <v>180</v>
      </c>
      <c r="F5" s="13">
        <v>179</v>
      </c>
      <c r="G5" s="13">
        <v>193</v>
      </c>
      <c r="H5" s="13">
        <v>188</v>
      </c>
      <c r="I5" s="13">
        <v>189</v>
      </c>
      <c r="J5" s="13">
        <v>186.01</v>
      </c>
      <c r="K5" s="14">
        <v>6</v>
      </c>
      <c r="L5" s="14">
        <v>1115.01</v>
      </c>
      <c r="M5" s="15">
        <v>185.83500000000001</v>
      </c>
      <c r="N5" s="16">
        <v>16</v>
      </c>
      <c r="O5" s="17">
        <v>201.83500000000001</v>
      </c>
    </row>
    <row r="6" spans="1:17" x14ac:dyDescent="0.25">
      <c r="A6" s="9" t="s">
        <v>60</v>
      </c>
      <c r="B6" s="10" t="s">
        <v>62</v>
      </c>
      <c r="C6" s="11">
        <v>44394</v>
      </c>
      <c r="D6" s="12" t="s">
        <v>72</v>
      </c>
      <c r="E6" s="13">
        <v>185</v>
      </c>
      <c r="F6" s="13">
        <v>189</v>
      </c>
      <c r="G6" s="13">
        <v>191</v>
      </c>
      <c r="H6" s="13">
        <v>183</v>
      </c>
      <c r="I6" s="13"/>
      <c r="J6" s="13"/>
      <c r="K6" s="14">
        <v>4</v>
      </c>
      <c r="L6" s="14">
        <v>748</v>
      </c>
      <c r="M6" s="15">
        <v>187</v>
      </c>
      <c r="N6" s="16">
        <v>11</v>
      </c>
      <c r="O6" s="17">
        <v>198</v>
      </c>
    </row>
    <row r="7" spans="1:17" x14ac:dyDescent="0.25">
      <c r="A7" s="9" t="s">
        <v>23</v>
      </c>
      <c r="B7" s="10" t="s">
        <v>62</v>
      </c>
      <c r="C7" s="11">
        <v>44380</v>
      </c>
      <c r="D7" s="12" t="s">
        <v>58</v>
      </c>
      <c r="E7" s="13">
        <v>186</v>
      </c>
      <c r="F7" s="13">
        <v>185</v>
      </c>
      <c r="G7" s="13">
        <v>183</v>
      </c>
      <c r="H7" s="13">
        <v>181</v>
      </c>
      <c r="I7" s="13">
        <v>187</v>
      </c>
      <c r="J7" s="13">
        <v>179</v>
      </c>
      <c r="K7" s="14">
        <v>6</v>
      </c>
      <c r="L7" s="14">
        <v>1101</v>
      </c>
      <c r="M7" s="15">
        <v>183.5</v>
      </c>
      <c r="N7" s="16">
        <v>22</v>
      </c>
      <c r="O7" s="17">
        <f>SUM(M7:N7)</f>
        <v>205.5</v>
      </c>
    </row>
    <row r="8" spans="1:17" x14ac:dyDescent="0.25">
      <c r="A8" s="9" t="s">
        <v>20</v>
      </c>
      <c r="B8" s="10" t="s">
        <v>62</v>
      </c>
      <c r="C8" s="11">
        <v>44416</v>
      </c>
      <c r="D8" s="12" t="s">
        <v>49</v>
      </c>
      <c r="E8" s="13">
        <v>181</v>
      </c>
      <c r="F8" s="13">
        <v>183</v>
      </c>
      <c r="G8" s="13">
        <v>186</v>
      </c>
      <c r="H8" s="13">
        <v>183</v>
      </c>
      <c r="I8" s="13">
        <v>184</v>
      </c>
      <c r="J8" s="13">
        <v>182</v>
      </c>
      <c r="K8" s="14">
        <v>6</v>
      </c>
      <c r="L8" s="14">
        <v>1099</v>
      </c>
      <c r="M8" s="15">
        <v>183.16666666666666</v>
      </c>
      <c r="N8" s="16">
        <v>2</v>
      </c>
      <c r="O8" s="17">
        <v>185.16666666666666</v>
      </c>
    </row>
    <row r="9" spans="1:17" x14ac:dyDescent="0.25">
      <c r="A9" s="9" t="s">
        <v>60</v>
      </c>
      <c r="B9" s="10" t="s">
        <v>62</v>
      </c>
      <c r="C9" s="11">
        <v>44429</v>
      </c>
      <c r="D9" s="12" t="s">
        <v>72</v>
      </c>
      <c r="E9" s="13">
        <v>183</v>
      </c>
      <c r="F9" s="13">
        <v>181</v>
      </c>
      <c r="G9" s="13">
        <v>184</v>
      </c>
      <c r="H9" s="13">
        <v>182</v>
      </c>
      <c r="I9" s="13">
        <v>186</v>
      </c>
      <c r="J9" s="13">
        <v>187</v>
      </c>
      <c r="K9" s="14">
        <v>6</v>
      </c>
      <c r="L9" s="14">
        <v>1103</v>
      </c>
      <c r="M9" s="15">
        <v>183.83333333333334</v>
      </c>
      <c r="N9" s="16">
        <v>16</v>
      </c>
      <c r="O9" s="17">
        <v>199.83333333333334</v>
      </c>
    </row>
    <row r="10" spans="1:17" ht="15.75" x14ac:dyDescent="0.25">
      <c r="A10" s="9" t="s">
        <v>20</v>
      </c>
      <c r="B10" s="10" t="s">
        <v>62</v>
      </c>
      <c r="C10" s="11">
        <v>44443</v>
      </c>
      <c r="D10" s="12" t="s">
        <v>92</v>
      </c>
      <c r="E10" s="54">
        <v>187.001</v>
      </c>
      <c r="F10" s="13">
        <v>186</v>
      </c>
      <c r="G10" s="13">
        <v>184</v>
      </c>
      <c r="H10" s="13">
        <v>185.001</v>
      </c>
      <c r="I10" s="13">
        <v>183</v>
      </c>
      <c r="J10" s="54">
        <v>189</v>
      </c>
      <c r="K10" s="14">
        <f t="shared" ref="K10" si="0">COUNT(E10:J10)</f>
        <v>6</v>
      </c>
      <c r="L10" s="14">
        <f t="shared" ref="L10" si="1">SUM(E10:J10)</f>
        <v>1114.002</v>
      </c>
      <c r="M10" s="15">
        <f t="shared" ref="M10" si="2">AVERAGE(E10:J10)</f>
        <v>185.667</v>
      </c>
      <c r="N10" s="16">
        <v>16</v>
      </c>
      <c r="O10" s="17">
        <f t="shared" ref="O10" si="3">SUM(M10,N10)</f>
        <v>201.667</v>
      </c>
    </row>
    <row r="11" spans="1:17" x14ac:dyDescent="0.25">
      <c r="A11" s="9" t="s">
        <v>60</v>
      </c>
      <c r="B11" s="10" t="s">
        <v>62</v>
      </c>
      <c r="C11" s="11">
        <v>44451</v>
      </c>
      <c r="D11" s="12" t="s">
        <v>57</v>
      </c>
      <c r="E11" s="13">
        <v>186</v>
      </c>
      <c r="F11" s="13">
        <v>187</v>
      </c>
      <c r="G11" s="13">
        <v>191</v>
      </c>
      <c r="H11" s="13">
        <v>185</v>
      </c>
      <c r="I11" s="13">
        <v>191</v>
      </c>
      <c r="J11" s="13">
        <v>191</v>
      </c>
      <c r="K11" s="14">
        <v>6</v>
      </c>
      <c r="L11" s="14">
        <v>1131</v>
      </c>
      <c r="M11" s="15">
        <v>188.5</v>
      </c>
      <c r="N11" s="16">
        <v>26</v>
      </c>
      <c r="O11" s="17">
        <v>214.5</v>
      </c>
    </row>
    <row r="12" spans="1:17" x14ac:dyDescent="0.25">
      <c r="A12" s="9" t="s">
        <v>60</v>
      </c>
      <c r="B12" s="10" t="s">
        <v>62</v>
      </c>
      <c r="C12" s="11">
        <v>44457</v>
      </c>
      <c r="D12" s="12" t="s">
        <v>72</v>
      </c>
      <c r="E12" s="13">
        <v>178</v>
      </c>
      <c r="F12" s="13">
        <v>185</v>
      </c>
      <c r="G12" s="13">
        <v>185</v>
      </c>
      <c r="H12" s="13">
        <v>182</v>
      </c>
      <c r="I12" s="13"/>
      <c r="J12" s="13"/>
      <c r="K12" s="14">
        <v>4</v>
      </c>
      <c r="L12" s="14">
        <v>730</v>
      </c>
      <c r="M12" s="15">
        <v>182.5</v>
      </c>
      <c r="N12" s="16">
        <v>4</v>
      </c>
      <c r="O12" s="17">
        <v>186.5</v>
      </c>
    </row>
    <row r="14" spans="1:17" x14ac:dyDescent="0.25">
      <c r="K14" s="7">
        <f>SUM(K2:K13)</f>
        <v>58</v>
      </c>
      <c r="L14" s="7">
        <f>SUM(L2:L13)</f>
        <v>10728.012000000001</v>
      </c>
      <c r="M14" s="8">
        <f>SUM(L14/K14)</f>
        <v>184.96572413793103</v>
      </c>
      <c r="N14" s="7">
        <f>SUM(N2:N13)</f>
        <v>142</v>
      </c>
      <c r="O14" s="8">
        <f>SUM(M14+N14)</f>
        <v>326.96572413793103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5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3:J3 B3:C3" name="Range1_11"/>
    <protectedRange algorithmName="SHA-512" hashValue="ON39YdpmFHfN9f47KpiRvqrKx0V9+erV1CNkpWzYhW/Qyc6aT8rEyCrvauWSYGZK2ia3o7vd3akF07acHAFpOA==" saltValue="yVW9XmDwTqEnmpSGai0KYg==" spinCount="100000" sqref="D4" name="Range1_1_15"/>
    <protectedRange algorithmName="SHA-512" hashValue="ON39YdpmFHfN9f47KpiRvqrKx0V9+erV1CNkpWzYhW/Qyc6aT8rEyCrvauWSYGZK2ia3o7vd3akF07acHAFpOA==" saltValue="yVW9XmDwTqEnmpSGai0KYg==" spinCount="100000" sqref="E5:J5 B5:C5" name="Range1_5_1"/>
    <protectedRange algorithmName="SHA-512" hashValue="ON39YdpmFHfN9f47KpiRvqrKx0V9+erV1CNkpWzYhW/Qyc6aT8rEyCrvauWSYGZK2ia3o7vd3akF07acHAFpOA==" saltValue="yVW9XmDwTqEnmpSGai0KYg==" spinCount="100000" sqref="D5" name="Range1_1_3"/>
    <protectedRange algorithmName="SHA-512" hashValue="ON39YdpmFHfN9f47KpiRvqrKx0V9+erV1CNkpWzYhW/Qyc6aT8rEyCrvauWSYGZK2ia3o7vd3akF07acHAFpOA==" saltValue="yVW9XmDwTqEnmpSGai0KYg==" spinCount="100000" sqref="E6:J6 B6:C6" name="Range1_9"/>
    <protectedRange algorithmName="SHA-512" hashValue="ON39YdpmFHfN9f47KpiRvqrKx0V9+erV1CNkpWzYhW/Qyc6aT8rEyCrvauWSYGZK2ia3o7vd3akF07acHAFpOA==" saltValue="yVW9XmDwTqEnmpSGai0KYg==" spinCount="100000" sqref="D6" name="Range1_1_7"/>
    <protectedRange algorithmName="SHA-512" hashValue="ON39YdpmFHfN9f47KpiRvqrKx0V9+erV1CNkpWzYhW/Qyc6aT8rEyCrvauWSYGZK2ia3o7vd3akF07acHAFpOA==" saltValue="yVW9XmDwTqEnmpSGai0KYg==" spinCount="100000" sqref="C8" name="Range1_47"/>
    <protectedRange algorithmName="SHA-512" hashValue="ON39YdpmFHfN9f47KpiRvqrKx0V9+erV1CNkpWzYhW/Qyc6aT8rEyCrvauWSYGZK2ia3o7vd3akF07acHAFpOA==" saltValue="yVW9XmDwTqEnmpSGai0KYg==" spinCount="100000" sqref="B8 E8:J8" name="Range1_48"/>
    <protectedRange algorithmName="SHA-512" hashValue="ON39YdpmFHfN9f47KpiRvqrKx0V9+erV1CNkpWzYhW/Qyc6aT8rEyCrvauWSYGZK2ia3o7vd3akF07acHAFpOA==" saltValue="yVW9XmDwTqEnmpSGai0KYg==" spinCount="100000" sqref="D8" name="Range1_1_39"/>
    <protectedRange algorithmName="SHA-512" hashValue="ON39YdpmFHfN9f47KpiRvqrKx0V9+erV1CNkpWzYhW/Qyc6aT8rEyCrvauWSYGZK2ia3o7vd3akF07acHAFpOA==" saltValue="yVW9XmDwTqEnmpSGai0KYg==" spinCount="100000" sqref="E7:J7 B7:C7" name="Range1_9_7_1"/>
    <protectedRange algorithmName="SHA-512" hashValue="ON39YdpmFHfN9f47KpiRvqrKx0V9+erV1CNkpWzYhW/Qyc6aT8rEyCrvauWSYGZK2ia3o7vd3akF07acHAFpOA==" saltValue="yVW9XmDwTqEnmpSGai0KYg==" spinCount="100000" sqref="D7" name="Range1_1_7_2_1"/>
    <protectedRange algorithmName="SHA-512" hashValue="ON39YdpmFHfN9f47KpiRvqrKx0V9+erV1CNkpWzYhW/Qyc6aT8rEyCrvauWSYGZK2ia3o7vd3akF07acHAFpOA==" saltValue="yVW9XmDwTqEnmpSGai0KYg==" spinCount="100000" sqref="B9:C9" name="Range1_1_2_2_1_1_17"/>
    <protectedRange algorithmName="SHA-512" hashValue="ON39YdpmFHfN9f47KpiRvqrKx0V9+erV1CNkpWzYhW/Qyc6aT8rEyCrvauWSYGZK2ia3o7vd3akF07acHAFpOA==" saltValue="yVW9XmDwTqEnmpSGai0KYg==" spinCount="100000" sqref="D9" name="Range1_1_1_2_1_1_1_15"/>
    <protectedRange algorithmName="SHA-512" hashValue="ON39YdpmFHfN9f47KpiRvqrKx0V9+erV1CNkpWzYhW/Qyc6aT8rEyCrvauWSYGZK2ia3o7vd3akF07acHAFpOA==" saltValue="yVW9XmDwTqEnmpSGai0KYg==" spinCount="100000" sqref="E9:J9" name="Range1_4_2_1_1_16"/>
    <protectedRange algorithmName="SHA-512" hashValue="ON39YdpmFHfN9f47KpiRvqrKx0V9+erV1CNkpWzYhW/Qyc6aT8rEyCrvauWSYGZK2ia3o7vd3akF07acHAFpOA==" saltValue="yVW9XmDwTqEnmpSGai0KYg==" spinCount="100000" sqref="B10:C10 E10:J10" name="Range1_4"/>
    <protectedRange algorithmName="SHA-512" hashValue="ON39YdpmFHfN9f47KpiRvqrKx0V9+erV1CNkpWzYhW/Qyc6aT8rEyCrvauWSYGZK2ia3o7vd3akF07acHAFpOA==" saltValue="yVW9XmDwTqEnmpSGai0KYg==" spinCount="100000" sqref="D10" name="Range1_1_2_1"/>
    <protectedRange algorithmName="SHA-512" hashValue="ON39YdpmFHfN9f47KpiRvqrKx0V9+erV1CNkpWzYhW/Qyc6aT8rEyCrvauWSYGZK2ia3o7vd3akF07acHAFpOA==" saltValue="yVW9XmDwTqEnmpSGai0KYg==" spinCount="100000" sqref="B11:C12 E11:J12" name="Range1_5_3"/>
    <protectedRange algorithmName="SHA-512" hashValue="ON39YdpmFHfN9f47KpiRvqrKx0V9+erV1CNkpWzYhW/Qyc6aT8rEyCrvauWSYGZK2ia3o7vd3akF07acHAFpOA==" saltValue="yVW9XmDwTqEnmpSGai0KYg==" spinCount="100000" sqref="D11:D12" name="Range1_1_3_3"/>
  </protectedRanges>
  <conditionalFormatting sqref="E2">
    <cfRule type="top10" dxfId="411" priority="60" rank="1"/>
  </conditionalFormatting>
  <conditionalFormatting sqref="F2">
    <cfRule type="top10" dxfId="410" priority="59" rank="1"/>
  </conditionalFormatting>
  <conditionalFormatting sqref="G2">
    <cfRule type="top10" dxfId="409" priority="58" rank="1"/>
  </conditionalFormatting>
  <conditionalFormatting sqref="H2">
    <cfRule type="top10" dxfId="408" priority="57" rank="1"/>
  </conditionalFormatting>
  <conditionalFormatting sqref="I2">
    <cfRule type="top10" dxfId="407" priority="56" rank="1"/>
  </conditionalFormatting>
  <conditionalFormatting sqref="J2">
    <cfRule type="top10" dxfId="406" priority="55" rank="1"/>
  </conditionalFormatting>
  <conditionalFormatting sqref="E3">
    <cfRule type="top10" dxfId="405" priority="54" rank="1"/>
  </conditionalFormatting>
  <conditionalFormatting sqref="F3">
    <cfRule type="top10" dxfId="404" priority="53" rank="1"/>
  </conditionalFormatting>
  <conditionalFormatting sqref="G3">
    <cfRule type="top10" dxfId="403" priority="52" rank="1"/>
  </conditionalFormatting>
  <conditionalFormatting sqref="H3">
    <cfRule type="top10" dxfId="402" priority="51" rank="1"/>
  </conditionalFormatting>
  <conditionalFormatting sqref="I3">
    <cfRule type="top10" dxfId="401" priority="50" rank="1"/>
  </conditionalFormatting>
  <conditionalFormatting sqref="J3">
    <cfRule type="top10" dxfId="400" priority="49" rank="1"/>
  </conditionalFormatting>
  <conditionalFormatting sqref="I4">
    <cfRule type="top10" dxfId="399" priority="48" rank="1"/>
  </conditionalFormatting>
  <conditionalFormatting sqref="H4">
    <cfRule type="top10" dxfId="398" priority="44" rank="1"/>
  </conditionalFormatting>
  <conditionalFormatting sqref="J4">
    <cfRule type="top10" dxfId="397" priority="45" rank="1"/>
  </conditionalFormatting>
  <conditionalFormatting sqref="G4">
    <cfRule type="top10" dxfId="396" priority="47" rank="1"/>
  </conditionalFormatting>
  <conditionalFormatting sqref="F4">
    <cfRule type="top10" dxfId="395" priority="46" rank="1"/>
  </conditionalFormatting>
  <conditionalFormatting sqref="E4">
    <cfRule type="top10" dxfId="394" priority="43" rank="1"/>
  </conditionalFormatting>
  <conditionalFormatting sqref="I5">
    <cfRule type="top10" dxfId="393" priority="42" rank="1"/>
  </conditionalFormatting>
  <conditionalFormatting sqref="H5">
    <cfRule type="top10" dxfId="392" priority="38" rank="1"/>
  </conditionalFormatting>
  <conditionalFormatting sqref="J5">
    <cfRule type="top10" dxfId="391" priority="39" rank="1"/>
  </conditionalFormatting>
  <conditionalFormatting sqref="G5">
    <cfRule type="top10" dxfId="390" priority="41" rank="1"/>
  </conditionalFormatting>
  <conditionalFormatting sqref="F5">
    <cfRule type="top10" dxfId="389" priority="40" rank="1"/>
  </conditionalFormatting>
  <conditionalFormatting sqref="E5">
    <cfRule type="top10" dxfId="388" priority="37" rank="1"/>
  </conditionalFormatting>
  <conditionalFormatting sqref="I6">
    <cfRule type="top10" dxfId="387" priority="36" rank="1"/>
  </conditionalFormatting>
  <conditionalFormatting sqref="H6">
    <cfRule type="top10" dxfId="386" priority="32" rank="1"/>
  </conditionalFormatting>
  <conditionalFormatting sqref="J6">
    <cfRule type="top10" dxfId="385" priority="33" rank="1"/>
  </conditionalFormatting>
  <conditionalFormatting sqref="G6">
    <cfRule type="top10" dxfId="384" priority="35" rank="1"/>
  </conditionalFormatting>
  <conditionalFormatting sqref="F6">
    <cfRule type="top10" dxfId="383" priority="34" rank="1"/>
  </conditionalFormatting>
  <conditionalFormatting sqref="E6">
    <cfRule type="top10" dxfId="382" priority="31" rank="1"/>
  </conditionalFormatting>
  <conditionalFormatting sqref="I8">
    <cfRule type="top10" dxfId="381" priority="19" rank="1"/>
  </conditionalFormatting>
  <conditionalFormatting sqref="H8">
    <cfRule type="top10" dxfId="380" priority="20" rank="1"/>
  </conditionalFormatting>
  <conditionalFormatting sqref="G8">
    <cfRule type="top10" dxfId="379" priority="21" rank="1"/>
  </conditionalFormatting>
  <conditionalFormatting sqref="F8">
    <cfRule type="top10" dxfId="378" priority="22" rank="1"/>
  </conditionalFormatting>
  <conditionalFormatting sqref="E8">
    <cfRule type="top10" dxfId="377" priority="23" rank="1"/>
  </conditionalFormatting>
  <conditionalFormatting sqref="J8">
    <cfRule type="top10" dxfId="376" priority="24" rank="1"/>
  </conditionalFormatting>
  <conditionalFormatting sqref="J7">
    <cfRule type="top10" dxfId="375" priority="13" rank="1"/>
  </conditionalFormatting>
  <conditionalFormatting sqref="I7">
    <cfRule type="top10" dxfId="374" priority="14" rank="1"/>
  </conditionalFormatting>
  <conditionalFormatting sqref="H7">
    <cfRule type="top10" dxfId="373" priority="15" rank="1"/>
  </conditionalFormatting>
  <conditionalFormatting sqref="G7">
    <cfRule type="top10" dxfId="372" priority="16" rank="1"/>
  </conditionalFormatting>
  <conditionalFormatting sqref="F7">
    <cfRule type="top10" dxfId="371" priority="17" rank="1"/>
  </conditionalFormatting>
  <conditionalFormatting sqref="E7">
    <cfRule type="top10" dxfId="370" priority="18" rank="1"/>
  </conditionalFormatting>
  <conditionalFormatting sqref="E9:E10">
    <cfRule type="top10" dxfId="369" priority="12" rank="1"/>
  </conditionalFormatting>
  <conditionalFormatting sqref="F9:F10">
    <cfRule type="top10" dxfId="368" priority="11" rank="1"/>
  </conditionalFormatting>
  <conditionalFormatting sqref="G9:G10">
    <cfRule type="top10" dxfId="367" priority="10" rank="1"/>
  </conditionalFormatting>
  <conditionalFormatting sqref="H9:H10">
    <cfRule type="top10" dxfId="366" priority="9" rank="1"/>
  </conditionalFormatting>
  <conditionalFormatting sqref="I9:I10">
    <cfRule type="top10" dxfId="365" priority="8" rank="1"/>
  </conditionalFormatting>
  <conditionalFormatting sqref="J9:J10">
    <cfRule type="top10" dxfId="364" priority="7" rank="1"/>
  </conditionalFormatting>
  <conditionalFormatting sqref="I11:I12">
    <cfRule type="top10" dxfId="363" priority="1" rank="1"/>
  </conditionalFormatting>
  <conditionalFormatting sqref="H11:H12">
    <cfRule type="top10" dxfId="362" priority="2" rank="1"/>
  </conditionalFormatting>
  <conditionalFormatting sqref="J11:J12">
    <cfRule type="top10" dxfId="361" priority="3" rank="1"/>
  </conditionalFormatting>
  <conditionalFormatting sqref="G11:G12">
    <cfRule type="top10" dxfId="360" priority="4" rank="1"/>
  </conditionalFormatting>
  <conditionalFormatting sqref="F11:F12">
    <cfRule type="top10" dxfId="359" priority="5" rank="1"/>
  </conditionalFormatting>
  <conditionalFormatting sqref="E11:E12">
    <cfRule type="top10" dxfId="358" priority="6" rank="1"/>
  </conditionalFormatting>
  <hyperlinks>
    <hyperlink ref="Q1" location="'National Rankings'!A1" display="Return to Rankings" xr:uid="{E654B163-C053-4BF8-B53D-BC4036FEA518}"/>
  </hyperlink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A231664-7E94-4218-B7E5-35BE60A8129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9401C-80A2-42B2-8629-A41B04852A79}">
  <sheetPr codeName="Sheet106"/>
  <dimension ref="A1:Q10"/>
  <sheetViews>
    <sheetView workbookViewId="0">
      <selection activeCell="A7" sqref="A7:O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20</v>
      </c>
      <c r="B2" s="10" t="s">
        <v>53</v>
      </c>
      <c r="C2" s="11">
        <v>44304</v>
      </c>
      <c r="D2" s="12" t="s">
        <v>49</v>
      </c>
      <c r="E2" s="13">
        <v>178</v>
      </c>
      <c r="F2" s="13">
        <v>183</v>
      </c>
      <c r="G2" s="13">
        <v>179</v>
      </c>
      <c r="H2" s="13">
        <v>188</v>
      </c>
      <c r="I2" s="13"/>
      <c r="J2" s="13"/>
      <c r="K2" s="14">
        <v>4</v>
      </c>
      <c r="L2" s="14">
        <v>728.1</v>
      </c>
      <c r="M2" s="15">
        <v>182</v>
      </c>
      <c r="N2" s="16">
        <v>5</v>
      </c>
      <c r="O2" s="17">
        <v>187</v>
      </c>
    </row>
    <row r="3" spans="1:17" x14ac:dyDescent="0.25">
      <c r="A3" s="9" t="s">
        <v>20</v>
      </c>
      <c r="B3" s="10" t="s">
        <v>53</v>
      </c>
      <c r="C3" s="11">
        <v>44360</v>
      </c>
      <c r="D3" s="12" t="s">
        <v>49</v>
      </c>
      <c r="E3" s="13">
        <v>173</v>
      </c>
      <c r="F3" s="13">
        <v>175</v>
      </c>
      <c r="G3" s="13">
        <v>181</v>
      </c>
      <c r="H3" s="13">
        <v>180</v>
      </c>
      <c r="I3" s="13"/>
      <c r="J3" s="13"/>
      <c r="K3" s="14">
        <v>4</v>
      </c>
      <c r="L3" s="14">
        <v>709</v>
      </c>
      <c r="M3" s="15">
        <v>177.25</v>
      </c>
      <c r="N3" s="16">
        <v>2</v>
      </c>
      <c r="O3" s="17">
        <v>179.25</v>
      </c>
    </row>
    <row r="4" spans="1:17" x14ac:dyDescent="0.25">
      <c r="A4" s="9" t="s">
        <v>20</v>
      </c>
      <c r="B4" s="10" t="s">
        <v>53</v>
      </c>
      <c r="C4" s="11">
        <v>44388</v>
      </c>
      <c r="D4" s="12" t="s">
        <v>49</v>
      </c>
      <c r="E4" s="13">
        <v>172</v>
      </c>
      <c r="F4" s="13">
        <v>181</v>
      </c>
      <c r="G4" s="13">
        <v>188</v>
      </c>
      <c r="H4" s="13">
        <v>179</v>
      </c>
      <c r="I4" s="13"/>
      <c r="J4" s="13"/>
      <c r="K4" s="14">
        <v>4</v>
      </c>
      <c r="L4" s="14">
        <v>720</v>
      </c>
      <c r="M4" s="15">
        <v>180</v>
      </c>
      <c r="N4" s="16">
        <v>7</v>
      </c>
      <c r="O4" s="17">
        <v>187</v>
      </c>
    </row>
    <row r="5" spans="1:17" x14ac:dyDescent="0.25">
      <c r="A5" s="9" t="s">
        <v>20</v>
      </c>
      <c r="B5" s="10" t="s">
        <v>53</v>
      </c>
      <c r="C5" s="11">
        <v>44416</v>
      </c>
      <c r="D5" s="12" t="s">
        <v>49</v>
      </c>
      <c r="E5" s="13">
        <v>182</v>
      </c>
      <c r="F5" s="13">
        <v>184</v>
      </c>
      <c r="G5" s="13">
        <v>187</v>
      </c>
      <c r="H5" s="13">
        <v>189</v>
      </c>
      <c r="I5" s="13">
        <v>175</v>
      </c>
      <c r="J5" s="13">
        <v>185</v>
      </c>
      <c r="K5" s="14">
        <v>6</v>
      </c>
      <c r="L5" s="14">
        <v>1102</v>
      </c>
      <c r="M5" s="15">
        <v>183.66666666666666</v>
      </c>
      <c r="N5" s="16">
        <v>4</v>
      </c>
      <c r="O5" s="17">
        <v>187.66666666666666</v>
      </c>
    </row>
    <row r="6" spans="1:17" x14ac:dyDescent="0.25">
      <c r="A6" s="9" t="s">
        <v>20</v>
      </c>
      <c r="B6" s="10" t="s">
        <v>53</v>
      </c>
      <c r="C6" s="11">
        <v>44451</v>
      </c>
      <c r="D6" s="12" t="s">
        <v>49</v>
      </c>
      <c r="E6" s="13">
        <v>172</v>
      </c>
      <c r="F6" s="13">
        <v>177</v>
      </c>
      <c r="G6" s="13">
        <v>172</v>
      </c>
      <c r="H6" s="13">
        <v>177</v>
      </c>
      <c r="I6" s="13">
        <v>180</v>
      </c>
      <c r="J6" s="13">
        <v>174</v>
      </c>
      <c r="K6" s="14">
        <v>6</v>
      </c>
      <c r="L6" s="14">
        <v>1052</v>
      </c>
      <c r="M6" s="15">
        <v>175.33333333333334</v>
      </c>
      <c r="N6" s="16">
        <v>4</v>
      </c>
      <c r="O6" s="17">
        <v>179.33333333333334</v>
      </c>
    </row>
    <row r="7" spans="1:17" x14ac:dyDescent="0.25">
      <c r="A7" s="9" t="s">
        <v>20</v>
      </c>
      <c r="B7" s="10" t="s">
        <v>53</v>
      </c>
      <c r="C7" s="11">
        <v>44479</v>
      </c>
      <c r="D7" s="12" t="s">
        <v>49</v>
      </c>
      <c r="E7" s="13">
        <v>174</v>
      </c>
      <c r="F7" s="13">
        <v>181</v>
      </c>
      <c r="G7" s="13">
        <v>186</v>
      </c>
      <c r="H7" s="13">
        <v>183</v>
      </c>
      <c r="I7" s="13"/>
      <c r="J7" s="13"/>
      <c r="K7" s="14">
        <v>4</v>
      </c>
      <c r="L7" s="14">
        <v>724</v>
      </c>
      <c r="M7" s="15">
        <v>181</v>
      </c>
      <c r="N7" s="16">
        <v>4</v>
      </c>
      <c r="O7" s="17">
        <v>185</v>
      </c>
    </row>
    <row r="10" spans="1:17" x14ac:dyDescent="0.25">
      <c r="K10" s="7">
        <f>SUM(K2:K9)</f>
        <v>28</v>
      </c>
      <c r="L10" s="7">
        <f>SUM(L2:L9)</f>
        <v>5035.1000000000004</v>
      </c>
      <c r="M10" s="8">
        <f>SUM(L10/K10)</f>
        <v>179.82500000000002</v>
      </c>
      <c r="N10" s="7">
        <f>SUM(N2:N9)</f>
        <v>26</v>
      </c>
      <c r="O10" s="8">
        <f>SUM(M10+N10)</f>
        <v>205.82500000000002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5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3:J3 B3:C3" name="Range1_11"/>
    <protectedRange algorithmName="SHA-512" hashValue="ON39YdpmFHfN9f47KpiRvqrKx0V9+erV1CNkpWzYhW/Qyc6aT8rEyCrvauWSYGZK2ia3o7vd3akF07acHAFpOA==" saltValue="yVW9XmDwTqEnmpSGai0KYg==" spinCount="100000" sqref="D3" name="Range1_1_8"/>
    <protectedRange algorithmName="SHA-512" hashValue="ON39YdpmFHfN9f47KpiRvqrKx0V9+erV1CNkpWzYhW/Qyc6aT8rEyCrvauWSYGZK2ia3o7vd3akF07acHAFpOA==" saltValue="yVW9XmDwTqEnmpSGai0KYg==" spinCount="100000" sqref="E4:J4 B4:C4" name="Range1_21"/>
    <protectedRange algorithmName="SHA-512" hashValue="ON39YdpmFHfN9f47KpiRvqrKx0V9+erV1CNkpWzYhW/Qyc6aT8rEyCrvauWSYGZK2ia3o7vd3akF07acHAFpOA==" saltValue="yVW9XmDwTqEnmpSGai0KYg==" spinCount="100000" sqref="D4" name="Range1_1_16"/>
    <protectedRange algorithmName="SHA-512" hashValue="ON39YdpmFHfN9f47KpiRvqrKx0V9+erV1CNkpWzYhW/Qyc6aT8rEyCrvauWSYGZK2ia3o7vd3akF07acHAFpOA==" saltValue="yVW9XmDwTqEnmpSGai0KYg==" spinCount="100000" sqref="I5:J5 B5:C5" name="Range1_47"/>
    <protectedRange algorithmName="SHA-512" hashValue="ON39YdpmFHfN9f47KpiRvqrKx0V9+erV1CNkpWzYhW/Qyc6aT8rEyCrvauWSYGZK2ia3o7vd3akF07acHAFpOA==" saltValue="yVW9XmDwTqEnmpSGai0KYg==" spinCount="100000" sqref="D5" name="Range1_1_38"/>
    <protectedRange algorithmName="SHA-512" hashValue="ON39YdpmFHfN9f47KpiRvqrKx0V9+erV1CNkpWzYhW/Qyc6aT8rEyCrvauWSYGZK2ia3o7vd3akF07acHAFpOA==" saltValue="yVW9XmDwTqEnmpSGai0KYg==" spinCount="100000" sqref="E5:H5" name="Range1_3_14"/>
    <protectedRange algorithmName="SHA-512" hashValue="ON39YdpmFHfN9f47KpiRvqrKx0V9+erV1CNkpWzYhW/Qyc6aT8rEyCrvauWSYGZK2ia3o7vd3akF07acHAFpOA==" saltValue="yVW9XmDwTqEnmpSGai0KYg==" spinCount="100000" sqref="E6:J6 B6:C6" name="Range1_27"/>
    <protectedRange algorithmName="SHA-512" hashValue="ON39YdpmFHfN9f47KpiRvqrKx0V9+erV1CNkpWzYhW/Qyc6aT8rEyCrvauWSYGZK2ia3o7vd3akF07acHAFpOA==" saltValue="yVW9XmDwTqEnmpSGai0KYg==" spinCount="100000" sqref="D6" name="Range1_1_22"/>
    <protectedRange algorithmName="SHA-512" hashValue="ON39YdpmFHfN9f47KpiRvqrKx0V9+erV1CNkpWzYhW/Qyc6aT8rEyCrvauWSYGZK2ia3o7vd3akF07acHAFpOA==" saltValue="yVW9XmDwTqEnmpSGai0KYg==" spinCount="100000" sqref="B7:C7 E7:J7" name="Range1_6_1_1_2"/>
    <protectedRange algorithmName="SHA-512" hashValue="ON39YdpmFHfN9f47KpiRvqrKx0V9+erV1CNkpWzYhW/Qyc6aT8rEyCrvauWSYGZK2ia3o7vd3akF07acHAFpOA==" saltValue="yVW9XmDwTqEnmpSGai0KYg==" spinCount="100000" sqref="D7" name="Range1_1_6_1_1_2"/>
  </protectedRanges>
  <conditionalFormatting sqref="I2">
    <cfRule type="top10" dxfId="357" priority="37" rank="1"/>
  </conditionalFormatting>
  <conditionalFormatting sqref="H2">
    <cfRule type="top10" dxfId="356" priority="33" rank="1"/>
  </conditionalFormatting>
  <conditionalFormatting sqref="J2">
    <cfRule type="top10" dxfId="355" priority="34" rank="1"/>
  </conditionalFormatting>
  <conditionalFormatting sqref="G2">
    <cfRule type="top10" dxfId="354" priority="36" rank="1"/>
  </conditionalFormatting>
  <conditionalFormatting sqref="F2">
    <cfRule type="top10" dxfId="353" priority="35" rank="1"/>
  </conditionalFormatting>
  <conditionalFormatting sqref="E2">
    <cfRule type="top10" dxfId="352" priority="32" rank="1"/>
  </conditionalFormatting>
  <conditionalFormatting sqref="I3">
    <cfRule type="top10" dxfId="351" priority="31" rank="1"/>
  </conditionalFormatting>
  <conditionalFormatting sqref="H3">
    <cfRule type="top10" dxfId="350" priority="27" rank="1"/>
  </conditionalFormatting>
  <conditionalFormatting sqref="J3">
    <cfRule type="top10" dxfId="349" priority="28" rank="1"/>
  </conditionalFormatting>
  <conditionalFormatting sqref="G3">
    <cfRule type="top10" dxfId="348" priority="30" rank="1"/>
  </conditionalFormatting>
  <conditionalFormatting sqref="F3">
    <cfRule type="top10" dxfId="347" priority="29" rank="1"/>
  </conditionalFormatting>
  <conditionalFormatting sqref="E3">
    <cfRule type="top10" dxfId="346" priority="26" rank="1"/>
  </conditionalFormatting>
  <conditionalFormatting sqref="I4">
    <cfRule type="top10" dxfId="345" priority="25" rank="1"/>
  </conditionalFormatting>
  <conditionalFormatting sqref="H4">
    <cfRule type="top10" dxfId="344" priority="21" rank="1"/>
  </conditionalFormatting>
  <conditionalFormatting sqref="J4">
    <cfRule type="top10" dxfId="343" priority="22" rank="1"/>
  </conditionalFormatting>
  <conditionalFormatting sqref="G4">
    <cfRule type="top10" dxfId="342" priority="24" rank="1"/>
  </conditionalFormatting>
  <conditionalFormatting sqref="F4">
    <cfRule type="top10" dxfId="341" priority="23" rank="1"/>
  </conditionalFormatting>
  <conditionalFormatting sqref="E4">
    <cfRule type="top10" dxfId="340" priority="20" rank="1"/>
  </conditionalFormatting>
  <conditionalFormatting sqref="F5">
    <cfRule type="top10" dxfId="339" priority="13" rank="1"/>
  </conditionalFormatting>
  <conditionalFormatting sqref="I5">
    <cfRule type="top10" dxfId="338" priority="14" rank="1"/>
    <cfRule type="top10" dxfId="337" priority="15" rank="1"/>
  </conditionalFormatting>
  <conditionalFormatting sqref="E5">
    <cfRule type="top10" dxfId="336" priority="16" rank="1"/>
  </conditionalFormatting>
  <conditionalFormatting sqref="G5">
    <cfRule type="top10" dxfId="335" priority="17" rank="1"/>
  </conditionalFormatting>
  <conditionalFormatting sqref="H5">
    <cfRule type="top10" dxfId="334" priority="18" rank="1"/>
  </conditionalFormatting>
  <conditionalFormatting sqref="J5">
    <cfRule type="top10" dxfId="333" priority="19" rank="1"/>
  </conditionalFormatting>
  <conditionalFormatting sqref="I6">
    <cfRule type="top10" dxfId="332" priority="12" rank="1"/>
  </conditionalFormatting>
  <conditionalFormatting sqref="H6">
    <cfRule type="top10" dxfId="331" priority="8" rank="1"/>
  </conditionalFormatting>
  <conditionalFormatting sqref="J6">
    <cfRule type="top10" dxfId="330" priority="9" rank="1"/>
  </conditionalFormatting>
  <conditionalFormatting sqref="G6">
    <cfRule type="top10" dxfId="329" priority="11" rank="1"/>
  </conditionalFormatting>
  <conditionalFormatting sqref="F6">
    <cfRule type="top10" dxfId="328" priority="10" rank="1"/>
  </conditionalFormatting>
  <conditionalFormatting sqref="E6">
    <cfRule type="top10" dxfId="327" priority="7" rank="1"/>
  </conditionalFormatting>
  <conditionalFormatting sqref="E7">
    <cfRule type="top10" dxfId="326" priority="6" rank="1"/>
  </conditionalFormatting>
  <conditionalFormatting sqref="F7">
    <cfRule type="top10" dxfId="325" priority="5" rank="1"/>
  </conditionalFormatting>
  <conditionalFormatting sqref="G7">
    <cfRule type="top10" dxfId="324" priority="4" rank="1"/>
  </conditionalFormatting>
  <conditionalFormatting sqref="H7">
    <cfRule type="top10" dxfId="323" priority="3" rank="1"/>
  </conditionalFormatting>
  <conditionalFormatting sqref="I7">
    <cfRule type="top10" dxfId="322" priority="2" rank="1"/>
  </conditionalFormatting>
  <conditionalFormatting sqref="J7">
    <cfRule type="top10" dxfId="321" priority="1" rank="1"/>
  </conditionalFormatting>
  <hyperlinks>
    <hyperlink ref="Q1" location="'National Rankings'!A1" display="Return to Rankings" xr:uid="{63817303-8BE2-4895-8A2F-4C67E08267E6}"/>
  </hyperlink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459E16B-B7F2-4697-9539-4591B18DCEE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EA899-FFA3-4486-9FAB-26D8B6F3291A}">
  <dimension ref="A1:Q5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20</v>
      </c>
      <c r="B2" s="10" t="s">
        <v>95</v>
      </c>
      <c r="C2" s="11">
        <v>44443</v>
      </c>
      <c r="D2" s="12" t="s">
        <v>93</v>
      </c>
      <c r="E2" s="13">
        <v>183</v>
      </c>
      <c r="F2" s="13">
        <v>172</v>
      </c>
      <c r="G2" s="13">
        <v>181</v>
      </c>
      <c r="H2" s="13">
        <v>176</v>
      </c>
      <c r="I2" s="13">
        <v>171</v>
      </c>
      <c r="J2" s="13">
        <v>163</v>
      </c>
      <c r="K2" s="14">
        <f t="shared" ref="K2" si="0">COUNT(E2:J2)</f>
        <v>6</v>
      </c>
      <c r="L2" s="14">
        <f t="shared" ref="L2" si="1">SUM(E2:J2)</f>
        <v>1046</v>
      </c>
      <c r="M2" s="15">
        <f t="shared" ref="M2" si="2">AVERAGE(E2:J2)</f>
        <v>174.33333333333334</v>
      </c>
      <c r="N2" s="16">
        <v>4</v>
      </c>
      <c r="O2" s="17">
        <f t="shared" ref="O2" si="3">SUM(M2,N2)</f>
        <v>178.33333333333334</v>
      </c>
    </row>
    <row r="5" spans="1:17" x14ac:dyDescent="0.25">
      <c r="K5" s="7">
        <f>SUM(K2:K4)</f>
        <v>6</v>
      </c>
      <c r="L5" s="7">
        <f>SUM(L2:L4)</f>
        <v>1046</v>
      </c>
      <c r="M5" s="8">
        <f>SUM(L5/K5)</f>
        <v>174.33333333333334</v>
      </c>
      <c r="N5" s="7">
        <f>SUM(N2:N4)</f>
        <v>4</v>
      </c>
      <c r="O5" s="8">
        <f>SUM(M5+N5)</f>
        <v>178.33333333333334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4_2"/>
    <protectedRange algorithmName="SHA-512" hashValue="ON39YdpmFHfN9f47KpiRvqrKx0V9+erV1CNkpWzYhW/Qyc6aT8rEyCrvauWSYGZK2ia3o7vd3akF07acHAFpOA==" saltValue="yVW9XmDwTqEnmpSGai0KYg==" spinCount="100000" sqref="D2" name="Range1_1_2_2"/>
  </protectedRanges>
  <conditionalFormatting sqref="E2">
    <cfRule type="top10" dxfId="1661" priority="6" rank="1"/>
  </conditionalFormatting>
  <conditionalFormatting sqref="H2">
    <cfRule type="top10" dxfId="1660" priority="3" rank="1"/>
  </conditionalFormatting>
  <conditionalFormatting sqref="F2">
    <cfRule type="top10" dxfId="1659" priority="1" rank="1"/>
  </conditionalFormatting>
  <conditionalFormatting sqref="G2">
    <cfRule type="top10" dxfId="1658" priority="2" rank="1"/>
  </conditionalFormatting>
  <conditionalFormatting sqref="I2">
    <cfRule type="top10" dxfId="1657" priority="4" rank="1"/>
  </conditionalFormatting>
  <conditionalFormatting sqref="J2">
    <cfRule type="top10" dxfId="1656" priority="5" rank="1"/>
  </conditionalFormatting>
  <hyperlinks>
    <hyperlink ref="Q1" location="'National Rankings'!A1" display="Return to Rankings" xr:uid="{FF36043E-7872-4328-B9F5-596B141CBC0E}"/>
  </hyperlink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03B6D2C-D7D1-432B-BDC3-76DECF3B92D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C75C6-7F98-4B1B-B157-12E97C6B83AF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60</v>
      </c>
      <c r="B2" s="10" t="s">
        <v>73</v>
      </c>
      <c r="C2" s="11">
        <v>44338</v>
      </c>
      <c r="D2" s="12" t="s">
        <v>72</v>
      </c>
      <c r="E2" s="13">
        <v>181</v>
      </c>
      <c r="F2" s="13">
        <v>180</v>
      </c>
      <c r="G2" s="13">
        <v>175</v>
      </c>
      <c r="H2" s="13">
        <v>179</v>
      </c>
      <c r="I2" s="13"/>
      <c r="J2" s="13"/>
      <c r="K2" s="14">
        <v>4</v>
      </c>
      <c r="L2" s="14">
        <v>715</v>
      </c>
      <c r="M2" s="15">
        <v>178.75</v>
      </c>
      <c r="N2" s="16">
        <v>3</v>
      </c>
      <c r="O2" s="17">
        <v>181.75</v>
      </c>
    </row>
    <row r="3" spans="1:17" x14ac:dyDescent="0.25">
      <c r="A3" s="9" t="s">
        <v>60</v>
      </c>
      <c r="B3" s="10" t="s">
        <v>73</v>
      </c>
      <c r="C3" s="11">
        <v>44001</v>
      </c>
      <c r="D3" s="12" t="s">
        <v>72</v>
      </c>
      <c r="E3" s="13">
        <v>187</v>
      </c>
      <c r="F3" s="13">
        <v>180</v>
      </c>
      <c r="G3" s="13">
        <v>182</v>
      </c>
      <c r="H3" s="13">
        <v>183</v>
      </c>
      <c r="I3" s="13">
        <v>180</v>
      </c>
      <c r="J3" s="13">
        <v>178</v>
      </c>
      <c r="K3" s="14">
        <v>6</v>
      </c>
      <c r="L3" s="14">
        <v>1090</v>
      </c>
      <c r="M3" s="15">
        <v>181.66666666666666</v>
      </c>
      <c r="N3" s="16">
        <v>6</v>
      </c>
      <c r="O3" s="17">
        <v>187.66666666666666</v>
      </c>
    </row>
    <row r="6" spans="1:17" x14ac:dyDescent="0.25">
      <c r="K6" s="7">
        <f>SUM(K2:K5)</f>
        <v>10</v>
      </c>
      <c r="L6" s="7">
        <f>SUM(L2:L5)</f>
        <v>1805</v>
      </c>
      <c r="M6" s="8">
        <f>SUM(L6/K6)</f>
        <v>180.5</v>
      </c>
      <c r="N6" s="7">
        <f>SUM(N2:N5)</f>
        <v>9</v>
      </c>
      <c r="O6" s="8">
        <f>SUM(M6+N6)</f>
        <v>189.5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18"/>
    <protectedRange algorithmName="SHA-512" hashValue="ON39YdpmFHfN9f47KpiRvqrKx0V9+erV1CNkpWzYhW/Qyc6aT8rEyCrvauWSYGZK2ia3o7vd3akF07acHAFpOA==" saltValue="yVW9XmDwTqEnmpSGai0KYg==" spinCount="100000" sqref="D2" name="Range1_1_15"/>
    <protectedRange algorithmName="SHA-512" hashValue="ON39YdpmFHfN9f47KpiRvqrKx0V9+erV1CNkpWzYhW/Qyc6aT8rEyCrvauWSYGZK2ia3o7vd3akF07acHAFpOA==" saltValue="yVW9XmDwTqEnmpSGai0KYg==" spinCount="100000" sqref="E3:J3 B3:C3" name="Range1_5"/>
    <protectedRange algorithmName="SHA-512" hashValue="ON39YdpmFHfN9f47KpiRvqrKx0V9+erV1CNkpWzYhW/Qyc6aT8rEyCrvauWSYGZK2ia3o7vd3akF07acHAFpOA==" saltValue="yVW9XmDwTqEnmpSGai0KYg==" spinCount="100000" sqref="D3" name="Range1_1_3"/>
  </protectedRanges>
  <conditionalFormatting sqref="I2">
    <cfRule type="top10" dxfId="320" priority="12" rank="1"/>
  </conditionalFormatting>
  <conditionalFormatting sqref="H2">
    <cfRule type="top10" dxfId="319" priority="8" rank="1"/>
  </conditionalFormatting>
  <conditionalFormatting sqref="J2">
    <cfRule type="top10" dxfId="318" priority="9" rank="1"/>
  </conditionalFormatting>
  <conditionalFormatting sqref="G2">
    <cfRule type="top10" dxfId="317" priority="11" rank="1"/>
  </conditionalFormatting>
  <conditionalFormatting sqref="F2">
    <cfRule type="top10" dxfId="316" priority="10" rank="1"/>
  </conditionalFormatting>
  <conditionalFormatting sqref="E2">
    <cfRule type="top10" dxfId="315" priority="7" rank="1"/>
  </conditionalFormatting>
  <conditionalFormatting sqref="I3">
    <cfRule type="top10" dxfId="314" priority="6" rank="1"/>
  </conditionalFormatting>
  <conditionalFormatting sqref="H3">
    <cfRule type="top10" dxfId="313" priority="2" rank="1"/>
  </conditionalFormatting>
  <conditionalFormatting sqref="J3">
    <cfRule type="top10" dxfId="312" priority="3" rank="1"/>
  </conditionalFormatting>
  <conditionalFormatting sqref="G3">
    <cfRule type="top10" dxfId="311" priority="5" rank="1"/>
  </conditionalFormatting>
  <conditionalFormatting sqref="F3">
    <cfRule type="top10" dxfId="310" priority="4" rank="1"/>
  </conditionalFormatting>
  <conditionalFormatting sqref="E3">
    <cfRule type="top10" dxfId="309" priority="1" rank="1"/>
  </conditionalFormatting>
  <hyperlinks>
    <hyperlink ref="Q1" location="'National Rankings'!A1" display="Return to Rankings" xr:uid="{A30E5C04-6B81-4C5D-8479-F8147A9C5321}"/>
  </hyperlink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42F705A-1805-4200-890E-8123D804517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107FE-6D98-4C72-922F-9074CA591C60}">
  <sheetPr codeName="Sheet108"/>
  <dimension ref="A1:Q7"/>
  <sheetViews>
    <sheetView workbookViewId="0">
      <selection activeCell="A5" sqref="A5:O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20</v>
      </c>
      <c r="B2" s="10" t="s">
        <v>55</v>
      </c>
      <c r="C2" s="11">
        <v>44304</v>
      </c>
      <c r="D2" s="12" t="s">
        <v>49</v>
      </c>
      <c r="E2" s="13">
        <v>160</v>
      </c>
      <c r="F2" s="13">
        <v>161</v>
      </c>
      <c r="G2" s="13">
        <v>159</v>
      </c>
      <c r="H2" s="13">
        <v>174</v>
      </c>
      <c r="I2" s="13"/>
      <c r="J2" s="13"/>
      <c r="K2" s="14">
        <v>4</v>
      </c>
      <c r="L2" s="14">
        <v>654</v>
      </c>
      <c r="M2" s="15">
        <v>163.5</v>
      </c>
      <c r="N2" s="16">
        <v>2</v>
      </c>
      <c r="O2" s="17">
        <v>165.5</v>
      </c>
    </row>
    <row r="3" spans="1:17" x14ac:dyDescent="0.25">
      <c r="A3" s="9" t="s">
        <v>20</v>
      </c>
      <c r="B3" s="10" t="s">
        <v>55</v>
      </c>
      <c r="C3" s="11">
        <v>44346</v>
      </c>
      <c r="D3" s="12" t="s">
        <v>49</v>
      </c>
      <c r="E3" s="13">
        <v>148</v>
      </c>
      <c r="F3" s="13">
        <v>153</v>
      </c>
      <c r="G3" s="13">
        <v>168</v>
      </c>
      <c r="H3" s="13">
        <v>159</v>
      </c>
      <c r="I3" s="13"/>
      <c r="J3" s="13"/>
      <c r="K3" s="14">
        <v>4</v>
      </c>
      <c r="L3" s="14">
        <v>628</v>
      </c>
      <c r="M3" s="15">
        <v>157</v>
      </c>
      <c r="N3" s="16">
        <v>3</v>
      </c>
      <c r="O3" s="17">
        <v>160</v>
      </c>
    </row>
    <row r="4" spans="1:17" x14ac:dyDescent="0.25">
      <c r="A4" s="9" t="s">
        <v>20</v>
      </c>
      <c r="B4" s="10" t="s">
        <v>78</v>
      </c>
      <c r="C4" s="11">
        <v>44360</v>
      </c>
      <c r="D4" s="12" t="s">
        <v>49</v>
      </c>
      <c r="E4" s="13">
        <v>146</v>
      </c>
      <c r="F4" s="13">
        <v>164</v>
      </c>
      <c r="G4" s="13">
        <v>157</v>
      </c>
      <c r="H4" s="13">
        <v>171</v>
      </c>
      <c r="I4" s="13"/>
      <c r="J4" s="13"/>
      <c r="K4" s="14">
        <v>4</v>
      </c>
      <c r="L4" s="14">
        <v>638</v>
      </c>
      <c r="M4" s="15">
        <v>159.5</v>
      </c>
      <c r="N4" s="16">
        <v>2</v>
      </c>
      <c r="O4" s="17">
        <v>161.5</v>
      </c>
    </row>
    <row r="7" spans="1:17" x14ac:dyDescent="0.25">
      <c r="K7" s="7">
        <f>SUM(K2:K6)</f>
        <v>12</v>
      </c>
      <c r="L7" s="7">
        <f>SUM(L2:L6)</f>
        <v>1920</v>
      </c>
      <c r="M7" s="8">
        <f>SUM(L7/K7)</f>
        <v>160</v>
      </c>
      <c r="N7" s="7">
        <f>SUM(N2:N6)</f>
        <v>7</v>
      </c>
      <c r="O7" s="8">
        <f>SUM(M7+N7)</f>
        <v>167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5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4:J4 B4:C4" name="Range1_11"/>
    <protectedRange algorithmName="SHA-512" hashValue="ON39YdpmFHfN9f47KpiRvqrKx0V9+erV1CNkpWzYhW/Qyc6aT8rEyCrvauWSYGZK2ia3o7vd3akF07acHAFpOA==" saltValue="yVW9XmDwTqEnmpSGai0KYg==" spinCount="100000" sqref="D4" name="Range1_1_8"/>
  </protectedRanges>
  <conditionalFormatting sqref="I2">
    <cfRule type="top10" dxfId="308" priority="12" rank="1"/>
  </conditionalFormatting>
  <conditionalFormatting sqref="H2">
    <cfRule type="top10" dxfId="307" priority="8" rank="1"/>
  </conditionalFormatting>
  <conditionalFormatting sqref="J2">
    <cfRule type="top10" dxfId="306" priority="9" rank="1"/>
  </conditionalFormatting>
  <conditionalFormatting sqref="G2">
    <cfRule type="top10" dxfId="305" priority="11" rank="1"/>
  </conditionalFormatting>
  <conditionalFormatting sqref="F2">
    <cfRule type="top10" dxfId="304" priority="10" rank="1"/>
  </conditionalFormatting>
  <conditionalFormatting sqref="E2">
    <cfRule type="top10" dxfId="303" priority="7" rank="1"/>
  </conditionalFormatting>
  <conditionalFormatting sqref="I4">
    <cfRule type="top10" dxfId="302" priority="6" rank="1"/>
  </conditionalFormatting>
  <conditionalFormatting sqref="H4">
    <cfRule type="top10" dxfId="301" priority="2" rank="1"/>
  </conditionalFormatting>
  <conditionalFormatting sqref="J4">
    <cfRule type="top10" dxfId="300" priority="3" rank="1"/>
  </conditionalFormatting>
  <conditionalFormatting sqref="G4">
    <cfRule type="top10" dxfId="299" priority="5" rank="1"/>
  </conditionalFormatting>
  <conditionalFormatting sqref="F4">
    <cfRule type="top10" dxfId="298" priority="4" rank="1"/>
  </conditionalFormatting>
  <conditionalFormatting sqref="E4">
    <cfRule type="top10" dxfId="297" priority="1" rank="1"/>
  </conditionalFormatting>
  <hyperlinks>
    <hyperlink ref="Q1" location="'National Rankings'!A1" display="Return to Rankings" xr:uid="{0CC2D562-4930-4220-B158-BEABEFF86046}"/>
  </hyperlink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E9917EB-B45A-48CF-BB77-03DE74C8138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63FAC-1F0B-4BFA-941B-522020A96152}">
  <dimension ref="A1:Q5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60</v>
      </c>
      <c r="B2" s="10" t="s">
        <v>100</v>
      </c>
      <c r="C2" s="11">
        <v>44460</v>
      </c>
      <c r="D2" s="12" t="s">
        <v>39</v>
      </c>
      <c r="E2" s="13">
        <v>121</v>
      </c>
      <c r="F2" s="13">
        <v>146</v>
      </c>
      <c r="G2" s="13">
        <v>140</v>
      </c>
      <c r="H2" s="13">
        <v>153</v>
      </c>
      <c r="I2" s="13"/>
      <c r="J2" s="13"/>
      <c r="K2" s="14">
        <v>4</v>
      </c>
      <c r="L2" s="14">
        <v>560</v>
      </c>
      <c r="M2" s="15">
        <v>140</v>
      </c>
      <c r="N2" s="16">
        <v>3</v>
      </c>
      <c r="O2" s="17">
        <v>143</v>
      </c>
    </row>
    <row r="5" spans="1:17" x14ac:dyDescent="0.25">
      <c r="K5" s="7">
        <f>SUM(K2:K4)</f>
        <v>4</v>
      </c>
      <c r="L5" s="7">
        <f>SUM(L2:L4)</f>
        <v>560</v>
      </c>
      <c r="M5" s="8">
        <f>SUM(L5/K5)</f>
        <v>140</v>
      </c>
      <c r="N5" s="7">
        <f>SUM(N2:N4)</f>
        <v>3</v>
      </c>
      <c r="O5" s="8">
        <f>SUM(M5+N5)</f>
        <v>143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6_1_1_2"/>
    <protectedRange algorithmName="SHA-512" hashValue="ON39YdpmFHfN9f47KpiRvqrKx0V9+erV1CNkpWzYhW/Qyc6aT8rEyCrvauWSYGZK2ia3o7vd3akF07acHAFpOA==" saltValue="yVW9XmDwTqEnmpSGai0KYg==" spinCount="100000" sqref="D2" name="Range1_1_6_1_1_2"/>
  </protectedRanges>
  <conditionalFormatting sqref="E2">
    <cfRule type="top10" dxfId="296" priority="6" rank="1"/>
  </conditionalFormatting>
  <conditionalFormatting sqref="F2">
    <cfRule type="top10" dxfId="295" priority="5" rank="1"/>
  </conditionalFormatting>
  <conditionalFormatting sqref="G2">
    <cfRule type="top10" dxfId="294" priority="4" rank="1"/>
  </conditionalFormatting>
  <conditionalFormatting sqref="H2">
    <cfRule type="top10" dxfId="293" priority="3" rank="1"/>
  </conditionalFormatting>
  <conditionalFormatting sqref="I2">
    <cfRule type="top10" dxfId="292" priority="2" rank="1"/>
  </conditionalFormatting>
  <conditionalFormatting sqref="J2">
    <cfRule type="top10" dxfId="291" priority="1" rank="1"/>
  </conditionalFormatting>
  <hyperlinks>
    <hyperlink ref="Q1" location="'National Rankings'!A1" display="Return to Rankings" xr:uid="{C1CFB0AE-F13B-4F6A-83B4-F5836981435A}"/>
  </hyperlink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218FE2E-8184-4934-9A73-D82AFA55109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CABD6-C3F3-4DA8-8429-61140384AE74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20</v>
      </c>
      <c r="B2" s="10" t="s">
        <v>84</v>
      </c>
      <c r="C2" s="11">
        <v>44388</v>
      </c>
      <c r="D2" s="12" t="s">
        <v>49</v>
      </c>
      <c r="E2" s="13">
        <v>91</v>
      </c>
      <c r="F2" s="13">
        <v>116</v>
      </c>
      <c r="G2" s="13">
        <v>141</v>
      </c>
      <c r="H2" s="13">
        <v>133</v>
      </c>
      <c r="I2" s="13"/>
      <c r="J2" s="13"/>
      <c r="K2" s="14">
        <v>4</v>
      </c>
      <c r="L2" s="14">
        <v>481</v>
      </c>
      <c r="M2" s="15">
        <v>120.25</v>
      </c>
      <c r="N2" s="16">
        <v>2</v>
      </c>
      <c r="O2" s="17">
        <v>122.25</v>
      </c>
    </row>
    <row r="5" spans="1:17" x14ac:dyDescent="0.25">
      <c r="K5" s="7">
        <f>SUM(K2:K4)</f>
        <v>4</v>
      </c>
      <c r="L5" s="7">
        <f>SUM(L2:L4)</f>
        <v>481</v>
      </c>
      <c r="M5" s="8">
        <f>SUM(L5/K5)</f>
        <v>120.25</v>
      </c>
      <c r="N5" s="7">
        <f>SUM(N2:N4)</f>
        <v>2</v>
      </c>
      <c r="O5" s="8">
        <f>SUM(M5+N5)</f>
        <v>122.25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21"/>
    <protectedRange algorithmName="SHA-512" hashValue="ON39YdpmFHfN9f47KpiRvqrKx0V9+erV1CNkpWzYhW/Qyc6aT8rEyCrvauWSYGZK2ia3o7vd3akF07acHAFpOA==" saltValue="yVW9XmDwTqEnmpSGai0KYg==" spinCount="100000" sqref="D2" name="Range1_1_16"/>
  </protectedRanges>
  <conditionalFormatting sqref="I2">
    <cfRule type="top10" dxfId="290" priority="6" rank="1"/>
  </conditionalFormatting>
  <conditionalFormatting sqref="H2">
    <cfRule type="top10" dxfId="289" priority="2" rank="1"/>
  </conditionalFormatting>
  <conditionalFormatting sqref="J2">
    <cfRule type="top10" dxfId="288" priority="3" rank="1"/>
  </conditionalFormatting>
  <conditionalFormatting sqref="G2">
    <cfRule type="top10" dxfId="287" priority="5" rank="1"/>
  </conditionalFormatting>
  <conditionalFormatting sqref="F2">
    <cfRule type="top10" dxfId="286" priority="4" rank="1"/>
  </conditionalFormatting>
  <conditionalFormatting sqref="E2">
    <cfRule type="top10" dxfId="285" priority="1" rank="1"/>
  </conditionalFormatting>
  <hyperlinks>
    <hyperlink ref="Q1" location="'National Rankings'!A1" display="Return to Rankings" xr:uid="{10139028-FC60-4654-BA42-A0FA74E22D26}"/>
  </hyperlink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F220B42-E8CC-4C05-84EB-19FDB018958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2D233-18C8-451B-87E8-73EC7E9421E6}">
  <sheetPr codeName="Sheet109"/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20</v>
      </c>
      <c r="B2" s="10" t="s">
        <v>56</v>
      </c>
      <c r="C2" s="11">
        <v>44304</v>
      </c>
      <c r="D2" s="12" t="s">
        <v>49</v>
      </c>
      <c r="E2" s="13">
        <v>156</v>
      </c>
      <c r="F2" s="13">
        <v>140</v>
      </c>
      <c r="G2" s="13">
        <v>128</v>
      </c>
      <c r="H2" s="13">
        <v>145</v>
      </c>
      <c r="I2" s="13"/>
      <c r="J2" s="13"/>
      <c r="K2" s="14">
        <v>4</v>
      </c>
      <c r="L2" s="14">
        <v>569</v>
      </c>
      <c r="M2" s="15">
        <v>142.25</v>
      </c>
      <c r="N2" s="16">
        <v>2</v>
      </c>
      <c r="O2" s="17">
        <v>144.25</v>
      </c>
    </row>
    <row r="3" spans="1:17" x14ac:dyDescent="0.25">
      <c r="A3" s="9" t="s">
        <v>20</v>
      </c>
      <c r="B3" s="10" t="s">
        <v>56</v>
      </c>
      <c r="C3" s="11">
        <v>44360</v>
      </c>
      <c r="D3" s="12" t="s">
        <v>49</v>
      </c>
      <c r="E3" s="13">
        <v>112</v>
      </c>
      <c r="F3" s="13">
        <v>126</v>
      </c>
      <c r="G3" s="13">
        <v>143</v>
      </c>
      <c r="H3" s="13">
        <v>145</v>
      </c>
      <c r="I3" s="13"/>
      <c r="J3" s="13"/>
      <c r="K3" s="14">
        <v>4</v>
      </c>
      <c r="L3" s="14">
        <v>526</v>
      </c>
      <c r="M3" s="15">
        <v>131.5</v>
      </c>
      <c r="N3" s="16">
        <v>2</v>
      </c>
      <c r="O3" s="17">
        <v>133.5</v>
      </c>
    </row>
    <row r="6" spans="1:17" x14ac:dyDescent="0.25">
      <c r="K6" s="7">
        <f>SUM(K2:K5)</f>
        <v>8</v>
      </c>
      <c r="L6" s="7">
        <f>SUM(L2:L5)</f>
        <v>1095</v>
      </c>
      <c r="M6" s="8">
        <f>SUM(L6/K6)</f>
        <v>136.875</v>
      </c>
      <c r="N6" s="7">
        <f>SUM(N2:N5)</f>
        <v>4</v>
      </c>
      <c r="O6" s="8">
        <f>SUM(M6+N6)</f>
        <v>140.875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5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3:J3 B3:C3" name="Range1_11"/>
    <protectedRange algorithmName="SHA-512" hashValue="ON39YdpmFHfN9f47KpiRvqrKx0V9+erV1CNkpWzYhW/Qyc6aT8rEyCrvauWSYGZK2ia3o7vd3akF07acHAFpOA==" saltValue="yVW9XmDwTqEnmpSGai0KYg==" spinCount="100000" sqref="D3" name="Range1_1_8"/>
  </protectedRanges>
  <conditionalFormatting sqref="I2">
    <cfRule type="top10" dxfId="284" priority="12" rank="1"/>
  </conditionalFormatting>
  <conditionalFormatting sqref="H2">
    <cfRule type="top10" dxfId="283" priority="8" rank="1"/>
  </conditionalFormatting>
  <conditionalFormatting sqref="J2">
    <cfRule type="top10" dxfId="282" priority="9" rank="1"/>
  </conditionalFormatting>
  <conditionalFormatting sqref="G2">
    <cfRule type="top10" dxfId="281" priority="11" rank="1"/>
  </conditionalFormatting>
  <conditionalFormatting sqref="F2">
    <cfRule type="top10" dxfId="280" priority="10" rank="1"/>
  </conditionalFormatting>
  <conditionalFormatting sqref="E2">
    <cfRule type="top10" dxfId="279" priority="7" rank="1"/>
  </conditionalFormatting>
  <conditionalFormatting sqref="I3">
    <cfRule type="top10" dxfId="278" priority="6" rank="1"/>
  </conditionalFormatting>
  <conditionalFormatting sqref="H3">
    <cfRule type="top10" dxfId="277" priority="2" rank="1"/>
  </conditionalFormatting>
  <conditionalFormatting sqref="J3">
    <cfRule type="top10" dxfId="276" priority="3" rank="1"/>
  </conditionalFormatting>
  <conditionalFormatting sqref="G3">
    <cfRule type="top10" dxfId="275" priority="5" rank="1"/>
  </conditionalFormatting>
  <conditionalFormatting sqref="F3">
    <cfRule type="top10" dxfId="274" priority="4" rank="1"/>
  </conditionalFormatting>
  <conditionalFormatting sqref="E3">
    <cfRule type="top10" dxfId="273" priority="1" rank="1"/>
  </conditionalFormatting>
  <hyperlinks>
    <hyperlink ref="Q1" location="'National Rankings'!A1" display="Return to Rankings" xr:uid="{E65FD21F-5008-4472-BBD9-8A54F82325F7}"/>
  </hyperlink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87645ED-6CCA-421E-BCDD-FFD18358412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E06D0-F0A6-40B2-941E-E2A22C019505}">
  <dimension ref="A1:Q10"/>
  <sheetViews>
    <sheetView workbookViewId="0">
      <selection activeCell="A7" sqref="A7:O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20</v>
      </c>
      <c r="B2" s="10" t="s">
        <v>71</v>
      </c>
      <c r="C2" s="11">
        <v>44339</v>
      </c>
      <c r="D2" s="12" t="s">
        <v>68</v>
      </c>
      <c r="E2" s="13">
        <v>145</v>
      </c>
      <c r="F2" s="13">
        <v>166</v>
      </c>
      <c r="G2" s="13">
        <v>156</v>
      </c>
      <c r="H2" s="13">
        <v>172</v>
      </c>
      <c r="I2" s="13"/>
      <c r="J2" s="13"/>
      <c r="K2" s="14">
        <v>4</v>
      </c>
      <c r="L2" s="14">
        <v>639</v>
      </c>
      <c r="M2" s="15">
        <v>159.75</v>
      </c>
      <c r="N2" s="16">
        <v>2</v>
      </c>
      <c r="O2" s="17">
        <v>161.75</v>
      </c>
    </row>
    <row r="3" spans="1:17" x14ac:dyDescent="0.25">
      <c r="A3" s="9" t="s">
        <v>20</v>
      </c>
      <c r="B3" s="10" t="s">
        <v>83</v>
      </c>
      <c r="C3" s="11">
        <v>44374</v>
      </c>
      <c r="D3" s="12" t="s">
        <v>68</v>
      </c>
      <c r="E3" s="13">
        <v>166</v>
      </c>
      <c r="F3" s="13">
        <v>168</v>
      </c>
      <c r="G3" s="13">
        <v>163</v>
      </c>
      <c r="H3" s="13">
        <v>150</v>
      </c>
      <c r="I3" s="13"/>
      <c r="J3" s="13"/>
      <c r="K3" s="14">
        <v>4</v>
      </c>
      <c r="L3" s="14">
        <v>647</v>
      </c>
      <c r="M3" s="15">
        <v>161.75</v>
      </c>
      <c r="N3" s="16">
        <v>4</v>
      </c>
      <c r="O3" s="17">
        <v>165.75</v>
      </c>
    </row>
    <row r="4" spans="1:17" x14ac:dyDescent="0.25">
      <c r="A4" s="9" t="s">
        <v>20</v>
      </c>
      <c r="B4" s="10" t="s">
        <v>83</v>
      </c>
      <c r="C4" s="11">
        <v>44402</v>
      </c>
      <c r="D4" s="12" t="s">
        <v>68</v>
      </c>
      <c r="E4" s="13">
        <v>168</v>
      </c>
      <c r="F4" s="13">
        <v>159</v>
      </c>
      <c r="G4" s="13">
        <v>177</v>
      </c>
      <c r="H4" s="13">
        <v>171</v>
      </c>
      <c r="I4" s="13"/>
      <c r="J4" s="13"/>
      <c r="K4" s="14">
        <v>4</v>
      </c>
      <c r="L4" s="14">
        <v>675</v>
      </c>
      <c r="M4" s="15">
        <v>168.75</v>
      </c>
      <c r="N4" s="16">
        <v>3</v>
      </c>
      <c r="O4" s="17">
        <v>171.75</v>
      </c>
    </row>
    <row r="5" spans="1:17" x14ac:dyDescent="0.25">
      <c r="A5" s="9" t="s">
        <v>20</v>
      </c>
      <c r="B5" s="10" t="s">
        <v>83</v>
      </c>
      <c r="C5" s="11">
        <v>44437</v>
      </c>
      <c r="D5" s="12" t="s">
        <v>68</v>
      </c>
      <c r="E5" s="13">
        <v>169</v>
      </c>
      <c r="F5" s="13">
        <v>176</v>
      </c>
      <c r="G5" s="13">
        <v>164</v>
      </c>
      <c r="H5" s="13">
        <v>169</v>
      </c>
      <c r="I5" s="13"/>
      <c r="J5" s="13"/>
      <c r="K5" s="14">
        <v>4</v>
      </c>
      <c r="L5" s="14">
        <v>678</v>
      </c>
      <c r="M5" s="15">
        <v>169.5</v>
      </c>
      <c r="N5" s="16">
        <v>3</v>
      </c>
      <c r="O5" s="17">
        <v>172.5</v>
      </c>
    </row>
    <row r="6" spans="1:17" x14ac:dyDescent="0.25">
      <c r="A6" s="9" t="s">
        <v>20</v>
      </c>
      <c r="B6" s="10" t="s">
        <v>83</v>
      </c>
      <c r="C6" s="11">
        <v>44465</v>
      </c>
      <c r="D6" s="12" t="s">
        <v>97</v>
      </c>
      <c r="E6" s="13">
        <v>157</v>
      </c>
      <c r="F6" s="13">
        <v>168</v>
      </c>
      <c r="G6" s="13">
        <v>145</v>
      </c>
      <c r="H6" s="13">
        <v>167</v>
      </c>
      <c r="I6" s="13">
        <v>162</v>
      </c>
      <c r="J6" s="13">
        <v>153</v>
      </c>
      <c r="K6" s="14">
        <v>6</v>
      </c>
      <c r="L6" s="14">
        <v>952</v>
      </c>
      <c r="M6" s="15">
        <v>158.66666666666666</v>
      </c>
      <c r="N6" s="16">
        <v>4</v>
      </c>
      <c r="O6" s="17">
        <v>162.66666666666666</v>
      </c>
    </row>
    <row r="7" spans="1:17" x14ac:dyDescent="0.25">
      <c r="A7" s="9" t="s">
        <v>20</v>
      </c>
      <c r="B7" s="10" t="s">
        <v>83</v>
      </c>
      <c r="C7" s="11">
        <v>44493</v>
      </c>
      <c r="D7" s="12" t="s">
        <v>68</v>
      </c>
      <c r="E7" s="13">
        <v>153</v>
      </c>
      <c r="F7" s="13">
        <v>167</v>
      </c>
      <c r="G7" s="13">
        <v>162</v>
      </c>
      <c r="H7" s="13">
        <v>163</v>
      </c>
      <c r="I7" s="13"/>
      <c r="J7" s="13"/>
      <c r="K7" s="14">
        <v>4</v>
      </c>
      <c r="L7" s="14">
        <v>645</v>
      </c>
      <c r="M7" s="15">
        <v>161.25</v>
      </c>
      <c r="N7" s="16">
        <v>3</v>
      </c>
      <c r="O7" s="17">
        <v>164.25</v>
      </c>
    </row>
    <row r="10" spans="1:17" x14ac:dyDescent="0.25">
      <c r="K10" s="7">
        <f>SUM(K2:K9)</f>
        <v>26</v>
      </c>
      <c r="L10" s="7">
        <f>SUM(L2:L9)</f>
        <v>4236</v>
      </c>
      <c r="M10" s="8">
        <f>SUM(L10/K10)</f>
        <v>162.92307692307693</v>
      </c>
      <c r="N10" s="7">
        <f>SUM(N2:N9)</f>
        <v>19</v>
      </c>
      <c r="O10" s="8">
        <f>SUM(M10+N10)</f>
        <v>181.92307692307693</v>
      </c>
    </row>
  </sheetData>
  <protectedRanges>
    <protectedRange algorithmName="SHA-512" hashValue="ON39YdpmFHfN9f47KpiRvqrKx0V9+erV1CNkpWzYhW/Qyc6aT8rEyCrvauWSYGZK2ia3o7vd3akF07acHAFpOA==" saltValue="yVW9XmDwTqEnmpSGai0KYg==" spinCount="100000" sqref="E3:J3 B3:C3" name="Range1_20"/>
    <protectedRange algorithmName="SHA-512" hashValue="ON39YdpmFHfN9f47KpiRvqrKx0V9+erV1CNkpWzYhW/Qyc6aT8rEyCrvauWSYGZK2ia3o7vd3akF07acHAFpOA==" saltValue="yVW9XmDwTqEnmpSGai0KYg==" spinCount="100000" sqref="D3" name="Range1_1_15"/>
    <protectedRange algorithmName="SHA-512" hashValue="ON39YdpmFHfN9f47KpiRvqrKx0V9+erV1CNkpWzYhW/Qyc6aT8rEyCrvauWSYGZK2ia3o7vd3akF07acHAFpOA==" saltValue="yVW9XmDwTqEnmpSGai0KYg==" spinCount="100000" sqref="C4" name="Range1_47"/>
    <protectedRange algorithmName="SHA-512" hashValue="ON39YdpmFHfN9f47KpiRvqrKx0V9+erV1CNkpWzYhW/Qyc6aT8rEyCrvauWSYGZK2ia3o7vd3akF07acHAFpOA==" saltValue="yVW9XmDwTqEnmpSGai0KYg==" spinCount="100000" sqref="E4:J4 B4" name="Range1_49"/>
    <protectedRange algorithmName="SHA-512" hashValue="ON39YdpmFHfN9f47KpiRvqrKx0V9+erV1CNkpWzYhW/Qyc6aT8rEyCrvauWSYGZK2ia3o7vd3akF07acHAFpOA==" saltValue="yVW9XmDwTqEnmpSGai0KYg==" spinCount="100000" sqref="D4" name="Range1_1_40"/>
    <protectedRange algorithmName="SHA-512" hashValue="ON39YdpmFHfN9f47KpiRvqrKx0V9+erV1CNkpWzYhW/Qyc6aT8rEyCrvauWSYGZK2ia3o7vd3akF07acHAFpOA==" saltValue="yVW9XmDwTqEnmpSGai0KYg==" spinCount="100000" sqref="I5:J5 B5:C5" name="Range1_56"/>
    <protectedRange algorithmName="SHA-512" hashValue="ON39YdpmFHfN9f47KpiRvqrKx0V9+erV1CNkpWzYhW/Qyc6aT8rEyCrvauWSYGZK2ia3o7vd3akF07acHAFpOA==" saltValue="yVW9XmDwTqEnmpSGai0KYg==" spinCount="100000" sqref="D5" name="Range1_1_52"/>
    <protectedRange algorithmName="SHA-512" hashValue="ON39YdpmFHfN9f47KpiRvqrKx0V9+erV1CNkpWzYhW/Qyc6aT8rEyCrvauWSYGZK2ia3o7vd3akF07acHAFpOA==" saltValue="yVW9XmDwTqEnmpSGai0KYg==" spinCount="100000" sqref="E5:H5" name="Range1_3_11"/>
    <protectedRange algorithmName="SHA-512" hashValue="ON39YdpmFHfN9f47KpiRvqrKx0V9+erV1CNkpWzYhW/Qyc6aT8rEyCrvauWSYGZK2ia3o7vd3akF07acHAFpOA==" saltValue="yVW9XmDwTqEnmpSGai0KYg==" spinCount="100000" sqref="E6:J6 B6:C6" name="Range1_9"/>
    <protectedRange algorithmName="SHA-512" hashValue="ON39YdpmFHfN9f47KpiRvqrKx0V9+erV1CNkpWzYhW/Qyc6aT8rEyCrvauWSYGZK2ia3o7vd3akF07acHAFpOA==" saltValue="yVW9XmDwTqEnmpSGai0KYg==" spinCount="100000" sqref="D6" name="Range1_1_8"/>
    <protectedRange algorithmName="SHA-512" hashValue="ON39YdpmFHfN9f47KpiRvqrKx0V9+erV1CNkpWzYhW/Qyc6aT8rEyCrvauWSYGZK2ia3o7vd3akF07acHAFpOA==" saltValue="yVW9XmDwTqEnmpSGai0KYg==" spinCount="100000" sqref="I7:J7 B7:C7" name="Range1_79"/>
    <protectedRange algorithmName="SHA-512" hashValue="ON39YdpmFHfN9f47KpiRvqrKx0V9+erV1CNkpWzYhW/Qyc6aT8rEyCrvauWSYGZK2ia3o7vd3akF07acHAFpOA==" saltValue="yVW9XmDwTqEnmpSGai0KYg==" spinCount="100000" sqref="D7" name="Range1_1_69"/>
    <protectedRange algorithmName="SHA-512" hashValue="ON39YdpmFHfN9f47KpiRvqrKx0V9+erV1CNkpWzYhW/Qyc6aT8rEyCrvauWSYGZK2ia3o7vd3akF07acHAFpOA==" saltValue="yVW9XmDwTqEnmpSGai0KYg==" spinCount="100000" sqref="E7:H7" name="Range1_3_22"/>
  </protectedRanges>
  <conditionalFormatting sqref="I2">
    <cfRule type="top10" dxfId="272" priority="37" rank="1"/>
  </conditionalFormatting>
  <conditionalFormatting sqref="H2">
    <cfRule type="top10" dxfId="271" priority="33" rank="1"/>
  </conditionalFormatting>
  <conditionalFormatting sqref="J2">
    <cfRule type="top10" dxfId="270" priority="34" rank="1"/>
  </conditionalFormatting>
  <conditionalFormatting sqref="G2">
    <cfRule type="top10" dxfId="269" priority="36" rank="1"/>
  </conditionalFormatting>
  <conditionalFormatting sqref="F2">
    <cfRule type="top10" dxfId="268" priority="35" rank="1"/>
  </conditionalFormatting>
  <conditionalFormatting sqref="E2">
    <cfRule type="top10" dxfId="267" priority="32" rank="1"/>
  </conditionalFormatting>
  <conditionalFormatting sqref="I3">
    <cfRule type="top10" dxfId="266" priority="31" rank="1"/>
  </conditionalFormatting>
  <conditionalFormatting sqref="H3">
    <cfRule type="top10" dxfId="265" priority="27" rank="1"/>
  </conditionalFormatting>
  <conditionalFormatting sqref="J3">
    <cfRule type="top10" dxfId="264" priority="28" rank="1"/>
  </conditionalFormatting>
  <conditionalFormatting sqref="G3">
    <cfRule type="top10" dxfId="263" priority="30" rank="1"/>
  </conditionalFormatting>
  <conditionalFormatting sqref="F3">
    <cfRule type="top10" dxfId="262" priority="29" rank="1"/>
  </conditionalFormatting>
  <conditionalFormatting sqref="E3">
    <cfRule type="top10" dxfId="261" priority="26" rank="1"/>
  </conditionalFormatting>
  <conditionalFormatting sqref="F4">
    <cfRule type="top10" dxfId="260" priority="20" rank="1"/>
  </conditionalFormatting>
  <conditionalFormatting sqref="G4">
    <cfRule type="top10" dxfId="259" priority="21" rank="1"/>
  </conditionalFormatting>
  <conditionalFormatting sqref="H4">
    <cfRule type="top10" dxfId="258" priority="22" rank="1"/>
  </conditionalFormatting>
  <conditionalFormatting sqref="I4">
    <cfRule type="top10" dxfId="257" priority="23" rank="1"/>
  </conditionalFormatting>
  <conditionalFormatting sqref="J4">
    <cfRule type="top10" dxfId="256" priority="24" rank="1"/>
  </conditionalFormatting>
  <conditionalFormatting sqref="E4">
    <cfRule type="top10" dxfId="255" priority="25" rank="1"/>
  </conditionalFormatting>
  <conditionalFormatting sqref="F5">
    <cfRule type="top10" dxfId="254" priority="14" rank="1"/>
  </conditionalFormatting>
  <conditionalFormatting sqref="G5">
    <cfRule type="top10" dxfId="253" priority="15" rank="1"/>
  </conditionalFormatting>
  <conditionalFormatting sqref="H5">
    <cfRule type="top10" dxfId="252" priority="16" rank="1"/>
  </conditionalFormatting>
  <conditionalFormatting sqref="I5">
    <cfRule type="top10" dxfId="251" priority="17" rank="1"/>
  </conditionalFormatting>
  <conditionalFormatting sqref="J5">
    <cfRule type="top10" dxfId="250" priority="18" rank="1"/>
  </conditionalFormatting>
  <conditionalFormatting sqref="E5">
    <cfRule type="top10" dxfId="249" priority="19" rank="1"/>
  </conditionalFormatting>
  <conditionalFormatting sqref="E6">
    <cfRule type="top10" dxfId="248" priority="8" rank="1"/>
  </conditionalFormatting>
  <conditionalFormatting sqref="F6">
    <cfRule type="top10" dxfId="247" priority="9" rank="1"/>
  </conditionalFormatting>
  <conditionalFormatting sqref="G6">
    <cfRule type="top10" dxfId="246" priority="10" rank="1"/>
  </conditionalFormatting>
  <conditionalFormatting sqref="H6">
    <cfRule type="top10" dxfId="245" priority="11" rank="1"/>
  </conditionalFormatting>
  <conditionalFormatting sqref="I6">
    <cfRule type="top10" dxfId="244" priority="12" rank="1"/>
  </conditionalFormatting>
  <conditionalFormatting sqref="J6">
    <cfRule type="top10" dxfId="243" priority="13" rank="1"/>
  </conditionalFormatting>
  <conditionalFormatting sqref="F7">
    <cfRule type="top10" dxfId="242" priority="1" rank="1"/>
  </conditionalFormatting>
  <conditionalFormatting sqref="I7">
    <cfRule type="top10" dxfId="241" priority="2" rank="1"/>
    <cfRule type="top10" dxfId="240" priority="3" rank="1"/>
  </conditionalFormatting>
  <conditionalFormatting sqref="E7">
    <cfRule type="top10" dxfId="239" priority="4" rank="1"/>
  </conditionalFormatting>
  <conditionalFormatting sqref="G7">
    <cfRule type="top10" dxfId="238" priority="5" rank="1"/>
  </conditionalFormatting>
  <conditionalFormatting sqref="H7">
    <cfRule type="top10" dxfId="237" priority="6" rank="1"/>
  </conditionalFormatting>
  <conditionalFormatting sqref="J7">
    <cfRule type="top10" dxfId="236" priority="7" rank="1"/>
  </conditionalFormatting>
  <hyperlinks>
    <hyperlink ref="Q1" location="'National Rankings'!A1" display="Return to Rankings" xr:uid="{07A4241B-6CA4-4E39-BA11-F6E6ADAFA434}"/>
  </hyperlink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20DF906-6855-47C2-BB34-DAD110EEF25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CB241-237A-46C1-A2F8-E011E07D3D34}">
  <dimension ref="A1:Q1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60</v>
      </c>
      <c r="B2" s="10" t="s">
        <v>87</v>
      </c>
      <c r="C2" s="11">
        <v>44405</v>
      </c>
      <c r="D2" s="12" t="s">
        <v>57</v>
      </c>
      <c r="E2" s="13">
        <v>172</v>
      </c>
      <c r="F2" s="13">
        <v>181</v>
      </c>
      <c r="G2" s="13">
        <v>180</v>
      </c>
      <c r="H2" s="13">
        <v>187</v>
      </c>
      <c r="I2" s="13"/>
      <c r="J2" s="13"/>
      <c r="K2" s="14">
        <v>4</v>
      </c>
      <c r="L2" s="14">
        <v>720</v>
      </c>
      <c r="M2" s="15">
        <v>180</v>
      </c>
      <c r="N2" s="16">
        <v>5</v>
      </c>
      <c r="O2" s="17">
        <v>185</v>
      </c>
    </row>
    <row r="3" spans="1:17" x14ac:dyDescent="0.25">
      <c r="A3" s="9" t="s">
        <v>60</v>
      </c>
      <c r="B3" s="10" t="s">
        <v>87</v>
      </c>
      <c r="C3" s="11">
        <v>44416</v>
      </c>
      <c r="D3" s="12" t="s">
        <v>57</v>
      </c>
      <c r="E3" s="13">
        <v>172</v>
      </c>
      <c r="F3" s="13">
        <v>181</v>
      </c>
      <c r="G3" s="13">
        <v>168</v>
      </c>
      <c r="H3" s="13">
        <v>180</v>
      </c>
      <c r="I3" s="13"/>
      <c r="J3" s="13"/>
      <c r="K3" s="14">
        <v>4</v>
      </c>
      <c r="L3" s="14">
        <v>701</v>
      </c>
      <c r="M3" s="15">
        <v>175.25</v>
      </c>
      <c r="N3" s="16">
        <v>5</v>
      </c>
      <c r="O3" s="17">
        <v>180.25</v>
      </c>
    </row>
    <row r="4" spans="1:17" x14ac:dyDescent="0.25">
      <c r="A4" s="9" t="s">
        <v>60</v>
      </c>
      <c r="B4" s="10" t="s">
        <v>87</v>
      </c>
      <c r="C4" s="11">
        <v>44433</v>
      </c>
      <c r="D4" s="12" t="s">
        <v>57</v>
      </c>
      <c r="E4" s="13">
        <v>170</v>
      </c>
      <c r="F4" s="13">
        <v>181</v>
      </c>
      <c r="G4" s="13">
        <v>175</v>
      </c>
      <c r="H4" s="13">
        <v>176</v>
      </c>
      <c r="I4" s="13"/>
      <c r="J4" s="13"/>
      <c r="K4" s="14">
        <v>4</v>
      </c>
      <c r="L4" s="14">
        <v>702</v>
      </c>
      <c r="M4" s="15">
        <v>175.5</v>
      </c>
      <c r="N4" s="16">
        <v>5</v>
      </c>
      <c r="O4" s="17">
        <v>180.5</v>
      </c>
    </row>
    <row r="5" spans="1:17" x14ac:dyDescent="0.25">
      <c r="A5" s="9" t="s">
        <v>60</v>
      </c>
      <c r="B5" s="10" t="s">
        <v>87</v>
      </c>
      <c r="C5" s="11">
        <v>44451</v>
      </c>
      <c r="D5" s="12" t="s">
        <v>57</v>
      </c>
      <c r="E5" s="13">
        <v>192</v>
      </c>
      <c r="F5" s="13">
        <v>183</v>
      </c>
      <c r="G5" s="13">
        <v>183</v>
      </c>
      <c r="H5" s="13">
        <v>185</v>
      </c>
      <c r="I5" s="13">
        <v>183</v>
      </c>
      <c r="J5" s="13">
        <v>190</v>
      </c>
      <c r="K5" s="14">
        <v>6</v>
      </c>
      <c r="L5" s="14">
        <v>1116</v>
      </c>
      <c r="M5" s="15">
        <v>186</v>
      </c>
      <c r="N5" s="16">
        <v>12</v>
      </c>
      <c r="O5" s="17">
        <v>198</v>
      </c>
    </row>
    <row r="6" spans="1:17" x14ac:dyDescent="0.25">
      <c r="A6" s="9" t="s">
        <v>60</v>
      </c>
      <c r="B6" s="10" t="s">
        <v>87</v>
      </c>
      <c r="C6" s="11">
        <v>44458</v>
      </c>
      <c r="D6" s="12" t="s">
        <v>24</v>
      </c>
      <c r="E6" s="13">
        <v>189</v>
      </c>
      <c r="F6" s="13">
        <v>185</v>
      </c>
      <c r="G6" s="13">
        <v>191</v>
      </c>
      <c r="H6" s="13">
        <v>185</v>
      </c>
      <c r="I6" s="13"/>
      <c r="J6" s="13"/>
      <c r="K6" s="14">
        <v>4</v>
      </c>
      <c r="L6" s="14">
        <v>750</v>
      </c>
      <c r="M6" s="15">
        <v>187.5</v>
      </c>
      <c r="N6" s="16">
        <v>11</v>
      </c>
      <c r="O6" s="17">
        <v>198.5</v>
      </c>
    </row>
    <row r="7" spans="1:17" x14ac:dyDescent="0.25">
      <c r="A7" s="9" t="s">
        <v>60</v>
      </c>
      <c r="B7" s="10" t="s">
        <v>87</v>
      </c>
      <c r="C7" s="11">
        <v>44468</v>
      </c>
      <c r="D7" s="12" t="s">
        <v>57</v>
      </c>
      <c r="E7" s="13">
        <v>188</v>
      </c>
      <c r="F7" s="13">
        <v>182</v>
      </c>
      <c r="G7" s="13">
        <v>187</v>
      </c>
      <c r="H7" s="13">
        <v>184</v>
      </c>
      <c r="I7" s="13"/>
      <c r="J7" s="13"/>
      <c r="K7" s="14">
        <v>4</v>
      </c>
      <c r="L7" s="14">
        <v>741</v>
      </c>
      <c r="M7" s="15">
        <v>185.25</v>
      </c>
      <c r="N7" s="16">
        <v>5</v>
      </c>
      <c r="O7" s="17">
        <v>190.25</v>
      </c>
    </row>
    <row r="8" spans="1:17" x14ac:dyDescent="0.25">
      <c r="A8" s="9" t="s">
        <v>60</v>
      </c>
      <c r="B8" s="10" t="s">
        <v>87</v>
      </c>
      <c r="C8" s="11">
        <v>44479</v>
      </c>
      <c r="D8" s="12" t="s">
        <v>57</v>
      </c>
      <c r="E8" s="13">
        <v>173</v>
      </c>
      <c r="F8" s="13">
        <v>186</v>
      </c>
      <c r="G8" s="13">
        <v>177</v>
      </c>
      <c r="H8" s="13">
        <v>177</v>
      </c>
      <c r="I8" s="13"/>
      <c r="J8" s="13"/>
      <c r="K8" s="14">
        <v>4</v>
      </c>
      <c r="L8" s="14">
        <v>713</v>
      </c>
      <c r="M8" s="15">
        <v>178.25</v>
      </c>
      <c r="N8" s="16">
        <v>5</v>
      </c>
      <c r="O8" s="17">
        <v>183.25</v>
      </c>
    </row>
    <row r="9" spans="1:17" x14ac:dyDescent="0.25">
      <c r="A9" s="9" t="s">
        <v>60</v>
      </c>
      <c r="B9" s="10" t="s">
        <v>87</v>
      </c>
      <c r="C9" s="11">
        <v>44486</v>
      </c>
      <c r="D9" s="12" t="s">
        <v>24</v>
      </c>
      <c r="E9" s="13">
        <v>189</v>
      </c>
      <c r="F9" s="13">
        <v>183</v>
      </c>
      <c r="G9" s="13">
        <v>187</v>
      </c>
      <c r="H9" s="13">
        <v>181</v>
      </c>
      <c r="I9" s="13">
        <v>180</v>
      </c>
      <c r="J9" s="13">
        <v>188</v>
      </c>
      <c r="K9" s="14">
        <v>6</v>
      </c>
      <c r="L9" s="14">
        <v>1108</v>
      </c>
      <c r="M9" s="15">
        <v>184.66666666666666</v>
      </c>
      <c r="N9" s="16">
        <v>10</v>
      </c>
      <c r="O9" s="17">
        <v>194.66666666666666</v>
      </c>
    </row>
    <row r="10" spans="1:17" x14ac:dyDescent="0.25">
      <c r="A10" s="9" t="s">
        <v>60</v>
      </c>
      <c r="B10" s="10" t="s">
        <v>87</v>
      </c>
      <c r="C10" s="11">
        <v>44489</v>
      </c>
      <c r="D10" s="12" t="s">
        <v>57</v>
      </c>
      <c r="E10" s="13">
        <v>186</v>
      </c>
      <c r="F10" s="13">
        <v>191</v>
      </c>
      <c r="G10" s="13">
        <v>188</v>
      </c>
      <c r="H10" s="13">
        <v>194</v>
      </c>
      <c r="I10" s="13"/>
      <c r="J10" s="13"/>
      <c r="K10" s="14">
        <v>4</v>
      </c>
      <c r="L10" s="14">
        <v>759</v>
      </c>
      <c r="M10" s="15">
        <v>189.75</v>
      </c>
      <c r="N10" s="16">
        <v>5</v>
      </c>
      <c r="O10" s="17">
        <v>194.75</v>
      </c>
    </row>
    <row r="11" spans="1:17" x14ac:dyDescent="0.25">
      <c r="A11" s="9" t="s">
        <v>60</v>
      </c>
      <c r="B11" s="10" t="s">
        <v>87</v>
      </c>
      <c r="C11" s="11">
        <v>44500</v>
      </c>
      <c r="D11" s="12" t="s">
        <v>57</v>
      </c>
      <c r="E11" s="13">
        <v>185</v>
      </c>
      <c r="F11" s="13">
        <v>181</v>
      </c>
      <c r="G11" s="13">
        <v>185</v>
      </c>
      <c r="H11" s="13">
        <v>189</v>
      </c>
      <c r="I11" s="13"/>
      <c r="J11" s="13"/>
      <c r="K11" s="14">
        <v>4</v>
      </c>
      <c r="L11" s="14">
        <v>740</v>
      </c>
      <c r="M11" s="15">
        <v>185</v>
      </c>
      <c r="N11" s="16">
        <v>5</v>
      </c>
      <c r="O11" s="17">
        <v>190</v>
      </c>
    </row>
    <row r="14" spans="1:17" x14ac:dyDescent="0.25">
      <c r="K14" s="7">
        <f>SUM(K2:K13)</f>
        <v>44</v>
      </c>
      <c r="L14" s="7">
        <f>SUM(L2:L13)</f>
        <v>8050</v>
      </c>
      <c r="M14" s="8">
        <f>SUM(L14/K14)</f>
        <v>182.95454545454547</v>
      </c>
      <c r="N14" s="7">
        <f>SUM(N2:N13)</f>
        <v>68</v>
      </c>
      <c r="O14" s="8">
        <f>SUM(M14+N14)</f>
        <v>250.95454545454547</v>
      </c>
    </row>
  </sheetData>
  <protectedRanges>
    <protectedRange algorithmName="SHA-512" hashValue="ON39YdpmFHfN9f47KpiRvqrKx0V9+erV1CNkpWzYhW/Qyc6aT8rEyCrvauWSYGZK2ia3o7vd3akF07acHAFpOA==" saltValue="yVW9XmDwTqEnmpSGai0KYg==" spinCount="100000" sqref="B2:C2 I2:J2" name="Range1_51_1"/>
    <protectedRange algorithmName="SHA-512" hashValue="ON39YdpmFHfN9f47KpiRvqrKx0V9+erV1CNkpWzYhW/Qyc6aT8rEyCrvauWSYGZK2ia3o7vd3akF07acHAFpOA==" saltValue="yVW9XmDwTqEnmpSGai0KYg==" spinCount="100000" sqref="D2" name="Range1_1_42_1"/>
    <protectedRange algorithmName="SHA-512" hashValue="ON39YdpmFHfN9f47KpiRvqrKx0V9+erV1CNkpWzYhW/Qyc6aT8rEyCrvauWSYGZK2ia3o7vd3akF07acHAFpOA==" saltValue="yVW9XmDwTqEnmpSGai0KYg==" spinCount="100000" sqref="E2:H2" name="Range1_3_15_1"/>
    <protectedRange algorithmName="SHA-512" hashValue="ON39YdpmFHfN9f47KpiRvqrKx0V9+erV1CNkpWzYhW/Qyc6aT8rEyCrvauWSYGZK2ia3o7vd3akF07acHAFpOA==" saltValue="yVW9XmDwTqEnmpSGai0KYg==" spinCount="100000" sqref="B3:C3 I3:J3" name="Range1_51_2"/>
    <protectedRange algorithmName="SHA-512" hashValue="ON39YdpmFHfN9f47KpiRvqrKx0V9+erV1CNkpWzYhW/Qyc6aT8rEyCrvauWSYGZK2ia3o7vd3akF07acHAFpOA==" saltValue="yVW9XmDwTqEnmpSGai0KYg==" spinCount="100000" sqref="D3" name="Range1_1_42_2"/>
    <protectedRange algorithmName="SHA-512" hashValue="ON39YdpmFHfN9f47KpiRvqrKx0V9+erV1CNkpWzYhW/Qyc6aT8rEyCrvauWSYGZK2ia3o7vd3akF07acHAFpOA==" saltValue="yVW9XmDwTqEnmpSGai0KYg==" spinCount="100000" sqref="E3:H3" name="Range1_3_15_2"/>
    <protectedRange algorithmName="SHA-512" hashValue="ON39YdpmFHfN9f47KpiRvqrKx0V9+erV1CNkpWzYhW/Qyc6aT8rEyCrvauWSYGZK2ia3o7vd3akF07acHAFpOA==" saltValue="yVW9XmDwTqEnmpSGai0KYg==" spinCount="100000" sqref="B4:C4 E4:J4" name="Range1_61"/>
    <protectedRange algorithmName="SHA-512" hashValue="ON39YdpmFHfN9f47KpiRvqrKx0V9+erV1CNkpWzYhW/Qyc6aT8rEyCrvauWSYGZK2ia3o7vd3akF07acHAFpOA==" saltValue="yVW9XmDwTqEnmpSGai0KYg==" spinCount="100000" sqref="D4" name="Range1_1_52"/>
    <protectedRange algorithmName="SHA-512" hashValue="ON39YdpmFHfN9f47KpiRvqrKx0V9+erV1CNkpWzYhW/Qyc6aT8rEyCrvauWSYGZK2ia3o7vd3akF07acHAFpOA==" saltValue="yVW9XmDwTqEnmpSGai0KYg==" spinCount="100000" sqref="B5:C7 E5:J7" name="Range1_30_1"/>
    <protectedRange algorithmName="SHA-512" hashValue="ON39YdpmFHfN9f47KpiRvqrKx0V9+erV1CNkpWzYhW/Qyc6aT8rEyCrvauWSYGZK2ia3o7vd3akF07acHAFpOA==" saltValue="yVW9XmDwTqEnmpSGai0KYg==" spinCount="100000" sqref="D5:D7" name="Range1_1_28_1"/>
    <protectedRange algorithmName="SHA-512" hashValue="ON39YdpmFHfN9f47KpiRvqrKx0V9+erV1CNkpWzYhW/Qyc6aT8rEyCrvauWSYGZK2ia3o7vd3akF07acHAFpOA==" saltValue="yVW9XmDwTqEnmpSGai0KYg==" spinCount="100000" sqref="E8:J8 B8:C8" name="Range1_5"/>
    <protectedRange algorithmName="SHA-512" hashValue="ON39YdpmFHfN9f47KpiRvqrKx0V9+erV1CNkpWzYhW/Qyc6aT8rEyCrvauWSYGZK2ia3o7vd3akF07acHAFpOA==" saltValue="yVW9XmDwTqEnmpSGai0KYg==" spinCount="100000" sqref="D8" name="Range1_1_3"/>
    <protectedRange algorithmName="SHA-512" hashValue="ON39YdpmFHfN9f47KpiRvqrKx0V9+erV1CNkpWzYhW/Qyc6aT8rEyCrvauWSYGZK2ia3o7vd3akF07acHAFpOA==" saltValue="yVW9XmDwTqEnmpSGai0KYg==" spinCount="100000" sqref="B9:C9 E9:J9" name="Range1_14_2"/>
    <protectedRange algorithmName="SHA-512" hashValue="ON39YdpmFHfN9f47KpiRvqrKx0V9+erV1CNkpWzYhW/Qyc6aT8rEyCrvauWSYGZK2ia3o7vd3akF07acHAFpOA==" saltValue="yVW9XmDwTqEnmpSGai0KYg==" spinCount="100000" sqref="D9" name="Range1_1_14_2"/>
    <protectedRange algorithmName="SHA-512" hashValue="ON39YdpmFHfN9f47KpiRvqrKx0V9+erV1CNkpWzYhW/Qyc6aT8rEyCrvauWSYGZK2ia3o7vd3akF07acHAFpOA==" saltValue="yVW9XmDwTqEnmpSGai0KYg==" spinCount="100000" sqref="I10:J11 B10:C11" name="Range1_79"/>
    <protectedRange algorithmName="SHA-512" hashValue="ON39YdpmFHfN9f47KpiRvqrKx0V9+erV1CNkpWzYhW/Qyc6aT8rEyCrvauWSYGZK2ia3o7vd3akF07acHAFpOA==" saltValue="yVW9XmDwTqEnmpSGai0KYg==" spinCount="100000" sqref="D10:D11" name="Range1_1_69"/>
    <protectedRange algorithmName="SHA-512" hashValue="ON39YdpmFHfN9f47KpiRvqrKx0V9+erV1CNkpWzYhW/Qyc6aT8rEyCrvauWSYGZK2ia3o7vd3akF07acHAFpOA==" saltValue="yVW9XmDwTqEnmpSGai0KYg==" spinCount="100000" sqref="E10:H11" name="Range1_3_22"/>
  </protectedRanges>
  <conditionalFormatting sqref="F2">
    <cfRule type="top10" dxfId="235" priority="43" rank="1"/>
  </conditionalFormatting>
  <conditionalFormatting sqref="I2">
    <cfRule type="top10" dxfId="234" priority="40" rank="1"/>
    <cfRule type="top10" dxfId="233" priority="45" rank="1"/>
  </conditionalFormatting>
  <conditionalFormatting sqref="E2">
    <cfRule type="top10" dxfId="232" priority="44" rank="1"/>
  </conditionalFormatting>
  <conditionalFormatting sqref="G2">
    <cfRule type="top10" dxfId="231" priority="42" rank="1"/>
  </conditionalFormatting>
  <conditionalFormatting sqref="H2">
    <cfRule type="top10" dxfId="230" priority="41" rank="1"/>
  </conditionalFormatting>
  <conditionalFormatting sqref="J2">
    <cfRule type="top10" dxfId="229" priority="39" rank="1"/>
  </conditionalFormatting>
  <conditionalFormatting sqref="F3">
    <cfRule type="top10" dxfId="228" priority="36" rank="1"/>
  </conditionalFormatting>
  <conditionalFormatting sqref="I3">
    <cfRule type="top10" dxfId="227" priority="33" rank="1"/>
    <cfRule type="top10" dxfId="226" priority="38" rank="1"/>
  </conditionalFormatting>
  <conditionalFormatting sqref="E3">
    <cfRule type="top10" dxfId="225" priority="37" rank="1"/>
  </conditionalFormatting>
  <conditionalFormatting sqref="G3">
    <cfRule type="top10" dxfId="224" priority="35" rank="1"/>
  </conditionalFormatting>
  <conditionalFormatting sqref="H3">
    <cfRule type="top10" dxfId="223" priority="34" rank="1"/>
  </conditionalFormatting>
  <conditionalFormatting sqref="J3">
    <cfRule type="top10" dxfId="222" priority="32" rank="1"/>
  </conditionalFormatting>
  <conditionalFormatting sqref="E4">
    <cfRule type="top10" dxfId="221" priority="26" rank="1"/>
  </conditionalFormatting>
  <conditionalFormatting sqref="F4">
    <cfRule type="top10" dxfId="220" priority="27" rank="1"/>
  </conditionalFormatting>
  <conditionalFormatting sqref="G4">
    <cfRule type="top10" dxfId="219" priority="28" rank="1"/>
  </conditionalFormatting>
  <conditionalFormatting sqref="H4">
    <cfRule type="top10" dxfId="218" priority="29" rank="1"/>
  </conditionalFormatting>
  <conditionalFormatting sqref="I4">
    <cfRule type="top10" dxfId="217" priority="30" rank="1"/>
  </conditionalFormatting>
  <conditionalFormatting sqref="J4">
    <cfRule type="top10" dxfId="216" priority="31" rank="1"/>
  </conditionalFormatting>
  <conditionalFormatting sqref="I5:I7">
    <cfRule type="top10" dxfId="215" priority="25" rank="1"/>
  </conditionalFormatting>
  <conditionalFormatting sqref="H5:H7">
    <cfRule type="top10" dxfId="214" priority="21" rank="1"/>
  </conditionalFormatting>
  <conditionalFormatting sqref="J5:J7">
    <cfRule type="top10" dxfId="213" priority="22" rank="1"/>
  </conditionalFormatting>
  <conditionalFormatting sqref="G5:G7">
    <cfRule type="top10" dxfId="212" priority="24" rank="1"/>
  </conditionalFormatting>
  <conditionalFormatting sqref="F5:F7">
    <cfRule type="top10" dxfId="211" priority="23" rank="1"/>
  </conditionalFormatting>
  <conditionalFormatting sqref="E5:E7">
    <cfRule type="top10" dxfId="210" priority="20" rank="1"/>
  </conditionalFormatting>
  <conditionalFormatting sqref="E8">
    <cfRule type="top10" dxfId="209" priority="14" rank="1"/>
  </conditionalFormatting>
  <conditionalFormatting sqref="F8">
    <cfRule type="top10" dxfId="208" priority="15" rank="1"/>
  </conditionalFormatting>
  <conditionalFormatting sqref="G8">
    <cfRule type="top10" dxfId="207" priority="16" rank="1"/>
  </conditionalFormatting>
  <conditionalFormatting sqref="H8">
    <cfRule type="top10" dxfId="206" priority="17" rank="1"/>
  </conditionalFormatting>
  <conditionalFormatting sqref="I8">
    <cfRule type="top10" dxfId="205" priority="18" rank="1"/>
  </conditionalFormatting>
  <conditionalFormatting sqref="J8">
    <cfRule type="top10" dxfId="204" priority="19" rank="1"/>
  </conditionalFormatting>
  <conditionalFormatting sqref="J9">
    <cfRule type="top10" dxfId="203" priority="8" rank="1"/>
  </conditionalFormatting>
  <conditionalFormatting sqref="I9">
    <cfRule type="top10" dxfId="202" priority="9" rank="1"/>
  </conditionalFormatting>
  <conditionalFormatting sqref="H9">
    <cfRule type="top10" dxfId="201" priority="10" rank="1"/>
  </conditionalFormatting>
  <conditionalFormatting sqref="G9">
    <cfRule type="top10" dxfId="200" priority="11" rank="1"/>
  </conditionalFormatting>
  <conditionalFormatting sqref="F9">
    <cfRule type="top10" dxfId="199" priority="12" rank="1"/>
  </conditionalFormatting>
  <conditionalFormatting sqref="E9">
    <cfRule type="top10" dxfId="198" priority="13" rank="1"/>
  </conditionalFormatting>
  <conditionalFormatting sqref="F10:F11">
    <cfRule type="top10" dxfId="197" priority="5" rank="1"/>
  </conditionalFormatting>
  <conditionalFormatting sqref="I10:I11">
    <cfRule type="top10" dxfId="196" priority="2" rank="1"/>
    <cfRule type="top10" dxfId="195" priority="7" rank="1"/>
  </conditionalFormatting>
  <conditionalFormatting sqref="E10:E11">
    <cfRule type="top10" dxfId="194" priority="6" rank="1"/>
  </conditionalFormatting>
  <conditionalFormatting sqref="G10:G11">
    <cfRule type="top10" dxfId="193" priority="4" rank="1"/>
  </conditionalFormatting>
  <conditionalFormatting sqref="H10:H11">
    <cfRule type="top10" dxfId="192" priority="3" rank="1"/>
  </conditionalFormatting>
  <conditionalFormatting sqref="J10:J11">
    <cfRule type="top10" dxfId="191" priority="1" rank="1"/>
  </conditionalFormatting>
  <hyperlinks>
    <hyperlink ref="Q1" location="'National Rankings'!A1" display="Return to Rankings" xr:uid="{820AE5C4-1EF4-46AD-BDEA-AA21D8D36E3A}"/>
  </hyperlink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4F7A779-4E16-4AF6-B42A-DFA75EFDF1D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68172-4F91-4B55-A166-7C2A19AED47B}">
  <sheetPr codeName="Sheet85"/>
  <dimension ref="A1:Q5"/>
  <sheetViews>
    <sheetView workbookViewId="0">
      <selection activeCell="A9" sqref="A9:XFD3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23</v>
      </c>
      <c r="B2" s="10" t="s">
        <v>26</v>
      </c>
      <c r="C2" s="11">
        <v>44212</v>
      </c>
      <c r="D2" s="12" t="s">
        <v>28</v>
      </c>
      <c r="E2" s="13">
        <v>186</v>
      </c>
      <c r="F2" s="13">
        <v>179</v>
      </c>
      <c r="G2" s="13">
        <v>178</v>
      </c>
      <c r="H2" s="13">
        <v>176</v>
      </c>
      <c r="I2" s="13"/>
      <c r="J2" s="13"/>
      <c r="K2" s="14">
        <v>4</v>
      </c>
      <c r="L2" s="14">
        <v>719</v>
      </c>
      <c r="M2" s="15">
        <v>179.75</v>
      </c>
      <c r="N2" s="16">
        <v>5</v>
      </c>
      <c r="O2" s="17">
        <v>184.75</v>
      </c>
    </row>
    <row r="5" spans="1:17" x14ac:dyDescent="0.25">
      <c r="K5" s="7">
        <f>SUM(K2:K4)</f>
        <v>4</v>
      </c>
      <c r="L5" s="7">
        <f>SUM(L2:L4)</f>
        <v>719</v>
      </c>
      <c r="M5" s="8">
        <f>SUM(L5/K5)</f>
        <v>179.75</v>
      </c>
      <c r="N5" s="7">
        <f>SUM(N2:N4)</f>
        <v>5</v>
      </c>
      <c r="O5" s="8">
        <f>SUM(M5+N5)</f>
        <v>184.75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E2:J2" name="Range1_6_1_1"/>
    <protectedRange algorithmName="SHA-512" hashValue="ON39YdpmFHfN9f47KpiRvqrKx0V9+erV1CNkpWzYhW/Qyc6aT8rEyCrvauWSYGZK2ia3o7vd3akF07acHAFpOA==" saltValue="yVW9XmDwTqEnmpSGai0KYg==" spinCount="100000" sqref="D2" name="Range1_1_6_1_1"/>
  </protectedRanges>
  <conditionalFormatting sqref="E2">
    <cfRule type="top10" dxfId="190" priority="84" rank="1"/>
  </conditionalFormatting>
  <conditionalFormatting sqref="F2">
    <cfRule type="top10" dxfId="189" priority="83" rank="1"/>
  </conditionalFormatting>
  <conditionalFormatting sqref="G2">
    <cfRule type="top10" dxfId="188" priority="82" rank="1"/>
  </conditionalFormatting>
  <conditionalFormatting sqref="H2">
    <cfRule type="top10" dxfId="187" priority="81" rank="1"/>
  </conditionalFormatting>
  <conditionalFormatting sqref="I2">
    <cfRule type="top10" dxfId="186" priority="80" rank="1"/>
  </conditionalFormatting>
  <conditionalFormatting sqref="J2">
    <cfRule type="top10" dxfId="185" priority="79" rank="1"/>
  </conditionalFormatting>
  <hyperlinks>
    <hyperlink ref="Q1" location="'National Rankings'!A1" display="Return to Rankings" xr:uid="{3034F7E9-0D1B-4316-B0D0-2707EA58FFE8}"/>
  </hyperlink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61DF6B-4175-4CC3-BC75-21ED0280D17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FE9C6-42BF-48A8-83AF-A06904C9241B}">
  <dimension ref="A1:Q5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60</v>
      </c>
      <c r="B2" s="10" t="s">
        <v>90</v>
      </c>
      <c r="C2" s="11">
        <v>44436</v>
      </c>
      <c r="D2" s="12" t="s">
        <v>91</v>
      </c>
      <c r="E2" s="13">
        <v>186</v>
      </c>
      <c r="F2" s="13">
        <v>188</v>
      </c>
      <c r="G2" s="13">
        <v>189</v>
      </c>
      <c r="H2" s="13">
        <v>184</v>
      </c>
      <c r="I2" s="13"/>
      <c r="J2" s="13"/>
      <c r="K2" s="14">
        <v>4</v>
      </c>
      <c r="L2" s="14">
        <v>747</v>
      </c>
      <c r="M2" s="15">
        <v>186.75</v>
      </c>
      <c r="N2" s="16">
        <v>5</v>
      </c>
      <c r="O2" s="17">
        <v>191.75</v>
      </c>
    </row>
    <row r="5" spans="1:17" x14ac:dyDescent="0.25">
      <c r="K5" s="7">
        <f>SUM(K2:K4)</f>
        <v>4</v>
      </c>
      <c r="L5" s="7">
        <f>SUM(L2:L4)</f>
        <v>747</v>
      </c>
      <c r="M5" s="8">
        <f>SUM(L5/K5)</f>
        <v>186.75</v>
      </c>
      <c r="N5" s="7">
        <f>SUM(N2:N4)</f>
        <v>5</v>
      </c>
      <c r="O5" s="8">
        <f>SUM(M5+N5)</f>
        <v>191.75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56"/>
    <protectedRange algorithmName="SHA-512" hashValue="ON39YdpmFHfN9f47KpiRvqrKx0V9+erV1CNkpWzYhW/Qyc6aT8rEyCrvauWSYGZK2ia3o7vd3akF07acHAFpOA==" saltValue="yVW9XmDwTqEnmpSGai0KYg==" spinCount="100000" sqref="D2" name="Range1_1_52"/>
    <protectedRange algorithmName="SHA-512" hashValue="ON39YdpmFHfN9f47KpiRvqrKx0V9+erV1CNkpWzYhW/Qyc6aT8rEyCrvauWSYGZK2ia3o7vd3akF07acHAFpOA==" saltValue="yVW9XmDwTqEnmpSGai0KYg==" spinCount="100000" sqref="E2:J2" name="Range1_3_11"/>
  </protectedRanges>
  <conditionalFormatting sqref="E2">
    <cfRule type="top10" dxfId="184" priority="6" rank="1"/>
  </conditionalFormatting>
  <conditionalFormatting sqref="H2">
    <cfRule type="top10" dxfId="183" priority="3" rank="1"/>
  </conditionalFormatting>
  <conditionalFormatting sqref="F2">
    <cfRule type="top10" dxfId="182" priority="1" rank="1"/>
  </conditionalFormatting>
  <conditionalFormatting sqref="G2">
    <cfRule type="top10" dxfId="181" priority="2" rank="1"/>
  </conditionalFormatting>
  <conditionalFormatting sqref="I2">
    <cfRule type="top10" dxfId="180" priority="4" rank="1"/>
  </conditionalFormatting>
  <conditionalFormatting sqref="J2">
    <cfRule type="top10" dxfId="179" priority="5" rank="1"/>
  </conditionalFormatting>
  <hyperlinks>
    <hyperlink ref="Q1" location="'National Rankings'!A1" display="Return to Rankings" xr:uid="{BF1AE79E-6172-4DA4-938B-310AAF6F2CFD}"/>
  </hyperlink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FD5B63B-83CB-4505-84F9-DC635A06592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915EC-589E-412E-87F3-3F495EE88367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60</v>
      </c>
      <c r="B2" s="10" t="s">
        <v>75</v>
      </c>
      <c r="C2" s="11">
        <v>44353</v>
      </c>
      <c r="D2" s="12" t="s">
        <v>57</v>
      </c>
      <c r="E2" s="13">
        <v>175</v>
      </c>
      <c r="F2" s="13">
        <v>180</v>
      </c>
      <c r="G2" s="13">
        <v>178</v>
      </c>
      <c r="H2" s="13">
        <v>174</v>
      </c>
      <c r="I2" s="13">
        <v>180</v>
      </c>
      <c r="J2" s="13">
        <v>182</v>
      </c>
      <c r="K2" s="14">
        <v>6</v>
      </c>
      <c r="L2" s="14">
        <v>1069</v>
      </c>
      <c r="M2" s="15">
        <v>178.16666666666666</v>
      </c>
      <c r="N2" s="16">
        <v>10</v>
      </c>
      <c r="O2" s="17">
        <v>188.16666666666666</v>
      </c>
    </row>
    <row r="5" spans="1:17" x14ac:dyDescent="0.25">
      <c r="K5" s="7">
        <f>SUM(K2:K4)</f>
        <v>6</v>
      </c>
      <c r="L5" s="7">
        <f>SUM(L2:L4)</f>
        <v>1069</v>
      </c>
      <c r="M5" s="8">
        <f>SUM(L5/K5)</f>
        <v>178.16666666666666</v>
      </c>
      <c r="N5" s="7">
        <f>SUM(N2:N4)</f>
        <v>10</v>
      </c>
      <c r="O5" s="8">
        <f>SUM(M5+N5)</f>
        <v>188.16666666666666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2:C2 E2:J2" name="Range1_20"/>
    <protectedRange algorithmName="SHA-512" hashValue="ON39YdpmFHfN9f47KpiRvqrKx0V9+erV1CNkpWzYhW/Qyc6aT8rEyCrvauWSYGZK2ia3o7vd3akF07acHAFpOA==" saltValue="yVW9XmDwTqEnmpSGai0KYg==" spinCount="100000" sqref="D2" name="Range1_1_14"/>
  </protectedRanges>
  <conditionalFormatting sqref="E2">
    <cfRule type="top10" dxfId="178" priority="1" rank="1"/>
  </conditionalFormatting>
  <conditionalFormatting sqref="F2">
    <cfRule type="top10" dxfId="177" priority="2" rank="1"/>
  </conditionalFormatting>
  <conditionalFormatting sqref="G2">
    <cfRule type="top10" dxfId="176" priority="3" rank="1"/>
  </conditionalFormatting>
  <conditionalFormatting sqref="H2">
    <cfRule type="top10" dxfId="175" priority="4" rank="1"/>
  </conditionalFormatting>
  <conditionalFormatting sqref="I2">
    <cfRule type="top10" dxfId="174" priority="5" rank="1"/>
  </conditionalFormatting>
  <conditionalFormatting sqref="J2">
    <cfRule type="top10" dxfId="173" priority="6" rank="1"/>
  </conditionalFormatting>
  <hyperlinks>
    <hyperlink ref="Q1" location="'National Rankings'!A1" display="Return to Rankings" xr:uid="{D07A7A51-E539-4D8C-BF22-4AF7FB6A7046}"/>
  </hyperlink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970CE0B-8800-452F-AE43-FC664F709C8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3E926-A4B9-4803-BAC8-678C7C0883C8}">
  <dimension ref="A1:Q14"/>
  <sheetViews>
    <sheetView workbookViewId="0">
      <selection activeCell="A11" sqref="A11:O1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20</v>
      </c>
      <c r="B2" s="10" t="s">
        <v>77</v>
      </c>
      <c r="C2" s="11">
        <v>44360</v>
      </c>
      <c r="D2" s="12" t="s">
        <v>49</v>
      </c>
      <c r="E2" s="13">
        <v>177</v>
      </c>
      <c r="F2" s="13">
        <v>180</v>
      </c>
      <c r="G2" s="13">
        <v>177</v>
      </c>
      <c r="H2" s="13">
        <v>176</v>
      </c>
      <c r="I2" s="13"/>
      <c r="J2" s="13"/>
      <c r="K2" s="14">
        <v>4</v>
      </c>
      <c r="L2" s="14">
        <v>710</v>
      </c>
      <c r="M2" s="15">
        <v>177.5</v>
      </c>
      <c r="N2" s="16">
        <v>3</v>
      </c>
      <c r="O2" s="17">
        <v>180.5</v>
      </c>
    </row>
    <row r="3" spans="1:17" x14ac:dyDescent="0.25">
      <c r="A3" s="9" t="s">
        <v>20</v>
      </c>
      <c r="B3" s="10" t="s">
        <v>77</v>
      </c>
      <c r="C3" s="11">
        <v>44388</v>
      </c>
      <c r="D3" s="12" t="s">
        <v>49</v>
      </c>
      <c r="E3" s="13">
        <v>179</v>
      </c>
      <c r="F3" s="13">
        <v>180</v>
      </c>
      <c r="G3" s="13">
        <v>171</v>
      </c>
      <c r="H3" s="13">
        <v>164</v>
      </c>
      <c r="I3" s="13"/>
      <c r="J3" s="13"/>
      <c r="K3" s="14">
        <v>4</v>
      </c>
      <c r="L3" s="14">
        <v>694</v>
      </c>
      <c r="M3" s="15">
        <v>173.5</v>
      </c>
      <c r="N3" s="16">
        <v>2</v>
      </c>
      <c r="O3" s="17">
        <v>175.5</v>
      </c>
    </row>
    <row r="4" spans="1:17" x14ac:dyDescent="0.25">
      <c r="A4" s="9" t="s">
        <v>23</v>
      </c>
      <c r="B4" s="10" t="s">
        <v>77</v>
      </c>
      <c r="C4" s="11">
        <v>44380</v>
      </c>
      <c r="D4" s="12" t="s">
        <v>58</v>
      </c>
      <c r="E4" s="13">
        <v>177</v>
      </c>
      <c r="F4" s="13">
        <v>184</v>
      </c>
      <c r="G4" s="13">
        <v>181</v>
      </c>
      <c r="H4" s="13">
        <v>179</v>
      </c>
      <c r="I4" s="13">
        <v>184</v>
      </c>
      <c r="J4" s="13">
        <v>186</v>
      </c>
      <c r="K4" s="14">
        <v>6</v>
      </c>
      <c r="L4" s="14">
        <v>1091</v>
      </c>
      <c r="M4" s="15">
        <v>181.83333333333334</v>
      </c>
      <c r="N4" s="16">
        <v>10</v>
      </c>
      <c r="O4" s="17">
        <f>SUM(M4:N4)</f>
        <v>191.83333333333334</v>
      </c>
    </row>
    <row r="5" spans="1:17" x14ac:dyDescent="0.25">
      <c r="A5" s="9" t="s">
        <v>20</v>
      </c>
      <c r="B5" s="10" t="s">
        <v>77</v>
      </c>
      <c r="C5" s="11">
        <v>44416</v>
      </c>
      <c r="D5" s="12" t="s">
        <v>49</v>
      </c>
      <c r="E5" s="13">
        <v>182</v>
      </c>
      <c r="F5" s="13">
        <v>179</v>
      </c>
      <c r="G5" s="13">
        <v>182</v>
      </c>
      <c r="H5" s="13">
        <v>174</v>
      </c>
      <c r="I5" s="13">
        <v>178</v>
      </c>
      <c r="J5" s="13">
        <v>174</v>
      </c>
      <c r="K5" s="14">
        <v>6</v>
      </c>
      <c r="L5" s="14">
        <v>1069</v>
      </c>
      <c r="M5" s="15">
        <v>178.16666666666666</v>
      </c>
      <c r="N5" s="16">
        <v>2</v>
      </c>
      <c r="O5" s="17">
        <v>180.16666666666666</v>
      </c>
    </row>
    <row r="6" spans="1:17" x14ac:dyDescent="0.25">
      <c r="A6" s="9" t="s">
        <v>20</v>
      </c>
      <c r="B6" s="10" t="s">
        <v>77</v>
      </c>
      <c r="C6" s="11">
        <v>44415</v>
      </c>
      <c r="D6" s="12" t="s">
        <v>58</v>
      </c>
      <c r="E6" s="13">
        <v>182</v>
      </c>
      <c r="F6" s="13">
        <v>179</v>
      </c>
      <c r="G6" s="13">
        <v>172</v>
      </c>
      <c r="H6" s="13">
        <v>181</v>
      </c>
      <c r="I6" s="13"/>
      <c r="J6" s="13"/>
      <c r="K6" s="14">
        <v>4</v>
      </c>
      <c r="L6" s="14">
        <v>714</v>
      </c>
      <c r="M6" s="15">
        <v>178.5</v>
      </c>
      <c r="N6" s="16">
        <v>5</v>
      </c>
      <c r="O6" s="17">
        <v>183.5</v>
      </c>
    </row>
    <row r="7" spans="1:17" x14ac:dyDescent="0.25">
      <c r="A7" s="9" t="s">
        <v>20</v>
      </c>
      <c r="B7" s="10" t="s">
        <v>77</v>
      </c>
      <c r="C7" s="11">
        <v>44451</v>
      </c>
      <c r="D7" s="12" t="s">
        <v>49</v>
      </c>
      <c r="E7" s="13">
        <v>183</v>
      </c>
      <c r="F7" s="13">
        <v>185</v>
      </c>
      <c r="G7" s="13">
        <v>190</v>
      </c>
      <c r="H7" s="13">
        <v>187</v>
      </c>
      <c r="I7" s="13">
        <v>181</v>
      </c>
      <c r="J7" s="13">
        <v>187.1</v>
      </c>
      <c r="K7" s="14">
        <v>6</v>
      </c>
      <c r="L7" s="14">
        <v>1113.0999999999999</v>
      </c>
      <c r="M7" s="15">
        <v>185.51666666666665</v>
      </c>
      <c r="N7" s="16">
        <v>26</v>
      </c>
      <c r="O7" s="17">
        <v>211.51666666666665</v>
      </c>
    </row>
    <row r="8" spans="1:17" x14ac:dyDescent="0.25">
      <c r="A8" s="9" t="s">
        <v>20</v>
      </c>
      <c r="B8" s="10" t="s">
        <v>77</v>
      </c>
      <c r="C8" s="11">
        <v>44465</v>
      </c>
      <c r="D8" s="12" t="s">
        <v>97</v>
      </c>
      <c r="E8" s="13">
        <v>185</v>
      </c>
      <c r="F8" s="13">
        <v>184</v>
      </c>
      <c r="G8" s="13">
        <v>180</v>
      </c>
      <c r="H8" s="13">
        <v>189.1</v>
      </c>
      <c r="I8" s="13">
        <v>190</v>
      </c>
      <c r="J8" s="13">
        <v>190</v>
      </c>
      <c r="K8" s="14">
        <v>6</v>
      </c>
      <c r="L8" s="14">
        <v>1118.0999999999999</v>
      </c>
      <c r="M8" s="15">
        <v>186.35</v>
      </c>
      <c r="N8" s="16">
        <v>20</v>
      </c>
      <c r="O8" s="17">
        <v>206.35</v>
      </c>
    </row>
    <row r="9" spans="1:17" x14ac:dyDescent="0.25">
      <c r="A9" s="9" t="s">
        <v>20</v>
      </c>
      <c r="B9" s="10" t="s">
        <v>77</v>
      </c>
      <c r="C9" s="11">
        <v>44479</v>
      </c>
      <c r="D9" s="12" t="s">
        <v>49</v>
      </c>
      <c r="E9" s="13">
        <v>181</v>
      </c>
      <c r="F9" s="13">
        <v>176</v>
      </c>
      <c r="G9" s="13">
        <v>175</v>
      </c>
      <c r="H9" s="13">
        <v>174</v>
      </c>
      <c r="I9" s="13"/>
      <c r="J9" s="13"/>
      <c r="K9" s="14">
        <v>4</v>
      </c>
      <c r="L9" s="14">
        <v>706</v>
      </c>
      <c r="M9" s="15">
        <v>176.5</v>
      </c>
      <c r="N9" s="16">
        <v>2</v>
      </c>
      <c r="O9" s="17">
        <v>178.5</v>
      </c>
    </row>
    <row r="10" spans="1:17" x14ac:dyDescent="0.25">
      <c r="A10" s="9" t="s">
        <v>20</v>
      </c>
      <c r="B10" s="10" t="s">
        <v>77</v>
      </c>
      <c r="C10" s="11">
        <v>44443</v>
      </c>
      <c r="D10" s="12" t="s">
        <v>58</v>
      </c>
      <c r="E10" s="13">
        <v>176</v>
      </c>
      <c r="F10" s="13">
        <v>177</v>
      </c>
      <c r="G10" s="13">
        <v>178</v>
      </c>
      <c r="H10" s="13">
        <v>173</v>
      </c>
      <c r="I10" s="13"/>
      <c r="J10" s="13"/>
      <c r="K10" s="14">
        <v>4</v>
      </c>
      <c r="L10" s="14">
        <v>704</v>
      </c>
      <c r="M10" s="15">
        <v>176</v>
      </c>
      <c r="N10" s="16">
        <v>3</v>
      </c>
      <c r="O10" s="17">
        <v>179</v>
      </c>
    </row>
    <row r="11" spans="1:17" x14ac:dyDescent="0.25">
      <c r="A11" s="9" t="s">
        <v>20</v>
      </c>
      <c r="B11" s="10" t="s">
        <v>77</v>
      </c>
      <c r="C11" s="11">
        <v>44471</v>
      </c>
      <c r="D11" s="12" t="s">
        <v>58</v>
      </c>
      <c r="E11" s="13">
        <v>189</v>
      </c>
      <c r="F11" s="13">
        <v>185</v>
      </c>
      <c r="G11" s="13">
        <v>181</v>
      </c>
      <c r="H11" s="13">
        <v>179</v>
      </c>
      <c r="I11" s="13">
        <v>187</v>
      </c>
      <c r="J11" s="13">
        <v>183</v>
      </c>
      <c r="K11" s="14">
        <v>6</v>
      </c>
      <c r="L11" s="14">
        <v>1104</v>
      </c>
      <c r="M11" s="15">
        <v>184</v>
      </c>
      <c r="N11" s="16">
        <v>20</v>
      </c>
      <c r="O11" s="17">
        <v>204</v>
      </c>
    </row>
    <row r="14" spans="1:17" x14ac:dyDescent="0.25">
      <c r="K14" s="7">
        <f>SUM(K2:K13)</f>
        <v>50</v>
      </c>
      <c r="L14" s="7">
        <f>SUM(L2:L13)</f>
        <v>9023.2000000000007</v>
      </c>
      <c r="M14" s="8">
        <f>SUM(L14/K14)</f>
        <v>180.46400000000003</v>
      </c>
      <c r="N14" s="7">
        <f>SUM(N2:N13)</f>
        <v>93</v>
      </c>
      <c r="O14" s="8">
        <f>SUM(M14+N14)</f>
        <v>273.46400000000006</v>
      </c>
    </row>
  </sheetData>
  <protectedRanges>
    <protectedRange algorithmName="SHA-512" hashValue="ON39YdpmFHfN9f47KpiRvqrKx0V9+erV1CNkpWzYhW/Qyc6aT8rEyCrvauWSYGZK2ia3o7vd3akF07acHAFpOA==" saltValue="yVW9XmDwTqEnmpSGai0KYg==" spinCount="100000" sqref="D3" name="Range1_1_16"/>
    <protectedRange algorithmName="SHA-512" hashValue="ON39YdpmFHfN9f47KpiRvqrKx0V9+erV1CNkpWzYhW/Qyc6aT8rEyCrvauWSYGZK2ia3o7vd3akF07acHAFpOA==" saltValue="yVW9XmDwTqEnmpSGai0KYg==" spinCount="100000" sqref="C5" name="Range1_47"/>
    <protectedRange algorithmName="SHA-512" hashValue="ON39YdpmFHfN9f47KpiRvqrKx0V9+erV1CNkpWzYhW/Qyc6aT8rEyCrvauWSYGZK2ia3o7vd3akF07acHAFpOA==" saltValue="yVW9XmDwTqEnmpSGai0KYg==" spinCount="100000" sqref="B5 E5:J5" name="Range1_48"/>
    <protectedRange algorithmName="SHA-512" hashValue="ON39YdpmFHfN9f47KpiRvqrKx0V9+erV1CNkpWzYhW/Qyc6aT8rEyCrvauWSYGZK2ia3o7vd3akF07acHAFpOA==" saltValue="yVW9XmDwTqEnmpSGai0KYg==" spinCount="100000" sqref="D5" name="Range1_1_39"/>
    <protectedRange algorithmName="SHA-512" hashValue="ON39YdpmFHfN9f47KpiRvqrKx0V9+erV1CNkpWzYhW/Qyc6aT8rEyCrvauWSYGZK2ia3o7vd3akF07acHAFpOA==" saltValue="yVW9XmDwTqEnmpSGai0KYg==" spinCount="100000" sqref="I4:J4 B4:C4" name="Range1_8_9_2"/>
    <protectedRange algorithmName="SHA-512" hashValue="ON39YdpmFHfN9f47KpiRvqrKx0V9+erV1CNkpWzYhW/Qyc6aT8rEyCrvauWSYGZK2ia3o7vd3akF07acHAFpOA==" saltValue="yVW9XmDwTqEnmpSGai0KYg==" spinCount="100000" sqref="D4" name="Range1_1_6_2_2"/>
    <protectedRange algorithmName="SHA-512" hashValue="ON39YdpmFHfN9f47KpiRvqrKx0V9+erV1CNkpWzYhW/Qyc6aT8rEyCrvauWSYGZK2ia3o7vd3akF07acHAFpOA==" saltValue="yVW9XmDwTqEnmpSGai0KYg==" spinCount="100000" sqref="E4:H4" name="Range1_3_2_4_2"/>
    <protectedRange algorithmName="SHA-512" hashValue="ON39YdpmFHfN9f47KpiRvqrKx0V9+erV1CNkpWzYhW/Qyc6aT8rEyCrvauWSYGZK2ia3o7vd3akF07acHAFpOA==" saltValue="yVW9XmDwTqEnmpSGai0KYg==" spinCount="100000" sqref="E7:J7 B7:C7" name="Range1_27"/>
    <protectedRange algorithmName="SHA-512" hashValue="ON39YdpmFHfN9f47KpiRvqrKx0V9+erV1CNkpWzYhW/Qyc6aT8rEyCrvauWSYGZK2ia3o7vd3akF07acHAFpOA==" saltValue="yVW9XmDwTqEnmpSGai0KYg==" spinCount="100000" sqref="D7" name="Range1_1_22"/>
    <protectedRange algorithmName="SHA-512" hashValue="ON39YdpmFHfN9f47KpiRvqrKx0V9+erV1CNkpWzYhW/Qyc6aT8rEyCrvauWSYGZK2ia3o7vd3akF07acHAFpOA==" saltValue="yVW9XmDwTqEnmpSGai0KYg==" spinCount="100000" sqref="E10:J10 B10:C10" name="Range1_9"/>
    <protectedRange algorithmName="SHA-512" hashValue="ON39YdpmFHfN9f47KpiRvqrKx0V9+erV1CNkpWzYhW/Qyc6aT8rEyCrvauWSYGZK2ia3o7vd3akF07acHAFpOA==" saltValue="yVW9XmDwTqEnmpSGai0KYg==" spinCount="100000" sqref="D10" name="Range1_1_7"/>
    <protectedRange algorithmName="SHA-512" hashValue="ON39YdpmFHfN9f47KpiRvqrKx0V9+erV1CNkpWzYhW/Qyc6aT8rEyCrvauWSYGZK2ia3o7vd3akF07acHAFpOA==" saltValue="yVW9XmDwTqEnmpSGai0KYg==" spinCount="100000" sqref="B11:C11 I11:J11" name="Range1_12_2"/>
    <protectedRange algorithmName="SHA-512" hashValue="ON39YdpmFHfN9f47KpiRvqrKx0V9+erV1CNkpWzYhW/Qyc6aT8rEyCrvauWSYGZK2ia3o7vd3akF07acHAFpOA==" saltValue="yVW9XmDwTqEnmpSGai0KYg==" spinCount="100000" sqref="D11" name="Range1_1_9_2"/>
    <protectedRange algorithmName="SHA-512" hashValue="ON39YdpmFHfN9f47KpiRvqrKx0V9+erV1CNkpWzYhW/Qyc6aT8rEyCrvauWSYGZK2ia3o7vd3akF07acHAFpOA==" saltValue="yVW9XmDwTqEnmpSGai0KYg==" spinCount="100000" sqref="E11:H11" name="Range1_3_18_1"/>
  </protectedRanges>
  <conditionalFormatting sqref="I2">
    <cfRule type="top10" dxfId="1655" priority="60" rank="1"/>
  </conditionalFormatting>
  <conditionalFormatting sqref="H2">
    <cfRule type="top10" dxfId="1654" priority="56" rank="1"/>
  </conditionalFormatting>
  <conditionalFormatting sqref="J2">
    <cfRule type="top10" dxfId="1653" priority="57" rank="1"/>
  </conditionalFormatting>
  <conditionalFormatting sqref="G2">
    <cfRule type="top10" dxfId="1652" priority="59" rank="1"/>
  </conditionalFormatting>
  <conditionalFormatting sqref="F2">
    <cfRule type="top10" dxfId="1651" priority="58" rank="1"/>
  </conditionalFormatting>
  <conditionalFormatting sqref="E2">
    <cfRule type="top10" dxfId="1650" priority="55" rank="1"/>
  </conditionalFormatting>
  <conditionalFormatting sqref="I3">
    <cfRule type="top10" dxfId="1649" priority="54" rank="1"/>
  </conditionalFormatting>
  <conditionalFormatting sqref="H3">
    <cfRule type="top10" dxfId="1648" priority="50" rank="1"/>
  </conditionalFormatting>
  <conditionalFormatting sqref="J3">
    <cfRule type="top10" dxfId="1647" priority="51" rank="1"/>
  </conditionalFormatting>
  <conditionalFormatting sqref="G3">
    <cfRule type="top10" dxfId="1646" priority="53" rank="1"/>
  </conditionalFormatting>
  <conditionalFormatting sqref="F3">
    <cfRule type="top10" dxfId="1645" priority="52" rank="1"/>
  </conditionalFormatting>
  <conditionalFormatting sqref="E3">
    <cfRule type="top10" dxfId="1644" priority="49" rank="1"/>
  </conditionalFormatting>
  <conditionalFormatting sqref="I5">
    <cfRule type="top10" dxfId="1643" priority="37" rank="1"/>
  </conditionalFormatting>
  <conditionalFormatting sqref="H5">
    <cfRule type="top10" dxfId="1642" priority="38" rank="1"/>
  </conditionalFormatting>
  <conditionalFormatting sqref="G5">
    <cfRule type="top10" dxfId="1641" priority="39" rank="1"/>
  </conditionalFormatting>
  <conditionalFormatting sqref="F5">
    <cfRule type="top10" dxfId="1640" priority="40" rank="1"/>
  </conditionalFormatting>
  <conditionalFormatting sqref="E5">
    <cfRule type="top10" dxfId="1639" priority="41" rank="1"/>
  </conditionalFormatting>
  <conditionalFormatting sqref="J5">
    <cfRule type="top10" dxfId="1638" priority="42" rank="1"/>
  </conditionalFormatting>
  <conditionalFormatting sqref="F4">
    <cfRule type="top10" dxfId="1637" priority="35" rank="1"/>
  </conditionalFormatting>
  <conditionalFormatting sqref="G4">
    <cfRule type="top10" dxfId="1636" priority="34" rank="1"/>
  </conditionalFormatting>
  <conditionalFormatting sqref="H4">
    <cfRule type="top10" dxfId="1635" priority="33" rank="1"/>
  </conditionalFormatting>
  <conditionalFormatting sqref="I4">
    <cfRule type="top10" dxfId="1634" priority="31" rank="1"/>
  </conditionalFormatting>
  <conditionalFormatting sqref="J4">
    <cfRule type="top10" dxfId="1633" priority="32" rank="1"/>
  </conditionalFormatting>
  <conditionalFormatting sqref="E4">
    <cfRule type="top10" dxfId="1632" priority="36" rank="1"/>
  </conditionalFormatting>
  <conditionalFormatting sqref="E6">
    <cfRule type="top10" dxfId="1631" priority="30" rank="1"/>
  </conditionalFormatting>
  <conditionalFormatting sqref="F6">
    <cfRule type="top10" dxfId="1630" priority="29" rank="1"/>
  </conditionalFormatting>
  <conditionalFormatting sqref="G6">
    <cfRule type="top10" dxfId="1629" priority="28" rank="1"/>
  </conditionalFormatting>
  <conditionalFormatting sqref="H6">
    <cfRule type="top10" dxfId="1628" priority="27" rank="1"/>
  </conditionalFormatting>
  <conditionalFormatting sqref="I6">
    <cfRule type="top10" dxfId="1627" priority="26" rank="1"/>
  </conditionalFormatting>
  <conditionalFormatting sqref="J6">
    <cfRule type="top10" dxfId="1626" priority="25" rank="1"/>
  </conditionalFormatting>
  <conditionalFormatting sqref="I7">
    <cfRule type="top10" dxfId="1625" priority="24" rank="1"/>
  </conditionalFormatting>
  <conditionalFormatting sqref="H7">
    <cfRule type="top10" dxfId="1624" priority="20" rank="1"/>
  </conditionalFormatting>
  <conditionalFormatting sqref="J7">
    <cfRule type="top10" dxfId="1623" priority="21" rank="1"/>
  </conditionalFormatting>
  <conditionalFormatting sqref="G7">
    <cfRule type="top10" dxfId="1622" priority="23" rank="1"/>
  </conditionalFormatting>
  <conditionalFormatting sqref="F7">
    <cfRule type="top10" dxfId="1621" priority="22" rank="1"/>
  </conditionalFormatting>
  <conditionalFormatting sqref="E7">
    <cfRule type="top10" dxfId="1620" priority="19" rank="1"/>
  </conditionalFormatting>
  <conditionalFormatting sqref="E8:E9">
    <cfRule type="top10" dxfId="1619" priority="13" rank="1"/>
  </conditionalFormatting>
  <conditionalFormatting sqref="F8:F9">
    <cfRule type="top10" dxfId="1618" priority="14" rank="1"/>
  </conditionalFormatting>
  <conditionalFormatting sqref="G8:G9">
    <cfRule type="top10" dxfId="1617" priority="15" rank="1"/>
  </conditionalFormatting>
  <conditionalFormatting sqref="H8:H9">
    <cfRule type="top10" dxfId="1616" priority="16" rank="1"/>
  </conditionalFormatting>
  <conditionalFormatting sqref="I8:I9">
    <cfRule type="top10" dxfId="1615" priority="17" rank="1"/>
  </conditionalFormatting>
  <conditionalFormatting sqref="J8:J9">
    <cfRule type="top10" dxfId="1614" priority="18" rank="1"/>
  </conditionalFormatting>
  <conditionalFormatting sqref="I10">
    <cfRule type="top10" dxfId="1613" priority="12" rank="1"/>
  </conditionalFormatting>
  <conditionalFormatting sqref="H10">
    <cfRule type="top10" dxfId="1612" priority="8" rank="1"/>
  </conditionalFormatting>
  <conditionalFormatting sqref="J10">
    <cfRule type="top10" dxfId="1611" priority="9" rank="1"/>
  </conditionalFormatting>
  <conditionalFormatting sqref="G10">
    <cfRule type="top10" dxfId="1610" priority="11" rank="1"/>
  </conditionalFormatting>
  <conditionalFormatting sqref="F10">
    <cfRule type="top10" dxfId="1609" priority="10" rank="1"/>
  </conditionalFormatting>
  <conditionalFormatting sqref="E10">
    <cfRule type="top10" dxfId="1608" priority="7" rank="1"/>
  </conditionalFormatting>
  <conditionalFormatting sqref="F11">
    <cfRule type="top10" dxfId="1607" priority="5" rank="1"/>
  </conditionalFormatting>
  <conditionalFormatting sqref="G11">
    <cfRule type="top10" dxfId="1606" priority="4" rank="1"/>
  </conditionalFormatting>
  <conditionalFormatting sqref="H11">
    <cfRule type="top10" dxfId="1605" priority="3" rank="1"/>
  </conditionalFormatting>
  <conditionalFormatting sqref="I11">
    <cfRule type="top10" dxfId="1604" priority="1" rank="1"/>
  </conditionalFormatting>
  <conditionalFormatting sqref="J11">
    <cfRule type="top10" dxfId="1603" priority="2" rank="1"/>
  </conditionalFormatting>
  <conditionalFormatting sqref="E11">
    <cfRule type="top10" dxfId="1602" priority="6" rank="1"/>
  </conditionalFormatting>
  <hyperlinks>
    <hyperlink ref="Q1" location="'National Rankings'!A1" display="Return to Rankings" xr:uid="{366B2F56-EE31-48BA-ADD5-604567FF1C96}"/>
  </hyperlink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F051854-11EC-436C-AA5F-CC10662F97F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2EA8C-BFC0-4407-BD7A-624023C12A03}">
  <sheetPr codeName="Sheet90"/>
  <dimension ref="A1:Q31"/>
  <sheetViews>
    <sheetView topLeftCell="A13" workbookViewId="0">
      <selection activeCell="A29" sqref="A29:O29"/>
    </sheetView>
  </sheetViews>
  <sheetFormatPr defaultRowHeight="15" x14ac:dyDescent="0.25"/>
  <cols>
    <col min="1" max="1" width="27.28515625" customWidth="1"/>
    <col min="2" max="2" width="18.42578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20</v>
      </c>
      <c r="B2" s="10" t="s">
        <v>34</v>
      </c>
      <c r="C2" s="11">
        <v>44254</v>
      </c>
      <c r="D2" s="12" t="s">
        <v>32</v>
      </c>
      <c r="E2" s="13">
        <v>187</v>
      </c>
      <c r="F2" s="13">
        <v>184</v>
      </c>
      <c r="G2" s="13">
        <v>184</v>
      </c>
      <c r="H2" s="13">
        <v>187</v>
      </c>
      <c r="I2" s="13"/>
      <c r="J2" s="13"/>
      <c r="K2" s="14">
        <v>4</v>
      </c>
      <c r="L2" s="14">
        <v>742</v>
      </c>
      <c r="M2" s="15">
        <v>185.5</v>
      </c>
      <c r="N2" s="16">
        <v>13</v>
      </c>
      <c r="O2" s="17">
        <v>198.5</v>
      </c>
    </row>
    <row r="3" spans="1:17" x14ac:dyDescent="0.25">
      <c r="A3" s="9" t="s">
        <v>20</v>
      </c>
      <c r="B3" s="10" t="s">
        <v>34</v>
      </c>
      <c r="C3" s="11">
        <v>44268</v>
      </c>
      <c r="D3" s="12" t="s">
        <v>32</v>
      </c>
      <c r="E3" s="13">
        <v>188</v>
      </c>
      <c r="F3" s="13">
        <v>181</v>
      </c>
      <c r="G3" s="13">
        <v>177</v>
      </c>
      <c r="H3" s="13">
        <v>184</v>
      </c>
      <c r="I3" s="13"/>
      <c r="J3" s="13"/>
      <c r="K3" s="14">
        <v>4</v>
      </c>
      <c r="L3" s="14">
        <v>730</v>
      </c>
      <c r="M3" s="15">
        <v>182.5</v>
      </c>
      <c r="N3" s="16">
        <v>13</v>
      </c>
      <c r="O3" s="17">
        <v>195.5</v>
      </c>
    </row>
    <row r="4" spans="1:17" x14ac:dyDescent="0.25">
      <c r="A4" s="9" t="s">
        <v>20</v>
      </c>
      <c r="B4" s="10" t="s">
        <v>34</v>
      </c>
      <c r="C4" s="11">
        <v>44282</v>
      </c>
      <c r="D4" s="12" t="s">
        <v>32</v>
      </c>
      <c r="E4" s="13">
        <v>182</v>
      </c>
      <c r="F4" s="13">
        <v>180</v>
      </c>
      <c r="G4" s="13">
        <v>180</v>
      </c>
      <c r="H4" s="13">
        <v>179</v>
      </c>
      <c r="I4" s="13"/>
      <c r="J4" s="13"/>
      <c r="K4" s="14">
        <v>4</v>
      </c>
      <c r="L4" s="14">
        <v>721</v>
      </c>
      <c r="M4" s="15">
        <v>180.25</v>
      </c>
      <c r="N4" s="16">
        <v>11</v>
      </c>
      <c r="O4" s="17">
        <v>191.25</v>
      </c>
    </row>
    <row r="5" spans="1:17" x14ac:dyDescent="0.25">
      <c r="A5" s="9" t="s">
        <v>20</v>
      </c>
      <c r="B5" s="10" t="s">
        <v>34</v>
      </c>
      <c r="C5" s="11">
        <v>44292</v>
      </c>
      <c r="D5" s="12" t="s">
        <v>32</v>
      </c>
      <c r="E5" s="13">
        <v>174</v>
      </c>
      <c r="F5" s="13">
        <v>160</v>
      </c>
      <c r="G5" s="13">
        <v>180</v>
      </c>
      <c r="H5" s="13"/>
      <c r="I5" s="13"/>
      <c r="J5" s="13"/>
      <c r="K5" s="14">
        <v>3</v>
      </c>
      <c r="L5" s="14">
        <v>514</v>
      </c>
      <c r="M5" s="15">
        <v>171.33333333333334</v>
      </c>
      <c r="N5" s="16">
        <v>7</v>
      </c>
      <c r="O5" s="17">
        <v>178.33333333333334</v>
      </c>
    </row>
    <row r="6" spans="1:17" x14ac:dyDescent="0.25">
      <c r="A6" s="9" t="s">
        <v>20</v>
      </c>
      <c r="B6" s="10" t="s">
        <v>34</v>
      </c>
      <c r="C6" s="11">
        <v>44296</v>
      </c>
      <c r="D6" s="12" t="s">
        <v>32</v>
      </c>
      <c r="E6" s="13">
        <v>177</v>
      </c>
      <c r="F6" s="13">
        <v>180</v>
      </c>
      <c r="G6" s="13">
        <v>183</v>
      </c>
      <c r="H6" s="13">
        <v>182</v>
      </c>
      <c r="I6" s="13"/>
      <c r="J6" s="13"/>
      <c r="K6" s="14">
        <v>4</v>
      </c>
      <c r="L6" s="14">
        <v>722</v>
      </c>
      <c r="M6" s="15">
        <v>180.5</v>
      </c>
      <c r="N6" s="16">
        <v>13</v>
      </c>
      <c r="O6" s="17">
        <v>193.5</v>
      </c>
    </row>
    <row r="7" spans="1:17" x14ac:dyDescent="0.25">
      <c r="A7" s="9" t="s">
        <v>20</v>
      </c>
      <c r="B7" s="10" t="s">
        <v>34</v>
      </c>
      <c r="C7" s="11">
        <v>44310</v>
      </c>
      <c r="D7" s="12" t="s">
        <v>32</v>
      </c>
      <c r="E7" s="13">
        <v>189</v>
      </c>
      <c r="F7" s="13">
        <v>186</v>
      </c>
      <c r="G7" s="13">
        <v>182</v>
      </c>
      <c r="H7" s="13">
        <v>178</v>
      </c>
      <c r="I7" s="14"/>
      <c r="J7" s="14"/>
      <c r="K7" s="14">
        <v>4</v>
      </c>
      <c r="L7" s="14">
        <v>735</v>
      </c>
      <c r="M7" s="15">
        <v>183.75</v>
      </c>
      <c r="N7" s="16">
        <v>11</v>
      </c>
      <c r="O7" s="17">
        <v>194.75</v>
      </c>
    </row>
    <row r="8" spans="1:17" x14ac:dyDescent="0.25">
      <c r="A8" s="9" t="s">
        <v>20</v>
      </c>
      <c r="B8" s="10" t="s">
        <v>34</v>
      </c>
      <c r="C8" s="11">
        <v>44324</v>
      </c>
      <c r="D8" s="12" t="s">
        <v>32</v>
      </c>
      <c r="E8" s="13">
        <v>164</v>
      </c>
      <c r="F8" s="13">
        <v>178</v>
      </c>
      <c r="G8" s="13">
        <v>175</v>
      </c>
      <c r="H8" s="13">
        <v>171</v>
      </c>
      <c r="I8" s="13"/>
      <c r="J8" s="13"/>
      <c r="K8" s="14">
        <v>4</v>
      </c>
      <c r="L8" s="14">
        <v>688</v>
      </c>
      <c r="M8" s="15">
        <v>172</v>
      </c>
      <c r="N8" s="16">
        <v>8</v>
      </c>
      <c r="O8" s="17">
        <v>180</v>
      </c>
    </row>
    <row r="9" spans="1:17" x14ac:dyDescent="0.25">
      <c r="A9" s="9" t="s">
        <v>20</v>
      </c>
      <c r="B9" s="10" t="s">
        <v>34</v>
      </c>
      <c r="C9" s="11">
        <v>44320</v>
      </c>
      <c r="D9" s="12" t="s">
        <v>32</v>
      </c>
      <c r="E9" s="13">
        <v>186</v>
      </c>
      <c r="F9" s="13">
        <v>183</v>
      </c>
      <c r="G9" s="13">
        <v>183</v>
      </c>
      <c r="H9" s="13"/>
      <c r="I9" s="13"/>
      <c r="J9" s="13"/>
      <c r="K9" s="14">
        <v>3</v>
      </c>
      <c r="L9" s="14">
        <v>552</v>
      </c>
      <c r="M9" s="15">
        <v>184</v>
      </c>
      <c r="N9" s="16">
        <v>11</v>
      </c>
      <c r="O9" s="17">
        <v>195</v>
      </c>
    </row>
    <row r="10" spans="1:17" x14ac:dyDescent="0.25">
      <c r="A10" s="9" t="s">
        <v>20</v>
      </c>
      <c r="B10" s="10" t="s">
        <v>34</v>
      </c>
      <c r="C10" s="11">
        <v>44338</v>
      </c>
      <c r="D10" s="12" t="s">
        <v>32</v>
      </c>
      <c r="E10" s="13">
        <v>183</v>
      </c>
      <c r="F10" s="13">
        <v>185</v>
      </c>
      <c r="G10" s="13">
        <v>184</v>
      </c>
      <c r="H10" s="13">
        <v>181</v>
      </c>
      <c r="I10" s="13"/>
      <c r="J10" s="13"/>
      <c r="K10" s="14">
        <v>4</v>
      </c>
      <c r="L10" s="14">
        <v>733</v>
      </c>
      <c r="M10" s="15">
        <v>183.25</v>
      </c>
      <c r="N10" s="16">
        <v>11</v>
      </c>
      <c r="O10" s="17">
        <v>194.25</v>
      </c>
    </row>
    <row r="11" spans="1:17" x14ac:dyDescent="0.25">
      <c r="A11" s="9" t="s">
        <v>20</v>
      </c>
      <c r="B11" s="10" t="s">
        <v>34</v>
      </c>
      <c r="C11" s="11">
        <v>44345</v>
      </c>
      <c r="D11" s="12" t="s">
        <v>32</v>
      </c>
      <c r="E11" s="13">
        <v>183</v>
      </c>
      <c r="F11" s="13">
        <v>188</v>
      </c>
      <c r="G11" s="13">
        <v>185</v>
      </c>
      <c r="H11" s="13">
        <v>182.001</v>
      </c>
      <c r="I11" s="13">
        <v>182.001</v>
      </c>
      <c r="J11" s="13">
        <v>175</v>
      </c>
      <c r="K11" s="14">
        <v>6</v>
      </c>
      <c r="L11" s="14">
        <v>1095.002</v>
      </c>
      <c r="M11" s="15">
        <v>182.50033333333332</v>
      </c>
      <c r="N11" s="16">
        <v>30</v>
      </c>
      <c r="O11" s="17">
        <v>212.50033333333332</v>
      </c>
    </row>
    <row r="12" spans="1:17" x14ac:dyDescent="0.25">
      <c r="A12" s="9" t="s">
        <v>20</v>
      </c>
      <c r="B12" s="10" t="s">
        <v>34</v>
      </c>
      <c r="C12" s="11">
        <v>44348</v>
      </c>
      <c r="D12" s="12" t="s">
        <v>32</v>
      </c>
      <c r="E12" s="13">
        <v>183</v>
      </c>
      <c r="F12" s="13">
        <v>183</v>
      </c>
      <c r="G12" s="13">
        <v>188</v>
      </c>
      <c r="H12" s="13"/>
      <c r="I12" s="13"/>
      <c r="J12" s="13"/>
      <c r="K12" s="14">
        <v>3</v>
      </c>
      <c r="L12" s="14">
        <v>554</v>
      </c>
      <c r="M12" s="15">
        <v>184.66666666666666</v>
      </c>
      <c r="N12" s="16">
        <v>11</v>
      </c>
      <c r="O12" s="17">
        <v>195.66666666666666</v>
      </c>
    </row>
    <row r="13" spans="1:17" x14ac:dyDescent="0.25">
      <c r="A13" s="9" t="s">
        <v>20</v>
      </c>
      <c r="B13" s="10" t="s">
        <v>34</v>
      </c>
      <c r="C13" s="11">
        <v>44359</v>
      </c>
      <c r="D13" s="12" t="s">
        <v>32</v>
      </c>
      <c r="E13" s="13">
        <v>184</v>
      </c>
      <c r="F13" s="13">
        <v>174</v>
      </c>
      <c r="G13" s="13">
        <v>182</v>
      </c>
      <c r="H13" s="13">
        <v>184</v>
      </c>
      <c r="I13" s="13"/>
      <c r="J13" s="13"/>
      <c r="K13" s="14">
        <v>4</v>
      </c>
      <c r="L13" s="14">
        <v>724</v>
      </c>
      <c r="M13" s="15">
        <v>181</v>
      </c>
      <c r="N13" s="16">
        <v>8</v>
      </c>
      <c r="O13" s="17">
        <v>189</v>
      </c>
    </row>
    <row r="14" spans="1:17" x14ac:dyDescent="0.25">
      <c r="A14" s="9" t="s">
        <v>20</v>
      </c>
      <c r="B14" s="10" t="s">
        <v>34</v>
      </c>
      <c r="C14" s="11">
        <v>44373</v>
      </c>
      <c r="D14" s="12" t="s">
        <v>32</v>
      </c>
      <c r="E14" s="13">
        <v>180</v>
      </c>
      <c r="F14" s="13">
        <v>178</v>
      </c>
      <c r="G14" s="13">
        <v>178.001</v>
      </c>
      <c r="H14" s="13">
        <v>177</v>
      </c>
      <c r="I14" s="13"/>
      <c r="J14" s="13"/>
      <c r="K14" s="14">
        <v>4</v>
      </c>
      <c r="L14" s="14">
        <v>713.00099999999998</v>
      </c>
      <c r="M14" s="15">
        <v>178.25024999999999</v>
      </c>
      <c r="N14" s="16">
        <v>13</v>
      </c>
      <c r="O14" s="17">
        <v>191.25024999999999</v>
      </c>
    </row>
    <row r="15" spans="1:17" x14ac:dyDescent="0.25">
      <c r="A15" s="9" t="s">
        <v>20</v>
      </c>
      <c r="B15" s="10" t="s">
        <v>34</v>
      </c>
      <c r="C15" s="11">
        <v>44383</v>
      </c>
      <c r="D15" s="12" t="s">
        <v>32</v>
      </c>
      <c r="E15" s="13">
        <v>177</v>
      </c>
      <c r="F15" s="13">
        <v>184</v>
      </c>
      <c r="G15" s="13">
        <v>185.001</v>
      </c>
      <c r="H15" s="13"/>
      <c r="I15" s="13"/>
      <c r="J15" s="13"/>
      <c r="K15" s="14">
        <v>3</v>
      </c>
      <c r="L15" s="14">
        <v>546.00099999999998</v>
      </c>
      <c r="M15" s="15">
        <v>182.00033333333332</v>
      </c>
      <c r="N15" s="16">
        <v>6</v>
      </c>
      <c r="O15" s="17">
        <v>188.00033333333332</v>
      </c>
    </row>
    <row r="16" spans="1:17" x14ac:dyDescent="0.25">
      <c r="A16" s="9" t="s">
        <v>20</v>
      </c>
      <c r="B16" s="10" t="s">
        <v>34</v>
      </c>
      <c r="C16" s="11">
        <v>44387</v>
      </c>
      <c r="D16" s="12" t="s">
        <v>32</v>
      </c>
      <c r="E16" s="13">
        <v>180</v>
      </c>
      <c r="F16" s="13">
        <v>182</v>
      </c>
      <c r="G16" s="13">
        <v>178</v>
      </c>
      <c r="H16" s="13">
        <v>188.00200000000001</v>
      </c>
      <c r="I16" s="13"/>
      <c r="J16" s="13"/>
      <c r="K16" s="14">
        <v>4</v>
      </c>
      <c r="L16" s="14">
        <v>728.00199999999995</v>
      </c>
      <c r="M16" s="15">
        <v>182.00049999999999</v>
      </c>
      <c r="N16" s="16">
        <v>7</v>
      </c>
      <c r="O16" s="17">
        <v>189.00049999999999</v>
      </c>
    </row>
    <row r="17" spans="1:15" x14ac:dyDescent="0.25">
      <c r="A17" s="9" t="s">
        <v>20</v>
      </c>
      <c r="B17" s="10" t="s">
        <v>34</v>
      </c>
      <c r="C17" s="11">
        <v>44395</v>
      </c>
      <c r="D17" s="12" t="s">
        <v>32</v>
      </c>
      <c r="E17" s="13">
        <v>179</v>
      </c>
      <c r="F17" s="13">
        <v>181</v>
      </c>
      <c r="G17" s="13">
        <v>179</v>
      </c>
      <c r="H17" s="13">
        <v>184</v>
      </c>
      <c r="I17" s="13">
        <v>181</v>
      </c>
      <c r="J17" s="13">
        <v>175</v>
      </c>
      <c r="K17" s="14">
        <v>6</v>
      </c>
      <c r="L17" s="14">
        <v>1079</v>
      </c>
      <c r="M17" s="15">
        <v>179.83333333333334</v>
      </c>
      <c r="N17" s="16">
        <v>8</v>
      </c>
      <c r="O17" s="17">
        <v>187.83333333333334</v>
      </c>
    </row>
    <row r="18" spans="1:15" x14ac:dyDescent="0.25">
      <c r="A18" s="9" t="s">
        <v>20</v>
      </c>
      <c r="B18" s="10" t="s">
        <v>34</v>
      </c>
      <c r="C18" s="11">
        <v>44411</v>
      </c>
      <c r="D18" s="12" t="s">
        <v>32</v>
      </c>
      <c r="E18" s="13">
        <v>178</v>
      </c>
      <c r="F18" s="13">
        <v>180</v>
      </c>
      <c r="G18" s="13">
        <v>185</v>
      </c>
      <c r="H18" s="13"/>
      <c r="I18" s="13"/>
      <c r="J18" s="13"/>
      <c r="K18" s="14">
        <v>3</v>
      </c>
      <c r="L18" s="14">
        <v>543</v>
      </c>
      <c r="M18" s="15">
        <v>181</v>
      </c>
      <c r="N18" s="16">
        <v>3</v>
      </c>
      <c r="O18" s="17">
        <v>184</v>
      </c>
    </row>
    <row r="19" spans="1:15" x14ac:dyDescent="0.25">
      <c r="A19" s="9" t="s">
        <v>23</v>
      </c>
      <c r="B19" s="10" t="s">
        <v>34</v>
      </c>
      <c r="C19" s="11">
        <v>44422</v>
      </c>
      <c r="D19" s="12" t="s">
        <v>32</v>
      </c>
      <c r="E19" s="13">
        <v>181.00200000000001</v>
      </c>
      <c r="F19" s="13">
        <v>180</v>
      </c>
      <c r="G19" s="13">
        <v>178</v>
      </c>
      <c r="H19" s="13">
        <v>179</v>
      </c>
      <c r="I19" s="13"/>
      <c r="J19" s="13"/>
      <c r="K19" s="14">
        <v>4</v>
      </c>
      <c r="L19" s="14">
        <v>718.00199999999995</v>
      </c>
      <c r="M19" s="15">
        <v>179.50049999999999</v>
      </c>
      <c r="N19" s="16">
        <v>4</v>
      </c>
      <c r="O19" s="17">
        <v>183.50049999999999</v>
      </c>
    </row>
    <row r="20" spans="1:15" x14ac:dyDescent="0.25">
      <c r="A20" s="9" t="s">
        <v>20</v>
      </c>
      <c r="B20" s="10" t="s">
        <v>34</v>
      </c>
      <c r="C20" s="11">
        <v>44436</v>
      </c>
      <c r="D20" s="12" t="s">
        <v>32</v>
      </c>
      <c r="E20" s="13">
        <v>182</v>
      </c>
      <c r="F20" s="13">
        <v>179</v>
      </c>
      <c r="G20" s="13">
        <v>182</v>
      </c>
      <c r="H20" s="13">
        <v>187</v>
      </c>
      <c r="I20" s="13"/>
      <c r="J20" s="13"/>
      <c r="K20" s="14">
        <v>4</v>
      </c>
      <c r="L20" s="14">
        <v>730</v>
      </c>
      <c r="M20" s="15">
        <v>182.5</v>
      </c>
      <c r="N20" s="16">
        <v>6</v>
      </c>
      <c r="O20" s="17">
        <v>188.5</v>
      </c>
    </row>
    <row r="21" spans="1:15" x14ac:dyDescent="0.25">
      <c r="A21" s="9" t="s">
        <v>20</v>
      </c>
      <c r="B21" s="10" t="s">
        <v>34</v>
      </c>
      <c r="C21" s="11">
        <v>44446</v>
      </c>
      <c r="D21" s="12" t="s">
        <v>32</v>
      </c>
      <c r="E21" s="13">
        <v>176</v>
      </c>
      <c r="F21" s="13">
        <v>179</v>
      </c>
      <c r="G21" s="13">
        <v>178</v>
      </c>
      <c r="H21" s="13"/>
      <c r="I21" s="13"/>
      <c r="J21" s="13"/>
      <c r="K21" s="14">
        <v>3</v>
      </c>
      <c r="L21" s="14">
        <v>533</v>
      </c>
      <c r="M21" s="15">
        <v>177.66666666666666</v>
      </c>
      <c r="N21" s="16">
        <v>3</v>
      </c>
      <c r="O21" s="17">
        <v>180.66666666666666</v>
      </c>
    </row>
    <row r="22" spans="1:15" x14ac:dyDescent="0.25">
      <c r="A22" s="9" t="s">
        <v>20</v>
      </c>
      <c r="B22" s="10" t="s">
        <v>34</v>
      </c>
      <c r="C22" s="11">
        <v>44450</v>
      </c>
      <c r="D22" s="12" t="s">
        <v>32</v>
      </c>
      <c r="E22" s="13">
        <v>177</v>
      </c>
      <c r="F22" s="13">
        <v>182</v>
      </c>
      <c r="G22" s="13">
        <v>184</v>
      </c>
      <c r="H22" s="13">
        <v>185</v>
      </c>
      <c r="I22" s="13"/>
      <c r="J22" s="13"/>
      <c r="K22" s="14">
        <v>4</v>
      </c>
      <c r="L22" s="14">
        <v>728</v>
      </c>
      <c r="M22" s="15">
        <v>182</v>
      </c>
      <c r="N22" s="16">
        <v>6</v>
      </c>
      <c r="O22" s="17">
        <v>188</v>
      </c>
    </row>
    <row r="23" spans="1:15" x14ac:dyDescent="0.25">
      <c r="A23" s="9" t="s">
        <v>20</v>
      </c>
      <c r="B23" s="10" t="s">
        <v>34</v>
      </c>
      <c r="C23" s="11">
        <v>44464</v>
      </c>
      <c r="D23" s="12" t="s">
        <v>32</v>
      </c>
      <c r="E23" s="13">
        <v>176</v>
      </c>
      <c r="F23" s="13">
        <v>177</v>
      </c>
      <c r="G23" s="13">
        <v>163</v>
      </c>
      <c r="H23" s="13">
        <v>185</v>
      </c>
      <c r="I23" s="13"/>
      <c r="J23" s="13"/>
      <c r="K23" s="14">
        <v>4</v>
      </c>
      <c r="L23" s="14">
        <v>701</v>
      </c>
      <c r="M23" s="15">
        <v>175.25</v>
      </c>
      <c r="N23" s="16">
        <v>2</v>
      </c>
      <c r="O23" s="17">
        <v>177.25</v>
      </c>
    </row>
    <row r="24" spans="1:15" x14ac:dyDescent="0.25">
      <c r="A24" s="9" t="s">
        <v>20</v>
      </c>
      <c r="B24" s="10" t="s">
        <v>34</v>
      </c>
      <c r="C24" s="11">
        <v>44478</v>
      </c>
      <c r="D24" s="12" t="s">
        <v>32</v>
      </c>
      <c r="E24" s="13">
        <v>181</v>
      </c>
      <c r="F24" s="13">
        <v>169</v>
      </c>
      <c r="G24" s="13">
        <v>184</v>
      </c>
      <c r="H24" s="13">
        <v>184</v>
      </c>
      <c r="I24" s="13"/>
      <c r="J24" s="13"/>
      <c r="K24" s="14">
        <v>4</v>
      </c>
      <c r="L24" s="14">
        <v>718</v>
      </c>
      <c r="M24" s="15">
        <v>179.5</v>
      </c>
      <c r="N24" s="16">
        <v>8</v>
      </c>
      <c r="O24" s="17">
        <v>187.5</v>
      </c>
    </row>
    <row r="25" spans="1:15" x14ac:dyDescent="0.25">
      <c r="A25" s="9" t="s">
        <v>20</v>
      </c>
      <c r="B25" s="10" t="s">
        <v>34</v>
      </c>
      <c r="C25" s="11">
        <v>44474</v>
      </c>
      <c r="D25" s="12" t="s">
        <v>32</v>
      </c>
      <c r="E25" s="13">
        <v>184.001</v>
      </c>
      <c r="F25" s="13">
        <v>186</v>
      </c>
      <c r="G25" s="13">
        <v>185</v>
      </c>
      <c r="H25" s="13"/>
      <c r="I25" s="13"/>
      <c r="J25" s="13"/>
      <c r="K25" s="14">
        <v>3</v>
      </c>
      <c r="L25" s="14">
        <v>555.00099999999998</v>
      </c>
      <c r="M25" s="15">
        <v>185.00033333333332</v>
      </c>
      <c r="N25" s="16">
        <v>3</v>
      </c>
      <c r="O25" s="17">
        <v>188.00033333333332</v>
      </c>
    </row>
    <row r="26" spans="1:15" x14ac:dyDescent="0.25">
      <c r="A26" s="9" t="s">
        <v>20</v>
      </c>
      <c r="B26" s="10" t="s">
        <v>34</v>
      </c>
      <c r="C26" s="11">
        <v>44492</v>
      </c>
      <c r="D26" s="12" t="s">
        <v>32</v>
      </c>
      <c r="E26" s="13">
        <v>180</v>
      </c>
      <c r="F26" s="13">
        <v>183</v>
      </c>
      <c r="G26" s="13">
        <v>186</v>
      </c>
      <c r="H26" s="13">
        <v>182</v>
      </c>
      <c r="I26" s="13"/>
      <c r="J26" s="13"/>
      <c r="K26" s="14">
        <v>4</v>
      </c>
      <c r="L26" s="14">
        <v>731</v>
      </c>
      <c r="M26" s="15">
        <v>182.75</v>
      </c>
      <c r="N26" s="16">
        <v>9</v>
      </c>
      <c r="O26" s="17">
        <v>191.75</v>
      </c>
    </row>
    <row r="27" spans="1:15" x14ac:dyDescent="0.25">
      <c r="A27" s="9" t="s">
        <v>20</v>
      </c>
      <c r="B27" s="10" t="s">
        <v>34</v>
      </c>
      <c r="C27" s="11">
        <v>44493</v>
      </c>
      <c r="D27" s="12" t="s">
        <v>39</v>
      </c>
      <c r="E27" s="13">
        <v>180</v>
      </c>
      <c r="F27" s="13">
        <v>177</v>
      </c>
      <c r="G27" s="13">
        <v>179</v>
      </c>
      <c r="H27" s="13">
        <v>174</v>
      </c>
      <c r="I27" s="13"/>
      <c r="J27" s="13"/>
      <c r="K27" s="14">
        <v>4</v>
      </c>
      <c r="L27" s="14">
        <v>710</v>
      </c>
      <c r="M27" s="15">
        <v>177.5</v>
      </c>
      <c r="N27" s="16">
        <v>3</v>
      </c>
      <c r="O27" s="17">
        <v>180.5</v>
      </c>
    </row>
    <row r="28" spans="1:15" x14ac:dyDescent="0.25">
      <c r="A28" s="9" t="s">
        <v>20</v>
      </c>
      <c r="B28" s="10" t="s">
        <v>34</v>
      </c>
      <c r="C28" s="11">
        <v>44506</v>
      </c>
      <c r="D28" s="12" t="s">
        <v>32</v>
      </c>
      <c r="E28" s="13">
        <v>179</v>
      </c>
      <c r="F28" s="13">
        <v>181</v>
      </c>
      <c r="G28" s="13">
        <v>176</v>
      </c>
      <c r="H28" s="13">
        <v>181.001</v>
      </c>
      <c r="I28" s="13"/>
      <c r="J28" s="13"/>
      <c r="K28" s="14">
        <v>4</v>
      </c>
      <c r="L28" s="14">
        <v>717.00099999999998</v>
      </c>
      <c r="M28" s="15">
        <v>179.25024999999999</v>
      </c>
      <c r="N28" s="16">
        <v>4</v>
      </c>
      <c r="O28" s="17">
        <v>183.25024999999999</v>
      </c>
    </row>
    <row r="29" spans="1:15" x14ac:dyDescent="0.25">
      <c r="A29" s="9" t="s">
        <v>60</v>
      </c>
      <c r="B29" s="10" t="s">
        <v>34</v>
      </c>
      <c r="C29" s="11">
        <v>44513</v>
      </c>
      <c r="D29" s="12" t="s">
        <v>39</v>
      </c>
      <c r="E29" s="13">
        <v>181</v>
      </c>
      <c r="F29" s="13">
        <v>184</v>
      </c>
      <c r="G29" s="13">
        <v>176</v>
      </c>
      <c r="H29" s="13">
        <v>181</v>
      </c>
      <c r="I29" s="13">
        <v>184</v>
      </c>
      <c r="J29" s="13">
        <v>183</v>
      </c>
      <c r="K29" s="14">
        <v>6</v>
      </c>
      <c r="L29" s="14">
        <v>1089</v>
      </c>
      <c r="M29" s="15">
        <v>181.5</v>
      </c>
      <c r="N29" s="16">
        <v>6</v>
      </c>
      <c r="O29" s="17">
        <v>187.5</v>
      </c>
    </row>
    <row r="30" spans="1:15" x14ac:dyDescent="0.25">
      <c r="A30" s="37"/>
      <c r="B30" s="38"/>
      <c r="C30" s="39"/>
      <c r="D30" s="40"/>
      <c r="E30" s="41"/>
      <c r="F30" s="41"/>
      <c r="G30" s="41"/>
      <c r="H30" s="41"/>
      <c r="I30" s="41"/>
      <c r="J30" s="41"/>
      <c r="K30" s="42"/>
      <c r="L30" s="42"/>
      <c r="M30" s="43"/>
      <c r="N30" s="44"/>
      <c r="O30" s="45"/>
    </row>
    <row r="31" spans="1:15" x14ac:dyDescent="0.25">
      <c r="K31" s="7">
        <f>SUM(K2:K30)</f>
        <v>111</v>
      </c>
      <c r="L31" s="7">
        <f>SUM(L2:L30)</f>
        <v>20049.010000000002</v>
      </c>
      <c r="M31" s="8">
        <f>SUM(L31/K31)</f>
        <v>180.62171171171173</v>
      </c>
      <c r="N31" s="7">
        <f>SUM(N2:N30)</f>
        <v>238</v>
      </c>
      <c r="O31" s="8">
        <f>SUM(M31+N31)</f>
        <v>418.62171171171173</v>
      </c>
    </row>
  </sheetData>
  <protectedRanges>
    <protectedRange sqref="E2:J2 B2:C2" name="Range1_5_4"/>
    <protectedRange sqref="D2" name="Range1_1_3_8"/>
    <protectedRange algorithmName="SHA-512" hashValue="ON39YdpmFHfN9f47KpiRvqrKx0V9+erV1CNkpWzYhW/Qyc6aT8rEyCrvauWSYGZK2ia3o7vd3akF07acHAFpOA==" saltValue="yVW9XmDwTqEnmpSGai0KYg==" spinCount="100000" sqref="E3:J3 B3:C3" name="Range1_5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4:J4 B4:C4" name="Range1_5_1"/>
    <protectedRange algorithmName="SHA-512" hashValue="ON39YdpmFHfN9f47KpiRvqrKx0V9+erV1CNkpWzYhW/Qyc6aT8rEyCrvauWSYGZK2ia3o7vd3akF07acHAFpOA==" saltValue="yVW9XmDwTqEnmpSGai0KYg==" spinCount="100000" sqref="D4" name="Range1_1_3_1"/>
    <protectedRange algorithmName="SHA-512" hashValue="ON39YdpmFHfN9f47KpiRvqrKx0V9+erV1CNkpWzYhW/Qyc6aT8rEyCrvauWSYGZK2ia3o7vd3akF07acHAFpOA==" saltValue="yVW9XmDwTqEnmpSGai0KYg==" spinCount="100000" sqref="E5:J5 B5:C5" name="Range1_10"/>
    <protectedRange algorithmName="SHA-512" hashValue="ON39YdpmFHfN9f47KpiRvqrKx0V9+erV1CNkpWzYhW/Qyc6aT8rEyCrvauWSYGZK2ia3o7vd3akF07acHAFpOA==" saltValue="yVW9XmDwTqEnmpSGai0KYg==" spinCount="100000" sqref="D5" name="Range1_1_7"/>
    <protectedRange algorithmName="SHA-512" hashValue="ON39YdpmFHfN9f47KpiRvqrKx0V9+erV1CNkpWzYhW/Qyc6aT8rEyCrvauWSYGZK2ia3o7vd3akF07acHAFpOA==" saltValue="yVW9XmDwTqEnmpSGai0KYg==" spinCount="100000" sqref="E6:J6 B6:C6" name="Range1_5_2"/>
    <protectedRange algorithmName="SHA-512" hashValue="ON39YdpmFHfN9f47KpiRvqrKx0V9+erV1CNkpWzYhW/Qyc6aT8rEyCrvauWSYGZK2ia3o7vd3akF07acHAFpOA==" saltValue="yVW9XmDwTqEnmpSGai0KYg==" spinCount="100000" sqref="D6" name="Range1_1_3_2"/>
    <protectedRange algorithmName="SHA-512" hashValue="ON39YdpmFHfN9f47KpiRvqrKx0V9+erV1CNkpWzYhW/Qyc6aT8rEyCrvauWSYGZK2ia3o7vd3akF07acHAFpOA==" saltValue="yVW9XmDwTqEnmpSGai0KYg==" spinCount="100000" sqref="C7" name="Range1_20"/>
    <protectedRange algorithmName="SHA-512" hashValue="ON39YdpmFHfN9f47KpiRvqrKx0V9+erV1CNkpWzYhW/Qyc6aT8rEyCrvauWSYGZK2ia3o7vd3akF07acHAFpOA==" saltValue="yVW9XmDwTqEnmpSGai0KYg==" spinCount="100000" sqref="B7 E7:H7" name="Range1_5_5"/>
    <protectedRange algorithmName="SHA-512" hashValue="ON39YdpmFHfN9f47KpiRvqrKx0V9+erV1CNkpWzYhW/Qyc6aT8rEyCrvauWSYGZK2ia3o7vd3akF07acHAFpOA==" saltValue="yVW9XmDwTqEnmpSGai0KYg==" spinCount="100000" sqref="D7" name="Range1_1_3_4"/>
    <protectedRange algorithmName="SHA-512" hashValue="ON39YdpmFHfN9f47KpiRvqrKx0V9+erV1CNkpWzYhW/Qyc6aT8rEyCrvauWSYGZK2ia3o7vd3akF07acHAFpOA==" saltValue="yVW9XmDwTqEnmpSGai0KYg==" spinCount="100000" sqref="I8:J8" name="Range1_21"/>
    <protectedRange algorithmName="SHA-512" hashValue="ON39YdpmFHfN9f47KpiRvqrKx0V9+erV1CNkpWzYhW/Qyc6aT8rEyCrvauWSYGZK2ia3o7vd3akF07acHAFpOA==" saltValue="yVW9XmDwTqEnmpSGai0KYg==" spinCount="100000" sqref="B8:C8 E8:H8" name="Range1_5_3"/>
    <protectedRange algorithmName="SHA-512" hashValue="ON39YdpmFHfN9f47KpiRvqrKx0V9+erV1CNkpWzYhW/Qyc6aT8rEyCrvauWSYGZK2ia3o7vd3akF07acHAFpOA==" saltValue="yVW9XmDwTqEnmpSGai0KYg==" spinCount="100000" sqref="D8" name="Range1_1_3_3"/>
    <protectedRange algorithmName="SHA-512" hashValue="ON39YdpmFHfN9f47KpiRvqrKx0V9+erV1CNkpWzYhW/Qyc6aT8rEyCrvauWSYGZK2ia3o7vd3akF07acHAFpOA==" saltValue="yVW9XmDwTqEnmpSGai0KYg==" spinCount="100000" sqref="E9:J9 B9:C9" name="Range1_10_3"/>
    <protectedRange algorithmName="SHA-512" hashValue="ON39YdpmFHfN9f47KpiRvqrKx0V9+erV1CNkpWzYhW/Qyc6aT8rEyCrvauWSYGZK2ia3o7vd3akF07acHAFpOA==" saltValue="yVW9XmDwTqEnmpSGai0KYg==" spinCount="100000" sqref="D9" name="Range1_1_7_4"/>
    <protectedRange algorithmName="SHA-512" hashValue="ON39YdpmFHfN9f47KpiRvqrKx0V9+erV1CNkpWzYhW/Qyc6aT8rEyCrvauWSYGZK2ia3o7vd3akF07acHAFpOA==" saltValue="yVW9XmDwTqEnmpSGai0KYg==" spinCount="100000" sqref="E10:J10 B10:C10 E30:J30 B30:C30" name="Range1_5_1_1"/>
    <protectedRange algorithmName="SHA-512" hashValue="ON39YdpmFHfN9f47KpiRvqrKx0V9+erV1CNkpWzYhW/Qyc6aT8rEyCrvauWSYGZK2ia3o7vd3akF07acHAFpOA==" saltValue="yVW9XmDwTqEnmpSGai0KYg==" spinCount="100000" sqref="D10 D30" name="Range1_1_3_1_1"/>
    <protectedRange algorithmName="SHA-512" hashValue="ON39YdpmFHfN9f47KpiRvqrKx0V9+erV1CNkpWzYhW/Qyc6aT8rEyCrvauWSYGZK2ia3o7vd3akF07acHAFpOA==" saltValue="yVW9XmDwTqEnmpSGai0KYg==" spinCount="100000" sqref="E11:J11 B11:C11" name="Range1_5_6"/>
    <protectedRange algorithmName="SHA-512" hashValue="ON39YdpmFHfN9f47KpiRvqrKx0V9+erV1CNkpWzYhW/Qyc6aT8rEyCrvauWSYGZK2ia3o7vd3akF07acHAFpOA==" saltValue="yVW9XmDwTqEnmpSGai0KYg==" spinCount="100000" sqref="D11" name="Range1_1_3_7"/>
    <protectedRange algorithmName="SHA-512" hashValue="ON39YdpmFHfN9f47KpiRvqrKx0V9+erV1CNkpWzYhW/Qyc6aT8rEyCrvauWSYGZK2ia3o7vd3akF07acHAFpOA==" saltValue="yVW9XmDwTqEnmpSGai0KYg==" spinCount="100000" sqref="E12:J12 B12:C12" name="Range1_10_2"/>
    <protectedRange algorithmName="SHA-512" hashValue="ON39YdpmFHfN9f47KpiRvqrKx0V9+erV1CNkpWzYhW/Qyc6aT8rEyCrvauWSYGZK2ia3o7vd3akF07acHAFpOA==" saltValue="yVW9XmDwTqEnmpSGai0KYg==" spinCount="100000" sqref="D12" name="Range1_1_7_1"/>
    <protectedRange algorithmName="SHA-512" hashValue="ON39YdpmFHfN9f47KpiRvqrKx0V9+erV1CNkpWzYhW/Qyc6aT8rEyCrvauWSYGZK2ia3o7vd3akF07acHAFpOA==" saltValue="yVW9XmDwTqEnmpSGai0KYg==" spinCount="100000" sqref="E13:J13 B13:C13" name="Range1_5_7"/>
    <protectedRange algorithmName="SHA-512" hashValue="ON39YdpmFHfN9f47KpiRvqrKx0V9+erV1CNkpWzYhW/Qyc6aT8rEyCrvauWSYGZK2ia3o7vd3akF07acHAFpOA==" saltValue="yVW9XmDwTqEnmpSGai0KYg==" spinCount="100000" sqref="D13" name="Range1_1_3_8_1"/>
    <protectedRange algorithmName="SHA-512" hashValue="ON39YdpmFHfN9f47KpiRvqrKx0V9+erV1CNkpWzYhW/Qyc6aT8rEyCrvauWSYGZK2ia3o7vd3akF07acHAFpOA==" saltValue="yVW9XmDwTqEnmpSGai0KYg==" spinCount="100000" sqref="E14:J14 B14:C14" name="Range1_5_9"/>
    <protectedRange algorithmName="SHA-512" hashValue="ON39YdpmFHfN9f47KpiRvqrKx0V9+erV1CNkpWzYhW/Qyc6aT8rEyCrvauWSYGZK2ia3o7vd3akF07acHAFpOA==" saltValue="yVW9XmDwTqEnmpSGai0KYg==" spinCount="100000" sqref="D14" name="Range1_1_3_10"/>
    <protectedRange algorithmName="SHA-512" hashValue="ON39YdpmFHfN9f47KpiRvqrKx0V9+erV1CNkpWzYhW/Qyc6aT8rEyCrvauWSYGZK2ia3o7vd3akF07acHAFpOA==" saltValue="yVW9XmDwTqEnmpSGai0KYg==" spinCount="100000" sqref="E15:J15 B15:C15" name="Range1_7_7"/>
    <protectedRange algorithmName="SHA-512" hashValue="ON39YdpmFHfN9f47KpiRvqrKx0V9+erV1CNkpWzYhW/Qyc6aT8rEyCrvauWSYGZK2ia3o7vd3akF07acHAFpOA==" saltValue="yVW9XmDwTqEnmpSGai0KYg==" spinCount="100000" sqref="D15" name="Range1_1_5_6"/>
    <protectedRange algorithmName="SHA-512" hashValue="ON39YdpmFHfN9f47KpiRvqrKx0V9+erV1CNkpWzYhW/Qyc6aT8rEyCrvauWSYGZK2ia3o7vd3akF07acHAFpOA==" saltValue="yVW9XmDwTqEnmpSGai0KYg==" spinCount="100000" sqref="E16:J16 B16:C16" name="Range1_5_12"/>
    <protectedRange algorithmName="SHA-512" hashValue="ON39YdpmFHfN9f47KpiRvqrKx0V9+erV1CNkpWzYhW/Qyc6aT8rEyCrvauWSYGZK2ia3o7vd3akF07acHAFpOA==" saltValue="yVW9XmDwTqEnmpSGai0KYg==" spinCount="100000" sqref="D16" name="Range1_1_3_11"/>
    <protectedRange algorithmName="SHA-512" hashValue="ON39YdpmFHfN9f47KpiRvqrKx0V9+erV1CNkpWzYhW/Qyc6aT8rEyCrvauWSYGZK2ia3o7vd3akF07acHAFpOA==" saltValue="yVW9XmDwTqEnmpSGai0KYg==" spinCount="100000" sqref="E17:J17 B17:C17" name="Range1_10_7"/>
    <protectedRange algorithmName="SHA-512" hashValue="ON39YdpmFHfN9f47KpiRvqrKx0V9+erV1CNkpWzYhW/Qyc6aT8rEyCrvauWSYGZK2ia3o7vd3akF07acHAFpOA==" saltValue="yVW9XmDwTqEnmpSGai0KYg==" spinCount="100000" sqref="D17" name="Range1_1_7_6"/>
    <protectedRange algorithmName="SHA-512" hashValue="ON39YdpmFHfN9f47KpiRvqrKx0V9+erV1CNkpWzYhW/Qyc6aT8rEyCrvauWSYGZK2ia3o7vd3akF07acHAFpOA==" saltValue="yVW9XmDwTqEnmpSGai0KYg==" spinCount="100000" sqref="I18:J18 B18:C18" name="Range1_47"/>
    <protectedRange algorithmName="SHA-512" hashValue="ON39YdpmFHfN9f47KpiRvqrKx0V9+erV1CNkpWzYhW/Qyc6aT8rEyCrvauWSYGZK2ia3o7vd3akF07acHAFpOA==" saltValue="yVW9XmDwTqEnmpSGai0KYg==" spinCount="100000" sqref="D18" name="Range1_1_38"/>
    <protectedRange algorithmName="SHA-512" hashValue="ON39YdpmFHfN9f47KpiRvqrKx0V9+erV1CNkpWzYhW/Qyc6aT8rEyCrvauWSYGZK2ia3o7vd3akF07acHAFpOA==" saltValue="yVW9XmDwTqEnmpSGai0KYg==" spinCount="100000" sqref="E18:H18" name="Range1_3_14"/>
    <protectedRange algorithmName="SHA-512" hashValue="ON39YdpmFHfN9f47KpiRvqrKx0V9+erV1CNkpWzYhW/Qyc6aT8rEyCrvauWSYGZK2ia3o7vd3akF07acHAFpOA==" saltValue="yVW9XmDwTqEnmpSGai0KYg==" spinCount="100000" sqref="E19:J19 B19:C19" name="Range1_9_7"/>
    <protectedRange algorithmName="SHA-512" hashValue="ON39YdpmFHfN9f47KpiRvqrKx0V9+erV1CNkpWzYhW/Qyc6aT8rEyCrvauWSYGZK2ia3o7vd3akF07acHAFpOA==" saltValue="yVW9XmDwTqEnmpSGai0KYg==" spinCount="100000" sqref="D19" name="Range1_1_7_2"/>
    <protectedRange algorithmName="SHA-512" hashValue="ON39YdpmFHfN9f47KpiRvqrKx0V9+erV1CNkpWzYhW/Qyc6aT8rEyCrvauWSYGZK2ia3o7vd3akF07acHAFpOA==" saltValue="yVW9XmDwTqEnmpSGai0KYg==" spinCount="100000" sqref="E20:J20 B20:C20" name="Range1_5_8"/>
    <protectedRange algorithmName="SHA-512" hashValue="ON39YdpmFHfN9f47KpiRvqrKx0V9+erV1CNkpWzYhW/Qyc6aT8rEyCrvauWSYGZK2ia3o7vd3akF07acHAFpOA==" saltValue="yVW9XmDwTqEnmpSGai0KYg==" spinCount="100000" sqref="D20" name="Range1_1_3_5"/>
    <protectedRange algorithmName="SHA-512" hashValue="ON39YdpmFHfN9f47KpiRvqrKx0V9+erV1CNkpWzYhW/Qyc6aT8rEyCrvauWSYGZK2ia3o7vd3akF07acHAFpOA==" saltValue="yVW9XmDwTqEnmpSGai0KYg==" spinCount="100000" sqref="B21:C22" name="Range1_56"/>
    <protectedRange algorithmName="SHA-512" hashValue="ON39YdpmFHfN9f47KpiRvqrKx0V9+erV1CNkpWzYhW/Qyc6aT8rEyCrvauWSYGZK2ia3o7vd3akF07acHAFpOA==" saltValue="yVW9XmDwTqEnmpSGai0KYg==" spinCount="100000" sqref="D21:D22" name="Range1_1_52"/>
    <protectedRange algorithmName="SHA-512" hashValue="ON39YdpmFHfN9f47KpiRvqrKx0V9+erV1CNkpWzYhW/Qyc6aT8rEyCrvauWSYGZK2ia3o7vd3akF07acHAFpOA==" saltValue="yVW9XmDwTqEnmpSGai0KYg==" spinCount="100000" sqref="E21:J22" name="Range1_3_11"/>
    <protectedRange algorithmName="SHA-512" hashValue="ON39YdpmFHfN9f47KpiRvqrKx0V9+erV1CNkpWzYhW/Qyc6aT8rEyCrvauWSYGZK2ia3o7vd3akF07acHAFpOA==" saltValue="yVW9XmDwTqEnmpSGai0KYg==" spinCount="100000" sqref="E23:J25 B23:C25" name="Range1_30"/>
    <protectedRange algorithmName="SHA-512" hashValue="ON39YdpmFHfN9f47KpiRvqrKx0V9+erV1CNkpWzYhW/Qyc6aT8rEyCrvauWSYGZK2ia3o7vd3akF07acHAFpOA==" saltValue="yVW9XmDwTqEnmpSGai0KYg==" spinCount="100000" sqref="D23:D25" name="Range1_1_28"/>
    <protectedRange algorithmName="SHA-512" hashValue="ON39YdpmFHfN9f47KpiRvqrKx0V9+erV1CNkpWzYhW/Qyc6aT8rEyCrvauWSYGZK2ia3o7vd3akF07acHAFpOA==" saltValue="yVW9XmDwTqEnmpSGai0KYg==" spinCount="100000" sqref="B26:C26 I26:J26" name="Range1_81"/>
    <protectedRange algorithmName="SHA-512" hashValue="ON39YdpmFHfN9f47KpiRvqrKx0V9+erV1CNkpWzYhW/Qyc6aT8rEyCrvauWSYGZK2ia3o7vd3akF07acHAFpOA==" saltValue="yVW9XmDwTqEnmpSGai0KYg==" spinCount="100000" sqref="D26" name="Range1_1_71"/>
    <protectedRange algorithmName="SHA-512" hashValue="ON39YdpmFHfN9f47KpiRvqrKx0V9+erV1CNkpWzYhW/Qyc6aT8rEyCrvauWSYGZK2ia3o7vd3akF07acHAFpOA==" saltValue="yVW9XmDwTqEnmpSGai0KYg==" spinCount="100000" sqref="E26:H26" name="Range1_3_23"/>
    <protectedRange algorithmName="SHA-512" hashValue="ON39YdpmFHfN9f47KpiRvqrKx0V9+erV1CNkpWzYhW/Qyc6aT8rEyCrvauWSYGZK2ia3o7vd3akF07acHAFpOA==" saltValue="yVW9XmDwTqEnmpSGai0KYg==" spinCount="100000" sqref="E27:J27 B27:C27" name="Range1_82"/>
    <protectedRange algorithmName="SHA-512" hashValue="ON39YdpmFHfN9f47KpiRvqrKx0V9+erV1CNkpWzYhW/Qyc6aT8rEyCrvauWSYGZK2ia3o7vd3akF07acHAFpOA==" saltValue="yVW9XmDwTqEnmpSGai0KYg==" spinCount="100000" sqref="D27" name="Range1_1_72"/>
    <protectedRange algorithmName="SHA-512" hashValue="ON39YdpmFHfN9f47KpiRvqrKx0V9+erV1CNkpWzYhW/Qyc6aT8rEyCrvauWSYGZK2ia3o7vd3akF07acHAFpOA==" saltValue="yVW9XmDwTqEnmpSGai0KYg==" spinCount="100000" sqref="E28:J28 B28:C28" name="Range1_5_15"/>
    <protectedRange algorithmName="SHA-512" hashValue="ON39YdpmFHfN9f47KpiRvqrKx0V9+erV1CNkpWzYhW/Qyc6aT8rEyCrvauWSYGZK2ia3o7vd3akF07acHAFpOA==" saltValue="yVW9XmDwTqEnmpSGai0KYg==" spinCount="100000" sqref="D28" name="Range1_1_3_15"/>
    <protectedRange algorithmName="SHA-512" hashValue="ON39YdpmFHfN9f47KpiRvqrKx0V9+erV1CNkpWzYhW/Qyc6aT8rEyCrvauWSYGZK2ia3o7vd3akF07acHAFpOA==" saltValue="yVW9XmDwTqEnmpSGai0KYg==" spinCount="100000" sqref="C29" name="Range1_42"/>
    <protectedRange algorithmName="SHA-512" hashValue="ON39YdpmFHfN9f47KpiRvqrKx0V9+erV1CNkpWzYhW/Qyc6aT8rEyCrvauWSYGZK2ia3o7vd3akF07acHAFpOA==" saltValue="yVW9XmDwTqEnmpSGai0KYg==" spinCount="100000" sqref="E29:J29 B29" name="Range1_45"/>
    <protectedRange algorithmName="SHA-512" hashValue="ON39YdpmFHfN9f47KpiRvqrKx0V9+erV1CNkpWzYhW/Qyc6aT8rEyCrvauWSYGZK2ia3o7vd3akF07acHAFpOA==" saltValue="yVW9XmDwTqEnmpSGai0KYg==" spinCount="100000" sqref="D29" name="Range1_1_39"/>
  </protectedRanges>
  <conditionalFormatting sqref="I2">
    <cfRule type="top10" dxfId="172" priority="157" rank="1"/>
  </conditionalFormatting>
  <conditionalFormatting sqref="H2">
    <cfRule type="top10" dxfId="171" priority="153" rank="1"/>
  </conditionalFormatting>
  <conditionalFormatting sqref="J2">
    <cfRule type="top10" dxfId="170" priority="154" rank="1"/>
  </conditionalFormatting>
  <conditionalFormatting sqref="G2">
    <cfRule type="top10" dxfId="169" priority="156" rank="1"/>
  </conditionalFormatting>
  <conditionalFormatting sqref="F2">
    <cfRule type="top10" dxfId="168" priority="155" rank="1"/>
  </conditionalFormatting>
  <conditionalFormatting sqref="E2">
    <cfRule type="top10" dxfId="167" priority="152" rank="1"/>
  </conditionalFormatting>
  <conditionalFormatting sqref="I3">
    <cfRule type="top10" dxfId="166" priority="151" rank="1"/>
  </conditionalFormatting>
  <conditionalFormatting sqref="H3">
    <cfRule type="top10" dxfId="165" priority="147" rank="1"/>
  </conditionalFormatting>
  <conditionalFormatting sqref="J3">
    <cfRule type="top10" dxfId="164" priority="148" rank="1"/>
  </conditionalFormatting>
  <conditionalFormatting sqref="G3">
    <cfRule type="top10" dxfId="163" priority="150" rank="1"/>
  </conditionalFormatting>
  <conditionalFormatting sqref="F3">
    <cfRule type="top10" dxfId="162" priority="149" rank="1"/>
  </conditionalFormatting>
  <conditionalFormatting sqref="E3">
    <cfRule type="top10" dxfId="161" priority="146" rank="1"/>
  </conditionalFormatting>
  <conditionalFormatting sqref="I4">
    <cfRule type="top10" dxfId="160" priority="145" rank="1"/>
  </conditionalFormatting>
  <conditionalFormatting sqref="H4">
    <cfRule type="top10" dxfId="159" priority="141" rank="1"/>
  </conditionalFormatting>
  <conditionalFormatting sqref="J4">
    <cfRule type="top10" dxfId="158" priority="142" rank="1"/>
  </conditionalFormatting>
  <conditionalFormatting sqref="G4">
    <cfRule type="top10" dxfId="157" priority="144" rank="1"/>
  </conditionalFormatting>
  <conditionalFormatting sqref="F4">
    <cfRule type="top10" dxfId="156" priority="143" rank="1"/>
  </conditionalFormatting>
  <conditionalFormatting sqref="E4">
    <cfRule type="top10" dxfId="155" priority="140" rank="1"/>
  </conditionalFormatting>
  <conditionalFormatting sqref="I5">
    <cfRule type="top10" dxfId="154" priority="139" rank="1"/>
  </conditionalFormatting>
  <conditionalFormatting sqref="H5">
    <cfRule type="top10" dxfId="153" priority="135" rank="1"/>
  </conditionalFormatting>
  <conditionalFormatting sqref="J5">
    <cfRule type="top10" dxfId="152" priority="136" rank="1"/>
  </conditionalFormatting>
  <conditionalFormatting sqref="G5">
    <cfRule type="top10" dxfId="151" priority="138" rank="1"/>
  </conditionalFormatting>
  <conditionalFormatting sqref="F5">
    <cfRule type="top10" dxfId="150" priority="137" rank="1"/>
  </conditionalFormatting>
  <conditionalFormatting sqref="E5">
    <cfRule type="top10" dxfId="149" priority="134" rank="1"/>
  </conditionalFormatting>
  <conditionalFormatting sqref="I6">
    <cfRule type="top10" dxfId="148" priority="133" rank="1"/>
  </conditionalFormatting>
  <conditionalFormatting sqref="H6">
    <cfRule type="top10" dxfId="147" priority="129" rank="1"/>
  </conditionalFormatting>
  <conditionalFormatting sqref="J6">
    <cfRule type="top10" dxfId="146" priority="130" rank="1"/>
  </conditionalFormatting>
  <conditionalFormatting sqref="G6">
    <cfRule type="top10" dxfId="145" priority="132" rank="1"/>
  </conditionalFormatting>
  <conditionalFormatting sqref="F6">
    <cfRule type="top10" dxfId="144" priority="131" rank="1"/>
  </conditionalFormatting>
  <conditionalFormatting sqref="E6">
    <cfRule type="top10" dxfId="143" priority="128" rank="1"/>
  </conditionalFormatting>
  <conditionalFormatting sqref="H7">
    <cfRule type="top10" dxfId="142" priority="125" rank="1"/>
  </conditionalFormatting>
  <conditionalFormatting sqref="G7">
    <cfRule type="top10" dxfId="141" priority="127" rank="1"/>
  </conditionalFormatting>
  <conditionalFormatting sqref="F7">
    <cfRule type="top10" dxfId="140" priority="126" rank="1"/>
  </conditionalFormatting>
  <conditionalFormatting sqref="E7">
    <cfRule type="top10" dxfId="139" priority="124" rank="1"/>
  </conditionalFormatting>
  <conditionalFormatting sqref="H8">
    <cfRule type="top10" dxfId="138" priority="121" rank="1"/>
  </conditionalFormatting>
  <conditionalFormatting sqref="G8">
    <cfRule type="top10" dxfId="137" priority="123" rank="1"/>
  </conditionalFormatting>
  <conditionalFormatting sqref="F8">
    <cfRule type="top10" dxfId="136" priority="122" rank="1"/>
  </conditionalFormatting>
  <conditionalFormatting sqref="E8">
    <cfRule type="top10" dxfId="135" priority="120" rank="1"/>
  </conditionalFormatting>
  <conditionalFormatting sqref="I8">
    <cfRule type="top10" dxfId="134" priority="119" rank="1"/>
  </conditionalFormatting>
  <conditionalFormatting sqref="J8">
    <cfRule type="top10" dxfId="133" priority="118" rank="1"/>
  </conditionalFormatting>
  <conditionalFormatting sqref="I9">
    <cfRule type="top10" dxfId="132" priority="117" rank="1"/>
  </conditionalFormatting>
  <conditionalFormatting sqref="H9">
    <cfRule type="top10" dxfId="131" priority="113" rank="1"/>
  </conditionalFormatting>
  <conditionalFormatting sqref="J9">
    <cfRule type="top10" dxfId="130" priority="114" rank="1"/>
  </conditionalFormatting>
  <conditionalFormatting sqref="G9">
    <cfRule type="top10" dxfId="129" priority="116" rank="1"/>
  </conditionalFormatting>
  <conditionalFormatting sqref="F9">
    <cfRule type="top10" dxfId="128" priority="115" rank="1"/>
  </conditionalFormatting>
  <conditionalFormatting sqref="E9">
    <cfRule type="top10" dxfId="127" priority="112" rank="1"/>
  </conditionalFormatting>
  <conditionalFormatting sqref="I30 I10">
    <cfRule type="top10" dxfId="126" priority="477" rank="1"/>
  </conditionalFormatting>
  <conditionalFormatting sqref="H30 H10">
    <cfRule type="top10" dxfId="125" priority="479" rank="1"/>
  </conditionalFormatting>
  <conditionalFormatting sqref="J30 J10">
    <cfRule type="top10" dxfId="124" priority="481" rank="1"/>
  </conditionalFormatting>
  <conditionalFormatting sqref="G30 G10">
    <cfRule type="top10" dxfId="123" priority="483" rank="1"/>
  </conditionalFormatting>
  <conditionalFormatting sqref="F30 F10">
    <cfRule type="top10" dxfId="122" priority="485" rank="1"/>
  </conditionalFormatting>
  <conditionalFormatting sqref="E30 E10">
    <cfRule type="top10" dxfId="121" priority="487" rank="1"/>
  </conditionalFormatting>
  <conditionalFormatting sqref="I11">
    <cfRule type="top10" dxfId="120" priority="105" rank="1"/>
  </conditionalFormatting>
  <conditionalFormatting sqref="H11">
    <cfRule type="top10" dxfId="119" priority="101" rank="1"/>
  </conditionalFormatting>
  <conditionalFormatting sqref="J11">
    <cfRule type="top10" dxfId="118" priority="102" rank="1"/>
  </conditionalFormatting>
  <conditionalFormatting sqref="G11">
    <cfRule type="top10" dxfId="117" priority="104" rank="1"/>
  </conditionalFormatting>
  <conditionalFormatting sqref="F11">
    <cfRule type="top10" dxfId="116" priority="103" rank="1"/>
  </conditionalFormatting>
  <conditionalFormatting sqref="E11">
    <cfRule type="top10" dxfId="115" priority="100" rank="1"/>
  </conditionalFormatting>
  <conditionalFormatting sqref="I12">
    <cfRule type="top10" dxfId="114" priority="99" rank="1"/>
  </conditionalFormatting>
  <conditionalFormatting sqref="H12">
    <cfRule type="top10" dxfId="113" priority="95" rank="1"/>
  </conditionalFormatting>
  <conditionalFormatting sqref="J12">
    <cfRule type="top10" dxfId="112" priority="96" rank="1"/>
  </conditionalFormatting>
  <conditionalFormatting sqref="G12">
    <cfRule type="top10" dxfId="111" priority="98" rank="1"/>
  </conditionalFormatting>
  <conditionalFormatting sqref="F12">
    <cfRule type="top10" dxfId="110" priority="97" rank="1"/>
  </conditionalFormatting>
  <conditionalFormatting sqref="E12">
    <cfRule type="top10" dxfId="109" priority="94" rank="1"/>
  </conditionalFormatting>
  <conditionalFormatting sqref="I13">
    <cfRule type="top10" dxfId="108" priority="93" rank="1"/>
  </conditionalFormatting>
  <conditionalFormatting sqref="H13">
    <cfRule type="top10" dxfId="107" priority="89" rank="1"/>
  </conditionalFormatting>
  <conditionalFormatting sqref="J13">
    <cfRule type="top10" dxfId="106" priority="90" rank="1"/>
  </conditionalFormatting>
  <conditionalFormatting sqref="G13">
    <cfRule type="top10" dxfId="105" priority="92" rank="1"/>
  </conditionalFormatting>
  <conditionalFormatting sqref="F13">
    <cfRule type="top10" dxfId="104" priority="91" rank="1"/>
  </conditionalFormatting>
  <conditionalFormatting sqref="E13">
    <cfRule type="top10" dxfId="103" priority="88" rank="1"/>
  </conditionalFormatting>
  <conditionalFormatting sqref="I14">
    <cfRule type="top10" dxfId="102" priority="87" rank="1"/>
  </conditionalFormatting>
  <conditionalFormatting sqref="H14">
    <cfRule type="top10" dxfId="101" priority="83" rank="1"/>
  </conditionalFormatting>
  <conditionalFormatting sqref="J14">
    <cfRule type="top10" dxfId="100" priority="84" rank="1"/>
  </conditionalFormatting>
  <conditionalFormatting sqref="G14">
    <cfRule type="top10" dxfId="99" priority="86" rank="1"/>
  </conditionalFormatting>
  <conditionalFormatting sqref="F14">
    <cfRule type="top10" dxfId="98" priority="85" rank="1"/>
  </conditionalFormatting>
  <conditionalFormatting sqref="E14">
    <cfRule type="top10" dxfId="97" priority="82" rank="1"/>
  </conditionalFormatting>
  <conditionalFormatting sqref="I15">
    <cfRule type="top10" dxfId="96" priority="81" rank="1"/>
  </conditionalFormatting>
  <conditionalFormatting sqref="H15">
    <cfRule type="top10" dxfId="95" priority="77" rank="1"/>
  </conditionalFormatting>
  <conditionalFormatting sqref="J15">
    <cfRule type="top10" dxfId="94" priority="78" rank="1"/>
  </conditionalFormatting>
  <conditionalFormatting sqref="G15">
    <cfRule type="top10" dxfId="93" priority="80" rank="1"/>
  </conditionalFormatting>
  <conditionalFormatting sqref="F15">
    <cfRule type="top10" dxfId="92" priority="79" rank="1"/>
  </conditionalFormatting>
  <conditionalFormatting sqref="E15">
    <cfRule type="top10" dxfId="91" priority="76" rank="1"/>
  </conditionalFormatting>
  <conditionalFormatting sqref="I16">
    <cfRule type="top10" dxfId="90" priority="75" rank="1"/>
  </conditionalFormatting>
  <conditionalFormatting sqref="H16">
    <cfRule type="top10" dxfId="89" priority="71" rank="1"/>
  </conditionalFormatting>
  <conditionalFormatting sqref="J16">
    <cfRule type="top10" dxfId="88" priority="72" rank="1"/>
  </conditionalFormatting>
  <conditionalFormatting sqref="G16">
    <cfRule type="top10" dxfId="87" priority="74" rank="1"/>
  </conditionalFormatting>
  <conditionalFormatting sqref="F16">
    <cfRule type="top10" dxfId="86" priority="73" rank="1"/>
  </conditionalFormatting>
  <conditionalFormatting sqref="E16">
    <cfRule type="top10" dxfId="85" priority="70" rank="1"/>
  </conditionalFormatting>
  <conditionalFormatting sqref="I17">
    <cfRule type="top10" dxfId="84" priority="69" rank="1"/>
  </conditionalFormatting>
  <conditionalFormatting sqref="H17">
    <cfRule type="top10" dxfId="83" priority="65" rank="1"/>
  </conditionalFormatting>
  <conditionalFormatting sqref="J17">
    <cfRule type="top10" dxfId="82" priority="66" rank="1"/>
  </conditionalFormatting>
  <conditionalFormatting sqref="G17">
    <cfRule type="top10" dxfId="81" priority="68" rank="1"/>
  </conditionalFormatting>
  <conditionalFormatting sqref="F17">
    <cfRule type="top10" dxfId="80" priority="67" rank="1"/>
  </conditionalFormatting>
  <conditionalFormatting sqref="E17">
    <cfRule type="top10" dxfId="79" priority="64" rank="1"/>
  </conditionalFormatting>
  <conditionalFormatting sqref="F18">
    <cfRule type="top10" dxfId="78" priority="61" rank="1"/>
  </conditionalFormatting>
  <conditionalFormatting sqref="I18">
    <cfRule type="top10" dxfId="77" priority="58" rank="1"/>
    <cfRule type="top10" dxfId="76" priority="63" rank="1"/>
  </conditionalFormatting>
  <conditionalFormatting sqref="E18">
    <cfRule type="top10" dxfId="75" priority="62" rank="1"/>
  </conditionalFormatting>
  <conditionalFormatting sqref="G18">
    <cfRule type="top10" dxfId="74" priority="60" rank="1"/>
  </conditionalFormatting>
  <conditionalFormatting sqref="H18">
    <cfRule type="top10" dxfId="73" priority="59" rank="1"/>
  </conditionalFormatting>
  <conditionalFormatting sqref="J18">
    <cfRule type="top10" dxfId="72" priority="57" rank="1"/>
  </conditionalFormatting>
  <conditionalFormatting sqref="J19">
    <cfRule type="top10" dxfId="71" priority="44" rank="1"/>
  </conditionalFormatting>
  <conditionalFormatting sqref="I19">
    <cfRule type="top10" dxfId="70" priority="45" rank="1"/>
  </conditionalFormatting>
  <conditionalFormatting sqref="H19">
    <cfRule type="top10" dxfId="69" priority="46" rank="1"/>
  </conditionalFormatting>
  <conditionalFormatting sqref="G19">
    <cfRule type="top10" dxfId="68" priority="47" rank="1"/>
  </conditionalFormatting>
  <conditionalFormatting sqref="F19">
    <cfRule type="top10" dxfId="67" priority="48" rank="1"/>
  </conditionalFormatting>
  <conditionalFormatting sqref="E19">
    <cfRule type="top10" dxfId="66" priority="49" rank="1"/>
  </conditionalFormatting>
  <conditionalFormatting sqref="I20">
    <cfRule type="top10" dxfId="65" priority="43" rank="1"/>
  </conditionalFormatting>
  <conditionalFormatting sqref="H20">
    <cfRule type="top10" dxfId="64" priority="39" rank="1"/>
  </conditionalFormatting>
  <conditionalFormatting sqref="J20">
    <cfRule type="top10" dxfId="63" priority="40" rank="1"/>
  </conditionalFormatting>
  <conditionalFormatting sqref="G20">
    <cfRule type="top10" dxfId="62" priority="42" rank="1"/>
  </conditionalFormatting>
  <conditionalFormatting sqref="F20">
    <cfRule type="top10" dxfId="61" priority="41" rank="1"/>
  </conditionalFormatting>
  <conditionalFormatting sqref="E20">
    <cfRule type="top10" dxfId="60" priority="38" rank="1"/>
  </conditionalFormatting>
  <conditionalFormatting sqref="F21:F22">
    <cfRule type="top10" dxfId="59" priority="32" rank="1"/>
  </conditionalFormatting>
  <conditionalFormatting sqref="G21:G22">
    <cfRule type="top10" dxfId="58" priority="33" rank="1"/>
  </conditionalFormatting>
  <conditionalFormatting sqref="H21:H22">
    <cfRule type="top10" dxfId="57" priority="34" rank="1"/>
  </conditionalFormatting>
  <conditionalFormatting sqref="I21:I22">
    <cfRule type="top10" dxfId="56" priority="35" rank="1"/>
  </conditionalFormatting>
  <conditionalFormatting sqref="J21:J22">
    <cfRule type="top10" dxfId="55" priority="36" rank="1"/>
  </conditionalFormatting>
  <conditionalFormatting sqref="E21:E22">
    <cfRule type="top10" dxfId="54" priority="37" rank="1"/>
  </conditionalFormatting>
  <conditionalFormatting sqref="I23:I25">
    <cfRule type="top10" dxfId="53" priority="31" rank="1"/>
  </conditionalFormatting>
  <conditionalFormatting sqref="H23:H25">
    <cfRule type="top10" dxfId="52" priority="27" rank="1"/>
  </conditionalFormatting>
  <conditionalFormatting sqref="J23:J25">
    <cfRule type="top10" dxfId="51" priority="28" rank="1"/>
  </conditionalFormatting>
  <conditionalFormatting sqref="G23:G25">
    <cfRule type="top10" dxfId="50" priority="30" rank="1"/>
  </conditionalFormatting>
  <conditionalFormatting sqref="F23:F25">
    <cfRule type="top10" dxfId="49" priority="29" rank="1"/>
  </conditionalFormatting>
  <conditionalFormatting sqref="E23:E25">
    <cfRule type="top10" dxfId="48" priority="26" rank="1"/>
  </conditionalFormatting>
  <conditionalFormatting sqref="E27">
    <cfRule type="top10" dxfId="47" priority="13" rank="1"/>
  </conditionalFormatting>
  <conditionalFormatting sqref="F27">
    <cfRule type="top10" dxfId="46" priority="14" rank="1"/>
  </conditionalFormatting>
  <conditionalFormatting sqref="G27">
    <cfRule type="top10" dxfId="45" priority="15" rank="1"/>
  </conditionalFormatting>
  <conditionalFormatting sqref="H27">
    <cfRule type="top10" dxfId="44" priority="16" rank="1"/>
  </conditionalFormatting>
  <conditionalFormatting sqref="I27">
    <cfRule type="top10" dxfId="43" priority="17" rank="1"/>
  </conditionalFormatting>
  <conditionalFormatting sqref="J27">
    <cfRule type="top10" dxfId="42" priority="18" rank="1"/>
  </conditionalFormatting>
  <conditionalFormatting sqref="F26">
    <cfRule type="top10" dxfId="41" priority="19" rank="1"/>
  </conditionalFormatting>
  <conditionalFormatting sqref="I26">
    <cfRule type="top10" dxfId="40" priority="20" rank="1"/>
    <cfRule type="top10" dxfId="39" priority="21" rank="1"/>
  </conditionalFormatting>
  <conditionalFormatting sqref="E26">
    <cfRule type="top10" dxfId="38" priority="22" rank="1"/>
  </conditionalFormatting>
  <conditionalFormatting sqref="G26">
    <cfRule type="top10" dxfId="37" priority="23" rank="1"/>
  </conditionalFormatting>
  <conditionalFormatting sqref="H26">
    <cfRule type="top10" dxfId="36" priority="24" rank="1"/>
  </conditionalFormatting>
  <conditionalFormatting sqref="J26">
    <cfRule type="top10" dxfId="35" priority="25" rank="1"/>
  </conditionalFormatting>
  <conditionalFormatting sqref="I28">
    <cfRule type="top10" dxfId="34" priority="12" rank="1"/>
  </conditionalFormatting>
  <conditionalFormatting sqref="H28">
    <cfRule type="top10" dxfId="33" priority="8" rank="1"/>
  </conditionalFormatting>
  <conditionalFormatting sqref="J28">
    <cfRule type="top10" dxfId="32" priority="9" rank="1"/>
  </conditionalFormatting>
  <conditionalFormatting sqref="G28">
    <cfRule type="top10" dxfId="31" priority="11" rank="1"/>
  </conditionalFormatting>
  <conditionalFormatting sqref="F28">
    <cfRule type="top10" dxfId="30" priority="10" rank="1"/>
  </conditionalFormatting>
  <conditionalFormatting sqref="E28">
    <cfRule type="top10" dxfId="29" priority="7" rank="1"/>
  </conditionalFormatting>
  <conditionalFormatting sqref="I29">
    <cfRule type="top10" dxfId="28" priority="6" rank="1"/>
  </conditionalFormatting>
  <conditionalFormatting sqref="H29">
    <cfRule type="top10" dxfId="27" priority="2" rank="1"/>
  </conditionalFormatting>
  <conditionalFormatting sqref="J29">
    <cfRule type="top10" dxfId="26" priority="3" rank="1"/>
  </conditionalFormatting>
  <conditionalFormatting sqref="G29">
    <cfRule type="top10" dxfId="25" priority="5" rank="1"/>
  </conditionalFormatting>
  <conditionalFormatting sqref="F29">
    <cfRule type="top10" dxfId="24" priority="4" rank="1"/>
  </conditionalFormatting>
  <conditionalFormatting sqref="E29">
    <cfRule type="top10" dxfId="23" priority="1" rank="1"/>
  </conditionalFormatting>
  <hyperlinks>
    <hyperlink ref="Q1" location="'National Rankings'!A1" display="Return to Rankings" xr:uid="{FC9D1B41-003D-4946-B53C-A1EDBDEB548A}"/>
  </hyperlink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4C08F66-EBFD-4CBF-8528-D9FCC384B29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594B2-5A00-4A3B-BF19-52CEAFF5D078}">
  <dimension ref="A1:Q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23</v>
      </c>
      <c r="B2" s="10" t="s">
        <v>67</v>
      </c>
      <c r="C2" s="11">
        <v>44332</v>
      </c>
      <c r="D2" s="12" t="s">
        <v>19</v>
      </c>
      <c r="E2" s="13">
        <v>168</v>
      </c>
      <c r="F2" s="13">
        <v>154</v>
      </c>
      <c r="G2" s="13">
        <v>145</v>
      </c>
      <c r="H2" s="13">
        <v>140</v>
      </c>
      <c r="I2" s="13">
        <v>164</v>
      </c>
      <c r="J2" s="13">
        <v>162</v>
      </c>
      <c r="K2" s="14">
        <v>6</v>
      </c>
      <c r="L2" s="14">
        <v>933</v>
      </c>
      <c r="M2" s="15">
        <v>155.5</v>
      </c>
      <c r="N2" s="16">
        <v>8</v>
      </c>
      <c r="O2" s="17">
        <v>163.5</v>
      </c>
    </row>
    <row r="3" spans="1:17" x14ac:dyDescent="0.25">
      <c r="A3" s="9" t="s">
        <v>23</v>
      </c>
      <c r="B3" s="10" t="s">
        <v>67</v>
      </c>
      <c r="C3" s="11">
        <v>44366</v>
      </c>
      <c r="D3" s="12" t="s">
        <v>28</v>
      </c>
      <c r="E3" s="13">
        <v>156</v>
      </c>
      <c r="F3" s="13">
        <v>157</v>
      </c>
      <c r="G3" s="13">
        <v>170</v>
      </c>
      <c r="H3" s="13">
        <v>140</v>
      </c>
      <c r="I3" s="13">
        <v>151</v>
      </c>
      <c r="J3" s="13">
        <v>167</v>
      </c>
      <c r="K3" s="14">
        <v>6</v>
      </c>
      <c r="L3" s="14">
        <v>941</v>
      </c>
      <c r="M3" s="15">
        <v>156.83333333333334</v>
      </c>
      <c r="N3" s="16">
        <v>8</v>
      </c>
      <c r="O3" s="17">
        <v>164.83333333333334</v>
      </c>
    </row>
    <row r="4" spans="1:17" x14ac:dyDescent="0.25">
      <c r="A4" s="9" t="s">
        <v>23</v>
      </c>
      <c r="B4" s="10" t="s">
        <v>67</v>
      </c>
      <c r="C4" s="11">
        <v>44395</v>
      </c>
      <c r="D4" s="12" t="s">
        <v>19</v>
      </c>
      <c r="E4" s="13">
        <v>157</v>
      </c>
      <c r="F4" s="13">
        <v>140</v>
      </c>
      <c r="G4" s="13">
        <v>148</v>
      </c>
      <c r="H4" s="13">
        <v>158</v>
      </c>
      <c r="I4" s="13">
        <v>162</v>
      </c>
      <c r="J4" s="13">
        <v>161</v>
      </c>
      <c r="K4" s="14">
        <v>6</v>
      </c>
      <c r="L4" s="14">
        <v>926</v>
      </c>
      <c r="M4" s="15">
        <v>154.33333333333334</v>
      </c>
      <c r="N4" s="16">
        <v>8</v>
      </c>
      <c r="O4" s="17">
        <v>162.33333333333334</v>
      </c>
    </row>
    <row r="5" spans="1:17" x14ac:dyDescent="0.25">
      <c r="A5" s="9" t="s">
        <v>103</v>
      </c>
      <c r="B5" s="10" t="s">
        <v>67</v>
      </c>
      <c r="C5" s="11">
        <v>44520</v>
      </c>
      <c r="D5" s="12" t="s">
        <v>28</v>
      </c>
      <c r="E5" s="13">
        <v>0</v>
      </c>
      <c r="F5" s="13">
        <v>36</v>
      </c>
      <c r="G5" s="13">
        <v>33</v>
      </c>
      <c r="H5" s="13">
        <v>37</v>
      </c>
      <c r="I5" s="13">
        <v>40</v>
      </c>
      <c r="J5" s="13"/>
      <c r="K5" s="14">
        <v>5</v>
      </c>
      <c r="L5" s="14">
        <v>146</v>
      </c>
      <c r="M5" s="15">
        <v>29.2</v>
      </c>
      <c r="N5" s="16">
        <v>4</v>
      </c>
      <c r="O5" s="17">
        <v>33.200000000000003</v>
      </c>
    </row>
    <row r="8" spans="1:17" x14ac:dyDescent="0.25">
      <c r="K8" s="7">
        <f>SUM(K2:K7)</f>
        <v>23</v>
      </c>
      <c r="L8" s="7">
        <f>SUM(L2:L7)</f>
        <v>2946</v>
      </c>
      <c r="M8" s="8">
        <f>SUM(L8/K8)</f>
        <v>128.08695652173913</v>
      </c>
      <c r="N8" s="7">
        <f>SUM(N2:N7)</f>
        <v>28</v>
      </c>
      <c r="O8" s="8">
        <f>SUM(M8+N8)</f>
        <v>156.08695652173913</v>
      </c>
    </row>
  </sheetData>
  <protectedRanges>
    <protectedRange algorithmName="SHA-512" hashValue="ON39YdpmFHfN9f47KpiRvqrKx0V9+erV1CNkpWzYhW/Qyc6aT8rEyCrvauWSYGZK2ia3o7vd3akF07acHAFpOA==" saltValue="yVW9XmDwTqEnmpSGai0KYg==" spinCount="100000" sqref="B2:C2 E2:J2" name="Range1_6_1_1_3_1"/>
    <protectedRange algorithmName="SHA-512" hashValue="ON39YdpmFHfN9f47KpiRvqrKx0V9+erV1CNkpWzYhW/Qyc6aT8rEyCrvauWSYGZK2ia3o7vd3akF07acHAFpOA==" saltValue="yVW9XmDwTqEnmpSGai0KYg==" spinCount="100000" sqref="D2" name="Range1_1_6_1_1_4_1"/>
    <protectedRange algorithmName="SHA-512" hashValue="ON39YdpmFHfN9f47KpiRvqrKx0V9+erV1CNkpWzYhW/Qyc6aT8rEyCrvauWSYGZK2ia3o7vd3akF07acHAFpOA==" saltValue="yVW9XmDwTqEnmpSGai0KYg==" spinCount="100000" sqref="B3:C3 E3:J3" name="Range1_6_1_1_4"/>
    <protectedRange algorithmName="SHA-512" hashValue="ON39YdpmFHfN9f47KpiRvqrKx0V9+erV1CNkpWzYhW/Qyc6aT8rEyCrvauWSYGZK2ia3o7vd3akF07acHAFpOA==" saltValue="yVW9XmDwTqEnmpSGai0KYg==" spinCount="100000" sqref="D3" name="Range1_1_6_1_1_5"/>
    <protectedRange algorithmName="SHA-512" hashValue="ON39YdpmFHfN9f47KpiRvqrKx0V9+erV1CNkpWzYhW/Qyc6aT8rEyCrvauWSYGZK2ia3o7vd3akF07acHAFpOA==" saltValue="yVW9XmDwTqEnmpSGai0KYg==" spinCount="100000" sqref="B4:C4 E4:J4" name="Range1_6_1_1_6"/>
    <protectedRange algorithmName="SHA-512" hashValue="ON39YdpmFHfN9f47KpiRvqrKx0V9+erV1CNkpWzYhW/Qyc6aT8rEyCrvauWSYGZK2ia3o7vd3akF07acHAFpOA==" saltValue="yVW9XmDwTqEnmpSGai0KYg==" spinCount="100000" sqref="D4" name="Range1_1_6_1_1_7"/>
    <protectedRange algorithmName="SHA-512" hashValue="ON39YdpmFHfN9f47KpiRvqrKx0V9+erV1CNkpWzYhW/Qyc6aT8rEyCrvauWSYGZK2ia3o7vd3akF07acHAFpOA==" saltValue="yVW9XmDwTqEnmpSGai0KYg==" spinCount="100000" sqref="J5 B5:C5" name="Range1_16"/>
    <protectedRange algorithmName="SHA-512" hashValue="ON39YdpmFHfN9f47KpiRvqrKx0V9+erV1CNkpWzYhW/Qyc6aT8rEyCrvauWSYGZK2ia3o7vd3akF07acHAFpOA==" saltValue="yVW9XmDwTqEnmpSGai0KYg==" spinCount="100000" sqref="D5" name="Range1_1_12"/>
    <protectedRange algorithmName="SHA-512" hashValue="ON39YdpmFHfN9f47KpiRvqrKx0V9+erV1CNkpWzYhW/Qyc6aT8rEyCrvauWSYGZK2ia3o7vd3akF07acHAFpOA==" saltValue="yVW9XmDwTqEnmpSGai0KYg==" spinCount="100000" sqref="E5:I5" name="Range1_3_6"/>
  </protectedRanges>
  <conditionalFormatting sqref="E2">
    <cfRule type="top10" dxfId="22" priority="23" rank="1"/>
  </conditionalFormatting>
  <conditionalFormatting sqref="F2">
    <cfRule type="top10" dxfId="21" priority="22" rank="1"/>
  </conditionalFormatting>
  <conditionalFormatting sqref="G2">
    <cfRule type="top10" dxfId="20" priority="21" rank="1"/>
  </conditionalFormatting>
  <conditionalFormatting sqref="H2">
    <cfRule type="top10" dxfId="19" priority="20" rank="1"/>
  </conditionalFormatting>
  <conditionalFormatting sqref="I2">
    <cfRule type="top10" dxfId="18" priority="19" rank="1"/>
  </conditionalFormatting>
  <conditionalFormatting sqref="J2">
    <cfRule type="top10" dxfId="17" priority="18" rank="1"/>
  </conditionalFormatting>
  <conditionalFormatting sqref="E3">
    <cfRule type="top10" dxfId="16" priority="17" rank="1"/>
  </conditionalFormatting>
  <conditionalFormatting sqref="F3">
    <cfRule type="top10" dxfId="15" priority="16" rank="1"/>
  </conditionalFormatting>
  <conditionalFormatting sqref="G3">
    <cfRule type="top10" dxfId="14" priority="15" rank="1"/>
  </conditionalFormatting>
  <conditionalFormatting sqref="H3">
    <cfRule type="top10" dxfId="13" priority="14" rank="1"/>
  </conditionalFormatting>
  <conditionalFormatting sqref="I3">
    <cfRule type="top10" dxfId="12" priority="13" rank="1"/>
  </conditionalFormatting>
  <conditionalFormatting sqref="J3">
    <cfRule type="top10" dxfId="11" priority="12" rank="1"/>
  </conditionalFormatting>
  <conditionalFormatting sqref="E4">
    <cfRule type="top10" dxfId="10" priority="11" rank="1"/>
  </conditionalFormatting>
  <conditionalFormatting sqref="F4">
    <cfRule type="top10" dxfId="9" priority="10" rank="1"/>
  </conditionalFormatting>
  <conditionalFormatting sqref="G4">
    <cfRule type="top10" dxfId="8" priority="9" rank="1"/>
  </conditionalFormatting>
  <conditionalFormatting sqref="H4">
    <cfRule type="top10" dxfId="7" priority="8" rank="1"/>
  </conditionalFormatting>
  <conditionalFormatting sqref="I4">
    <cfRule type="top10" dxfId="6" priority="7" rank="1"/>
  </conditionalFormatting>
  <conditionalFormatting sqref="J4">
    <cfRule type="top10" dxfId="5" priority="6" rank="1"/>
  </conditionalFormatting>
  <conditionalFormatting sqref="F5">
    <cfRule type="top10" dxfId="4" priority="4" rank="1"/>
  </conditionalFormatting>
  <conditionalFormatting sqref="G5">
    <cfRule type="top10" dxfId="3" priority="3" rank="1"/>
  </conditionalFormatting>
  <conditionalFormatting sqref="H5:I5">
    <cfRule type="top10" dxfId="2" priority="2" rank="1"/>
  </conditionalFormatting>
  <conditionalFormatting sqref="J5">
    <cfRule type="top10" dxfId="1" priority="1" rank="1"/>
  </conditionalFormatting>
  <conditionalFormatting sqref="E5">
    <cfRule type="top10" dxfId="0" priority="5" rank="1"/>
  </conditionalFormatting>
  <hyperlinks>
    <hyperlink ref="Q1" location="'National Rankings'!A1" display="Return to Rankings" xr:uid="{8449A208-B28E-411A-AE2A-17E241600A45}"/>
  </hyperlink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166CB22-CFE7-4067-B795-E65BB774C01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F51C-3ED3-43F5-AF8F-D26125DF4842}">
  <sheetPr codeName="Sheet103"/>
  <dimension ref="A1:Q22"/>
  <sheetViews>
    <sheetView workbookViewId="0">
      <selection activeCell="A19" sqref="A19:O1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20</v>
      </c>
      <c r="B2" s="10" t="s">
        <v>51</v>
      </c>
      <c r="C2" s="11">
        <v>44304</v>
      </c>
      <c r="D2" s="12" t="s">
        <v>49</v>
      </c>
      <c r="E2" s="13">
        <v>184</v>
      </c>
      <c r="F2" s="13">
        <v>190</v>
      </c>
      <c r="G2" s="13">
        <v>189</v>
      </c>
      <c r="H2" s="13">
        <v>181</v>
      </c>
      <c r="I2" s="13"/>
      <c r="J2" s="13"/>
      <c r="K2" s="14">
        <v>4</v>
      </c>
      <c r="L2" s="14">
        <v>744</v>
      </c>
      <c r="M2" s="15">
        <v>186</v>
      </c>
      <c r="N2" s="16">
        <v>9</v>
      </c>
      <c r="O2" s="17">
        <v>195</v>
      </c>
    </row>
    <row r="3" spans="1:17" x14ac:dyDescent="0.25">
      <c r="A3" s="9" t="s">
        <v>20</v>
      </c>
      <c r="B3" s="10" t="s">
        <v>51</v>
      </c>
      <c r="C3" s="11">
        <v>44339</v>
      </c>
      <c r="D3" s="12" t="s">
        <v>68</v>
      </c>
      <c r="E3" s="13">
        <v>189</v>
      </c>
      <c r="F3" s="13">
        <v>192</v>
      </c>
      <c r="G3" s="13">
        <v>183</v>
      </c>
      <c r="H3" s="13">
        <v>186</v>
      </c>
      <c r="I3" s="13"/>
      <c r="J3" s="13"/>
      <c r="K3" s="14">
        <v>4</v>
      </c>
      <c r="L3" s="14">
        <v>750</v>
      </c>
      <c r="M3" s="15">
        <v>187.5</v>
      </c>
      <c r="N3" s="16">
        <v>13</v>
      </c>
      <c r="O3" s="17">
        <v>200.5</v>
      </c>
    </row>
    <row r="4" spans="1:17" x14ac:dyDescent="0.25">
      <c r="A4" s="9" t="s">
        <v>20</v>
      </c>
      <c r="B4" s="10" t="s">
        <v>51</v>
      </c>
      <c r="C4" s="11">
        <v>44346</v>
      </c>
      <c r="D4" s="12" t="s">
        <v>49</v>
      </c>
      <c r="E4" s="13">
        <v>183</v>
      </c>
      <c r="F4" s="13">
        <v>183</v>
      </c>
      <c r="G4" s="13">
        <v>181.1</v>
      </c>
      <c r="H4" s="13">
        <v>179</v>
      </c>
      <c r="I4" s="13"/>
      <c r="J4" s="13"/>
      <c r="K4" s="14">
        <v>4</v>
      </c>
      <c r="L4" s="14">
        <v>726.1</v>
      </c>
      <c r="M4" s="15">
        <v>181.52500000000001</v>
      </c>
      <c r="N4" s="16">
        <v>8</v>
      </c>
      <c r="O4" s="17">
        <v>189.52500000000001</v>
      </c>
    </row>
    <row r="5" spans="1:17" x14ac:dyDescent="0.25">
      <c r="A5" s="9" t="s">
        <v>20</v>
      </c>
      <c r="B5" s="10" t="s">
        <v>51</v>
      </c>
      <c r="C5" s="11">
        <v>44360</v>
      </c>
      <c r="D5" s="12" t="s">
        <v>49</v>
      </c>
      <c r="E5" s="13">
        <v>181</v>
      </c>
      <c r="F5" s="13">
        <v>182</v>
      </c>
      <c r="G5" s="13">
        <v>186</v>
      </c>
      <c r="H5" s="13">
        <v>186</v>
      </c>
      <c r="I5" s="13"/>
      <c r="J5" s="13"/>
      <c r="K5" s="14">
        <v>4</v>
      </c>
      <c r="L5" s="14">
        <v>735</v>
      </c>
      <c r="M5" s="15">
        <v>183.75</v>
      </c>
      <c r="N5" s="16">
        <v>9</v>
      </c>
      <c r="O5" s="17">
        <v>192.75</v>
      </c>
    </row>
    <row r="6" spans="1:17" x14ac:dyDescent="0.25">
      <c r="A6" s="9" t="s">
        <v>20</v>
      </c>
      <c r="B6" s="10" t="s">
        <v>51</v>
      </c>
      <c r="C6" s="11">
        <v>44374</v>
      </c>
      <c r="D6" s="12" t="s">
        <v>68</v>
      </c>
      <c r="E6" s="13">
        <v>184</v>
      </c>
      <c r="F6" s="13">
        <v>184</v>
      </c>
      <c r="G6" s="13">
        <v>192</v>
      </c>
      <c r="H6" s="13">
        <v>187</v>
      </c>
      <c r="I6" s="13"/>
      <c r="J6" s="13"/>
      <c r="K6" s="14">
        <v>4</v>
      </c>
      <c r="L6" s="14">
        <v>747</v>
      </c>
      <c r="M6" s="15">
        <v>186.75</v>
      </c>
      <c r="N6" s="16">
        <v>13</v>
      </c>
      <c r="O6" s="17">
        <v>199.75</v>
      </c>
    </row>
    <row r="7" spans="1:17" x14ac:dyDescent="0.25">
      <c r="A7" s="9" t="s">
        <v>20</v>
      </c>
      <c r="B7" s="10" t="s">
        <v>51</v>
      </c>
      <c r="C7" s="11">
        <v>44388</v>
      </c>
      <c r="D7" s="12" t="s">
        <v>49</v>
      </c>
      <c r="E7" s="13">
        <v>185</v>
      </c>
      <c r="F7" s="13">
        <v>177</v>
      </c>
      <c r="G7" s="13">
        <v>169</v>
      </c>
      <c r="H7" s="13">
        <v>181</v>
      </c>
      <c r="I7" s="13"/>
      <c r="J7" s="13"/>
      <c r="K7" s="14">
        <v>4</v>
      </c>
      <c r="L7" s="14">
        <v>712</v>
      </c>
      <c r="M7" s="15">
        <v>178</v>
      </c>
      <c r="N7" s="16">
        <v>4</v>
      </c>
      <c r="O7" s="17">
        <v>182</v>
      </c>
    </row>
    <row r="8" spans="1:17" x14ac:dyDescent="0.25">
      <c r="A8" s="9" t="s">
        <v>23</v>
      </c>
      <c r="B8" s="10" t="s">
        <v>51</v>
      </c>
      <c r="C8" s="11">
        <v>44380</v>
      </c>
      <c r="D8" s="12" t="s">
        <v>58</v>
      </c>
      <c r="E8" s="13">
        <v>181</v>
      </c>
      <c r="F8" s="13">
        <v>175</v>
      </c>
      <c r="G8" s="13">
        <v>178</v>
      </c>
      <c r="H8" s="13">
        <v>177</v>
      </c>
      <c r="I8" s="13">
        <v>179</v>
      </c>
      <c r="J8" s="13">
        <v>176</v>
      </c>
      <c r="K8" s="14">
        <v>6</v>
      </c>
      <c r="L8" s="14">
        <v>1066</v>
      </c>
      <c r="M8" s="15">
        <v>177.66666666666666</v>
      </c>
      <c r="N8" s="16">
        <v>4</v>
      </c>
      <c r="O8" s="17">
        <f>SUM(M8:N8)</f>
        <v>181.66666666666666</v>
      </c>
    </row>
    <row r="9" spans="1:17" x14ac:dyDescent="0.25">
      <c r="A9" s="9" t="s">
        <v>20</v>
      </c>
      <c r="B9" s="10" t="s">
        <v>51</v>
      </c>
      <c r="C9" s="11">
        <v>44416</v>
      </c>
      <c r="D9" s="12" t="s">
        <v>49</v>
      </c>
      <c r="E9" s="13">
        <v>187</v>
      </c>
      <c r="F9" s="13">
        <v>191</v>
      </c>
      <c r="G9" s="13">
        <v>186</v>
      </c>
      <c r="H9" s="13">
        <v>186</v>
      </c>
      <c r="I9" s="13">
        <v>191</v>
      </c>
      <c r="J9" s="13">
        <v>184</v>
      </c>
      <c r="K9" s="14">
        <v>6</v>
      </c>
      <c r="L9" s="14">
        <v>1125</v>
      </c>
      <c r="M9" s="15">
        <v>187.5</v>
      </c>
      <c r="N9" s="16">
        <v>4</v>
      </c>
      <c r="O9" s="17">
        <v>191.5</v>
      </c>
    </row>
    <row r="10" spans="1:17" x14ac:dyDescent="0.25">
      <c r="A10" s="9" t="s">
        <v>20</v>
      </c>
      <c r="B10" s="10" t="s">
        <v>51</v>
      </c>
      <c r="C10" s="11">
        <v>44402</v>
      </c>
      <c r="D10" s="12" t="s">
        <v>68</v>
      </c>
      <c r="E10" s="13">
        <v>190</v>
      </c>
      <c r="F10" s="13">
        <v>179</v>
      </c>
      <c r="G10" s="13">
        <v>182</v>
      </c>
      <c r="H10" s="13">
        <v>187</v>
      </c>
      <c r="I10" s="13"/>
      <c r="J10" s="13"/>
      <c r="K10" s="14">
        <v>4</v>
      </c>
      <c r="L10" s="14">
        <v>738</v>
      </c>
      <c r="M10" s="15">
        <v>184.5</v>
      </c>
      <c r="N10" s="16">
        <v>6</v>
      </c>
      <c r="O10" s="17">
        <v>190.5</v>
      </c>
    </row>
    <row r="11" spans="1:17" x14ac:dyDescent="0.25">
      <c r="A11" s="9" t="s">
        <v>20</v>
      </c>
      <c r="B11" s="10" t="s">
        <v>51</v>
      </c>
      <c r="C11" s="11">
        <v>44415</v>
      </c>
      <c r="D11" s="12" t="s">
        <v>58</v>
      </c>
      <c r="E11" s="13">
        <v>168</v>
      </c>
      <c r="F11" s="13">
        <v>188</v>
      </c>
      <c r="G11" s="13">
        <v>183</v>
      </c>
      <c r="H11" s="13">
        <v>181</v>
      </c>
      <c r="I11" s="13"/>
      <c r="J11" s="13"/>
      <c r="K11" s="14">
        <v>4</v>
      </c>
      <c r="L11" s="14">
        <v>720</v>
      </c>
      <c r="M11" s="15">
        <v>180</v>
      </c>
      <c r="N11" s="16">
        <v>6</v>
      </c>
      <c r="O11" s="17">
        <v>186</v>
      </c>
    </row>
    <row r="12" spans="1:17" x14ac:dyDescent="0.25">
      <c r="A12" s="9" t="s">
        <v>60</v>
      </c>
      <c r="B12" s="10" t="s">
        <v>51</v>
      </c>
      <c r="C12" s="11">
        <v>44429</v>
      </c>
      <c r="D12" s="12" t="s">
        <v>72</v>
      </c>
      <c r="E12" s="13">
        <v>187</v>
      </c>
      <c r="F12" s="13">
        <v>182</v>
      </c>
      <c r="G12" s="13">
        <v>183</v>
      </c>
      <c r="H12" s="13">
        <v>181</v>
      </c>
      <c r="I12" s="13">
        <v>182</v>
      </c>
      <c r="J12" s="13">
        <v>184</v>
      </c>
      <c r="K12" s="14">
        <v>6</v>
      </c>
      <c r="L12" s="14">
        <v>1099</v>
      </c>
      <c r="M12" s="15">
        <v>183.16666666666666</v>
      </c>
      <c r="N12" s="16">
        <v>6</v>
      </c>
      <c r="O12" s="17">
        <v>189.16666666666666</v>
      </c>
    </row>
    <row r="13" spans="1:17" x14ac:dyDescent="0.25">
      <c r="A13" s="9" t="s">
        <v>20</v>
      </c>
      <c r="B13" s="10" t="s">
        <v>51</v>
      </c>
      <c r="C13" s="11">
        <v>44437</v>
      </c>
      <c r="D13" s="12" t="s">
        <v>68</v>
      </c>
      <c r="E13" s="13">
        <v>182</v>
      </c>
      <c r="F13" s="13">
        <v>179</v>
      </c>
      <c r="G13" s="13">
        <v>179</v>
      </c>
      <c r="H13" s="13">
        <v>181</v>
      </c>
      <c r="I13" s="13"/>
      <c r="J13" s="13"/>
      <c r="K13" s="14">
        <v>4</v>
      </c>
      <c r="L13" s="14">
        <v>721</v>
      </c>
      <c r="M13" s="15">
        <v>180.25</v>
      </c>
      <c r="N13" s="16">
        <v>6</v>
      </c>
      <c r="O13" s="17">
        <v>186.25</v>
      </c>
    </row>
    <row r="14" spans="1:17" x14ac:dyDescent="0.25">
      <c r="A14" s="9" t="s">
        <v>20</v>
      </c>
      <c r="B14" s="10" t="s">
        <v>51</v>
      </c>
      <c r="C14" s="11">
        <v>44451</v>
      </c>
      <c r="D14" s="12" t="s">
        <v>49</v>
      </c>
      <c r="E14" s="13">
        <v>178</v>
      </c>
      <c r="F14" s="13">
        <v>185</v>
      </c>
      <c r="G14" s="13">
        <v>185</v>
      </c>
      <c r="H14" s="13">
        <v>185</v>
      </c>
      <c r="I14" s="13">
        <v>175</v>
      </c>
      <c r="J14" s="13">
        <v>179</v>
      </c>
      <c r="K14" s="14">
        <v>6</v>
      </c>
      <c r="L14" s="14">
        <v>1087</v>
      </c>
      <c r="M14" s="15">
        <v>181.16666666666666</v>
      </c>
      <c r="N14" s="16">
        <v>8</v>
      </c>
      <c r="O14" s="17">
        <v>189.16666666666666</v>
      </c>
    </row>
    <row r="15" spans="1:17" x14ac:dyDescent="0.25">
      <c r="A15" s="9" t="s">
        <v>20</v>
      </c>
      <c r="B15" s="10" t="s">
        <v>51</v>
      </c>
      <c r="C15" s="11">
        <v>44465</v>
      </c>
      <c r="D15" s="12" t="s">
        <v>97</v>
      </c>
      <c r="E15" s="13">
        <v>187</v>
      </c>
      <c r="F15" s="13">
        <v>182</v>
      </c>
      <c r="G15" s="13">
        <v>187</v>
      </c>
      <c r="H15" s="13">
        <v>183</v>
      </c>
      <c r="I15" s="13">
        <v>183</v>
      </c>
      <c r="J15" s="13">
        <v>185</v>
      </c>
      <c r="K15" s="14">
        <v>6</v>
      </c>
      <c r="L15" s="14">
        <v>1107</v>
      </c>
      <c r="M15" s="15">
        <v>184.5</v>
      </c>
      <c r="N15" s="16">
        <v>6</v>
      </c>
      <c r="O15" s="17">
        <v>190.5</v>
      </c>
    </row>
    <row r="16" spans="1:17" x14ac:dyDescent="0.25">
      <c r="A16" s="9" t="s">
        <v>20</v>
      </c>
      <c r="B16" s="10" t="s">
        <v>51</v>
      </c>
      <c r="C16" s="11">
        <v>44479</v>
      </c>
      <c r="D16" s="12" t="s">
        <v>49</v>
      </c>
      <c r="E16" s="13">
        <v>183</v>
      </c>
      <c r="F16" s="13">
        <v>186</v>
      </c>
      <c r="G16" s="13">
        <v>180</v>
      </c>
      <c r="H16" s="13">
        <v>180</v>
      </c>
      <c r="I16" s="13"/>
      <c r="J16" s="13"/>
      <c r="K16" s="14">
        <v>4</v>
      </c>
      <c r="L16" s="14">
        <v>729</v>
      </c>
      <c r="M16" s="15">
        <v>182.25</v>
      </c>
      <c r="N16" s="16">
        <v>3</v>
      </c>
      <c r="O16" s="17">
        <v>185.25</v>
      </c>
    </row>
    <row r="17" spans="1:15" x14ac:dyDescent="0.25">
      <c r="A17" s="9" t="s">
        <v>20</v>
      </c>
      <c r="B17" s="10" t="s">
        <v>51</v>
      </c>
      <c r="C17" s="11">
        <v>44443</v>
      </c>
      <c r="D17" s="12" t="s">
        <v>58</v>
      </c>
      <c r="E17" s="13">
        <v>182</v>
      </c>
      <c r="F17" s="13">
        <v>182</v>
      </c>
      <c r="G17" s="13">
        <v>182</v>
      </c>
      <c r="H17" s="13">
        <v>186.001</v>
      </c>
      <c r="I17" s="13"/>
      <c r="J17" s="13"/>
      <c r="K17" s="14">
        <v>4</v>
      </c>
      <c r="L17" s="14">
        <v>732.00099999999998</v>
      </c>
      <c r="M17" s="15">
        <v>183.00024999999999</v>
      </c>
      <c r="N17" s="16">
        <v>6</v>
      </c>
      <c r="O17" s="17">
        <v>189.00024999999999</v>
      </c>
    </row>
    <row r="18" spans="1:15" x14ac:dyDescent="0.25">
      <c r="A18" s="9" t="s">
        <v>20</v>
      </c>
      <c r="B18" s="10" t="s">
        <v>51</v>
      </c>
      <c r="C18" s="11">
        <v>44471</v>
      </c>
      <c r="D18" s="12" t="s">
        <v>58</v>
      </c>
      <c r="E18" s="13">
        <v>184</v>
      </c>
      <c r="F18" s="13">
        <v>179</v>
      </c>
      <c r="G18" s="13">
        <v>184</v>
      </c>
      <c r="H18" s="13">
        <v>180</v>
      </c>
      <c r="I18" s="13">
        <v>183</v>
      </c>
      <c r="J18" s="13">
        <v>183</v>
      </c>
      <c r="K18" s="14">
        <v>6</v>
      </c>
      <c r="L18" s="14">
        <v>1093</v>
      </c>
      <c r="M18" s="15">
        <v>182.16666666666666</v>
      </c>
      <c r="N18" s="16">
        <v>6</v>
      </c>
      <c r="O18" s="17">
        <v>188.16666666666666</v>
      </c>
    </row>
    <row r="19" spans="1:15" x14ac:dyDescent="0.25">
      <c r="A19" s="9" t="s">
        <v>20</v>
      </c>
      <c r="B19" s="10" t="s">
        <v>51</v>
      </c>
      <c r="C19" s="11">
        <v>44493</v>
      </c>
      <c r="D19" s="12" t="s">
        <v>68</v>
      </c>
      <c r="E19" s="13">
        <v>181</v>
      </c>
      <c r="F19" s="13">
        <v>184</v>
      </c>
      <c r="G19" s="13">
        <v>188</v>
      </c>
      <c r="H19" s="13">
        <v>184</v>
      </c>
      <c r="I19" s="13"/>
      <c r="J19" s="13"/>
      <c r="K19" s="14">
        <v>4</v>
      </c>
      <c r="L19" s="14">
        <v>737</v>
      </c>
      <c r="M19" s="15">
        <v>184.25</v>
      </c>
      <c r="N19" s="16">
        <v>8</v>
      </c>
      <c r="O19" s="17">
        <v>192.25</v>
      </c>
    </row>
    <row r="22" spans="1:15" x14ac:dyDescent="0.25">
      <c r="K22" s="7">
        <f>SUM(K2:K21)</f>
        <v>84</v>
      </c>
      <c r="L22" s="7">
        <f>SUM(L2:L21)</f>
        <v>15368.101000000001</v>
      </c>
      <c r="M22" s="8">
        <f>SUM(L22/K22)</f>
        <v>182.95358333333334</v>
      </c>
      <c r="N22" s="7">
        <f>SUM(N2:N21)</f>
        <v>125</v>
      </c>
      <c r="O22" s="8">
        <f>SUM(M22+N22)</f>
        <v>307.95358333333331</v>
      </c>
    </row>
  </sheetData>
  <protectedRanges>
    <protectedRange algorithmName="SHA-512" hashValue="ON39YdpmFHfN9f47KpiRvqrKx0V9+erV1CNkpWzYhW/Qyc6aT8rEyCrvauWSYGZK2ia3o7vd3akF07acHAFpOA==" saltValue="yVW9XmDwTqEnmpSGai0KYg==" spinCount="100000" sqref="D5" name="Range1_1_8"/>
    <protectedRange algorithmName="SHA-512" hashValue="ON39YdpmFHfN9f47KpiRvqrKx0V9+erV1CNkpWzYhW/Qyc6aT8rEyCrvauWSYGZK2ia3o7vd3akF07acHAFpOA==" saltValue="yVW9XmDwTqEnmpSGai0KYg==" spinCount="100000" sqref="E6:J6 B6:C6" name="Range1_20"/>
    <protectedRange algorithmName="SHA-512" hashValue="ON39YdpmFHfN9f47KpiRvqrKx0V9+erV1CNkpWzYhW/Qyc6aT8rEyCrvauWSYGZK2ia3o7vd3akF07acHAFpOA==" saltValue="yVW9XmDwTqEnmpSGai0KYg==" spinCount="100000" sqref="D6" name="Range1_1_15"/>
    <protectedRange algorithmName="SHA-512" hashValue="ON39YdpmFHfN9f47KpiRvqrKx0V9+erV1CNkpWzYhW/Qyc6aT8rEyCrvauWSYGZK2ia3o7vd3akF07acHAFpOA==" saltValue="yVW9XmDwTqEnmpSGai0KYg==" spinCount="100000" sqref="E7:J7 B7:C7" name="Range1_21"/>
    <protectedRange algorithmName="SHA-512" hashValue="ON39YdpmFHfN9f47KpiRvqrKx0V9+erV1CNkpWzYhW/Qyc6aT8rEyCrvauWSYGZK2ia3o7vd3akF07acHAFpOA==" saltValue="yVW9XmDwTqEnmpSGai0KYg==" spinCount="100000" sqref="D7" name="Range1_1_16"/>
    <protectedRange algorithmName="SHA-512" hashValue="ON39YdpmFHfN9f47KpiRvqrKx0V9+erV1CNkpWzYhW/Qyc6aT8rEyCrvauWSYGZK2ia3o7vd3akF07acHAFpOA==" saltValue="yVW9XmDwTqEnmpSGai0KYg==" spinCount="100000" sqref="I9:J9 B9:C9" name="Range1_47"/>
    <protectedRange algorithmName="SHA-512" hashValue="ON39YdpmFHfN9f47KpiRvqrKx0V9+erV1CNkpWzYhW/Qyc6aT8rEyCrvauWSYGZK2ia3o7vd3akF07acHAFpOA==" saltValue="yVW9XmDwTqEnmpSGai0KYg==" spinCount="100000" sqref="D9" name="Range1_1_38"/>
    <protectedRange algorithmName="SHA-512" hashValue="ON39YdpmFHfN9f47KpiRvqrKx0V9+erV1CNkpWzYhW/Qyc6aT8rEyCrvauWSYGZK2ia3o7vd3akF07acHAFpOA==" saltValue="yVW9XmDwTqEnmpSGai0KYg==" spinCount="100000" sqref="E9:H9" name="Range1_3_14"/>
    <protectedRange algorithmName="SHA-512" hashValue="ON39YdpmFHfN9f47KpiRvqrKx0V9+erV1CNkpWzYhW/Qyc6aT8rEyCrvauWSYGZK2ia3o7vd3akF07acHAFpOA==" saltValue="yVW9XmDwTqEnmpSGai0KYg==" spinCount="100000" sqref="C10" name="Range1_47_1"/>
    <protectedRange algorithmName="SHA-512" hashValue="ON39YdpmFHfN9f47KpiRvqrKx0V9+erV1CNkpWzYhW/Qyc6aT8rEyCrvauWSYGZK2ia3o7vd3akF07acHAFpOA==" saltValue="yVW9XmDwTqEnmpSGai0KYg==" spinCount="100000" sqref="E10:J10 B10" name="Range1_49"/>
    <protectedRange algorithmName="SHA-512" hashValue="ON39YdpmFHfN9f47KpiRvqrKx0V9+erV1CNkpWzYhW/Qyc6aT8rEyCrvauWSYGZK2ia3o7vd3akF07acHAFpOA==" saltValue="yVW9XmDwTqEnmpSGai0KYg==" spinCount="100000" sqref="D10" name="Range1_1_40"/>
    <protectedRange algorithmName="SHA-512" hashValue="ON39YdpmFHfN9f47KpiRvqrKx0V9+erV1CNkpWzYhW/Qyc6aT8rEyCrvauWSYGZK2ia3o7vd3akF07acHAFpOA==" saltValue="yVW9XmDwTqEnmpSGai0KYg==" spinCount="100000" sqref="I8:J8 B8:C8" name="Range1_8_9_1"/>
    <protectedRange algorithmName="SHA-512" hashValue="ON39YdpmFHfN9f47KpiRvqrKx0V9+erV1CNkpWzYhW/Qyc6aT8rEyCrvauWSYGZK2ia3o7vd3akF07acHAFpOA==" saltValue="yVW9XmDwTqEnmpSGai0KYg==" spinCount="100000" sqref="D8" name="Range1_1_6_2_1"/>
    <protectedRange algorithmName="SHA-512" hashValue="ON39YdpmFHfN9f47KpiRvqrKx0V9+erV1CNkpWzYhW/Qyc6aT8rEyCrvauWSYGZK2ia3o7vd3akF07acHAFpOA==" saltValue="yVW9XmDwTqEnmpSGai0KYg==" spinCount="100000" sqref="E8:H8" name="Range1_3_2_4_1"/>
    <protectedRange algorithmName="SHA-512" hashValue="ON39YdpmFHfN9f47KpiRvqrKx0V9+erV1CNkpWzYhW/Qyc6aT8rEyCrvauWSYGZK2ia3o7vd3akF07acHAFpOA==" saltValue="yVW9XmDwTqEnmpSGai0KYg==" spinCount="100000" sqref="I13:J13 B13:C13" name="Range1_56"/>
    <protectedRange algorithmName="SHA-512" hashValue="ON39YdpmFHfN9f47KpiRvqrKx0V9+erV1CNkpWzYhW/Qyc6aT8rEyCrvauWSYGZK2ia3o7vd3akF07acHAFpOA==" saltValue="yVW9XmDwTqEnmpSGai0KYg==" spinCount="100000" sqref="D13" name="Range1_1_52"/>
    <protectedRange algorithmName="SHA-512" hashValue="ON39YdpmFHfN9f47KpiRvqrKx0V9+erV1CNkpWzYhW/Qyc6aT8rEyCrvauWSYGZK2ia3o7vd3akF07acHAFpOA==" saltValue="yVW9XmDwTqEnmpSGai0KYg==" spinCount="100000" sqref="E13:H13" name="Range1_3_11"/>
    <protectedRange algorithmName="SHA-512" hashValue="ON39YdpmFHfN9f47KpiRvqrKx0V9+erV1CNkpWzYhW/Qyc6aT8rEyCrvauWSYGZK2ia3o7vd3akF07acHAFpOA==" saltValue="yVW9XmDwTqEnmpSGai0KYg==" spinCount="100000" sqref="E14:J14 B14:C14" name="Range1_27"/>
    <protectedRange algorithmName="SHA-512" hashValue="ON39YdpmFHfN9f47KpiRvqrKx0V9+erV1CNkpWzYhW/Qyc6aT8rEyCrvauWSYGZK2ia3o7vd3akF07acHAFpOA==" saltValue="yVW9XmDwTqEnmpSGai0KYg==" spinCount="100000" sqref="D14" name="Range1_1_22"/>
    <protectedRange algorithmName="SHA-512" hashValue="ON39YdpmFHfN9f47KpiRvqrKx0V9+erV1CNkpWzYhW/Qyc6aT8rEyCrvauWSYGZK2ia3o7vd3akF07acHAFpOA==" saltValue="yVW9XmDwTqEnmpSGai0KYg==" spinCount="100000" sqref="E16:J16 B16:C16" name="Range1_70_1"/>
    <protectedRange algorithmName="SHA-512" hashValue="ON39YdpmFHfN9f47KpiRvqrKx0V9+erV1CNkpWzYhW/Qyc6aT8rEyCrvauWSYGZK2ia3o7vd3akF07acHAFpOA==" saltValue="yVW9XmDwTqEnmpSGai0KYg==" spinCount="100000" sqref="B17:C17 E17:J17" name="Range1_9"/>
    <protectedRange algorithmName="SHA-512" hashValue="ON39YdpmFHfN9f47KpiRvqrKx0V9+erV1CNkpWzYhW/Qyc6aT8rEyCrvauWSYGZK2ia3o7vd3akF07acHAFpOA==" saltValue="yVW9XmDwTqEnmpSGai0KYg==" spinCount="100000" sqref="D17" name="Range1_1_7"/>
    <protectedRange algorithmName="SHA-512" hashValue="ON39YdpmFHfN9f47KpiRvqrKx0V9+erV1CNkpWzYhW/Qyc6aT8rEyCrvauWSYGZK2ia3o7vd3akF07acHAFpOA==" saltValue="yVW9XmDwTqEnmpSGai0KYg==" spinCount="100000" sqref="E18:J18 B18:C18" name="Range1_14_2"/>
    <protectedRange algorithmName="SHA-512" hashValue="ON39YdpmFHfN9f47KpiRvqrKx0V9+erV1CNkpWzYhW/Qyc6aT8rEyCrvauWSYGZK2ia3o7vd3akF07acHAFpOA==" saltValue="yVW9XmDwTqEnmpSGai0KYg==" spinCount="100000" sqref="D18" name="Range1_1_14_2"/>
    <protectedRange algorithmName="SHA-512" hashValue="ON39YdpmFHfN9f47KpiRvqrKx0V9+erV1CNkpWzYhW/Qyc6aT8rEyCrvauWSYGZK2ia3o7vd3akF07acHAFpOA==" saltValue="yVW9XmDwTqEnmpSGai0KYg==" spinCount="100000" sqref="I19:J19 B19:C19" name="Range1_79"/>
    <protectedRange algorithmName="SHA-512" hashValue="ON39YdpmFHfN9f47KpiRvqrKx0V9+erV1CNkpWzYhW/Qyc6aT8rEyCrvauWSYGZK2ia3o7vd3akF07acHAFpOA==" saltValue="yVW9XmDwTqEnmpSGai0KYg==" spinCount="100000" sqref="D19" name="Range1_1_69"/>
    <protectedRange algorithmName="SHA-512" hashValue="ON39YdpmFHfN9f47KpiRvqrKx0V9+erV1CNkpWzYhW/Qyc6aT8rEyCrvauWSYGZK2ia3o7vd3akF07acHAFpOA==" saltValue="yVW9XmDwTqEnmpSGai0KYg==" spinCount="100000" sqref="E19:H19" name="Range1_3_22"/>
  </protectedRanges>
  <conditionalFormatting sqref="I2">
    <cfRule type="top10" dxfId="1601" priority="128" rank="1"/>
  </conditionalFormatting>
  <conditionalFormatting sqref="H2">
    <cfRule type="top10" dxfId="1600" priority="124" rank="1"/>
  </conditionalFormatting>
  <conditionalFormatting sqref="J2">
    <cfRule type="top10" dxfId="1599" priority="125" rank="1"/>
  </conditionalFormatting>
  <conditionalFormatting sqref="G2">
    <cfRule type="top10" dxfId="1598" priority="127" rank="1"/>
  </conditionalFormatting>
  <conditionalFormatting sqref="F2">
    <cfRule type="top10" dxfId="1597" priority="126" rank="1"/>
  </conditionalFormatting>
  <conditionalFormatting sqref="E2">
    <cfRule type="top10" dxfId="1596" priority="123" rank="1"/>
  </conditionalFormatting>
  <conditionalFormatting sqref="I3">
    <cfRule type="top10" dxfId="1595" priority="116" rank="1"/>
  </conditionalFormatting>
  <conditionalFormatting sqref="H3">
    <cfRule type="top10" dxfId="1594" priority="112" rank="1"/>
  </conditionalFormatting>
  <conditionalFormatting sqref="J3">
    <cfRule type="top10" dxfId="1593" priority="113" rank="1"/>
  </conditionalFormatting>
  <conditionalFormatting sqref="G3">
    <cfRule type="top10" dxfId="1592" priority="115" rank="1"/>
  </conditionalFormatting>
  <conditionalFormatting sqref="F3">
    <cfRule type="top10" dxfId="1591" priority="114" rank="1"/>
  </conditionalFormatting>
  <conditionalFormatting sqref="E3">
    <cfRule type="top10" dxfId="1590" priority="111" rank="1"/>
  </conditionalFormatting>
  <conditionalFormatting sqref="I5">
    <cfRule type="top10" dxfId="1589" priority="98" rank="1"/>
  </conditionalFormatting>
  <conditionalFormatting sqref="H5">
    <cfRule type="top10" dxfId="1588" priority="94" rank="1"/>
  </conditionalFormatting>
  <conditionalFormatting sqref="J5">
    <cfRule type="top10" dxfId="1587" priority="95" rank="1"/>
  </conditionalFormatting>
  <conditionalFormatting sqref="G5">
    <cfRule type="top10" dxfId="1586" priority="97" rank="1"/>
  </conditionalFormatting>
  <conditionalFormatting sqref="F5">
    <cfRule type="top10" dxfId="1585" priority="96" rank="1"/>
  </conditionalFormatting>
  <conditionalFormatting sqref="E5">
    <cfRule type="top10" dxfId="1584" priority="93" rank="1"/>
  </conditionalFormatting>
  <conditionalFormatting sqref="I6">
    <cfRule type="top10" dxfId="1583" priority="92" rank="1"/>
  </conditionalFormatting>
  <conditionalFormatting sqref="H6">
    <cfRule type="top10" dxfId="1582" priority="88" rank="1"/>
  </conditionalFormatting>
  <conditionalFormatting sqref="J6">
    <cfRule type="top10" dxfId="1581" priority="89" rank="1"/>
  </conditionalFormatting>
  <conditionalFormatting sqref="G6">
    <cfRule type="top10" dxfId="1580" priority="91" rank="1"/>
  </conditionalFormatting>
  <conditionalFormatting sqref="F6">
    <cfRule type="top10" dxfId="1579" priority="90" rank="1"/>
  </conditionalFormatting>
  <conditionalFormatting sqref="E6">
    <cfRule type="top10" dxfId="1578" priority="87" rank="1"/>
  </conditionalFormatting>
  <conditionalFormatting sqref="I7">
    <cfRule type="top10" dxfId="1577" priority="86" rank="1"/>
  </conditionalFormatting>
  <conditionalFormatting sqref="H7">
    <cfRule type="top10" dxfId="1576" priority="82" rank="1"/>
  </conditionalFormatting>
  <conditionalFormatting sqref="J7">
    <cfRule type="top10" dxfId="1575" priority="83" rank="1"/>
  </conditionalFormatting>
  <conditionalFormatting sqref="G7">
    <cfRule type="top10" dxfId="1574" priority="85" rank="1"/>
  </conditionalFormatting>
  <conditionalFormatting sqref="F7">
    <cfRule type="top10" dxfId="1573" priority="84" rank="1"/>
  </conditionalFormatting>
  <conditionalFormatting sqref="E7">
    <cfRule type="top10" dxfId="1572" priority="81" rank="1"/>
  </conditionalFormatting>
  <conditionalFormatting sqref="F9">
    <cfRule type="top10" dxfId="1571" priority="68" rank="1"/>
  </conditionalFormatting>
  <conditionalFormatting sqref="I9">
    <cfRule type="top10" dxfId="1570" priority="69" rank="1"/>
    <cfRule type="top10" dxfId="1569" priority="70" rank="1"/>
  </conditionalFormatting>
  <conditionalFormatting sqref="E9">
    <cfRule type="top10" dxfId="1568" priority="71" rank="1"/>
  </conditionalFormatting>
  <conditionalFormatting sqref="G9">
    <cfRule type="top10" dxfId="1567" priority="72" rank="1"/>
  </conditionalFormatting>
  <conditionalFormatting sqref="H9">
    <cfRule type="top10" dxfId="1566" priority="73" rank="1"/>
  </conditionalFormatting>
  <conditionalFormatting sqref="J9">
    <cfRule type="top10" dxfId="1565" priority="74" rank="1"/>
  </conditionalFormatting>
  <conditionalFormatting sqref="F10">
    <cfRule type="top10" dxfId="1564" priority="62" rank="1"/>
  </conditionalFormatting>
  <conditionalFormatting sqref="G10">
    <cfRule type="top10" dxfId="1563" priority="63" rank="1"/>
  </conditionalFormatting>
  <conditionalFormatting sqref="H10">
    <cfRule type="top10" dxfId="1562" priority="64" rank="1"/>
  </conditionalFormatting>
  <conditionalFormatting sqref="I10">
    <cfRule type="top10" dxfId="1561" priority="65" rank="1"/>
  </conditionalFormatting>
  <conditionalFormatting sqref="J10">
    <cfRule type="top10" dxfId="1560" priority="66" rank="1"/>
  </conditionalFormatting>
  <conditionalFormatting sqref="E10">
    <cfRule type="top10" dxfId="1559" priority="67" rank="1"/>
  </conditionalFormatting>
  <conditionalFormatting sqref="F8">
    <cfRule type="top10" dxfId="1558" priority="60" rank="1"/>
  </conditionalFormatting>
  <conditionalFormatting sqref="G8">
    <cfRule type="top10" dxfId="1557" priority="59" rank="1"/>
  </conditionalFormatting>
  <conditionalFormatting sqref="H8">
    <cfRule type="top10" dxfId="1556" priority="58" rank="1"/>
  </conditionalFormatting>
  <conditionalFormatting sqref="I8">
    <cfRule type="top10" dxfId="1555" priority="56" rank="1"/>
  </conditionalFormatting>
  <conditionalFormatting sqref="J8">
    <cfRule type="top10" dxfId="1554" priority="57" rank="1"/>
  </conditionalFormatting>
  <conditionalFormatting sqref="E8">
    <cfRule type="top10" dxfId="1553" priority="61" rank="1"/>
  </conditionalFormatting>
  <conditionalFormatting sqref="E11">
    <cfRule type="top10" dxfId="1552" priority="55" rank="1"/>
  </conditionalFormatting>
  <conditionalFormatting sqref="F11">
    <cfRule type="top10" dxfId="1551" priority="54" rank="1"/>
  </conditionalFormatting>
  <conditionalFormatting sqref="G11">
    <cfRule type="top10" dxfId="1550" priority="53" rank="1"/>
  </conditionalFormatting>
  <conditionalFormatting sqref="H11">
    <cfRule type="top10" dxfId="1549" priority="52" rank="1"/>
  </conditionalFormatting>
  <conditionalFormatting sqref="I11">
    <cfRule type="top10" dxfId="1548" priority="51" rank="1"/>
  </conditionalFormatting>
  <conditionalFormatting sqref="J11">
    <cfRule type="top10" dxfId="1547" priority="50" rank="1"/>
  </conditionalFormatting>
  <conditionalFormatting sqref="E12">
    <cfRule type="top10" dxfId="1546" priority="49" rank="1"/>
  </conditionalFormatting>
  <conditionalFormatting sqref="F12">
    <cfRule type="top10" dxfId="1545" priority="48" rank="1"/>
  </conditionalFormatting>
  <conditionalFormatting sqref="G12">
    <cfRule type="top10" dxfId="1544" priority="47" rank="1"/>
  </conditionalFormatting>
  <conditionalFormatting sqref="H12">
    <cfRule type="top10" dxfId="1543" priority="46" rank="1"/>
  </conditionalFormatting>
  <conditionalFormatting sqref="I12">
    <cfRule type="top10" dxfId="1542" priority="45" rank="1"/>
  </conditionalFormatting>
  <conditionalFormatting sqref="J12">
    <cfRule type="top10" dxfId="1541" priority="44" rank="1"/>
  </conditionalFormatting>
  <conditionalFormatting sqref="F13">
    <cfRule type="top10" dxfId="1540" priority="38" rank="1"/>
  </conditionalFormatting>
  <conditionalFormatting sqref="G13">
    <cfRule type="top10" dxfId="1539" priority="39" rank="1"/>
  </conditionalFormatting>
  <conditionalFormatting sqref="H13">
    <cfRule type="top10" dxfId="1538" priority="40" rank="1"/>
  </conditionalFormatting>
  <conditionalFormatting sqref="I13">
    <cfRule type="top10" dxfId="1537" priority="41" rank="1"/>
  </conditionalFormatting>
  <conditionalFormatting sqref="J13">
    <cfRule type="top10" dxfId="1536" priority="42" rank="1"/>
  </conditionalFormatting>
  <conditionalFormatting sqref="E13">
    <cfRule type="top10" dxfId="1535" priority="43" rank="1"/>
  </conditionalFormatting>
  <conditionalFormatting sqref="I14">
    <cfRule type="top10" dxfId="1534" priority="37" rank="1"/>
  </conditionalFormatting>
  <conditionalFormatting sqref="H14">
    <cfRule type="top10" dxfId="1533" priority="33" rank="1"/>
  </conditionalFormatting>
  <conditionalFormatting sqref="J14">
    <cfRule type="top10" dxfId="1532" priority="34" rank="1"/>
  </conditionalFormatting>
  <conditionalFormatting sqref="G14">
    <cfRule type="top10" dxfId="1531" priority="36" rank="1"/>
  </conditionalFormatting>
  <conditionalFormatting sqref="F14">
    <cfRule type="top10" dxfId="1530" priority="35" rank="1"/>
  </conditionalFormatting>
  <conditionalFormatting sqref="E14">
    <cfRule type="top10" dxfId="1529" priority="32" rank="1"/>
  </conditionalFormatting>
  <conditionalFormatting sqref="E15">
    <cfRule type="top10" dxfId="1528" priority="26" rank="1"/>
  </conditionalFormatting>
  <conditionalFormatting sqref="F15">
    <cfRule type="top10" dxfId="1527" priority="27" rank="1"/>
  </conditionalFormatting>
  <conditionalFormatting sqref="G15">
    <cfRule type="top10" dxfId="1526" priority="28" rank="1"/>
  </conditionalFormatting>
  <conditionalFormatting sqref="H15">
    <cfRule type="top10" dxfId="1525" priority="29" rank="1"/>
  </conditionalFormatting>
  <conditionalFormatting sqref="I15">
    <cfRule type="top10" dxfId="1524" priority="30" rank="1"/>
  </conditionalFormatting>
  <conditionalFormatting sqref="J15">
    <cfRule type="top10" dxfId="1523" priority="31" rank="1"/>
  </conditionalFormatting>
  <conditionalFormatting sqref="E16">
    <cfRule type="top10" dxfId="1522" priority="20" rank="1"/>
  </conditionalFormatting>
  <conditionalFormatting sqref="F16">
    <cfRule type="top10" dxfId="1521" priority="21" rank="1"/>
  </conditionalFormatting>
  <conditionalFormatting sqref="G16">
    <cfRule type="top10" dxfId="1520" priority="22" rank="1"/>
  </conditionalFormatting>
  <conditionalFormatting sqref="H16">
    <cfRule type="top10" dxfId="1519" priority="23" rank="1"/>
  </conditionalFormatting>
  <conditionalFormatting sqref="I16">
    <cfRule type="top10" dxfId="1518" priority="24" rank="1"/>
  </conditionalFormatting>
  <conditionalFormatting sqref="J16">
    <cfRule type="top10" dxfId="1517" priority="25" rank="1"/>
  </conditionalFormatting>
  <conditionalFormatting sqref="I17">
    <cfRule type="top10" dxfId="1516" priority="19" rank="1"/>
  </conditionalFormatting>
  <conditionalFormatting sqref="H17">
    <cfRule type="top10" dxfId="1515" priority="15" rank="1"/>
  </conditionalFormatting>
  <conditionalFormatting sqref="J17">
    <cfRule type="top10" dxfId="1514" priority="16" rank="1"/>
  </conditionalFormatting>
  <conditionalFormatting sqref="G17">
    <cfRule type="top10" dxfId="1513" priority="18" rank="1"/>
  </conditionalFormatting>
  <conditionalFormatting sqref="F17">
    <cfRule type="top10" dxfId="1512" priority="17" rank="1"/>
  </conditionalFormatting>
  <conditionalFormatting sqref="E17">
    <cfRule type="top10" dxfId="1511" priority="14" rank="1"/>
  </conditionalFormatting>
  <conditionalFormatting sqref="J18">
    <cfRule type="top10" dxfId="1510" priority="8" rank="1"/>
  </conditionalFormatting>
  <conditionalFormatting sqref="I18">
    <cfRule type="top10" dxfId="1509" priority="9" rank="1"/>
  </conditionalFormatting>
  <conditionalFormatting sqref="H18">
    <cfRule type="top10" dxfId="1508" priority="10" rank="1"/>
  </conditionalFormatting>
  <conditionalFormatting sqref="G18">
    <cfRule type="top10" dxfId="1507" priority="11" rank="1"/>
  </conditionalFormatting>
  <conditionalFormatting sqref="F18">
    <cfRule type="top10" dxfId="1506" priority="12" rank="1"/>
  </conditionalFormatting>
  <conditionalFormatting sqref="E18">
    <cfRule type="top10" dxfId="1505" priority="13" rank="1"/>
  </conditionalFormatting>
  <conditionalFormatting sqref="F19">
    <cfRule type="top10" dxfId="1504" priority="1" rank="1"/>
  </conditionalFormatting>
  <conditionalFormatting sqref="I19">
    <cfRule type="top10" dxfId="1503" priority="2" rank="1"/>
    <cfRule type="top10" dxfId="1502" priority="3" rank="1"/>
  </conditionalFormatting>
  <conditionalFormatting sqref="E19">
    <cfRule type="top10" dxfId="1501" priority="4" rank="1"/>
  </conditionalFormatting>
  <conditionalFormatting sqref="G19">
    <cfRule type="top10" dxfId="1500" priority="5" rank="1"/>
  </conditionalFormatting>
  <conditionalFormatting sqref="H19">
    <cfRule type="top10" dxfId="1499" priority="6" rank="1"/>
  </conditionalFormatting>
  <conditionalFormatting sqref="J19">
    <cfRule type="top10" dxfId="1498" priority="7" rank="1"/>
  </conditionalFormatting>
  <hyperlinks>
    <hyperlink ref="Q1" location="'National Rankings'!A1" display="Return to Rankings" xr:uid="{0142025C-6E50-4B00-979D-245032C64667}"/>
  </hyperlink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FC3458F-4D83-4E15-B000-1CA89FDB2E7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F7C89-5F5A-4119-B3A7-5FEE710F32D8}">
  <sheetPr codeName="Sheet107"/>
  <dimension ref="A1:Q11"/>
  <sheetViews>
    <sheetView workbookViewId="0">
      <selection activeCell="A8" sqref="A8:O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20</v>
      </c>
      <c r="B2" s="10" t="s">
        <v>54</v>
      </c>
      <c r="C2" s="11">
        <v>44304</v>
      </c>
      <c r="D2" s="12" t="s">
        <v>49</v>
      </c>
      <c r="E2" s="13">
        <v>172</v>
      </c>
      <c r="F2" s="13">
        <v>166</v>
      </c>
      <c r="G2" s="13">
        <v>176</v>
      </c>
      <c r="H2" s="13">
        <v>178</v>
      </c>
      <c r="I2" s="13"/>
      <c r="J2" s="13"/>
      <c r="K2" s="14">
        <v>4</v>
      </c>
      <c r="L2" s="14">
        <v>692</v>
      </c>
      <c r="M2" s="15">
        <v>173</v>
      </c>
      <c r="N2" s="16">
        <v>2</v>
      </c>
      <c r="O2" s="17">
        <v>175</v>
      </c>
    </row>
    <row r="3" spans="1:17" x14ac:dyDescent="0.25">
      <c r="A3" s="9" t="s">
        <v>20</v>
      </c>
      <c r="B3" s="10" t="s">
        <v>54</v>
      </c>
      <c r="C3" s="11">
        <v>44346</v>
      </c>
      <c r="D3" s="12" t="s">
        <v>49</v>
      </c>
      <c r="E3" s="13">
        <v>187</v>
      </c>
      <c r="F3" s="13">
        <v>177</v>
      </c>
      <c r="G3" s="13">
        <v>181</v>
      </c>
      <c r="H3" s="13">
        <v>183</v>
      </c>
      <c r="I3" s="13"/>
      <c r="J3" s="13"/>
      <c r="K3" s="14">
        <v>4</v>
      </c>
      <c r="L3" s="14">
        <v>728</v>
      </c>
      <c r="M3" s="15">
        <v>182</v>
      </c>
      <c r="N3" s="16">
        <v>9</v>
      </c>
      <c r="O3" s="17">
        <v>191</v>
      </c>
    </row>
    <row r="4" spans="1:17" x14ac:dyDescent="0.25">
      <c r="A4" s="9" t="s">
        <v>20</v>
      </c>
      <c r="B4" s="10" t="s">
        <v>76</v>
      </c>
      <c r="C4" s="11">
        <v>44360</v>
      </c>
      <c r="D4" s="12" t="s">
        <v>49</v>
      </c>
      <c r="E4" s="13">
        <v>174</v>
      </c>
      <c r="F4" s="13">
        <v>186</v>
      </c>
      <c r="G4" s="13">
        <v>190</v>
      </c>
      <c r="H4" s="13">
        <v>184</v>
      </c>
      <c r="I4" s="13"/>
      <c r="J4" s="13"/>
      <c r="K4" s="14">
        <v>4</v>
      </c>
      <c r="L4" s="14">
        <v>734</v>
      </c>
      <c r="M4" s="15">
        <v>183.5</v>
      </c>
      <c r="N4" s="16">
        <v>8</v>
      </c>
      <c r="O4" s="17">
        <v>191.5</v>
      </c>
    </row>
    <row r="5" spans="1:17" x14ac:dyDescent="0.25">
      <c r="A5" s="9" t="s">
        <v>20</v>
      </c>
      <c r="B5" s="10" t="s">
        <v>76</v>
      </c>
      <c r="C5" s="11">
        <v>44388</v>
      </c>
      <c r="D5" s="12" t="s">
        <v>49</v>
      </c>
      <c r="E5" s="13">
        <v>183</v>
      </c>
      <c r="F5" s="13">
        <v>175</v>
      </c>
      <c r="G5" s="13">
        <v>183</v>
      </c>
      <c r="H5" s="13">
        <v>183</v>
      </c>
      <c r="I5" s="13"/>
      <c r="J5" s="13"/>
      <c r="K5" s="14">
        <v>4</v>
      </c>
      <c r="L5" s="14">
        <v>724</v>
      </c>
      <c r="M5" s="15">
        <v>181</v>
      </c>
      <c r="N5" s="16">
        <v>4</v>
      </c>
      <c r="O5" s="17">
        <v>185</v>
      </c>
    </row>
    <row r="6" spans="1:17" ht="15.75" x14ac:dyDescent="0.25">
      <c r="A6" s="9" t="s">
        <v>20</v>
      </c>
      <c r="B6" s="10" t="s">
        <v>76</v>
      </c>
      <c r="C6" s="11">
        <v>44443</v>
      </c>
      <c r="D6" s="12" t="s">
        <v>92</v>
      </c>
      <c r="E6" s="13">
        <v>187</v>
      </c>
      <c r="F6" s="54">
        <v>190</v>
      </c>
      <c r="G6" s="13">
        <v>188</v>
      </c>
      <c r="H6" s="13">
        <v>182</v>
      </c>
      <c r="I6" s="13">
        <v>185</v>
      </c>
      <c r="J6" s="13">
        <v>182</v>
      </c>
      <c r="K6" s="14">
        <f t="shared" ref="K6" si="0">COUNT(E6:J6)</f>
        <v>6</v>
      </c>
      <c r="L6" s="14">
        <f t="shared" ref="L6" si="1">SUM(E6:J6)</f>
        <v>1114</v>
      </c>
      <c r="M6" s="15">
        <f t="shared" ref="M6" si="2">AVERAGE(E6:J6)</f>
        <v>185.66666666666666</v>
      </c>
      <c r="N6" s="16">
        <v>14</v>
      </c>
      <c r="O6" s="17">
        <f t="shared" ref="O6" si="3">SUM(M6,N6)</f>
        <v>199.66666666666666</v>
      </c>
    </row>
    <row r="7" spans="1:17" x14ac:dyDescent="0.25">
      <c r="A7" s="9" t="s">
        <v>20</v>
      </c>
      <c r="B7" s="10" t="s">
        <v>76</v>
      </c>
      <c r="C7" s="11">
        <v>44451</v>
      </c>
      <c r="D7" s="12" t="s">
        <v>49</v>
      </c>
      <c r="E7" s="13">
        <v>183</v>
      </c>
      <c r="F7" s="13">
        <v>180</v>
      </c>
      <c r="G7" s="13">
        <v>184</v>
      </c>
      <c r="H7" s="13">
        <v>183</v>
      </c>
      <c r="I7" s="13">
        <v>187.1</v>
      </c>
      <c r="J7" s="13">
        <v>187</v>
      </c>
      <c r="K7" s="14">
        <v>6</v>
      </c>
      <c r="L7" s="14">
        <v>1104.0999999999999</v>
      </c>
      <c r="M7" s="15">
        <v>184.01666666666665</v>
      </c>
      <c r="N7" s="16">
        <v>10</v>
      </c>
      <c r="O7" s="17">
        <v>194.01666666666665</v>
      </c>
    </row>
    <row r="8" spans="1:17" x14ac:dyDescent="0.25">
      <c r="A8" s="9" t="s">
        <v>20</v>
      </c>
      <c r="B8" s="10" t="s">
        <v>76</v>
      </c>
      <c r="C8" s="11">
        <v>44479</v>
      </c>
      <c r="D8" s="12" t="s">
        <v>49</v>
      </c>
      <c r="E8" s="13">
        <v>181</v>
      </c>
      <c r="F8" s="13">
        <v>188</v>
      </c>
      <c r="G8" s="13">
        <v>185</v>
      </c>
      <c r="H8" s="13">
        <v>179</v>
      </c>
      <c r="I8" s="13"/>
      <c r="J8" s="13"/>
      <c r="K8" s="14">
        <v>4</v>
      </c>
      <c r="L8" s="14">
        <v>733</v>
      </c>
      <c r="M8" s="15">
        <v>183.25</v>
      </c>
      <c r="N8" s="16">
        <v>6</v>
      </c>
      <c r="O8" s="17">
        <v>189.25</v>
      </c>
    </row>
    <row r="11" spans="1:17" x14ac:dyDescent="0.25">
      <c r="K11" s="7">
        <f>SUM(K2:K10)</f>
        <v>32</v>
      </c>
      <c r="L11" s="7">
        <f>SUM(L2:L10)</f>
        <v>5829.1</v>
      </c>
      <c r="M11" s="8">
        <f>SUM(L11/K11)</f>
        <v>182.15937500000001</v>
      </c>
      <c r="N11" s="7">
        <f>SUM(N2:N10)</f>
        <v>53</v>
      </c>
      <c r="O11" s="8">
        <f>SUM(M11+N11)</f>
        <v>235.15937500000001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5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4:J4 B4:C4" name="Range1_11"/>
    <protectedRange algorithmName="SHA-512" hashValue="ON39YdpmFHfN9f47KpiRvqrKx0V9+erV1CNkpWzYhW/Qyc6aT8rEyCrvauWSYGZK2ia3o7vd3akF07acHAFpOA==" saltValue="yVW9XmDwTqEnmpSGai0KYg==" spinCount="100000" sqref="D4" name="Range1_1_8"/>
    <protectedRange algorithmName="SHA-512" hashValue="ON39YdpmFHfN9f47KpiRvqrKx0V9+erV1CNkpWzYhW/Qyc6aT8rEyCrvauWSYGZK2ia3o7vd3akF07acHAFpOA==" saltValue="yVW9XmDwTqEnmpSGai0KYg==" spinCount="100000" sqref="E5:J5 B5:C5" name="Range1_21"/>
    <protectedRange algorithmName="SHA-512" hashValue="ON39YdpmFHfN9f47KpiRvqrKx0V9+erV1CNkpWzYhW/Qyc6aT8rEyCrvauWSYGZK2ia3o7vd3akF07acHAFpOA==" saltValue="yVW9XmDwTqEnmpSGai0KYg==" spinCount="100000" sqref="D5" name="Range1_1_16"/>
    <protectedRange algorithmName="SHA-512" hashValue="ON39YdpmFHfN9f47KpiRvqrKx0V9+erV1CNkpWzYhW/Qyc6aT8rEyCrvauWSYGZK2ia3o7vd3akF07acHAFpOA==" saltValue="yVW9XmDwTqEnmpSGai0KYg==" spinCount="100000" sqref="B6:C6 E6:J6" name="Range1_4_1"/>
    <protectedRange algorithmName="SHA-512" hashValue="ON39YdpmFHfN9f47KpiRvqrKx0V9+erV1CNkpWzYhW/Qyc6aT8rEyCrvauWSYGZK2ia3o7vd3akF07acHAFpOA==" saltValue="yVW9XmDwTqEnmpSGai0KYg==" spinCount="100000" sqref="D6" name="Range1_1_2_1"/>
    <protectedRange algorithmName="SHA-512" hashValue="ON39YdpmFHfN9f47KpiRvqrKx0V9+erV1CNkpWzYhW/Qyc6aT8rEyCrvauWSYGZK2ia3o7vd3akF07acHAFpOA==" saltValue="yVW9XmDwTqEnmpSGai0KYg==" spinCount="100000" sqref="E7:J7 B7:C7" name="Range1_27"/>
    <protectedRange algorithmName="SHA-512" hashValue="ON39YdpmFHfN9f47KpiRvqrKx0V9+erV1CNkpWzYhW/Qyc6aT8rEyCrvauWSYGZK2ia3o7vd3akF07acHAFpOA==" saltValue="yVW9XmDwTqEnmpSGai0KYg==" spinCount="100000" sqref="D7" name="Range1_1_22"/>
    <protectedRange algorithmName="SHA-512" hashValue="ON39YdpmFHfN9f47KpiRvqrKx0V9+erV1CNkpWzYhW/Qyc6aT8rEyCrvauWSYGZK2ia3o7vd3akF07acHAFpOA==" saltValue="yVW9XmDwTqEnmpSGai0KYg==" spinCount="100000" sqref="B8:C8 E8:J8" name="Range1_70"/>
  </protectedRanges>
  <conditionalFormatting sqref="I2">
    <cfRule type="top10" dxfId="1497" priority="30" rank="1"/>
  </conditionalFormatting>
  <conditionalFormatting sqref="H2">
    <cfRule type="top10" dxfId="1496" priority="26" rank="1"/>
  </conditionalFormatting>
  <conditionalFormatting sqref="J2">
    <cfRule type="top10" dxfId="1495" priority="27" rank="1"/>
  </conditionalFormatting>
  <conditionalFormatting sqref="G2">
    <cfRule type="top10" dxfId="1494" priority="29" rank="1"/>
  </conditionalFormatting>
  <conditionalFormatting sqref="F2">
    <cfRule type="top10" dxfId="1493" priority="28" rank="1"/>
  </conditionalFormatting>
  <conditionalFormatting sqref="E2">
    <cfRule type="top10" dxfId="1492" priority="25" rank="1"/>
  </conditionalFormatting>
  <conditionalFormatting sqref="I4">
    <cfRule type="top10" dxfId="1491" priority="24" rank="1"/>
  </conditionalFormatting>
  <conditionalFormatting sqref="H4">
    <cfRule type="top10" dxfId="1490" priority="20" rank="1"/>
  </conditionalFormatting>
  <conditionalFormatting sqref="J4">
    <cfRule type="top10" dxfId="1489" priority="21" rank="1"/>
  </conditionalFormatting>
  <conditionalFormatting sqref="G4">
    <cfRule type="top10" dxfId="1488" priority="23" rank="1"/>
  </conditionalFormatting>
  <conditionalFormatting sqref="F4">
    <cfRule type="top10" dxfId="1487" priority="22" rank="1"/>
  </conditionalFormatting>
  <conditionalFormatting sqref="E4">
    <cfRule type="top10" dxfId="1486" priority="19" rank="1"/>
  </conditionalFormatting>
  <conditionalFormatting sqref="I5:I6">
    <cfRule type="top10" dxfId="1485" priority="18" rank="1"/>
  </conditionalFormatting>
  <conditionalFormatting sqref="H5:H6">
    <cfRule type="top10" dxfId="1484" priority="14" rank="1"/>
  </conditionalFormatting>
  <conditionalFormatting sqref="J5:J6">
    <cfRule type="top10" dxfId="1483" priority="15" rank="1"/>
  </conditionalFormatting>
  <conditionalFormatting sqref="G5:G6">
    <cfRule type="top10" dxfId="1482" priority="17" rank="1"/>
  </conditionalFormatting>
  <conditionalFormatting sqref="F5:F6">
    <cfRule type="top10" dxfId="1481" priority="16" rank="1"/>
  </conditionalFormatting>
  <conditionalFormatting sqref="E5:E6">
    <cfRule type="top10" dxfId="1480" priority="13" rank="1"/>
  </conditionalFormatting>
  <conditionalFormatting sqref="I7">
    <cfRule type="top10" dxfId="1479" priority="12" rank="1"/>
  </conditionalFormatting>
  <conditionalFormatting sqref="H7">
    <cfRule type="top10" dxfId="1478" priority="8" rank="1"/>
  </conditionalFormatting>
  <conditionalFormatting sqref="J7">
    <cfRule type="top10" dxfId="1477" priority="9" rank="1"/>
  </conditionalFormatting>
  <conditionalFormatting sqref="G7">
    <cfRule type="top10" dxfId="1476" priority="11" rank="1"/>
  </conditionalFormatting>
  <conditionalFormatting sqref="F7">
    <cfRule type="top10" dxfId="1475" priority="10" rank="1"/>
  </conditionalFormatting>
  <conditionalFormatting sqref="E7">
    <cfRule type="top10" dxfId="1474" priority="7" rank="1"/>
  </conditionalFormatting>
  <conditionalFormatting sqref="E8">
    <cfRule type="top10" dxfId="1473" priority="1" rank="1"/>
  </conditionalFormatting>
  <conditionalFormatting sqref="F8">
    <cfRule type="top10" dxfId="1472" priority="2" rank="1"/>
  </conditionalFormatting>
  <conditionalFormatting sqref="G8">
    <cfRule type="top10" dxfId="1471" priority="3" rank="1"/>
  </conditionalFormatting>
  <conditionalFormatting sqref="H8">
    <cfRule type="top10" dxfId="1470" priority="4" rank="1"/>
  </conditionalFormatting>
  <conditionalFormatting sqref="I8">
    <cfRule type="top10" dxfId="1469" priority="5" rank="1"/>
  </conditionalFormatting>
  <conditionalFormatting sqref="J8">
    <cfRule type="top10" dxfId="1468" priority="6" rank="1"/>
  </conditionalFormatting>
  <hyperlinks>
    <hyperlink ref="Q1" location="'National Rankings'!A1" display="Return to Rankings" xr:uid="{BA2DCDF2-0EEB-46C7-9B4F-09FB76AF4783}"/>
  </hyperlink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494DC5B-6CD9-4719-A570-5199F43C9BC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48D7A-65CF-4938-9ADF-54F4C4E8C86D}">
  <dimension ref="A1:Q8"/>
  <sheetViews>
    <sheetView workbookViewId="0">
      <selection activeCell="A5" sqref="A5:O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20</v>
      </c>
      <c r="B2" s="10" t="s">
        <v>81</v>
      </c>
      <c r="C2" s="11">
        <v>44380</v>
      </c>
      <c r="D2" s="12" t="s">
        <v>64</v>
      </c>
      <c r="E2" s="13">
        <v>183</v>
      </c>
      <c r="F2" s="13">
        <v>180</v>
      </c>
      <c r="G2" s="13">
        <v>177</v>
      </c>
      <c r="H2" s="13">
        <v>173</v>
      </c>
      <c r="I2" s="13"/>
      <c r="J2" s="13"/>
      <c r="K2" s="14">
        <v>4</v>
      </c>
      <c r="L2" s="14">
        <v>713</v>
      </c>
      <c r="M2" s="15">
        <v>178.25</v>
      </c>
      <c r="N2" s="16">
        <v>5</v>
      </c>
      <c r="O2" s="17">
        <v>183.25</v>
      </c>
    </row>
    <row r="3" spans="1:17" x14ac:dyDescent="0.25">
      <c r="A3" s="9" t="s">
        <v>20</v>
      </c>
      <c r="B3" s="10" t="s">
        <v>81</v>
      </c>
      <c r="C3" s="11">
        <v>44394</v>
      </c>
      <c r="D3" s="12" t="s">
        <v>64</v>
      </c>
      <c r="E3" s="13">
        <v>184</v>
      </c>
      <c r="F3" s="13">
        <v>190</v>
      </c>
      <c r="G3" s="13">
        <v>185</v>
      </c>
      <c r="H3" s="13">
        <v>178</v>
      </c>
      <c r="I3" s="13">
        <v>174</v>
      </c>
      <c r="J3" s="13"/>
      <c r="K3" s="14">
        <v>5</v>
      </c>
      <c r="L3" s="14">
        <v>911</v>
      </c>
      <c r="M3" s="15">
        <v>182.2</v>
      </c>
      <c r="N3" s="16">
        <v>5</v>
      </c>
      <c r="O3" s="17">
        <v>187.2</v>
      </c>
    </row>
    <row r="4" spans="1:17" x14ac:dyDescent="0.25">
      <c r="A4" s="9" t="s">
        <v>20</v>
      </c>
      <c r="B4" s="10" t="s">
        <v>81</v>
      </c>
      <c r="C4" s="11">
        <v>44408</v>
      </c>
      <c r="D4" s="12" t="s">
        <v>64</v>
      </c>
      <c r="E4" s="13">
        <v>185</v>
      </c>
      <c r="F4" s="13">
        <v>185</v>
      </c>
      <c r="G4" s="13">
        <v>179</v>
      </c>
      <c r="H4" s="13">
        <v>193</v>
      </c>
      <c r="I4" s="13">
        <v>182</v>
      </c>
      <c r="J4" s="13"/>
      <c r="K4" s="14">
        <v>5</v>
      </c>
      <c r="L4" s="14">
        <v>924</v>
      </c>
      <c r="M4" s="15">
        <v>184.8</v>
      </c>
      <c r="N4" s="16">
        <v>5</v>
      </c>
      <c r="O4" s="17">
        <v>189.8</v>
      </c>
    </row>
    <row r="5" spans="1:17" x14ac:dyDescent="0.25">
      <c r="A5" s="9" t="s">
        <v>20</v>
      </c>
      <c r="B5" s="10" t="s">
        <v>81</v>
      </c>
      <c r="C5" s="11">
        <v>44415</v>
      </c>
      <c r="D5" s="12" t="s">
        <v>64</v>
      </c>
      <c r="E5" s="13">
        <v>175</v>
      </c>
      <c r="F5" s="13">
        <v>181</v>
      </c>
      <c r="G5" s="13">
        <v>178</v>
      </c>
      <c r="H5" s="13">
        <v>171</v>
      </c>
      <c r="I5" s="13">
        <v>171</v>
      </c>
      <c r="J5" s="13">
        <v>180</v>
      </c>
      <c r="K5" s="14">
        <v>6</v>
      </c>
      <c r="L5" s="53">
        <v>1056</v>
      </c>
      <c r="M5" s="15">
        <v>176</v>
      </c>
      <c r="N5" s="16">
        <v>8</v>
      </c>
      <c r="O5" s="17">
        <v>184</v>
      </c>
    </row>
    <row r="8" spans="1:17" x14ac:dyDescent="0.25">
      <c r="K8" s="7">
        <f>SUM(K2:K7)</f>
        <v>20</v>
      </c>
      <c r="L8" s="7">
        <f>SUM(L2:L7)</f>
        <v>3604</v>
      </c>
      <c r="M8" s="8">
        <f>SUM(L8/K8)</f>
        <v>180.2</v>
      </c>
      <c r="N8" s="7">
        <f>SUM(N2:N7)</f>
        <v>23</v>
      </c>
      <c r="O8" s="8">
        <f>SUM(M8+N8)</f>
        <v>203.2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38"/>
    <protectedRange algorithmName="SHA-512" hashValue="ON39YdpmFHfN9f47KpiRvqrKx0V9+erV1CNkpWzYhW/Qyc6aT8rEyCrvauWSYGZK2ia3o7vd3akF07acHAFpOA==" saltValue="yVW9XmDwTqEnmpSGai0KYg==" spinCount="100000" sqref="D2" name="Range1_1_31"/>
    <protectedRange algorithmName="SHA-512" hashValue="ON39YdpmFHfN9f47KpiRvqrKx0V9+erV1CNkpWzYhW/Qyc6aT8rEyCrvauWSYGZK2ia3o7vd3akF07acHAFpOA==" saltValue="yVW9XmDwTqEnmpSGai0KYg==" spinCount="100000" sqref="E3:J3 B3:C3" name="Range1_45"/>
    <protectedRange algorithmName="SHA-512" hashValue="ON39YdpmFHfN9f47KpiRvqrKx0V9+erV1CNkpWzYhW/Qyc6aT8rEyCrvauWSYGZK2ia3o7vd3akF07acHAFpOA==" saltValue="yVW9XmDwTqEnmpSGai0KYg==" spinCount="100000" sqref="D3" name="Range1_1_37"/>
    <protectedRange algorithmName="SHA-512" hashValue="ON39YdpmFHfN9f47KpiRvqrKx0V9+erV1CNkpWzYhW/Qyc6aT8rEyCrvauWSYGZK2ia3o7vd3akF07acHAFpOA==" saltValue="yVW9XmDwTqEnmpSGai0KYg==" spinCount="100000" sqref="I4:J4 B4:C4" name="Range1_47"/>
    <protectedRange algorithmName="SHA-512" hashValue="ON39YdpmFHfN9f47KpiRvqrKx0V9+erV1CNkpWzYhW/Qyc6aT8rEyCrvauWSYGZK2ia3o7vd3akF07acHAFpOA==" saltValue="yVW9XmDwTqEnmpSGai0KYg==" spinCount="100000" sqref="D4" name="Range1_1_38"/>
    <protectedRange algorithmName="SHA-512" hashValue="ON39YdpmFHfN9f47KpiRvqrKx0V9+erV1CNkpWzYhW/Qyc6aT8rEyCrvauWSYGZK2ia3o7vd3akF07acHAFpOA==" saltValue="yVW9XmDwTqEnmpSGai0KYg==" spinCount="100000" sqref="E4:H4" name="Range1_3_14"/>
    <protectedRange algorithmName="SHA-512" hashValue="ON39YdpmFHfN9f47KpiRvqrKx0V9+erV1CNkpWzYhW/Qyc6aT8rEyCrvauWSYGZK2ia3o7vd3akF07acHAFpOA==" saltValue="yVW9XmDwTqEnmpSGai0KYg==" spinCount="100000" sqref="B5:C5 I5:J5" name="Range1_51"/>
    <protectedRange algorithmName="SHA-512" hashValue="ON39YdpmFHfN9f47KpiRvqrKx0V9+erV1CNkpWzYhW/Qyc6aT8rEyCrvauWSYGZK2ia3o7vd3akF07acHAFpOA==" saltValue="yVW9XmDwTqEnmpSGai0KYg==" spinCount="100000" sqref="D5" name="Range1_1_42"/>
    <protectedRange algorithmName="SHA-512" hashValue="ON39YdpmFHfN9f47KpiRvqrKx0V9+erV1CNkpWzYhW/Qyc6aT8rEyCrvauWSYGZK2ia3o7vd3akF07acHAFpOA==" saltValue="yVW9XmDwTqEnmpSGai0KYg==" spinCount="100000" sqref="E5:H5" name="Range1_3_15"/>
  </protectedRanges>
  <conditionalFormatting sqref="I2">
    <cfRule type="top10" dxfId="1467" priority="26" rank="1"/>
  </conditionalFormatting>
  <conditionalFormatting sqref="H2">
    <cfRule type="top10" dxfId="1466" priority="22" rank="1"/>
  </conditionalFormatting>
  <conditionalFormatting sqref="J2">
    <cfRule type="top10" dxfId="1465" priority="23" rank="1"/>
  </conditionalFormatting>
  <conditionalFormatting sqref="G2">
    <cfRule type="top10" dxfId="1464" priority="25" rank="1"/>
  </conditionalFormatting>
  <conditionalFormatting sqref="F2">
    <cfRule type="top10" dxfId="1463" priority="24" rank="1"/>
  </conditionalFormatting>
  <conditionalFormatting sqref="E2">
    <cfRule type="top10" dxfId="1462" priority="21" rank="1"/>
  </conditionalFormatting>
  <conditionalFormatting sqref="I3">
    <cfRule type="top10" dxfId="1461" priority="20" rank="1"/>
  </conditionalFormatting>
  <conditionalFormatting sqref="H3">
    <cfRule type="top10" dxfId="1460" priority="16" rank="1"/>
  </conditionalFormatting>
  <conditionalFormatting sqref="J3">
    <cfRule type="top10" dxfId="1459" priority="17" rank="1"/>
  </conditionalFormatting>
  <conditionalFormatting sqref="G3">
    <cfRule type="top10" dxfId="1458" priority="19" rank="1"/>
  </conditionalFormatting>
  <conditionalFormatting sqref="F3">
    <cfRule type="top10" dxfId="1457" priority="18" rank="1"/>
  </conditionalFormatting>
  <conditionalFormatting sqref="E3">
    <cfRule type="top10" dxfId="1456" priority="15" rank="1"/>
  </conditionalFormatting>
  <conditionalFormatting sqref="F4">
    <cfRule type="top10" dxfId="1455" priority="8" rank="1"/>
  </conditionalFormatting>
  <conditionalFormatting sqref="I4">
    <cfRule type="top10" dxfId="1454" priority="9" rank="1"/>
    <cfRule type="top10" dxfId="1453" priority="10" rank="1"/>
  </conditionalFormatting>
  <conditionalFormatting sqref="E4">
    <cfRule type="top10" dxfId="1452" priority="11" rank="1"/>
  </conditionalFormatting>
  <conditionalFormatting sqref="G4">
    <cfRule type="top10" dxfId="1451" priority="12" rank="1"/>
  </conditionalFormatting>
  <conditionalFormatting sqref="H4">
    <cfRule type="top10" dxfId="1450" priority="13" rank="1"/>
  </conditionalFormatting>
  <conditionalFormatting sqref="J4">
    <cfRule type="top10" dxfId="1449" priority="14" rank="1"/>
  </conditionalFormatting>
  <conditionalFormatting sqref="F5">
    <cfRule type="top10" dxfId="1448" priority="5" rank="1"/>
  </conditionalFormatting>
  <conditionalFormatting sqref="I5">
    <cfRule type="top10" dxfId="1447" priority="2" rank="1"/>
    <cfRule type="top10" dxfId="1446" priority="7" rank="1"/>
  </conditionalFormatting>
  <conditionalFormatting sqref="E5">
    <cfRule type="top10" dxfId="1445" priority="6" rank="1"/>
  </conditionalFormatting>
  <conditionalFormatting sqref="G5">
    <cfRule type="top10" dxfId="1444" priority="4" rank="1"/>
  </conditionalFormatting>
  <conditionalFormatting sqref="H5">
    <cfRule type="top10" dxfId="1443" priority="3" rank="1"/>
  </conditionalFormatting>
  <conditionalFormatting sqref="J5">
    <cfRule type="top10" dxfId="1442" priority="1" rank="1"/>
  </conditionalFormatting>
  <hyperlinks>
    <hyperlink ref="Q1" location="'National Rankings'!A1" display="Return to Rankings" xr:uid="{A4A00B67-DFE1-40EE-B6A4-A3FD179B2929}"/>
  </hyperlink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A2B697B-0490-41EF-A485-49CE1AB1FD2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2844B-20E7-40AE-A61D-B469B64572F0}">
  <sheetPr codeName="Sheet16"/>
  <dimension ref="A1:Q10"/>
  <sheetViews>
    <sheetView workbookViewId="0">
      <selection activeCell="A7" sqref="A7:O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21</v>
      </c>
    </row>
    <row r="2" spans="1:17" x14ac:dyDescent="0.25">
      <c r="A2" s="9" t="s">
        <v>20</v>
      </c>
      <c r="B2" s="10" t="s">
        <v>40</v>
      </c>
      <c r="C2" s="11">
        <v>44339</v>
      </c>
      <c r="D2" s="12" t="s">
        <v>39</v>
      </c>
      <c r="E2" s="13">
        <v>184</v>
      </c>
      <c r="F2" s="13">
        <v>182</v>
      </c>
      <c r="G2" s="13">
        <v>172</v>
      </c>
      <c r="H2" s="13">
        <v>186</v>
      </c>
      <c r="I2" s="13"/>
      <c r="J2" s="13"/>
      <c r="K2" s="14">
        <v>4</v>
      </c>
      <c r="L2" s="14">
        <v>724</v>
      </c>
      <c r="M2" s="15">
        <v>181</v>
      </c>
      <c r="N2" s="16">
        <v>13</v>
      </c>
      <c r="O2" s="17">
        <v>194</v>
      </c>
    </row>
    <row r="3" spans="1:17" x14ac:dyDescent="0.25">
      <c r="A3" s="9" t="s">
        <v>20</v>
      </c>
      <c r="B3" s="10" t="s">
        <v>40</v>
      </c>
      <c r="C3" s="11">
        <v>44380</v>
      </c>
      <c r="D3" s="12" t="s">
        <v>39</v>
      </c>
      <c r="E3" s="13">
        <v>180</v>
      </c>
      <c r="F3" s="13">
        <v>185</v>
      </c>
      <c r="G3" s="13">
        <v>188</v>
      </c>
      <c r="H3" s="13">
        <v>188.001</v>
      </c>
      <c r="I3" s="13">
        <v>183</v>
      </c>
      <c r="J3" s="13">
        <v>186</v>
      </c>
      <c r="K3" s="14">
        <v>6</v>
      </c>
      <c r="L3" s="14">
        <v>1110.001</v>
      </c>
      <c r="M3" s="15">
        <v>185.00016666666667</v>
      </c>
      <c r="N3" s="16">
        <v>20</v>
      </c>
      <c r="O3" s="17">
        <v>205.00016666666667</v>
      </c>
    </row>
    <row r="4" spans="1:17" x14ac:dyDescent="0.25">
      <c r="A4" s="9" t="s">
        <v>20</v>
      </c>
      <c r="B4" s="10" t="s">
        <v>40</v>
      </c>
      <c r="C4" s="11">
        <v>44441</v>
      </c>
      <c r="D4" s="12" t="s">
        <v>64</v>
      </c>
      <c r="E4" s="13">
        <v>184</v>
      </c>
      <c r="F4" s="13">
        <v>186</v>
      </c>
      <c r="G4" s="13">
        <v>179</v>
      </c>
      <c r="H4" s="13">
        <v>174</v>
      </c>
      <c r="I4" s="13">
        <v>179</v>
      </c>
      <c r="J4" s="13">
        <v>183</v>
      </c>
      <c r="K4" s="14">
        <v>6</v>
      </c>
      <c r="L4" s="14">
        <v>1085</v>
      </c>
      <c r="M4" s="15">
        <v>180.83333333333334</v>
      </c>
      <c r="N4" s="16">
        <v>30</v>
      </c>
      <c r="O4" s="17">
        <v>210.83333333333334</v>
      </c>
    </row>
    <row r="5" spans="1:17" ht="15.75" x14ac:dyDescent="0.25">
      <c r="A5" s="9" t="s">
        <v>20</v>
      </c>
      <c r="B5" s="10" t="s">
        <v>40</v>
      </c>
      <c r="C5" s="11">
        <v>44443</v>
      </c>
      <c r="D5" s="12" t="s">
        <v>93</v>
      </c>
      <c r="E5" s="13">
        <v>185</v>
      </c>
      <c r="F5" s="13">
        <v>186</v>
      </c>
      <c r="G5" s="54">
        <v>189</v>
      </c>
      <c r="H5" s="13">
        <v>185</v>
      </c>
      <c r="I5" s="54">
        <v>185.001</v>
      </c>
      <c r="J5" s="13">
        <v>170</v>
      </c>
      <c r="K5" s="14">
        <f t="shared" ref="K5" si="0">COUNT(E5:J5)</f>
        <v>6</v>
      </c>
      <c r="L5" s="14">
        <f t="shared" ref="L5" si="1">SUM(E5:J5)</f>
        <v>1100.001</v>
      </c>
      <c r="M5" s="15">
        <f t="shared" ref="M5" si="2">AVERAGE(E5:J5)</f>
        <v>183.33349999999999</v>
      </c>
      <c r="N5" s="16">
        <v>10</v>
      </c>
      <c r="O5" s="17">
        <f t="shared" ref="O5" si="3">SUM(M5,N5)</f>
        <v>193.33349999999999</v>
      </c>
    </row>
    <row r="6" spans="1:17" x14ac:dyDescent="0.25">
      <c r="A6" s="9" t="s">
        <v>20</v>
      </c>
      <c r="B6" s="10" t="s">
        <v>40</v>
      </c>
      <c r="C6" s="11">
        <v>44493</v>
      </c>
      <c r="D6" s="12" t="s">
        <v>39</v>
      </c>
      <c r="E6" s="13">
        <v>185</v>
      </c>
      <c r="F6" s="13">
        <v>181</v>
      </c>
      <c r="G6" s="13">
        <v>189</v>
      </c>
      <c r="H6" s="13">
        <v>181</v>
      </c>
      <c r="I6" s="13"/>
      <c r="J6" s="13"/>
      <c r="K6" s="14">
        <v>4</v>
      </c>
      <c r="L6" s="14">
        <v>736</v>
      </c>
      <c r="M6" s="15">
        <v>184</v>
      </c>
      <c r="N6" s="16">
        <v>6</v>
      </c>
      <c r="O6" s="17">
        <v>190</v>
      </c>
    </row>
    <row r="7" spans="1:17" x14ac:dyDescent="0.25">
      <c r="A7" s="9" t="s">
        <v>60</v>
      </c>
      <c r="B7" s="10" t="s">
        <v>40</v>
      </c>
      <c r="C7" s="11">
        <v>44513</v>
      </c>
      <c r="D7" s="12" t="s">
        <v>39</v>
      </c>
      <c r="E7" s="13">
        <v>188</v>
      </c>
      <c r="F7" s="13">
        <v>189</v>
      </c>
      <c r="G7" s="13">
        <v>189</v>
      </c>
      <c r="H7" s="13">
        <v>186</v>
      </c>
      <c r="I7" s="13">
        <v>193</v>
      </c>
      <c r="J7" s="13">
        <v>189</v>
      </c>
      <c r="K7" s="14">
        <v>6</v>
      </c>
      <c r="L7" s="14">
        <v>1134</v>
      </c>
      <c r="M7" s="15">
        <v>189</v>
      </c>
      <c r="N7" s="16">
        <v>34</v>
      </c>
      <c r="O7" s="17">
        <v>223</v>
      </c>
    </row>
    <row r="10" spans="1:17" x14ac:dyDescent="0.25">
      <c r="K10" s="7">
        <f>SUM(K2:K9)</f>
        <v>32</v>
      </c>
      <c r="L10" s="7">
        <f>SUM(L2:L9)</f>
        <v>5889.0020000000004</v>
      </c>
      <c r="M10" s="8">
        <f>SUM(L10/K10)</f>
        <v>184.03131250000001</v>
      </c>
      <c r="N10" s="7">
        <f>SUM(N2:N9)</f>
        <v>113</v>
      </c>
      <c r="O10" s="8">
        <f>SUM(M10+N10)</f>
        <v>297.03131250000001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6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3:J3 B3:C3" name="Range1_10_4"/>
    <protectedRange algorithmName="SHA-512" hashValue="ON39YdpmFHfN9f47KpiRvqrKx0V9+erV1CNkpWzYhW/Qyc6aT8rEyCrvauWSYGZK2ia3o7vd3akF07acHAFpOA==" saltValue="yVW9XmDwTqEnmpSGai0KYg==" spinCount="100000" sqref="D3" name="Range1_1_9_1"/>
    <protectedRange algorithmName="SHA-512" hashValue="ON39YdpmFHfN9f47KpiRvqrKx0V9+erV1CNkpWzYhW/Qyc6aT8rEyCrvauWSYGZK2ia3o7vd3akF07acHAFpOA==" saltValue="yVW9XmDwTqEnmpSGai0KYg==" spinCount="100000" sqref="E4:J4 B4:C4" name="Range1_5_1"/>
    <protectedRange algorithmName="SHA-512" hashValue="ON39YdpmFHfN9f47KpiRvqrKx0V9+erV1CNkpWzYhW/Qyc6aT8rEyCrvauWSYGZK2ia3o7vd3akF07acHAFpOA==" saltValue="yVW9XmDwTqEnmpSGai0KYg==" spinCount="100000" sqref="D4" name="Range1_1_2_1"/>
    <protectedRange algorithmName="SHA-512" hashValue="ON39YdpmFHfN9f47KpiRvqrKx0V9+erV1CNkpWzYhW/Qyc6aT8rEyCrvauWSYGZK2ia3o7vd3akF07acHAFpOA==" saltValue="yVW9XmDwTqEnmpSGai0KYg==" spinCount="100000" sqref="E5:J5 B5:C5" name="Range1_4"/>
    <protectedRange algorithmName="SHA-512" hashValue="ON39YdpmFHfN9f47KpiRvqrKx0V9+erV1CNkpWzYhW/Qyc6aT8rEyCrvauWSYGZK2ia3o7vd3akF07acHAFpOA==" saltValue="yVW9XmDwTqEnmpSGai0KYg==" spinCount="100000" sqref="D5" name="Range1_1_2"/>
    <protectedRange algorithmName="SHA-512" hashValue="ON39YdpmFHfN9f47KpiRvqrKx0V9+erV1CNkpWzYhW/Qyc6aT8rEyCrvauWSYGZK2ia3o7vd3akF07acHAFpOA==" saltValue="yVW9XmDwTqEnmpSGai0KYg==" spinCount="100000" sqref="B6:C6 I6:J6" name="Range1_81"/>
    <protectedRange algorithmName="SHA-512" hashValue="ON39YdpmFHfN9f47KpiRvqrKx0V9+erV1CNkpWzYhW/Qyc6aT8rEyCrvauWSYGZK2ia3o7vd3akF07acHAFpOA==" saltValue="yVW9XmDwTqEnmpSGai0KYg==" spinCount="100000" sqref="D6" name="Range1_1_71"/>
    <protectedRange algorithmName="SHA-512" hashValue="ON39YdpmFHfN9f47KpiRvqrKx0V9+erV1CNkpWzYhW/Qyc6aT8rEyCrvauWSYGZK2ia3o7vd3akF07acHAFpOA==" saltValue="yVW9XmDwTqEnmpSGai0KYg==" spinCount="100000" sqref="E6:H6" name="Range1_3_23"/>
    <protectedRange algorithmName="SHA-512" hashValue="ON39YdpmFHfN9f47KpiRvqrKx0V9+erV1CNkpWzYhW/Qyc6aT8rEyCrvauWSYGZK2ia3o7vd3akF07acHAFpOA==" saltValue="yVW9XmDwTqEnmpSGai0KYg==" spinCount="100000" sqref="C7" name="Range1_42"/>
    <protectedRange algorithmName="SHA-512" hashValue="ON39YdpmFHfN9f47KpiRvqrKx0V9+erV1CNkpWzYhW/Qyc6aT8rEyCrvauWSYGZK2ia3o7vd3akF07acHAFpOA==" saltValue="yVW9XmDwTqEnmpSGai0KYg==" spinCount="100000" sqref="E7:J7 B7" name="Range1_45"/>
    <protectedRange algorithmName="SHA-512" hashValue="ON39YdpmFHfN9f47KpiRvqrKx0V9+erV1CNkpWzYhW/Qyc6aT8rEyCrvauWSYGZK2ia3o7vd3akF07acHAFpOA==" saltValue="yVW9XmDwTqEnmpSGai0KYg==" spinCount="100000" sqref="D7" name="Range1_1_39"/>
  </protectedRanges>
  <conditionalFormatting sqref="I2">
    <cfRule type="top10" dxfId="1441" priority="31" rank="1"/>
  </conditionalFormatting>
  <conditionalFormatting sqref="H2">
    <cfRule type="top10" dxfId="1440" priority="27" rank="1"/>
  </conditionalFormatting>
  <conditionalFormatting sqref="J2">
    <cfRule type="top10" dxfId="1439" priority="28" rank="1"/>
  </conditionalFormatting>
  <conditionalFormatting sqref="G2">
    <cfRule type="top10" dxfId="1438" priority="30" rank="1"/>
  </conditionalFormatting>
  <conditionalFormatting sqref="F2">
    <cfRule type="top10" dxfId="1437" priority="29" rank="1"/>
  </conditionalFormatting>
  <conditionalFormatting sqref="E2">
    <cfRule type="top10" dxfId="1436" priority="26" rank="1"/>
  </conditionalFormatting>
  <conditionalFormatting sqref="I3">
    <cfRule type="top10" dxfId="1435" priority="25" rank="1"/>
  </conditionalFormatting>
  <conditionalFormatting sqref="H3">
    <cfRule type="top10" dxfId="1434" priority="21" rank="1"/>
  </conditionalFormatting>
  <conditionalFormatting sqref="J3">
    <cfRule type="top10" dxfId="1433" priority="22" rank="1"/>
  </conditionalFormatting>
  <conditionalFormatting sqref="G3">
    <cfRule type="top10" dxfId="1432" priority="24" rank="1"/>
  </conditionalFormatting>
  <conditionalFormatting sqref="F3">
    <cfRule type="top10" dxfId="1431" priority="23" rank="1"/>
  </conditionalFormatting>
  <conditionalFormatting sqref="E3">
    <cfRule type="top10" dxfId="1430" priority="20" rank="1"/>
  </conditionalFormatting>
  <conditionalFormatting sqref="E4:E5">
    <cfRule type="top10" dxfId="1429" priority="19" rank="1"/>
  </conditionalFormatting>
  <conditionalFormatting sqref="F4:F5">
    <cfRule type="top10" dxfId="1428" priority="18" rank="1"/>
  </conditionalFormatting>
  <conditionalFormatting sqref="G4:G5">
    <cfRule type="top10" dxfId="1427" priority="17" rank="1"/>
  </conditionalFormatting>
  <conditionalFormatting sqref="H4:H5">
    <cfRule type="top10" dxfId="1426" priority="16" rank="1"/>
  </conditionalFormatting>
  <conditionalFormatting sqref="I4:I5">
    <cfRule type="top10" dxfId="1425" priority="15" rank="1"/>
  </conditionalFormatting>
  <conditionalFormatting sqref="J4:J5">
    <cfRule type="top10" dxfId="1424" priority="14" rank="1"/>
  </conditionalFormatting>
  <conditionalFormatting sqref="F6">
    <cfRule type="top10" dxfId="1423" priority="7" rank="1"/>
  </conditionalFormatting>
  <conditionalFormatting sqref="I6">
    <cfRule type="top10" dxfId="1422" priority="8" rank="1"/>
    <cfRule type="top10" dxfId="1421" priority="9" rank="1"/>
  </conditionalFormatting>
  <conditionalFormatting sqref="E6">
    <cfRule type="top10" dxfId="1420" priority="10" rank="1"/>
  </conditionalFormatting>
  <conditionalFormatting sqref="G6">
    <cfRule type="top10" dxfId="1419" priority="11" rank="1"/>
  </conditionalFormatting>
  <conditionalFormatting sqref="H6">
    <cfRule type="top10" dxfId="1418" priority="12" rank="1"/>
  </conditionalFormatting>
  <conditionalFormatting sqref="J6">
    <cfRule type="top10" dxfId="1417" priority="13" rank="1"/>
  </conditionalFormatting>
  <conditionalFormatting sqref="I7">
    <cfRule type="top10" dxfId="1416" priority="6" rank="1"/>
  </conditionalFormatting>
  <conditionalFormatting sqref="H7">
    <cfRule type="top10" dxfId="1415" priority="2" rank="1"/>
  </conditionalFormatting>
  <conditionalFormatting sqref="J7">
    <cfRule type="top10" dxfId="1414" priority="3" rank="1"/>
  </conditionalFormatting>
  <conditionalFormatting sqref="G7">
    <cfRule type="top10" dxfId="1413" priority="5" rank="1"/>
  </conditionalFormatting>
  <conditionalFormatting sqref="F7">
    <cfRule type="top10" dxfId="1412" priority="4" rank="1"/>
  </conditionalFormatting>
  <conditionalFormatting sqref="E7">
    <cfRule type="top10" dxfId="1411" priority="1" rank="1"/>
  </conditionalFormatting>
  <hyperlinks>
    <hyperlink ref="Q1" location="'National Rankings'!A1" display="Return to Rankings" xr:uid="{DCFBF196-0EE2-45FD-8F39-F334E77ED110}"/>
  </hyperlink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41E8C9E-0554-43F3-B95E-059F8747F8A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51</vt:i4>
      </vt:variant>
    </vt:vector>
  </HeadingPairs>
  <TitlesOfParts>
    <vt:vector size="51" baseType="lpstr">
      <vt:lpstr>1</vt:lpstr>
      <vt:lpstr>National Rankings</vt:lpstr>
      <vt:lpstr>Annette McClure</vt:lpstr>
      <vt:lpstr>Bob Bass</vt:lpstr>
      <vt:lpstr>Bill Meyer</vt:lpstr>
      <vt:lpstr>Bill Poor</vt:lpstr>
      <vt:lpstr>Bob Blain</vt:lpstr>
      <vt:lpstr>Brian Edmonds</vt:lpstr>
      <vt:lpstr>Brian Vincent</vt:lpstr>
      <vt:lpstr>Carolyn Wilson</vt:lpstr>
      <vt:lpstr>Charles Miller</vt:lpstr>
      <vt:lpstr>Chuck Miller</vt:lpstr>
      <vt:lpstr>Cody McBroon</vt:lpstr>
      <vt:lpstr>Darin Biggs</vt:lpstr>
      <vt:lpstr>Dave Eisenschmied</vt:lpstr>
      <vt:lpstr>David Russell</vt:lpstr>
      <vt:lpstr>Doug Gates</vt:lpstr>
      <vt:lpstr>Dylan Garner</vt:lpstr>
      <vt:lpstr>Ernest Converse</vt:lpstr>
      <vt:lpstr>Ethan Pennington</vt:lpstr>
      <vt:lpstr>Frank Baird</vt:lpstr>
      <vt:lpstr>Hal Davis</vt:lpstr>
      <vt:lpstr>Harry Trainer</vt:lpstr>
      <vt:lpstr>Howard Wilson</vt:lpstr>
      <vt:lpstr>Jerry Kendall</vt:lpstr>
      <vt:lpstr>Jerry Willeford</vt:lpstr>
      <vt:lpstr>Jim Clarke</vt:lpstr>
      <vt:lpstr>Jim Stewart</vt:lpstr>
      <vt:lpstr>Joe Chacon</vt:lpstr>
      <vt:lpstr>John Joseph</vt:lpstr>
      <vt:lpstr>Kyle Ashlock</vt:lpstr>
      <vt:lpstr>Larry McGill</vt:lpstr>
      <vt:lpstr>Linda Williams</vt:lpstr>
      <vt:lpstr>Mark Caldwell</vt:lpstr>
      <vt:lpstr>Max Dixon</vt:lpstr>
      <vt:lpstr>Mike Hanley</vt:lpstr>
      <vt:lpstr>Michael Rorer</vt:lpstr>
      <vt:lpstr>Pam Gates</vt:lpstr>
      <vt:lpstr>Rob Johns</vt:lpstr>
      <vt:lpstr>Ronald Blasko</vt:lpstr>
      <vt:lpstr>Roger Blain</vt:lpstr>
      <vt:lpstr>Sara  Maggelet</vt:lpstr>
      <vt:lpstr>Scott McClure</vt:lpstr>
      <vt:lpstr>Shelly Moormon</vt:lpstr>
      <vt:lpstr>Steve Ewary</vt:lpstr>
      <vt:lpstr>Steve Gilliam</vt:lpstr>
      <vt:lpstr>Steve Kiemele</vt:lpstr>
      <vt:lpstr>Thomas Lewis</vt:lpstr>
      <vt:lpstr>Thomas Murrell</vt:lpstr>
      <vt:lpstr>Tony Carruth</vt:lpstr>
      <vt:lpstr>Wade Haley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cp:lastPrinted>2021-06-19T19:34:32Z</cp:lastPrinted>
  <dcterms:created xsi:type="dcterms:W3CDTF">2020-01-30T01:18:37Z</dcterms:created>
  <dcterms:modified xsi:type="dcterms:W3CDTF">2023-01-28T15:00:35Z</dcterms:modified>
</cp:coreProperties>
</file>