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Virginia\"/>
    </mc:Choice>
  </mc:AlternateContent>
  <xr:revisionPtr revIDLastSave="0" documentId="13_ncr:1_{1097B566-BB3E-48CE-8C54-A3E81FE7E3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irginia Outlaw Lite" sheetId="20" r:id="rId1"/>
    <sheet name="Carroll, Luke" sheetId="151" r:id="rId2"/>
    <sheet name="Gilliam, George" sheetId="148" r:id="rId3"/>
    <sheet name="Haley, Wade" sheetId="149" r:id="rId4"/>
    <sheet name="Jennings, Dave" sheetId="150" r:id="rId5"/>
  </sheets>
  <externalReferences>
    <externalReference r:id="rId6"/>
    <externalReference r:id="rId7"/>
    <externalReference r:id="rId8"/>
  </externalReferences>
  <definedNames>
    <definedName name="Match">'[1]Start '!$B$10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50" l="1"/>
  <c r="M5" i="150" s="1"/>
  <c r="O5" i="150" s="1"/>
  <c r="K5" i="150"/>
  <c r="L3" i="148" l="1"/>
  <c r="M3" i="148" s="1"/>
  <c r="O3" i="148" s="1"/>
  <c r="K3" i="148"/>
  <c r="L4" i="150"/>
  <c r="K4" i="150"/>
  <c r="M4" i="150" l="1"/>
  <c r="O4" i="150" s="1"/>
  <c r="L3" i="150"/>
  <c r="K3" i="150"/>
  <c r="M3" i="150" s="1"/>
  <c r="O3" i="150" s="1"/>
  <c r="H5" i="20" l="1"/>
  <c r="G5" i="20"/>
  <c r="F5" i="20"/>
  <c r="E5" i="20"/>
  <c r="D5" i="20"/>
  <c r="H3" i="20"/>
  <c r="G3" i="20"/>
  <c r="F3" i="20"/>
  <c r="E3" i="20"/>
  <c r="D3" i="20"/>
  <c r="L2" i="149"/>
  <c r="M2" i="149" s="1"/>
  <c r="O2" i="149" s="1"/>
  <c r="K2" i="149"/>
  <c r="K4" i="149" s="1"/>
  <c r="L2" i="150"/>
  <c r="K2" i="150"/>
  <c r="K7" i="150" s="1"/>
  <c r="D2" i="20" s="1"/>
  <c r="L2" i="151"/>
  <c r="M2" i="151" s="1"/>
  <c r="O2" i="151" s="1"/>
  <c r="K2" i="151"/>
  <c r="K4" i="151" s="1"/>
  <c r="N4" i="151"/>
  <c r="N7" i="150"/>
  <c r="G2" i="20" s="1"/>
  <c r="N4" i="149"/>
  <c r="M2" i="150" l="1"/>
  <c r="O2" i="150" s="1"/>
  <c r="L4" i="151"/>
  <c r="M4" i="151" s="1"/>
  <c r="O4" i="151" s="1"/>
  <c r="L7" i="150"/>
  <c r="L4" i="149"/>
  <c r="M4" i="149" s="1"/>
  <c r="O4" i="149" s="1"/>
  <c r="L2" i="148"/>
  <c r="M2" i="148" s="1"/>
  <c r="O2" i="148" s="1"/>
  <c r="K2" i="148"/>
  <c r="M7" i="150" l="1"/>
  <c r="E2" i="20"/>
  <c r="L5" i="148"/>
  <c r="E4" i="20" s="1"/>
  <c r="N5" i="148"/>
  <c r="G4" i="20" s="1"/>
  <c r="O7" i="150" l="1"/>
  <c r="H2" i="20" s="1"/>
  <c r="F2" i="20"/>
  <c r="K5" i="148"/>
  <c r="M5" i="148" l="1"/>
  <c r="D4" i="20"/>
  <c r="O5" i="148" l="1"/>
  <c r="H4" i="20" s="1"/>
  <c r="F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885CE06B-A624-4645-AF5B-934E002679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27D7ABB-682F-4DBF-96C1-0B6C8E5C85F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<sst xmlns="http://schemas.openxmlformats.org/spreadsheetml/2006/main" count="100" uniqueCount="32">
  <si>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</si>
  <si>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</si>
  <si>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</si>
  <si>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</si>
  <si>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</si>
  <si>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</si>
  <si>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</si>
  <si>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</si>
  <si>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</si>
  <si>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</si>
  <si>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</si>
  <si>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</si>
  <si>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</si>
  <si>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</si>
  <si>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</si>
  <si>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</si>
  <si>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</si>
  <si>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</si>
  <si>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</si>
  <si>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</si>
  <si>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Bristol VA</t>
  </si>
  <si>
    <t>George Gilliam</t>
  </si>
  <si>
    <t>Gilliam, George</t>
  </si>
  <si>
    <t>Outlaw-Lite</t>
  </si>
  <si>
    <t>Luke Carroll</t>
  </si>
  <si>
    <t>Dave Jennings</t>
  </si>
  <si>
    <t>Carroll, Luke</t>
  </si>
  <si>
    <t>Jennings, Dave</t>
  </si>
  <si>
    <t>Haley, Wade</t>
  </si>
  <si>
    <t>Wade Haley</t>
  </si>
  <si>
    <t>Outlaw Lite</t>
  </si>
  <si>
    <t>Bristol,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</si>
</sst>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Book Antiqua"/>
      <family val="1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10" fillId="0" borderId="0" xfId="1" applyFont="1" applyFill="1" applyAlignment="1">
      <alignment horizontal="center"/>
    </xf>
    <xf numFmtId="0" fontId="10" fillId="0" borderId="0" xfId="1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</cellXfs>
  <cellStyles count="2">
    <cellStyle name="Hyperlink" xfId="1" builtinId="8"/>
    <cellStyle name="Normal" xfId="0" builtinId="0"/>
  </cellStyles>
  <dxfs count="7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1" defaultTableStyle="TableStyleMedium2" defaultPivotStyle="PivotStyleLight16">
    <tableStyle name="PivotTable Style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oe\Desktop\AUTO%20BENCH%20REST%20ASSOCIATION%20FILE\ABRA%202016\ABRA%20BOERNE\ABRA%20Boerne%2006%2025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a%20state%20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VA%20SCORING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OLH"/>
      <sheetName val="ABRA UNL"/>
      <sheetName val="ABRA OLL"/>
      <sheetName val="ABRA FAC"/>
      <sheetName val="ABRA YOUTH SCORE SHEET "/>
      <sheetName val="DATA SHEE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ADULT SCORE SHEET "/>
      <sheetName val="ABRA YOUTH SCORE SHEET"/>
      <sheetName val="DATA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VIRGINIA%20OUTLAW%20HVY%20RANKING%20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H5"/>
  <sheetViews>
    <sheetView tabSelected="1" zoomScaleNormal="100" workbookViewId="0">
      <selection activeCell="E25" sqref="E25"/>
    </sheetView>
  </sheetViews>
  <sheetFormatPr defaultRowHeight="15" x14ac:dyDescent="0.25"/>
  <cols>
    <col min="1" max="1" width="12.28515625" style="6" bestFit="1" customWidth="1"/>
    <col min="2" max="2" width="14.28515625" style="6" bestFit="1" customWidth="1"/>
    <col min="3" max="3" width="24.42578125" style="6" bestFit="1" customWidth="1"/>
    <col min="4" max="4" width="17.140625" style="7" bestFit="1" customWidth="1"/>
    <col min="5" max="5" width="16.85546875" style="6" bestFit="1" customWidth="1"/>
    <col min="6" max="6" width="17.140625" style="9" bestFit="1" customWidth="1"/>
    <col min="7" max="7" width="9.140625" style="6" bestFit="1" customWidth="1"/>
    <col min="8" max="8" width="17.85546875" style="9" bestFit="1" customWidth="1"/>
    <col min="9" max="16384" width="9.140625" style="8"/>
  </cols>
  <sheetData>
    <row r="1" spans="1:8" x14ac:dyDescent="0.25">
      <c r="A1" s="6" t="s">
        <v>6</v>
      </c>
      <c r="B1" s="6" t="s">
        <v>0</v>
      </c>
      <c r="C1" s="6" t="s">
        <v>9</v>
      </c>
      <c r="D1" s="7" t="s">
        <v>8</v>
      </c>
      <c r="E1" s="6" t="s">
        <v>4</v>
      </c>
      <c r="F1" s="9" t="s">
        <v>7</v>
      </c>
      <c r="G1" s="6" t="s">
        <v>3</v>
      </c>
      <c r="H1" s="9" t="s">
        <v>5</v>
      </c>
    </row>
    <row r="2" spans="1:8" x14ac:dyDescent="0.25">
      <c r="A2" s="6">
        <v>1</v>
      </c>
      <c r="B2" s="6" t="s">
        <v>23</v>
      </c>
      <c r="C2" s="26" t="s">
        <v>27</v>
      </c>
      <c r="D2" s="7">
        <f>SUM('Jennings, Dave'!K7)</f>
        <v>18</v>
      </c>
      <c r="E2" s="7">
        <f>SUM('Jennings, Dave'!L7)</f>
        <v>3432</v>
      </c>
      <c r="F2" s="9">
        <f>SUM('Jennings, Dave'!M7)</f>
        <v>190.66666666666666</v>
      </c>
      <c r="G2" s="7">
        <f>SUM('Jennings, Dave'!N7)</f>
        <v>35</v>
      </c>
      <c r="H2" s="9">
        <f>SUM('Jennings, Dave'!O7)</f>
        <v>225.66666666666666</v>
      </c>
    </row>
    <row r="3" spans="1:8" x14ac:dyDescent="0.25">
      <c r="A3" s="6">
        <v>2</v>
      </c>
      <c r="B3" s="6" t="s">
        <v>23</v>
      </c>
      <c r="C3" s="26" t="s">
        <v>26</v>
      </c>
      <c r="D3" s="7">
        <f>SUM('Carroll, Luke'!K4)</f>
        <v>6</v>
      </c>
      <c r="E3" s="7">
        <f>SUM('Carroll, Luke'!L4)</f>
        <v>1166</v>
      </c>
      <c r="F3" s="9">
        <f>SUM('Carroll, Luke'!M4)</f>
        <v>194.33333333333334</v>
      </c>
      <c r="G3" s="7">
        <f>SUM('Carroll, Luke'!N4)</f>
        <v>30</v>
      </c>
      <c r="H3" s="9">
        <f>SUM('Carroll, Luke'!O4)</f>
        <v>224.33333333333334</v>
      </c>
    </row>
    <row r="4" spans="1:8" x14ac:dyDescent="0.25">
      <c r="A4" s="6">
        <v>3</v>
      </c>
      <c r="B4" s="6" t="s">
        <v>23</v>
      </c>
      <c r="C4" s="25" t="s">
        <v>22</v>
      </c>
      <c r="D4" s="7">
        <f>SUM('Gilliam, George'!K5)</f>
        <v>8</v>
      </c>
      <c r="E4" s="7">
        <f>SUM('Gilliam, George'!L5)</f>
        <v>1502</v>
      </c>
      <c r="F4" s="9">
        <f>SUM('Gilliam, George'!M5)</f>
        <v>187.75</v>
      </c>
      <c r="G4" s="7">
        <f>SUM('Gilliam, George'!N5)</f>
        <v>9</v>
      </c>
      <c r="H4" s="9">
        <f>SUM('Gilliam, George'!O5)</f>
        <v>196.75</v>
      </c>
    </row>
    <row r="5" spans="1:8" x14ac:dyDescent="0.25">
      <c r="A5" s="6">
        <v>4</v>
      </c>
      <c r="B5" s="6" t="s">
        <v>23</v>
      </c>
      <c r="C5" s="26" t="s">
        <v>28</v>
      </c>
      <c r="D5" s="7">
        <f>SUM('Haley, Wade'!K4)</f>
        <v>6</v>
      </c>
      <c r="E5" s="7">
        <f>SUM('Haley, Wade'!L4)</f>
        <v>1124</v>
      </c>
      <c r="F5" s="9">
        <f>SUM('Haley, Wade'!M4)</f>
        <v>187.33333333333334</v>
      </c>
      <c r="G5" s="7">
        <f>SUM('Haley, Wade'!N4)</f>
        <v>6</v>
      </c>
      <c r="H5" s="9">
        <f>SUM('Haley, Wade'!O4)</f>
        <v>193.33333333333334</v>
      </c>
    </row>
  </sheetData>
  <sortState ref="C2:H5">
    <sortCondition descending="1" ref="H2:H5"/>
  </sortState>
  <dataConsolidate>
    <dataRefs count="1">
      <dataRef ref="D7" sheet="Tignor, Mathew" r:id="rId1"/>
    </dataRefs>
  </dataConsolidate>
  <hyperlinks>
    <hyperlink ref="C4" location="'Gilliam, George'!A1" display="Gilliam, George" xr:uid="{7ED3D36A-A6F2-4A4C-A111-9CF6A6032AB9}"/>
    <hyperlink ref="C3" location="'Carroll, Luke'!A1" display="Carroll, Luke" xr:uid="{AE459338-7137-4FE2-B447-F26DD7623850}"/>
    <hyperlink ref="C2" location="'Jennings, Dave'!A1" display="Jennings, Dave" xr:uid="{1E3C0860-5785-46CB-9F54-D13E00748114}"/>
    <hyperlink ref="C5" location="'Haley, Wade'!A1" display="Haley, Wade" xr:uid="{C5AF2788-8D3C-45B4-A564-1929EDECF914}"/>
  </hyperlinks>
  <printOptions headings="1"/>
  <pageMargins left="0.25" right="0.25" top="0.75" bottom="0.75" header="0.3" footer="0.3"/>
  <pageSetup orientation="landscape" r:id="rId2"/>
  <headerFooter>
    <oddHeader xml:space="preserve">&amp;L&amp;"Book Antiqua,Bold"&amp;12Outlaw Lite&amp;C&amp;"Book Antiqua,Bold"&amp;12VIRGINIA
&amp;R&amp;"Book Antiqua,Bold"&amp;12 2019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FFCFD-7E6B-4D93-B765-3D4508796C3A}">
  <dimension ref="A1:O4"/>
  <sheetViews>
    <sheetView workbookViewId="0">
      <selection activeCell="F12" sqref="F12"/>
    </sheetView>
  </sheetViews>
  <sheetFormatPr defaultRowHeight="15" x14ac:dyDescent="0.25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0" t="s">
        <v>23</v>
      </c>
      <c r="B2" s="18" t="s">
        <v>24</v>
      </c>
      <c r="C2" s="19">
        <v>43708</v>
      </c>
      <c r="D2" s="20" t="s">
        <v>20</v>
      </c>
      <c r="E2" s="21">
        <v>199</v>
      </c>
      <c r="F2" s="21">
        <v>193</v>
      </c>
      <c r="G2" s="21">
        <v>197</v>
      </c>
      <c r="H2" s="21">
        <v>187</v>
      </c>
      <c r="I2" s="21">
        <v>196</v>
      </c>
      <c r="J2" s="21">
        <v>194</v>
      </c>
      <c r="K2" s="22">
        <f>COUNT(E2:J2)</f>
        <v>6</v>
      </c>
      <c r="L2" s="22">
        <f>SUM(E2:J2)</f>
        <v>1166</v>
      </c>
      <c r="M2" s="23">
        <f>SUM(L2/K2)</f>
        <v>194.33333333333334</v>
      </c>
      <c r="N2" s="18">
        <v>30</v>
      </c>
      <c r="O2" s="24">
        <f>SUM(M2+N2)</f>
        <v>224.33333333333334</v>
      </c>
    </row>
    <row r="4" spans="1:15" x14ac:dyDescent="0.25">
      <c r="K4" s="1">
        <f>SUM(K2:K3)</f>
        <v>6</v>
      </c>
      <c r="L4" s="1">
        <f>SUM(L2:L3)</f>
        <v>1166</v>
      </c>
      <c r="M4" s="1">
        <f>SUM(L4/K4)</f>
        <v>194.33333333333334</v>
      </c>
      <c r="N4" s="1">
        <f>SUM(N2:N3)</f>
        <v>30</v>
      </c>
      <c r="O4" s="3">
        <f t="shared" ref="O4" si="0">SUM(M4+N4)</f>
        <v>224.33333333333334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J1">
    <cfRule type="top10" priority="13" bottom="1" rank="1"/>
    <cfRule type="top10" dxfId="71" priority="14" rank="1"/>
  </conditionalFormatting>
  <conditionalFormatting sqref="E1">
    <cfRule type="top10" priority="23" bottom="1" rank="1"/>
    <cfRule type="top10" dxfId="70" priority="24" rank="1"/>
  </conditionalFormatting>
  <conditionalFormatting sqref="F1">
    <cfRule type="top10" priority="21" bottom="1" rank="1"/>
    <cfRule type="top10" dxfId="69" priority="22" rank="1"/>
  </conditionalFormatting>
  <conditionalFormatting sqref="G1">
    <cfRule type="top10" priority="19" bottom="1" rank="1"/>
    <cfRule type="top10" dxfId="68" priority="20" rank="1"/>
  </conditionalFormatting>
  <conditionalFormatting sqref="H1">
    <cfRule type="top10" priority="17" bottom="1" rank="1"/>
    <cfRule type="top10" dxfId="67" priority="18" rank="1"/>
  </conditionalFormatting>
  <conditionalFormatting sqref="I1">
    <cfRule type="top10" priority="15" bottom="1" rank="1"/>
    <cfRule type="top10" dxfId="66" priority="16" rank="1"/>
  </conditionalFormatting>
  <conditionalFormatting sqref="E2">
    <cfRule type="top10" dxfId="65" priority="6" rank="1"/>
  </conditionalFormatting>
  <conditionalFormatting sqref="F2">
    <cfRule type="top10" dxfId="64" priority="5" rank="1"/>
  </conditionalFormatting>
  <conditionalFormatting sqref="G2">
    <cfRule type="top10" dxfId="63" priority="4" rank="1"/>
  </conditionalFormatting>
  <conditionalFormatting sqref="H2">
    <cfRule type="top10" dxfId="62" priority="3" rank="1"/>
  </conditionalFormatting>
  <conditionalFormatting sqref="I2">
    <cfRule type="top10" dxfId="61" priority="2" rank="1"/>
  </conditionalFormatting>
  <conditionalFormatting sqref="J2">
    <cfRule type="top10" dxfId="6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C475FE-C455-4F66-8D3B-E13A1C138E32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496A9-F117-4D48-8173-52218E3088AC}">
  <dimension ref="A1:O5"/>
  <sheetViews>
    <sheetView workbookViewId="0">
      <selection activeCell="F13" sqref="F13"/>
    </sheetView>
  </sheetViews>
  <sheetFormatPr defaultRowHeight="15" x14ac:dyDescent="0.25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0" t="s">
        <v>23</v>
      </c>
      <c r="B2" s="11" t="s">
        <v>21</v>
      </c>
      <c r="C2" s="12">
        <v>43701</v>
      </c>
      <c r="D2" s="13" t="s">
        <v>20</v>
      </c>
      <c r="E2" s="14">
        <v>193</v>
      </c>
      <c r="F2" s="14">
        <v>189</v>
      </c>
      <c r="G2" s="14">
        <v>186</v>
      </c>
      <c r="H2" s="14">
        <v>185</v>
      </c>
      <c r="I2" s="14"/>
      <c r="J2" s="14"/>
      <c r="K2" s="15">
        <f>COUNT(E2:J2)</f>
        <v>4</v>
      </c>
      <c r="L2" s="15">
        <f>SUM(E2:J2)</f>
        <v>753</v>
      </c>
      <c r="M2" s="16">
        <f>SUM(L2/K2)</f>
        <v>188.25</v>
      </c>
      <c r="N2" s="11">
        <v>5</v>
      </c>
      <c r="O2" s="17">
        <f>SUM(M2+N2)</f>
        <v>193.25</v>
      </c>
    </row>
    <row r="3" spans="1:15" ht="15.75" x14ac:dyDescent="0.3">
      <c r="A3" s="10" t="s">
        <v>30</v>
      </c>
      <c r="B3" s="11" t="s">
        <v>21</v>
      </c>
      <c r="C3" s="12">
        <v>43743</v>
      </c>
      <c r="D3" s="13" t="s">
        <v>31</v>
      </c>
      <c r="E3" s="14">
        <v>186</v>
      </c>
      <c r="F3" s="14">
        <v>187</v>
      </c>
      <c r="G3" s="14">
        <v>186</v>
      </c>
      <c r="H3" s="14">
        <v>190</v>
      </c>
      <c r="I3" s="14"/>
      <c r="J3" s="14"/>
      <c r="K3" s="15">
        <f>COUNT(E3:J3)</f>
        <v>4</v>
      </c>
      <c r="L3" s="15">
        <f>SUM(E3:J3)</f>
        <v>749</v>
      </c>
      <c r="M3" s="16">
        <f>SUM(L3/K3)</f>
        <v>187.25</v>
      </c>
      <c r="N3" s="11">
        <v>4</v>
      </c>
      <c r="O3" s="17">
        <f>SUM(M3+N3)</f>
        <v>191.25</v>
      </c>
    </row>
    <row r="5" spans="1:15" x14ac:dyDescent="0.25">
      <c r="K5" s="1">
        <f>SUM(K2:K4)</f>
        <v>8</v>
      </c>
      <c r="L5" s="1">
        <f>SUM(L2:L4)</f>
        <v>1502</v>
      </c>
      <c r="M5" s="1">
        <f>SUM(L5/K5)</f>
        <v>187.75</v>
      </c>
      <c r="N5" s="1">
        <f>SUM(N2:N4)</f>
        <v>9</v>
      </c>
      <c r="O5" s="3">
        <f t="shared" ref="O5" si="0">SUM(M5+N5)</f>
        <v>196.75</v>
      </c>
    </row>
  </sheetData>
  <protectedRanges>
    <protectedRange algorithmName="SHA-512" hashValue="eHHGZp1QU9slQwrV1rkPvmLyM6CvgknQHPIOO3TeudOjFVA47YoNedor8sB5AS16YCEzg6rnk1SW7Qh1UBWa3g==" saltValue="NnJayuyCuLyzeiA6G0urAA==" spinCount="100000" sqref="N2" name="Range3_3"/>
    <protectedRange algorithmName="SHA-512" hashValue="ON39YdpmFHfN9f47KpiRvqrKx0V9+erV1CNkpWzYhW/Qyc6aT8rEyCrvauWSYGZK2ia3o7vd3akF07acHAFpOA==" saltValue="yVW9XmDwTqEnmpSGai0KYg==" spinCount="100000" sqref="C2:J2" name="Range1_3"/>
    <protectedRange algorithmName="SHA-512" hashValue="ON39YdpmFHfN9f47KpiRvqrKx0V9+erV1CNkpWzYhW/Qyc6aT8rEyCrvauWSYGZK2ia3o7vd3akF07acHAFpOA==" saltValue="yVW9XmDwTqEnmpSGai0KYg==" spinCount="100000" sqref="C3:D3" name="Range1"/>
    <protectedRange algorithmName="SHA-512" hashValue="eHHGZp1QU9slQwrV1rkPvmLyM6CvgknQHPIOO3TeudOjFVA47YoNedor8sB5AS16YCEzg6rnk1SW7Qh1UBWa3g==" saltValue="NnJayuyCuLyzeiA6G0urAA==" spinCount="100000" sqref="N3" name="Range3_1"/>
    <protectedRange algorithmName="SHA-512" hashValue="ON39YdpmFHfN9f47KpiRvqrKx0V9+erV1CNkpWzYhW/Qyc6aT8rEyCrvauWSYGZK2ia3o7vd3akF07acHAFpOA==" saltValue="yVW9XmDwTqEnmpSGai0KYg==" spinCount="100000" sqref="E3:J3" name="Range1_1"/>
  </protectedRanges>
  <conditionalFormatting sqref="J1">
    <cfRule type="top10" priority="43" bottom="1" rank="1"/>
    <cfRule type="top10" dxfId="59" priority="44" rank="1"/>
  </conditionalFormatting>
  <conditionalFormatting sqref="E1">
    <cfRule type="top10" priority="53" bottom="1" rank="1"/>
    <cfRule type="top10" dxfId="58" priority="54" rank="1"/>
  </conditionalFormatting>
  <conditionalFormatting sqref="F1">
    <cfRule type="top10" priority="51" bottom="1" rank="1"/>
    <cfRule type="top10" dxfId="57" priority="52" rank="1"/>
  </conditionalFormatting>
  <conditionalFormatting sqref="G1">
    <cfRule type="top10" priority="49" bottom="1" rank="1"/>
    <cfRule type="top10" dxfId="56" priority="50" rank="1"/>
  </conditionalFormatting>
  <conditionalFormatting sqref="H1">
    <cfRule type="top10" priority="47" bottom="1" rank="1"/>
    <cfRule type="top10" dxfId="55" priority="48" rank="1"/>
  </conditionalFormatting>
  <conditionalFormatting sqref="I1">
    <cfRule type="top10" priority="45" bottom="1" rank="1"/>
    <cfRule type="top10" dxfId="54" priority="46" rank="1"/>
  </conditionalFormatting>
  <conditionalFormatting sqref="E2">
    <cfRule type="top10" dxfId="53" priority="7" rank="1"/>
  </conditionalFormatting>
  <conditionalFormatting sqref="F2">
    <cfRule type="top10" dxfId="52" priority="8" rank="1"/>
  </conditionalFormatting>
  <conditionalFormatting sqref="G2">
    <cfRule type="top10" dxfId="51" priority="9" rank="1"/>
  </conditionalFormatting>
  <conditionalFormatting sqref="H2">
    <cfRule type="top10" dxfId="50" priority="10" rank="1"/>
  </conditionalFormatting>
  <conditionalFormatting sqref="I2">
    <cfRule type="top10" dxfId="49" priority="11" rank="1"/>
  </conditionalFormatting>
  <conditionalFormatting sqref="J2">
    <cfRule type="top10" dxfId="48" priority="12" rank="1"/>
  </conditionalFormatting>
  <conditionalFormatting sqref="E3">
    <cfRule type="top10" dxfId="47" priority="6" rank="1"/>
  </conditionalFormatting>
  <conditionalFormatting sqref="F3">
    <cfRule type="top10" dxfId="46" priority="5" rank="1"/>
  </conditionalFormatting>
  <conditionalFormatting sqref="G3">
    <cfRule type="top10" dxfId="45" priority="4" rank="1"/>
  </conditionalFormatting>
  <conditionalFormatting sqref="H3">
    <cfRule type="top10" dxfId="44" priority="3" rank="1"/>
  </conditionalFormatting>
  <conditionalFormatting sqref="I3">
    <cfRule type="top10" dxfId="43" priority="2" rank="1"/>
  </conditionalFormatting>
  <conditionalFormatting sqref="J3">
    <cfRule type="top10" dxfId="42" priority="1" rank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E75B-CC2C-4CC3-9A02-870C2CBA44A8}">
  <dimension ref="A1:O4"/>
  <sheetViews>
    <sheetView workbookViewId="0">
      <selection activeCell="B38" sqref="B38"/>
    </sheetView>
  </sheetViews>
  <sheetFormatPr defaultRowHeight="15" x14ac:dyDescent="0.25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0" t="s">
        <v>23</v>
      </c>
      <c r="B2" s="18" t="s">
        <v>29</v>
      </c>
      <c r="C2" s="19">
        <v>43708</v>
      </c>
      <c r="D2" s="20" t="s">
        <v>20</v>
      </c>
      <c r="E2" s="21">
        <v>193</v>
      </c>
      <c r="F2" s="21">
        <v>190</v>
      </c>
      <c r="G2" s="21">
        <v>190</v>
      </c>
      <c r="H2" s="21">
        <v>185</v>
      </c>
      <c r="I2" s="21">
        <v>185</v>
      </c>
      <c r="J2" s="21">
        <v>181</v>
      </c>
      <c r="K2" s="22">
        <f>COUNT(E2:J2)</f>
        <v>6</v>
      </c>
      <c r="L2" s="22">
        <f>SUM(E2:J2)</f>
        <v>1124</v>
      </c>
      <c r="M2" s="23">
        <f>SUM(L2/K2)</f>
        <v>187.33333333333334</v>
      </c>
      <c r="N2" s="18">
        <v>6</v>
      </c>
      <c r="O2" s="24">
        <f>SUM(M2+N2)</f>
        <v>193.33333333333334</v>
      </c>
    </row>
    <row r="4" spans="1:15" x14ac:dyDescent="0.25">
      <c r="K4" s="1">
        <f>SUM(K2:K3)</f>
        <v>6</v>
      </c>
      <c r="L4" s="1">
        <f>SUM(L2:L3)</f>
        <v>1124</v>
      </c>
      <c r="M4" s="1">
        <f>SUM(L4/K4)</f>
        <v>187.33333333333334</v>
      </c>
      <c r="N4" s="1">
        <f>SUM(N2:N3)</f>
        <v>6</v>
      </c>
      <c r="O4" s="3">
        <f t="shared" ref="O4" si="0">SUM(M4+N4)</f>
        <v>193.33333333333334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J1">
    <cfRule type="top10" priority="13" bottom="1" rank="1"/>
    <cfRule type="top10" dxfId="41" priority="14" rank="1"/>
  </conditionalFormatting>
  <conditionalFormatting sqref="E1">
    <cfRule type="top10" priority="23" bottom="1" rank="1"/>
    <cfRule type="top10" dxfId="40" priority="24" rank="1"/>
  </conditionalFormatting>
  <conditionalFormatting sqref="F1">
    <cfRule type="top10" priority="21" bottom="1" rank="1"/>
    <cfRule type="top10" dxfId="39" priority="22" rank="1"/>
  </conditionalFormatting>
  <conditionalFormatting sqref="G1">
    <cfRule type="top10" priority="19" bottom="1" rank="1"/>
    <cfRule type="top10" dxfId="38" priority="20" rank="1"/>
  </conditionalFormatting>
  <conditionalFormatting sqref="H1">
    <cfRule type="top10" priority="17" bottom="1" rank="1"/>
    <cfRule type="top10" dxfId="37" priority="18" rank="1"/>
  </conditionalFormatting>
  <conditionalFormatting sqref="I1">
    <cfRule type="top10" priority="15" bottom="1" rank="1"/>
    <cfRule type="top10" dxfId="36" priority="16" rank="1"/>
  </conditionalFormatting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G2">
    <cfRule type="top10" dxfId="33" priority="4" rank="1"/>
  </conditionalFormatting>
  <conditionalFormatting sqref="H2">
    <cfRule type="top10" dxfId="32" priority="3" rank="1"/>
  </conditionalFormatting>
  <conditionalFormatting sqref="I2">
    <cfRule type="top10" dxfId="31" priority="2" rank="1"/>
  </conditionalFormatting>
  <conditionalFormatting sqref="J2">
    <cfRule type="top10" dxfId="30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E6825A-D31B-422C-827A-B93DFAE12B3E}">
          <x14:formula1>
            <xm:f>'E:\[abra state va.xlsx]DATA SHEET'!#REF!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9B3E-5D8A-42EF-9436-E88A57094908}">
  <dimension ref="A1:O7"/>
  <sheetViews>
    <sheetView workbookViewId="0">
      <selection activeCell="F21" sqref="F21"/>
    </sheetView>
  </sheetViews>
  <sheetFormatPr defaultRowHeight="15" x14ac:dyDescent="0.25"/>
  <cols>
    <col min="1" max="1" width="11.28515625" style="1" bestFit="1" customWidth="1"/>
    <col min="2" max="2" width="18.28515625" style="1" customWidth="1"/>
    <col min="3" max="3" width="16.42578125" style="1" bestFit="1" customWidth="1"/>
    <col min="4" max="4" width="20.5703125" style="2" bestFit="1" customWidth="1"/>
    <col min="5" max="6" width="9.140625" style="1" bestFit="1" customWidth="1"/>
    <col min="7" max="8" width="9.140625" style="1" customWidth="1"/>
    <col min="9" max="10" width="9.140625" style="1" bestFit="1" customWidth="1"/>
    <col min="11" max="11" width="13.28515625" style="1" bestFit="1" customWidth="1"/>
    <col min="12" max="12" width="11.7109375" style="1" customWidth="1"/>
    <col min="13" max="13" width="9" style="1" bestFit="1" customWidth="1"/>
    <col min="14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4" t="s">
        <v>0</v>
      </c>
      <c r="B1" s="4" t="s">
        <v>10</v>
      </c>
      <c r="C1" s="4" t="s">
        <v>1</v>
      </c>
      <c r="D1" s="5" t="s">
        <v>2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4" t="s">
        <v>7</v>
      </c>
      <c r="N1" s="5" t="s">
        <v>19</v>
      </c>
      <c r="O1" s="5" t="s">
        <v>5</v>
      </c>
    </row>
    <row r="2" spans="1:15" ht="15.75" x14ac:dyDescent="0.3">
      <c r="A2" s="10" t="s">
        <v>23</v>
      </c>
      <c r="B2" s="18" t="s">
        <v>25</v>
      </c>
      <c r="C2" s="19">
        <v>43708</v>
      </c>
      <c r="D2" s="20" t="s">
        <v>20</v>
      </c>
      <c r="E2" s="21">
        <v>192</v>
      </c>
      <c r="F2" s="21">
        <v>188</v>
      </c>
      <c r="G2" s="21">
        <v>185</v>
      </c>
      <c r="H2" s="21">
        <v>190</v>
      </c>
      <c r="I2" s="21">
        <v>189</v>
      </c>
      <c r="J2" s="21">
        <v>189</v>
      </c>
      <c r="K2" s="22">
        <f>COUNT(E2:J2)</f>
        <v>6</v>
      </c>
      <c r="L2" s="22">
        <f>SUM(E2:J2)</f>
        <v>1133</v>
      </c>
      <c r="M2" s="23">
        <f>SUM(L2/K2)</f>
        <v>188.83333333333334</v>
      </c>
      <c r="N2" s="18">
        <v>12</v>
      </c>
      <c r="O2" s="24">
        <f>SUM(M2+N2)</f>
        <v>200.83333333333334</v>
      </c>
    </row>
    <row r="3" spans="1:15" ht="15.75" x14ac:dyDescent="0.3">
      <c r="A3" s="10" t="s">
        <v>30</v>
      </c>
      <c r="B3" s="11" t="s">
        <v>25</v>
      </c>
      <c r="C3" s="12">
        <v>43715</v>
      </c>
      <c r="D3" s="13" t="s">
        <v>31</v>
      </c>
      <c r="E3" s="14">
        <v>194</v>
      </c>
      <c r="F3" s="14">
        <v>191</v>
      </c>
      <c r="G3" s="14">
        <v>192</v>
      </c>
      <c r="H3" s="14">
        <v>189</v>
      </c>
      <c r="I3" s="14"/>
      <c r="J3" s="14"/>
      <c r="K3" s="15">
        <f>COUNT(E3:J3)</f>
        <v>4</v>
      </c>
      <c r="L3" s="15">
        <f>SUM(E3:J3)</f>
        <v>766</v>
      </c>
      <c r="M3" s="16">
        <f>SUM(L3/K3)</f>
        <v>191.5</v>
      </c>
      <c r="N3" s="11">
        <v>5</v>
      </c>
      <c r="O3" s="17">
        <f>SUM(M3+N3)</f>
        <v>196.5</v>
      </c>
    </row>
    <row r="4" spans="1:15" ht="15.75" x14ac:dyDescent="0.3">
      <c r="A4" s="10" t="s">
        <v>30</v>
      </c>
      <c r="B4" s="11" t="s">
        <v>25</v>
      </c>
      <c r="C4" s="12">
        <v>43743</v>
      </c>
      <c r="D4" s="13" t="s">
        <v>31</v>
      </c>
      <c r="E4" s="14">
        <v>192</v>
      </c>
      <c r="F4" s="14">
        <v>189</v>
      </c>
      <c r="G4" s="14">
        <v>192</v>
      </c>
      <c r="H4" s="14">
        <v>193</v>
      </c>
      <c r="I4" s="14"/>
      <c r="J4" s="14"/>
      <c r="K4" s="15">
        <f>COUNT(E4:J4)</f>
        <v>4</v>
      </c>
      <c r="L4" s="15">
        <f>SUM(E4:J4)</f>
        <v>766</v>
      </c>
      <c r="M4" s="16">
        <f>SUM(L4/K4)</f>
        <v>191.5</v>
      </c>
      <c r="N4" s="11">
        <v>13</v>
      </c>
      <c r="O4" s="17">
        <f>SUM(M4+N4)</f>
        <v>204.5</v>
      </c>
    </row>
    <row r="5" spans="1:15" ht="15.75" x14ac:dyDescent="0.3">
      <c r="A5" s="27" t="s">
        <v>30</v>
      </c>
      <c r="B5" s="28" t="s">
        <v>25</v>
      </c>
      <c r="C5" s="29">
        <v>43750</v>
      </c>
      <c r="D5" s="30" t="s">
        <v>31</v>
      </c>
      <c r="E5" s="31">
        <v>187</v>
      </c>
      <c r="F5" s="31">
        <v>196</v>
      </c>
      <c r="G5" s="31">
        <v>194</v>
      </c>
      <c r="H5" s="31">
        <v>190</v>
      </c>
      <c r="I5" s="31"/>
      <c r="J5" s="31"/>
      <c r="K5" s="32">
        <f>COUNT(E5:J5)</f>
        <v>4</v>
      </c>
      <c r="L5" s="32">
        <f>SUM(E5:J5)</f>
        <v>767</v>
      </c>
      <c r="M5" s="33">
        <f>SUM(L5/K5)</f>
        <v>191.75</v>
      </c>
      <c r="N5" s="28">
        <v>5</v>
      </c>
      <c r="O5" s="34">
        <f>SUM(M5+N5)</f>
        <v>196.75</v>
      </c>
    </row>
    <row r="7" spans="1:15" x14ac:dyDescent="0.25">
      <c r="K7" s="1">
        <f>SUM(K2:K6)</f>
        <v>18</v>
      </c>
      <c r="L7" s="1">
        <f>SUM(L2:L6)</f>
        <v>3432</v>
      </c>
      <c r="M7" s="1">
        <f>SUM(L7/K7)</f>
        <v>190.66666666666666</v>
      </c>
      <c r="N7" s="1">
        <f>SUM(N2:N6)</f>
        <v>35</v>
      </c>
      <c r="O7" s="3">
        <f t="shared" ref="O7" si="0">SUM(M7+N7)</f>
        <v>225.66666666666666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eHHGZp1QU9slQwrV1rkPvmLyM6CvgknQHPIOO3TeudOjFVA47YoNedor8sB5AS16YCEzg6rnk1SW7Qh1UBWa3g==" saltValue="NnJayuyCuLyzeiA6G0urAA==" spinCount="100000" sqref="N3" name="Range3"/>
    <protectedRange algorithmName="SHA-512" hashValue="ON39YdpmFHfN9f47KpiRvqrKx0V9+erV1CNkpWzYhW/Qyc6aT8rEyCrvauWSYGZK2ia3o7vd3akF07acHAFpOA==" saltValue="yVW9XmDwTqEnmpSGai0KYg==" spinCount="100000" sqref="B3:J3" name="Range1_1"/>
    <protectedRange algorithmName="SHA-512" hashValue="ON39YdpmFHfN9f47KpiRvqrKx0V9+erV1CNkpWzYhW/Qyc6aT8rEyCrvauWSYGZK2ia3o7vd3akF07acHAFpOA==" saltValue="yVW9XmDwTqEnmpSGai0KYg==" spinCount="100000" sqref="C4:D4" name="Range1_2"/>
    <protectedRange algorithmName="SHA-512" hashValue="eHHGZp1QU9slQwrV1rkPvmLyM6CvgknQHPIOO3TeudOjFVA47YoNedor8sB5AS16YCEzg6rnk1SW7Qh1UBWa3g==" saltValue="NnJayuyCuLyzeiA6G0urAA==" spinCount="100000" sqref="N4" name="Range3_1"/>
    <protectedRange algorithmName="SHA-512" hashValue="ON39YdpmFHfN9f47KpiRvqrKx0V9+erV1CNkpWzYhW/Qyc6aT8rEyCrvauWSYGZK2ia3o7vd3akF07acHAFpOA==" saltValue="yVW9XmDwTqEnmpSGai0KYg==" spinCount="100000" sqref="E4:J4" name="Range1_1_1"/>
    <protectedRange algorithmName="SHA-512" hashValue="eHHGZp1QU9slQwrV1rkPvmLyM6CvgknQHPIOO3TeudOjFVA47YoNedor8sB5AS16YCEzg6rnk1SW7Qh1UBWa3g==" saltValue="NnJayuyCuLyzeiA6G0urAA==" spinCount="100000" sqref="N5" name="Range3_1_1"/>
    <protectedRange algorithmName="SHA-512" hashValue="ON39YdpmFHfN9f47KpiRvqrKx0V9+erV1CNkpWzYhW/Qyc6aT8rEyCrvauWSYGZK2ia3o7vd3akF07acHAFpOA==" saltValue="yVW9XmDwTqEnmpSGai0KYg==" spinCount="100000" sqref="B5:J5" name="Range1_1_2"/>
  </protectedRanges>
  <conditionalFormatting sqref="J1">
    <cfRule type="top10" priority="31" bottom="1" rank="1"/>
    <cfRule type="top10" dxfId="29" priority="32" rank="1"/>
  </conditionalFormatting>
  <conditionalFormatting sqref="E1">
    <cfRule type="top10" priority="41" bottom="1" rank="1"/>
    <cfRule type="top10" dxfId="28" priority="42" rank="1"/>
  </conditionalFormatting>
  <conditionalFormatting sqref="F1">
    <cfRule type="top10" priority="39" bottom="1" rank="1"/>
    <cfRule type="top10" dxfId="27" priority="40" rank="1"/>
  </conditionalFormatting>
  <conditionalFormatting sqref="G1">
    <cfRule type="top10" priority="37" bottom="1" rank="1"/>
    <cfRule type="top10" dxfId="26" priority="38" rank="1"/>
  </conditionalFormatting>
  <conditionalFormatting sqref="H1">
    <cfRule type="top10" priority="35" bottom="1" rank="1"/>
    <cfRule type="top10" dxfId="25" priority="36" rank="1"/>
  </conditionalFormatting>
  <conditionalFormatting sqref="I1">
    <cfRule type="top10" priority="33" bottom="1" rank="1"/>
    <cfRule type="top10" dxfId="24" priority="34" rank="1"/>
  </conditionalFormatting>
  <conditionalFormatting sqref="E2">
    <cfRule type="top10" dxfId="23" priority="24" rank="1"/>
  </conditionalFormatting>
  <conditionalFormatting sqref="F2">
    <cfRule type="top10" dxfId="22" priority="23" rank="1"/>
  </conditionalFormatting>
  <conditionalFormatting sqref="G2">
    <cfRule type="top10" dxfId="21" priority="22" rank="1"/>
  </conditionalFormatting>
  <conditionalFormatting sqref="H2">
    <cfRule type="top10" dxfId="20" priority="21" rank="1"/>
  </conditionalFormatting>
  <conditionalFormatting sqref="I2">
    <cfRule type="top10" dxfId="19" priority="20" rank="1"/>
  </conditionalFormatting>
  <conditionalFormatting sqref="J2">
    <cfRule type="top10" dxfId="18" priority="19" rank="1"/>
  </conditionalFormatting>
  <conditionalFormatting sqref="E3">
    <cfRule type="top10" dxfId="17" priority="18" rank="1"/>
  </conditionalFormatting>
  <conditionalFormatting sqref="F3">
    <cfRule type="top10" dxfId="16" priority="17" rank="1"/>
  </conditionalFormatting>
  <conditionalFormatting sqref="G3">
    <cfRule type="top10" dxfId="15" priority="16" rank="1"/>
  </conditionalFormatting>
  <conditionalFormatting sqref="H3">
    <cfRule type="top10" dxfId="14" priority="15" rank="1"/>
  </conditionalFormatting>
  <conditionalFormatting sqref="I3">
    <cfRule type="top10" dxfId="13" priority="14" rank="1"/>
  </conditionalFormatting>
  <conditionalFormatting sqref="J3">
    <cfRule type="top10" dxfId="12" priority="13" rank="1"/>
  </conditionalFormatting>
  <conditionalFormatting sqref="E4">
    <cfRule type="top10" dxfId="11" priority="12" rank="1"/>
  </conditionalFormatting>
  <conditionalFormatting sqref="F4">
    <cfRule type="top10" dxfId="10" priority="11" rank="1"/>
  </conditionalFormatting>
  <conditionalFormatting sqref="G4">
    <cfRule type="top10" dxfId="9" priority="10" rank="1"/>
  </conditionalFormatting>
  <conditionalFormatting sqref="H4">
    <cfRule type="top10" dxfId="8" priority="9" rank="1"/>
  </conditionalFormatting>
  <conditionalFormatting sqref="I4">
    <cfRule type="top10" dxfId="7" priority="8" rank="1"/>
  </conditionalFormatting>
  <conditionalFormatting sqref="J4">
    <cfRule type="top10" dxfId="6" priority="7" rank="1"/>
  </conditionalFormatting>
  <conditionalFormatting sqref="E5">
    <cfRule type="top10" dxfId="5" priority="6" rank="1"/>
  </conditionalFormatting>
  <conditionalFormatting sqref="F5">
    <cfRule type="top10" dxfId="4" priority="5" rank="1"/>
  </conditionalFormatting>
  <conditionalFormatting sqref="G5">
    <cfRule type="top10" dxfId="3" priority="4" rank="1"/>
  </conditionalFormatting>
  <conditionalFormatting sqref="H5">
    <cfRule type="top10" dxfId="2" priority="3" rank="1"/>
  </conditionalFormatting>
  <conditionalFormatting sqref="I5">
    <cfRule type="top10" dxfId="1" priority="2" rank="1"/>
  </conditionalFormatting>
  <conditionalFormatting sqref="J5">
    <cfRule type="top10" dxfId="0" priority="1" rank="1"/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3C3C74-BE19-447A-9A16-B8290D238CA3}">
          <x14:formula1>
            <xm:f>'E:\[abra state va.xlsx]DATA SHEET'!#REF!</xm:f>
          </x14:formula1>
          <xm:sqref>B2</xm:sqref>
        </x14:dataValidation>
        <x14:dataValidation type="list" allowBlank="1" showInputMessage="1" showErrorMessage="1" xr:uid="{0FE5104B-9F17-415A-A536-878A660516F2}">
          <x14:formula1>
            <xm:f>'C:\Users\abra2\Desktop\ABRA Files and More\AUTO BENCH REST ASSOCIATION FILE\ABRA 2019\Virginia\[ABRA VA SCORING PROGRAM.xlsx]DATA SHEET'!#REF!</xm:f>
          </x14:formula1>
          <xm:sqref>B3</xm:sqref>
        </x14:dataValidation>
        <x14:dataValidation type="list" allowBlank="1" showInputMessage="1" showErrorMessage="1" xr:uid="{D7F6109F-BB54-4C90-B13F-3DBC8F8E8413}">
          <x14:formula1>
            <xm:f>'C:\Users\abra2\Desktop\ABRA Files and More\AUTO BENCH REST ASSOCIATION FILE\ABRA 2019\Virginia\[ABRA VA SCORING PROGRAM.xlsx]DATA SHEET'!#REF!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Virginia Outlaw Lite</vt:lpstr>
      <vt:lpstr>Carroll, Luke</vt:lpstr>
      <vt:lpstr>Gilliam, George</vt:lpstr>
      <vt:lpstr>Haley, Wade</vt:lpstr>
      <vt:lpstr>Jennings, Dave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2018-09-02T00:06:42Z</cp:lastPrinted>
  <dcterms:created xsi:type="dcterms:W3CDTF">2014-07-13T16:34:26Z</dcterms:created>
  <dcterms:modified xsi:type="dcterms:W3CDTF">2019-10-15T23:50:16Z</dcterms:modified>
</cp:coreProperties>
</file>