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Kentucky\"/>
    </mc:Choice>
  </mc:AlternateContent>
  <xr:revisionPtr revIDLastSave="0" documentId="13_ncr:1_{D1C69F43-0631-494D-9872-80261AD9FC77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Kentucky Rankings" sheetId="1" r:id="rId1"/>
    <sheet name="Adam Plummer" sheetId="10" r:id="rId2"/>
    <sheet name="Ann Tucker" sheetId="31" r:id="rId3"/>
    <sheet name="Art Shaffer" sheetId="30" r:id="rId4"/>
    <sheet name="Bill Smith" sheetId="57" r:id="rId5"/>
    <sheet name="Brad Patton" sheetId="58" r:id="rId6"/>
    <sheet name="Brandon Eversole" sheetId="65" r:id="rId7"/>
    <sheet name="Cecil Combs" sheetId="60" r:id="rId8"/>
    <sheet name="Chris Bradley" sheetId="59" r:id="rId9"/>
    <sheet name="Dan Persful" sheetId="37" r:id="rId10"/>
    <sheet name="David Buckley" sheetId="21" r:id="rId11"/>
    <sheet name="David McGeorge" sheetId="64" r:id="rId12"/>
    <sheet name="Dean Dixon" sheetId="55" r:id="rId13"/>
    <sheet name="Don Wilson" sheetId="23" r:id="rId14"/>
    <sheet name="Doug Gabbard" sheetId="45" r:id="rId15"/>
    <sheet name="Elizabeth Bogart" sheetId="50" r:id="rId16"/>
    <sheet name="Foster Arvin" sheetId="28" r:id="rId17"/>
    <sheet name="Freddy Taylor" sheetId="47" r:id="rId18"/>
    <sheet name="James Helmuth" sheetId="41" r:id="rId19"/>
    <sheet name="Jeff Riester" sheetId="32" r:id="rId20"/>
    <sheet name="Jeromy Viands" sheetId="69" r:id="rId21"/>
    <sheet name="Jerry Kendall" sheetId="11" r:id="rId22"/>
    <sheet name="Jim Starr" sheetId="52" r:id="rId23"/>
    <sheet name="Joe Jarrell" sheetId="34" r:id="rId24"/>
    <sheet name="Joey Kimbrell" sheetId="19" r:id="rId25"/>
    <sheet name="John Gardner" sheetId="33" r:id="rId26"/>
    <sheet name="John Goodin" sheetId="48" r:id="rId27"/>
    <sheet name="John Plummer" sheetId="2" r:id="rId28"/>
    <sheet name="Johhny Mathews" sheetId="46" r:id="rId29"/>
    <sheet name="Jon McGeorge" sheetId="66" r:id="rId30"/>
    <sheet name="Jamie Compton" sheetId="42" r:id="rId31"/>
    <sheet name="Jill Ashlock" sheetId="17" r:id="rId32"/>
    <sheet name="Jim Pierce" sheetId="43" r:id="rId33"/>
    <sheet name="Jud Denniston" sheetId="63" r:id="rId34"/>
    <sheet name="Katherine Blackard" sheetId="24" r:id="rId35"/>
    <sheet name="Kyle Ashlock" sheetId="18" r:id="rId36"/>
    <sheet name="Keith Northcutt" sheetId="51" r:id="rId37"/>
    <sheet name="Larry Taylor" sheetId="54" r:id="rId38"/>
    <sheet name="Luke Carroll" sheetId="29" r:id="rId39"/>
    <sheet name="Mason Whitaker" sheetId="68" r:id="rId40"/>
    <sheet name="Mathew Strong" sheetId="61" r:id="rId41"/>
    <sheet name="Max Dixon" sheetId="53" r:id="rId42"/>
    <sheet name="Michael Blackard" sheetId="25" r:id="rId43"/>
    <sheet name="Michael Wilson" sheetId="40" r:id="rId44"/>
    <sheet name="Mike Gross" sheetId="62" r:id="rId45"/>
    <sheet name="Pedon Pelphrey" sheetId="67" r:id="rId46"/>
    <sheet name="Randy Kimbrell" sheetId="20" r:id="rId47"/>
    <sheet name="Rick Gray" sheetId="39" r:id="rId48"/>
    <sheet name="Rick Hahn" sheetId="26" r:id="rId49"/>
    <sheet name="Rick Powers" sheetId="70" r:id="rId50"/>
    <sheet name="Ryan Gray" sheetId="38" r:id="rId51"/>
    <sheet name="Shawn Carroll" sheetId="56" r:id="rId52"/>
    <sheet name="Steve Bogart" sheetId="49" r:id="rId53"/>
    <sheet name="Steve DuVall" sheetId="22" r:id="rId54"/>
    <sheet name="Thomas Murrell" sheetId="35" r:id="rId55"/>
    <sheet name="Todd Wilson" sheetId="27" r:id="rId56"/>
    <sheet name="Tyler Dreaden" sheetId="36" r:id="rId57"/>
    <sheet name="Walley Smallwood" sheetId="44" r:id="rId58"/>
  </sheets>
  <externalReferences>
    <externalReference r:id="rId59"/>
    <externalReference r:id="rId6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N5" i="70"/>
  <c r="G70" i="1" s="1"/>
  <c r="L5" i="70"/>
  <c r="K5" i="70"/>
  <c r="D70" i="1" s="1"/>
  <c r="N8" i="69"/>
  <c r="G28" i="1" s="1"/>
  <c r="L8" i="69"/>
  <c r="E28" i="1" s="1"/>
  <c r="K8" i="69"/>
  <c r="D28" i="1" s="1"/>
  <c r="M5" i="70" l="1"/>
  <c r="M8" i="69"/>
  <c r="N19" i="34"/>
  <c r="G52" i="1" s="1"/>
  <c r="L19" i="34"/>
  <c r="E52" i="1" s="1"/>
  <c r="K19" i="34"/>
  <c r="D52" i="1" s="1"/>
  <c r="N20" i="52"/>
  <c r="G32" i="1" s="1"/>
  <c r="L20" i="52"/>
  <c r="E32" i="1" s="1"/>
  <c r="K20" i="52"/>
  <c r="D32" i="1" s="1"/>
  <c r="O8" i="69" l="1"/>
  <c r="H28" i="1" s="1"/>
  <c r="F28" i="1"/>
  <c r="M19" i="34"/>
  <c r="O5" i="70"/>
  <c r="H70" i="1" s="1"/>
  <c r="F70" i="1"/>
  <c r="M20" i="52"/>
  <c r="N5" i="68"/>
  <c r="G90" i="1" s="1"/>
  <c r="L5" i="68"/>
  <c r="E90" i="1" s="1"/>
  <c r="K5" i="68"/>
  <c r="D90" i="1" s="1"/>
  <c r="E88" i="1"/>
  <c r="N5" i="67"/>
  <c r="G88" i="1" s="1"/>
  <c r="L5" i="67"/>
  <c r="K5" i="67"/>
  <c r="D88" i="1" s="1"/>
  <c r="N18" i="66"/>
  <c r="G86" i="1" s="1"/>
  <c r="L18" i="66"/>
  <c r="E86" i="1" s="1"/>
  <c r="K18" i="66"/>
  <c r="D86" i="1" s="1"/>
  <c r="N5" i="66"/>
  <c r="G69" i="1" s="1"/>
  <c r="L5" i="66"/>
  <c r="E69" i="1" s="1"/>
  <c r="K5" i="66"/>
  <c r="D69" i="1" s="1"/>
  <c r="N5" i="65"/>
  <c r="G65" i="1" s="1"/>
  <c r="L5" i="65"/>
  <c r="E65" i="1" s="1"/>
  <c r="K5" i="65"/>
  <c r="D65" i="1" s="1"/>
  <c r="N5" i="64"/>
  <c r="G62" i="1" s="1"/>
  <c r="L5" i="64"/>
  <c r="E62" i="1" s="1"/>
  <c r="K5" i="64"/>
  <c r="D62" i="1" s="1"/>
  <c r="N5" i="63"/>
  <c r="G61" i="1" s="1"/>
  <c r="L5" i="63"/>
  <c r="E61" i="1" s="1"/>
  <c r="K5" i="63"/>
  <c r="D61" i="1" s="1"/>
  <c r="N5" i="62"/>
  <c r="G60" i="1" s="1"/>
  <c r="L5" i="62"/>
  <c r="E60" i="1" s="1"/>
  <c r="K5" i="62"/>
  <c r="D60" i="1" s="1"/>
  <c r="N5" i="61"/>
  <c r="G59" i="1" s="1"/>
  <c r="L5" i="61"/>
  <c r="E59" i="1" s="1"/>
  <c r="K5" i="61"/>
  <c r="D59" i="1" s="1"/>
  <c r="N6" i="60"/>
  <c r="G54" i="1" s="1"/>
  <c r="L6" i="60"/>
  <c r="E54" i="1" s="1"/>
  <c r="K6" i="60"/>
  <c r="D54" i="1" s="1"/>
  <c r="N5" i="59"/>
  <c r="G58" i="1" s="1"/>
  <c r="L5" i="59"/>
  <c r="E58" i="1" s="1"/>
  <c r="K5" i="59"/>
  <c r="D58" i="1" s="1"/>
  <c r="N5" i="58"/>
  <c r="G57" i="1" s="1"/>
  <c r="L5" i="58"/>
  <c r="E57" i="1" s="1"/>
  <c r="K5" i="58"/>
  <c r="D57" i="1" s="1"/>
  <c r="N5" i="57"/>
  <c r="G50" i="1" s="1"/>
  <c r="L5" i="57"/>
  <c r="E50" i="1" s="1"/>
  <c r="K5" i="57"/>
  <c r="D50" i="1" s="1"/>
  <c r="N18" i="56"/>
  <c r="G82" i="1" s="1"/>
  <c r="L18" i="56"/>
  <c r="E82" i="1" s="1"/>
  <c r="K18" i="56"/>
  <c r="D82" i="1" s="1"/>
  <c r="N5" i="56"/>
  <c r="G51" i="1" s="1"/>
  <c r="L5" i="56"/>
  <c r="E51" i="1" s="1"/>
  <c r="K5" i="56"/>
  <c r="D51" i="1" s="1"/>
  <c r="O19" i="34" l="1"/>
  <c r="H52" i="1" s="1"/>
  <c r="F52" i="1"/>
  <c r="O20" i="52"/>
  <c r="H32" i="1" s="1"/>
  <c r="F32" i="1"/>
  <c r="M5" i="68"/>
  <c r="M5" i="67"/>
  <c r="M18" i="66"/>
  <c r="M5" i="66"/>
  <c r="M5" i="65"/>
  <c r="M5" i="64"/>
  <c r="M5" i="63"/>
  <c r="M5" i="62"/>
  <c r="M5" i="61"/>
  <c r="M6" i="60"/>
  <c r="M5" i="59"/>
  <c r="M5" i="58"/>
  <c r="M5" i="57"/>
  <c r="M18" i="56"/>
  <c r="M5" i="56"/>
  <c r="D34" i="1"/>
  <c r="N5" i="55"/>
  <c r="G34" i="1" s="1"/>
  <c r="L5" i="55"/>
  <c r="E34" i="1" s="1"/>
  <c r="K5" i="55"/>
  <c r="N5" i="54"/>
  <c r="G67" i="1" s="1"/>
  <c r="L5" i="54"/>
  <c r="E67" i="1" s="1"/>
  <c r="K5" i="54"/>
  <c r="D67" i="1" s="1"/>
  <c r="O5" i="58" l="1"/>
  <c r="H57" i="1" s="1"/>
  <c r="F57" i="1"/>
  <c r="O5" i="62"/>
  <c r="H60" i="1" s="1"/>
  <c r="F60" i="1"/>
  <c r="O5" i="66"/>
  <c r="H69" i="1" s="1"/>
  <c r="F69" i="1"/>
  <c r="O5" i="56"/>
  <c r="H51" i="1" s="1"/>
  <c r="F51" i="1"/>
  <c r="O5" i="59"/>
  <c r="H58" i="1" s="1"/>
  <c r="F58" i="1"/>
  <c r="O5" i="63"/>
  <c r="H61" i="1" s="1"/>
  <c r="F61" i="1"/>
  <c r="O18" i="66"/>
  <c r="H86" i="1" s="1"/>
  <c r="F86" i="1"/>
  <c r="O18" i="56"/>
  <c r="H82" i="1" s="1"/>
  <c r="F82" i="1"/>
  <c r="O6" i="60"/>
  <c r="H54" i="1" s="1"/>
  <c r="F54" i="1"/>
  <c r="O5" i="64"/>
  <c r="H62" i="1" s="1"/>
  <c r="F62" i="1"/>
  <c r="O5" i="67"/>
  <c r="H88" i="1" s="1"/>
  <c r="F88" i="1"/>
  <c r="O5" i="57"/>
  <c r="H50" i="1" s="1"/>
  <c r="F50" i="1"/>
  <c r="O5" i="61"/>
  <c r="H59" i="1" s="1"/>
  <c r="F59" i="1"/>
  <c r="O5" i="65"/>
  <c r="H65" i="1" s="1"/>
  <c r="F65" i="1"/>
  <c r="O5" i="68"/>
  <c r="H90" i="1" s="1"/>
  <c r="F90" i="1"/>
  <c r="M5" i="55"/>
  <c r="M5" i="54"/>
  <c r="O5" i="55" l="1"/>
  <c r="H34" i="1" s="1"/>
  <c r="F34" i="1"/>
  <c r="O5" i="54"/>
  <c r="H67" i="1" s="1"/>
  <c r="F67" i="1"/>
  <c r="N19" i="30"/>
  <c r="G30" i="1" s="1"/>
  <c r="L19" i="30"/>
  <c r="M19" i="30" s="1"/>
  <c r="O19" i="30" s="1"/>
  <c r="H30" i="1" s="1"/>
  <c r="K19" i="30"/>
  <c r="D30" i="1" s="1"/>
  <c r="N9" i="53"/>
  <c r="G78" i="1" s="1"/>
  <c r="L9" i="53"/>
  <c r="E78" i="1" s="1"/>
  <c r="K9" i="53"/>
  <c r="D78" i="1" s="1"/>
  <c r="N5" i="52"/>
  <c r="G53" i="1" s="1"/>
  <c r="L5" i="52"/>
  <c r="E53" i="1" s="1"/>
  <c r="K5" i="52"/>
  <c r="D53" i="1" s="1"/>
  <c r="L5" i="23"/>
  <c r="M5" i="23" s="1"/>
  <c r="O5" i="23" s="1"/>
  <c r="F30" i="1" l="1"/>
  <c r="E30" i="1"/>
  <c r="M5" i="52"/>
  <c r="M9" i="53"/>
  <c r="O9" i="53" l="1"/>
  <c r="H78" i="1" s="1"/>
  <c r="F78" i="1"/>
  <c r="O5" i="52"/>
  <c r="H53" i="1" s="1"/>
  <c r="F53" i="1"/>
  <c r="N8" i="51"/>
  <c r="G29" i="1" s="1"/>
  <c r="L8" i="51"/>
  <c r="E29" i="1" s="1"/>
  <c r="K8" i="51"/>
  <c r="D29" i="1" s="1"/>
  <c r="E16" i="1"/>
  <c r="N5" i="50"/>
  <c r="G16" i="1" s="1"/>
  <c r="L5" i="50"/>
  <c r="K5" i="50"/>
  <c r="D16" i="1" s="1"/>
  <c r="E15" i="1"/>
  <c r="N5" i="49"/>
  <c r="G15" i="1" s="1"/>
  <c r="L5" i="49"/>
  <c r="K5" i="49"/>
  <c r="D15" i="1" s="1"/>
  <c r="E14" i="1"/>
  <c r="N5" i="48"/>
  <c r="G14" i="1" s="1"/>
  <c r="L5" i="48"/>
  <c r="K5" i="48"/>
  <c r="D14" i="1" s="1"/>
  <c r="N5" i="47"/>
  <c r="G12" i="1" s="1"/>
  <c r="L5" i="47"/>
  <c r="E12" i="1" s="1"/>
  <c r="K5" i="47"/>
  <c r="D12" i="1" s="1"/>
  <c r="E89" i="1"/>
  <c r="N5" i="46"/>
  <c r="G89" i="1" s="1"/>
  <c r="L5" i="46"/>
  <c r="K5" i="46"/>
  <c r="D89" i="1" s="1"/>
  <c r="N6" i="45"/>
  <c r="G85" i="1" s="1"/>
  <c r="L6" i="45"/>
  <c r="E85" i="1" s="1"/>
  <c r="K6" i="45"/>
  <c r="D85" i="1" s="1"/>
  <c r="N7" i="44"/>
  <c r="G55" i="1" s="1"/>
  <c r="L7" i="44"/>
  <c r="E55" i="1" s="1"/>
  <c r="K7" i="44"/>
  <c r="D55" i="1" s="1"/>
  <c r="N6" i="43"/>
  <c r="G64" i="1" s="1"/>
  <c r="L6" i="43"/>
  <c r="E64" i="1" s="1"/>
  <c r="K6" i="43"/>
  <c r="D64" i="1" s="1"/>
  <c r="N7" i="42"/>
  <c r="L7" i="42"/>
  <c r="M7" i="42" s="1"/>
  <c r="O7" i="42" s="1"/>
  <c r="H56" i="1" s="1"/>
  <c r="K7" i="42"/>
  <c r="D56" i="1" s="1"/>
  <c r="M7" i="44" l="1"/>
  <c r="M6" i="45"/>
  <c r="M5" i="46"/>
  <c r="M5" i="47"/>
  <c r="M5" i="48"/>
  <c r="M5" i="49"/>
  <c r="M5" i="50"/>
  <c r="E56" i="1"/>
  <c r="F56" i="1"/>
  <c r="M8" i="51"/>
  <c r="M6" i="43"/>
  <c r="N9" i="41"/>
  <c r="G66" i="1" s="1"/>
  <c r="L9" i="41"/>
  <c r="E66" i="1" s="1"/>
  <c r="K9" i="41"/>
  <c r="D66" i="1" s="1"/>
  <c r="N12" i="40"/>
  <c r="G45" i="1" s="1"/>
  <c r="L12" i="40"/>
  <c r="E45" i="1" s="1"/>
  <c r="K12" i="40"/>
  <c r="D45" i="1" s="1"/>
  <c r="O6" i="43" l="1"/>
  <c r="H64" i="1" s="1"/>
  <c r="F64" i="1"/>
  <c r="O5" i="50"/>
  <c r="H16" i="1" s="1"/>
  <c r="F16" i="1"/>
  <c r="O5" i="46"/>
  <c r="H89" i="1" s="1"/>
  <c r="F89" i="1"/>
  <c r="M12" i="40"/>
  <c r="O8" i="51"/>
  <c r="H29" i="1" s="1"/>
  <c r="F29" i="1"/>
  <c r="O5" i="49"/>
  <c r="H15" i="1" s="1"/>
  <c r="F15" i="1"/>
  <c r="O6" i="45"/>
  <c r="H85" i="1" s="1"/>
  <c r="F85" i="1"/>
  <c r="O5" i="47"/>
  <c r="H12" i="1" s="1"/>
  <c r="F12" i="1"/>
  <c r="O5" i="48"/>
  <c r="H14" i="1" s="1"/>
  <c r="F14" i="1"/>
  <c r="O7" i="44"/>
  <c r="H55" i="1" s="1"/>
  <c r="F55" i="1"/>
  <c r="M9" i="41"/>
  <c r="L6" i="39"/>
  <c r="K6" i="39"/>
  <c r="D84" i="1" s="1"/>
  <c r="N6" i="39"/>
  <c r="G84" i="1" s="1"/>
  <c r="L7" i="38"/>
  <c r="E81" i="1" s="1"/>
  <c r="K7" i="38"/>
  <c r="D81" i="1" s="1"/>
  <c r="N7" i="38"/>
  <c r="G81" i="1" s="1"/>
  <c r="L6" i="37"/>
  <c r="E63" i="1" s="1"/>
  <c r="K6" i="37"/>
  <c r="D63" i="1" s="1"/>
  <c r="N6" i="37"/>
  <c r="L5" i="36"/>
  <c r="M5" i="36" s="1"/>
  <c r="F35" i="1" s="1"/>
  <c r="K5" i="36"/>
  <c r="D35" i="1" s="1"/>
  <c r="N5" i="36"/>
  <c r="G35" i="1" s="1"/>
  <c r="E35" i="1"/>
  <c r="L6" i="35"/>
  <c r="E87" i="1" s="1"/>
  <c r="K6" i="35"/>
  <c r="D87" i="1" s="1"/>
  <c r="N6" i="35"/>
  <c r="G87" i="1" s="1"/>
  <c r="L8" i="34"/>
  <c r="E80" i="1" s="1"/>
  <c r="K8" i="34"/>
  <c r="D80" i="1" s="1"/>
  <c r="N8" i="34"/>
  <c r="G80" i="1" s="1"/>
  <c r="L5" i="33"/>
  <c r="E68" i="1" s="1"/>
  <c r="K5" i="33"/>
  <c r="D68" i="1" s="1"/>
  <c r="N5" i="33"/>
  <c r="G68" i="1" s="1"/>
  <c r="L12" i="32"/>
  <c r="E43" i="1" s="1"/>
  <c r="K12" i="32"/>
  <c r="D43" i="1" s="1"/>
  <c r="N12" i="32"/>
  <c r="G43" i="1" s="1"/>
  <c r="L11" i="31"/>
  <c r="K11" i="31"/>
  <c r="D26" i="1" s="1"/>
  <c r="N11" i="31"/>
  <c r="G26" i="1" s="1"/>
  <c r="N5" i="30"/>
  <c r="G83" i="1" s="1"/>
  <c r="L5" i="30"/>
  <c r="E83" i="1" s="1"/>
  <c r="K5" i="30"/>
  <c r="D83" i="1" s="1"/>
  <c r="N9" i="29"/>
  <c r="G76" i="1" s="1"/>
  <c r="L9" i="29"/>
  <c r="E76" i="1" s="1"/>
  <c r="K9" i="29"/>
  <c r="D76" i="1" s="1"/>
  <c r="N12" i="28"/>
  <c r="G46" i="1" s="1"/>
  <c r="L12" i="28"/>
  <c r="E46" i="1" s="1"/>
  <c r="K12" i="28"/>
  <c r="D46" i="1" s="1"/>
  <c r="L7" i="27"/>
  <c r="K7" i="27"/>
  <c r="N7" i="27"/>
  <c r="G49" i="1" s="1"/>
  <c r="E49" i="1"/>
  <c r="D49" i="1"/>
  <c r="M2" i="26"/>
  <c r="O2" i="26" s="1"/>
  <c r="N14" i="26"/>
  <c r="G77" i="1" s="1"/>
  <c r="L14" i="26"/>
  <c r="E77" i="1" s="1"/>
  <c r="K14" i="26"/>
  <c r="D77" i="1" s="1"/>
  <c r="M3" i="19"/>
  <c r="O3" i="19" s="1"/>
  <c r="M3" i="11"/>
  <c r="O3" i="11" s="1"/>
  <c r="M3" i="18"/>
  <c r="O3" i="18" s="1"/>
  <c r="M3" i="17"/>
  <c r="O3" i="17" s="1"/>
  <c r="N13" i="25"/>
  <c r="G24" i="1" s="1"/>
  <c r="L2" i="25"/>
  <c r="L13" i="25" s="1"/>
  <c r="K2" i="25"/>
  <c r="K13" i="25" s="1"/>
  <c r="D24" i="1" s="1"/>
  <c r="K2" i="24"/>
  <c r="K11" i="24" s="1"/>
  <c r="D9" i="1" s="1"/>
  <c r="L2" i="24"/>
  <c r="L11" i="24" s="1"/>
  <c r="N11" i="24"/>
  <c r="G9" i="1" s="1"/>
  <c r="K2" i="23"/>
  <c r="K11" i="23" s="1"/>
  <c r="D47" i="1" s="1"/>
  <c r="L2" i="23"/>
  <c r="L11" i="23" s="1"/>
  <c r="N11" i="23"/>
  <c r="G47" i="1" s="1"/>
  <c r="K2" i="22"/>
  <c r="K18" i="22" s="1"/>
  <c r="L2" i="22"/>
  <c r="L18" i="22" s="1"/>
  <c r="E42" i="1" s="1"/>
  <c r="N18" i="22"/>
  <c r="G42" i="1" s="1"/>
  <c r="L2" i="21"/>
  <c r="L13" i="21" s="1"/>
  <c r="K2" i="21"/>
  <c r="K13" i="21" s="1"/>
  <c r="D44" i="1" s="1"/>
  <c r="N13" i="21"/>
  <c r="G44" i="1" s="1"/>
  <c r="N9" i="20"/>
  <c r="G13" i="1" s="1"/>
  <c r="L9" i="20"/>
  <c r="E13" i="1" s="1"/>
  <c r="K9" i="20"/>
  <c r="D13" i="1" s="1"/>
  <c r="K13" i="19"/>
  <c r="D10" i="1" s="1"/>
  <c r="N13" i="19"/>
  <c r="G10" i="1" s="1"/>
  <c r="L13" i="19"/>
  <c r="E10" i="1" s="1"/>
  <c r="K11" i="18"/>
  <c r="D8" i="1" s="1"/>
  <c r="N11" i="18"/>
  <c r="G8" i="1" s="1"/>
  <c r="K10" i="17"/>
  <c r="D31" i="1" s="1"/>
  <c r="N10" i="17"/>
  <c r="G31" i="1" s="1"/>
  <c r="L11" i="18"/>
  <c r="L10" i="17"/>
  <c r="E31" i="1" s="1"/>
  <c r="N7" i="10"/>
  <c r="G33" i="1" s="1"/>
  <c r="L7" i="10"/>
  <c r="K7" i="10"/>
  <c r="M7" i="10" s="1"/>
  <c r="F33" i="1" s="1"/>
  <c r="D33" i="1"/>
  <c r="N11" i="2"/>
  <c r="G25" i="1" s="1"/>
  <c r="L11" i="2"/>
  <c r="E25" i="1" s="1"/>
  <c r="K11" i="2"/>
  <c r="M11" i="2" s="1"/>
  <c r="N11" i="11"/>
  <c r="G7" i="1" s="1"/>
  <c r="L11" i="11"/>
  <c r="K11" i="11"/>
  <c r="D7" i="1" s="1"/>
  <c r="E7" i="1"/>
  <c r="E33" i="1"/>
  <c r="M7" i="27" l="1"/>
  <c r="F49" i="1" s="1"/>
  <c r="M5" i="33"/>
  <c r="M13" i="19"/>
  <c r="F10" i="1" s="1"/>
  <c r="M5" i="30"/>
  <c r="O5" i="30" s="1"/>
  <c r="H83" i="1" s="1"/>
  <c r="D25" i="1"/>
  <c r="O9" i="41"/>
  <c r="H66" i="1" s="1"/>
  <c r="F66" i="1"/>
  <c r="O7" i="10"/>
  <c r="H33" i="1" s="1"/>
  <c r="M11" i="18"/>
  <c r="O11" i="18" s="1"/>
  <c r="H8" i="1" s="1"/>
  <c r="O5" i="33"/>
  <c r="H68" i="1" s="1"/>
  <c r="M6" i="39"/>
  <c r="O6" i="39" s="1"/>
  <c r="H84" i="1" s="1"/>
  <c r="O12" i="40"/>
  <c r="H45" i="1" s="1"/>
  <c r="F45" i="1"/>
  <c r="M14" i="26"/>
  <c r="O14" i="26" s="1"/>
  <c r="H77" i="1" s="1"/>
  <c r="M6" i="35"/>
  <c r="O6" i="35" s="1"/>
  <c r="H87" i="1" s="1"/>
  <c r="M10" i="17"/>
  <c r="M6" i="37"/>
  <c r="O6" i="37" s="1"/>
  <c r="H63" i="1" s="1"/>
  <c r="E84" i="1"/>
  <c r="M2" i="24"/>
  <c r="O2" i="24" s="1"/>
  <c r="M11" i="31"/>
  <c r="F26" i="1" s="1"/>
  <c r="M12" i="28"/>
  <c r="O12" i="28" s="1"/>
  <c r="H46" i="1" s="1"/>
  <c r="E26" i="1"/>
  <c r="M2" i="25"/>
  <c r="O2" i="25" s="1"/>
  <c r="M2" i="23"/>
  <c r="O2" i="23" s="1"/>
  <c r="M2" i="21"/>
  <c r="O2" i="21" s="1"/>
  <c r="M13" i="21"/>
  <c r="F44" i="1" s="1"/>
  <c r="M11" i="24"/>
  <c r="E9" i="1"/>
  <c r="F25" i="1"/>
  <c r="O11" i="2"/>
  <c r="H25" i="1" s="1"/>
  <c r="F84" i="1"/>
  <c r="D42" i="1"/>
  <c r="M18" i="22"/>
  <c r="E47" i="1"/>
  <c r="M11" i="23"/>
  <c r="E24" i="1"/>
  <c r="M13" i="25"/>
  <c r="F83" i="1"/>
  <c r="M11" i="11"/>
  <c r="E44" i="1"/>
  <c r="E8" i="1"/>
  <c r="M9" i="20"/>
  <c r="M9" i="29"/>
  <c r="O7" i="27"/>
  <c r="H49" i="1" s="1"/>
  <c r="F68" i="1"/>
  <c r="O5" i="36"/>
  <c r="H35" i="1" s="1"/>
  <c r="F63" i="1"/>
  <c r="M7" i="38"/>
  <c r="M2" i="22"/>
  <c r="O2" i="22" s="1"/>
  <c r="M12" i="32"/>
  <c r="M8" i="34"/>
  <c r="F77" i="1" l="1"/>
  <c r="O13" i="19"/>
  <c r="H10" i="1" s="1"/>
  <c r="F87" i="1"/>
  <c r="O11" i="31"/>
  <c r="H26" i="1" s="1"/>
  <c r="F8" i="1"/>
  <c r="O10" i="17"/>
  <c r="H31" i="1" s="1"/>
  <c r="F31" i="1"/>
  <c r="F46" i="1"/>
  <c r="O13" i="21"/>
  <c r="H44" i="1" s="1"/>
  <c r="F13" i="1"/>
  <c r="O9" i="20"/>
  <c r="H13" i="1" s="1"/>
  <c r="O7" i="38"/>
  <c r="H81" i="1" s="1"/>
  <c r="F81" i="1"/>
  <c r="F43" i="1"/>
  <c r="O12" i="32"/>
  <c r="H43" i="1" s="1"/>
  <c r="O13" i="25"/>
  <c r="H24" i="1" s="1"/>
  <c r="F24" i="1"/>
  <c r="F42" i="1"/>
  <c r="O18" i="22"/>
  <c r="H42" i="1" s="1"/>
  <c r="O11" i="23"/>
  <c r="H47" i="1" s="1"/>
  <c r="F47" i="1"/>
  <c r="O8" i="34"/>
  <c r="H80" i="1" s="1"/>
  <c r="F80" i="1"/>
  <c r="F9" i="1"/>
  <c r="O11" i="24"/>
  <c r="H9" i="1" s="1"/>
  <c r="O9" i="29"/>
  <c r="H76" i="1" s="1"/>
  <c r="F76" i="1"/>
  <c r="O11" i="11"/>
  <c r="H7" i="1" s="1"/>
  <c r="F7" i="1"/>
</calcChain>
</file>

<file path=xl/sharedStrings.xml><?xml version="1.0" encoding="utf-8"?>
<sst xmlns="http://schemas.openxmlformats.org/spreadsheetml/2006/main" count="1792" uniqueCount="109">
  <si>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</si>
  <si>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</si>
  <si>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</si>
  <si>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</si>
  <si>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</si>
  <si>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</si>
  <si>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</si>
  <si>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</si>
  <si>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</si>
  <si>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</si>
  <si>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</si>
  <si>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</si>
  <si>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</si>
  <si>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</si>
  <si>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</si>
  <si>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</si>
  <si>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</si>
  <si>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</si>
  <si>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</si>
  <si>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Unlimited</t>
  </si>
  <si>
    <t># 0f Targets</t>
  </si>
  <si>
    <t>ABRA UNLIMITED RANKING 2020</t>
  </si>
  <si>
    <t>Back to Ranking</t>
  </si>
  <si>
    <t>Kentucky</t>
  </si>
  <si>
    <t>ABRA FACTORY RANKING 2020</t>
  </si>
  <si>
    <t>Factory</t>
  </si>
  <si>
    <t xml:space="preserve">Factory </t>
  </si>
  <si>
    <t>Jerry Kendall</t>
  </si>
  <si>
    <t>New Haven KY</t>
  </si>
  <si>
    <t>Kyle Ashlock</t>
  </si>
  <si>
    <t>Joey Kimbrell</t>
  </si>
  <si>
    <t>Randy Kimbrell</t>
  </si>
  <si>
    <t>New Haven Ky</t>
  </si>
  <si>
    <t xml:space="preserve">Unlimited </t>
  </si>
  <si>
    <t>Adam Plummer</t>
  </si>
  <si>
    <t>New Haven</t>
  </si>
  <si>
    <t>John Plummer</t>
  </si>
  <si>
    <t>Jill Ashlock</t>
  </si>
  <si>
    <t>New Haven, KY</t>
  </si>
  <si>
    <t>Outlaw Hvy</t>
  </si>
  <si>
    <t>David Buckley</t>
  </si>
  <si>
    <t>Steve DuVall</t>
  </si>
  <si>
    <t>Don Wilson</t>
  </si>
  <si>
    <t>Katherine Blackard</t>
  </si>
  <si>
    <t>Michael Blackard</t>
  </si>
  <si>
    <t>Wilmore, KY</t>
  </si>
  <si>
    <t>ABRA OUTLAW HVY RANKING 2020</t>
  </si>
  <si>
    <t>ABRA OUTLAW LITE RANKING 2020</t>
  </si>
  <si>
    <t>Rick Hahn</t>
  </si>
  <si>
    <t>Outlaw Lite</t>
  </si>
  <si>
    <t xml:space="preserve">Outlaw Hvy </t>
  </si>
  <si>
    <t>Wilmore,KY</t>
  </si>
  <si>
    <t>Todd Wilson</t>
  </si>
  <si>
    <t>Foster Arvin</t>
  </si>
  <si>
    <t>Luke Carroll</t>
  </si>
  <si>
    <t>Art Shaffer</t>
  </si>
  <si>
    <t>Outlaw Lt</t>
  </si>
  <si>
    <t>Ann Tucker</t>
  </si>
  <si>
    <t>Jeff Riester</t>
  </si>
  <si>
    <t>John Gardner</t>
  </si>
  <si>
    <t>Joe Jarrell</t>
  </si>
  <si>
    <t>Thomas Murrell</t>
  </si>
  <si>
    <t>Tyler Dreaden</t>
  </si>
  <si>
    <t>Dan Persful</t>
  </si>
  <si>
    <t>Ryan Gray</t>
  </si>
  <si>
    <t>Rick Gray</t>
  </si>
  <si>
    <t>Jerry Kendal</t>
  </si>
  <si>
    <t>Joey Kmbrell</t>
  </si>
  <si>
    <t>Michael Wilson</t>
  </si>
  <si>
    <t>Micheal Wilson</t>
  </si>
  <si>
    <t>James Helmuth</t>
  </si>
  <si>
    <t>Mt. Sterling, KY</t>
  </si>
  <si>
    <t>Jamie Compton</t>
  </si>
  <si>
    <t>Jim Pierce</t>
  </si>
  <si>
    <t>Walley Smallwood</t>
  </si>
  <si>
    <t>Doug Gabbard</t>
  </si>
  <si>
    <t>Johhny Mathews</t>
  </si>
  <si>
    <t>Johnny Mathews</t>
  </si>
  <si>
    <t>Freddie Taylor</t>
  </si>
  <si>
    <t>John Goodin</t>
  </si>
  <si>
    <t>Steve Bogart</t>
  </si>
  <si>
    <t>Elizabeth Bogart</t>
  </si>
  <si>
    <t>Keith Northcutt</t>
  </si>
  <si>
    <t>Jim Starr</t>
  </si>
  <si>
    <t>Max Dixon</t>
  </si>
  <si>
    <t>Mike Wilson</t>
  </si>
  <si>
    <t>Larry Taylor</t>
  </si>
  <si>
    <t>Dean Dixon</t>
  </si>
  <si>
    <t>DNF</t>
  </si>
  <si>
    <t>Shawn Carroll</t>
  </si>
  <si>
    <t>Bill Smith</t>
  </si>
  <si>
    <t>Brad Patton</t>
  </si>
  <si>
    <t>Chris Bradley</t>
  </si>
  <si>
    <t>Cecil Combs</t>
  </si>
  <si>
    <t>Mathew Strong</t>
  </si>
  <si>
    <t>Mike Gross</t>
  </si>
  <si>
    <t>Jud Denniston</t>
  </si>
  <si>
    <t>David McGeorge</t>
  </si>
  <si>
    <t>Brandon Eversole</t>
  </si>
  <si>
    <t>Jon McGeorge</t>
  </si>
  <si>
    <t>Pedon Pelphrey</t>
  </si>
  <si>
    <t>Mason Whitaker</t>
  </si>
  <si>
    <t>Wallace Smallwood</t>
  </si>
  <si>
    <t>Jeromy  Viands</t>
  </si>
  <si>
    <t>Jeromy Viands</t>
  </si>
  <si>
    <t>Rick Powers</t>
  </si>
  <si>
    <t xml:space="preserve"> </t>
  </si>
  <si>
    <t>Ryan Grey</t>
  </si>
  <si>
    <t>Ulimited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</si>
</sst>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3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3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90"/>
  <sheetViews>
    <sheetView tabSelected="1" topLeftCell="A55" workbookViewId="0">
      <selection activeCell="K62" sqref="K62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45" bestFit="1" customWidth="1"/>
    <col min="4" max="4" width="15.7109375" style="8" bestFit="1" customWidth="1"/>
    <col min="5" max="5" width="16.140625" style="8" bestFit="1" customWidth="1"/>
    <col min="6" max="6" width="9.140625" style="17"/>
    <col min="7" max="7" width="9.140625" style="8"/>
    <col min="8" max="8" width="16.28515625" style="17" bestFit="1" customWidth="1"/>
  </cols>
  <sheetData>
    <row r="1" spans="1:8" x14ac:dyDescent="0.25">
      <c r="C1" s="28"/>
      <c r="D1" s="9"/>
      <c r="E1" s="9"/>
      <c r="G1" s="9"/>
    </row>
    <row r="2" spans="1:8" x14ac:dyDescent="0.25">
      <c r="A2" s="10"/>
      <c r="B2" s="10"/>
      <c r="C2" s="41"/>
      <c r="D2" s="10"/>
      <c r="E2" s="10"/>
      <c r="F2" s="15"/>
      <c r="G2" s="10"/>
      <c r="H2" s="15"/>
    </row>
    <row r="3" spans="1:8" ht="28.5" x14ac:dyDescent="0.45">
      <c r="A3" s="10"/>
      <c r="B3" s="10"/>
      <c r="C3" s="42" t="s">
        <v>24</v>
      </c>
      <c r="D3" s="10"/>
      <c r="E3" s="10"/>
      <c r="F3" s="15"/>
      <c r="G3" s="10"/>
      <c r="H3" s="15"/>
    </row>
    <row r="4" spans="1:8" ht="18.75" x14ac:dyDescent="0.3">
      <c r="A4" s="10"/>
      <c r="B4" s="10"/>
      <c r="C4" s="41"/>
      <c r="D4" s="14" t="s">
        <v>23</v>
      </c>
      <c r="E4" s="10"/>
      <c r="F4" s="15"/>
      <c r="G4" s="10"/>
      <c r="H4" s="15"/>
    </row>
    <row r="5" spans="1:8" x14ac:dyDescent="0.25">
      <c r="A5" s="10"/>
      <c r="B5" s="10"/>
      <c r="C5" s="41"/>
      <c r="D5" s="10"/>
      <c r="E5" s="10"/>
      <c r="F5" s="15"/>
      <c r="G5" s="10"/>
      <c r="H5" s="15"/>
    </row>
    <row r="6" spans="1:8" ht="18.75" x14ac:dyDescent="0.4">
      <c r="A6" s="11" t="s">
        <v>0</v>
      </c>
      <c r="B6" s="11" t="s">
        <v>1</v>
      </c>
      <c r="C6" s="43" t="s">
        <v>2</v>
      </c>
      <c r="D6" s="11" t="s">
        <v>20</v>
      </c>
      <c r="E6" s="11" t="s">
        <v>16</v>
      </c>
      <c r="F6" s="16" t="s">
        <v>17</v>
      </c>
      <c r="G6" s="11" t="s">
        <v>14</v>
      </c>
      <c r="H6" s="16" t="s">
        <v>18</v>
      </c>
    </row>
    <row r="7" spans="1:8" x14ac:dyDescent="0.25">
      <c r="A7" s="8">
        <v>1</v>
      </c>
      <c r="B7" s="8" t="s">
        <v>25</v>
      </c>
      <c r="C7" s="30" t="s">
        <v>27</v>
      </c>
      <c r="D7" s="9">
        <f>SUM('Jerry Kendall'!K11)</f>
        <v>24</v>
      </c>
      <c r="E7" s="9">
        <f>SUM('Jerry Kendall'!L11)</f>
        <v>4254.0020000000004</v>
      </c>
      <c r="F7" s="17">
        <f>SUM('Jerry Kendall'!M11)</f>
        <v>177.25008333333335</v>
      </c>
      <c r="G7" s="9">
        <f>SUM('Jerry Kendall'!N11)</f>
        <v>80</v>
      </c>
      <c r="H7" s="17">
        <f>SUM('Jerry Kendall'!O11)</f>
        <v>257.25008333333335</v>
      </c>
    </row>
    <row r="8" spans="1:8" x14ac:dyDescent="0.25">
      <c r="A8" s="8">
        <v>2</v>
      </c>
      <c r="B8" s="8" t="s">
        <v>25</v>
      </c>
      <c r="C8" s="29" t="s">
        <v>29</v>
      </c>
      <c r="D8" s="9">
        <f>SUM('Kyle Ashlock'!K11)</f>
        <v>21</v>
      </c>
      <c r="E8" s="9">
        <f>SUM('Kyle Ashlock'!L11)</f>
        <v>3752.0010000000002</v>
      </c>
      <c r="F8" s="17">
        <f>SUM('Kyle Ashlock'!M11)</f>
        <v>178.66671428571431</v>
      </c>
      <c r="G8" s="9">
        <f>SUM('Kyle Ashlock'!N11)</f>
        <v>59</v>
      </c>
      <c r="H8" s="17">
        <f>SUM('Kyle Ashlock'!O11)</f>
        <v>237.66671428571431</v>
      </c>
    </row>
    <row r="9" spans="1:8" x14ac:dyDescent="0.25">
      <c r="A9" s="8">
        <v>3</v>
      </c>
      <c r="B9" s="8" t="s">
        <v>25</v>
      </c>
      <c r="C9" s="29" t="s">
        <v>43</v>
      </c>
      <c r="D9" s="9">
        <f>SUM('Katherine Blackard'!K11)</f>
        <v>34</v>
      </c>
      <c r="E9" s="9">
        <f>SUM('Katherine Blackard'!L11)</f>
        <v>5671</v>
      </c>
      <c r="F9" s="17">
        <f>SUM('Katherine Blackard'!M11)</f>
        <v>166.79411764705881</v>
      </c>
      <c r="G9" s="9">
        <f>SUM('Katherine Blackard'!N11)</f>
        <v>52</v>
      </c>
      <c r="H9" s="17">
        <f>SUM('Katherine Blackard'!O11)</f>
        <v>218.79411764705881</v>
      </c>
    </row>
    <row r="10" spans="1:8" x14ac:dyDescent="0.25">
      <c r="A10" s="8">
        <v>4</v>
      </c>
      <c r="B10" s="8" t="s">
        <v>25</v>
      </c>
      <c r="C10" s="29" t="s">
        <v>30</v>
      </c>
      <c r="D10" s="9">
        <f>SUM('Joey Kimbrell'!K13)</f>
        <v>27</v>
      </c>
      <c r="E10" s="9">
        <f>SUM('Joey Kimbrell'!L13)</f>
        <v>3766</v>
      </c>
      <c r="F10" s="17">
        <f>SUM('Joey Kimbrell'!M13)</f>
        <v>139.4814814814815</v>
      </c>
      <c r="G10" s="9">
        <f>SUM('Joey Kimbrell'!N13)</f>
        <v>29</v>
      </c>
      <c r="H10" s="17">
        <f>SUM('Joey Kimbrell'!O13)</f>
        <v>168.4814814814815</v>
      </c>
    </row>
    <row r="11" spans="1:8" x14ac:dyDescent="0.25">
      <c r="A11" s="46"/>
      <c r="B11" s="46"/>
      <c r="C11" s="47"/>
      <c r="D11" s="48"/>
      <c r="E11" s="48"/>
      <c r="F11" s="49"/>
      <c r="G11" s="48"/>
      <c r="H11" s="49"/>
    </row>
    <row r="12" spans="1:8" x14ac:dyDescent="0.25">
      <c r="A12" s="8">
        <v>5</v>
      </c>
      <c r="B12" s="8" t="s">
        <v>25</v>
      </c>
      <c r="C12" s="29" t="s">
        <v>78</v>
      </c>
      <c r="D12" s="9">
        <f>SUM('Freddy Taylor'!K5)</f>
        <v>4</v>
      </c>
      <c r="E12" s="9">
        <f>SUM('Freddy Taylor'!L5)</f>
        <v>722</v>
      </c>
      <c r="F12" s="17">
        <f>SUM('Freddy Taylor'!M5)</f>
        <v>180.5</v>
      </c>
      <c r="G12" s="9">
        <f>SUM('Freddy Taylor'!N5)</f>
        <v>11</v>
      </c>
      <c r="H12" s="17">
        <f>SUM('Freddy Taylor'!O5)</f>
        <v>191.5</v>
      </c>
    </row>
    <row r="13" spans="1:8" x14ac:dyDescent="0.25">
      <c r="A13" s="8">
        <v>6</v>
      </c>
      <c r="B13" s="8" t="s">
        <v>25</v>
      </c>
      <c r="C13" s="29" t="s">
        <v>31</v>
      </c>
      <c r="D13" s="9">
        <f>SUM('Randy Kimbrell'!K9)</f>
        <v>15</v>
      </c>
      <c r="E13" s="9">
        <f>SUM('Randy Kimbrell'!L9)</f>
        <v>2110</v>
      </c>
      <c r="F13" s="17">
        <f>SUM('Randy Kimbrell'!M9)</f>
        <v>140.66666666666666</v>
      </c>
      <c r="G13" s="9">
        <f>SUM('Randy Kimbrell'!N9)</f>
        <v>17</v>
      </c>
      <c r="H13" s="17">
        <f>SUM('Randy Kimbrell'!O9)</f>
        <v>157.66666666666666</v>
      </c>
    </row>
    <row r="14" spans="1:8" x14ac:dyDescent="0.25">
      <c r="A14" s="8">
        <v>7</v>
      </c>
      <c r="B14" s="8" t="s">
        <v>25</v>
      </c>
      <c r="C14" s="29" t="s">
        <v>79</v>
      </c>
      <c r="D14" s="9">
        <f>SUM('John Goodin'!K5)</f>
        <v>4</v>
      </c>
      <c r="E14" s="9">
        <f>SUM('John Goodin'!L5)</f>
        <v>573</v>
      </c>
      <c r="F14" s="17">
        <f>SUM('John Goodin'!M5)</f>
        <v>143.25</v>
      </c>
      <c r="G14" s="9">
        <f>SUM('John Goodin'!N5)</f>
        <v>3</v>
      </c>
      <c r="H14" s="17">
        <f>SUM('John Goodin'!O5)</f>
        <v>146.25</v>
      </c>
    </row>
    <row r="15" spans="1:8" x14ac:dyDescent="0.25">
      <c r="A15" s="8">
        <v>8</v>
      </c>
      <c r="B15" s="8" t="s">
        <v>25</v>
      </c>
      <c r="C15" s="29" t="s">
        <v>80</v>
      </c>
      <c r="D15" s="9">
        <f>SUM('Steve Bogart'!K5)</f>
        <v>4</v>
      </c>
      <c r="E15" s="9">
        <f>SUM('Steve Bogart'!L5)</f>
        <v>290</v>
      </c>
      <c r="F15" s="17">
        <f>SUM('Steve Bogart'!M5)</f>
        <v>72.5</v>
      </c>
      <c r="G15" s="9">
        <f>SUM('Steve Bogart'!N5)</f>
        <v>2</v>
      </c>
      <c r="H15" s="17">
        <f>SUM('Steve Bogart'!O5)</f>
        <v>74.5</v>
      </c>
    </row>
    <row r="16" spans="1:8" x14ac:dyDescent="0.25">
      <c r="A16" s="8">
        <v>9</v>
      </c>
      <c r="B16" s="8" t="s">
        <v>25</v>
      </c>
      <c r="C16" s="29" t="s">
        <v>81</v>
      </c>
      <c r="D16" s="9">
        <f>SUM('Elizabeth Bogart'!K5)</f>
        <v>4</v>
      </c>
      <c r="E16" s="9">
        <f>SUM('Elizabeth Bogart'!L5)</f>
        <v>154</v>
      </c>
      <c r="F16" s="17">
        <f>SUM('Elizabeth Bogart'!M5)</f>
        <v>38.5</v>
      </c>
      <c r="G16" s="9">
        <f>SUM('Elizabeth Bogart'!N5)</f>
        <v>2</v>
      </c>
      <c r="H16" s="17">
        <f>SUM('Elizabeth Bogart'!O5)</f>
        <v>40.5</v>
      </c>
    </row>
    <row r="17" spans="1:8" x14ac:dyDescent="0.25">
      <c r="C17" s="44"/>
      <c r="D17" s="9"/>
      <c r="E17" s="9"/>
      <c r="G17" s="9"/>
    </row>
    <row r="18" spans="1:8" x14ac:dyDescent="0.25">
      <c r="A18" s="10"/>
      <c r="B18" s="10"/>
      <c r="C18" s="41"/>
      <c r="D18" s="10"/>
      <c r="E18" s="10"/>
      <c r="F18" s="15"/>
      <c r="G18" s="10"/>
      <c r="H18" s="15"/>
    </row>
    <row r="19" spans="1:8" ht="28.5" x14ac:dyDescent="0.45">
      <c r="A19" s="10"/>
      <c r="B19" s="10"/>
      <c r="C19" s="42" t="s">
        <v>21</v>
      </c>
      <c r="D19" s="10"/>
      <c r="E19" s="10"/>
      <c r="F19" s="15"/>
      <c r="G19" s="10"/>
      <c r="H19" s="15"/>
    </row>
    <row r="20" spans="1:8" ht="18.75" x14ac:dyDescent="0.3">
      <c r="A20" s="10"/>
      <c r="B20" s="10"/>
      <c r="C20" s="41"/>
      <c r="D20" s="14" t="s">
        <v>23</v>
      </c>
      <c r="E20" s="10"/>
      <c r="F20" s="15"/>
      <c r="G20" s="10"/>
      <c r="H20" s="15"/>
    </row>
    <row r="21" spans="1:8" x14ac:dyDescent="0.25">
      <c r="A21" s="10"/>
      <c r="B21" s="10"/>
      <c r="C21" s="41"/>
      <c r="D21" s="10"/>
      <c r="E21" s="10"/>
      <c r="F21" s="15"/>
      <c r="G21" s="10"/>
      <c r="H21" s="15"/>
    </row>
    <row r="22" spans="1:8" ht="10.5" customHeight="1" x14ac:dyDescent="0.25">
      <c r="A22" s="10"/>
      <c r="B22" s="10"/>
      <c r="C22" s="41"/>
      <c r="D22" s="10"/>
      <c r="E22" s="10"/>
      <c r="F22" s="15"/>
      <c r="G22" s="10"/>
      <c r="H22" s="15"/>
    </row>
    <row r="23" spans="1:8" ht="18.75" x14ac:dyDescent="0.4">
      <c r="A23" s="11" t="s">
        <v>0</v>
      </c>
      <c r="B23" s="11" t="s">
        <v>1</v>
      </c>
      <c r="C23" s="43" t="s">
        <v>2</v>
      </c>
      <c r="D23" s="11" t="s">
        <v>20</v>
      </c>
      <c r="E23" s="11" t="s">
        <v>16</v>
      </c>
      <c r="F23" s="16" t="s">
        <v>17</v>
      </c>
      <c r="G23" s="11" t="s">
        <v>14</v>
      </c>
      <c r="H23" s="16" t="s">
        <v>18</v>
      </c>
    </row>
    <row r="24" spans="1:8" x14ac:dyDescent="0.25">
      <c r="A24" s="8">
        <v>1</v>
      </c>
      <c r="B24" s="8" t="s">
        <v>19</v>
      </c>
      <c r="C24" s="31" t="s">
        <v>44</v>
      </c>
      <c r="D24" s="9">
        <f>SUM('Michael Blackard'!K13)</f>
        <v>38</v>
      </c>
      <c r="E24" s="9">
        <f>SUM('Michael Blackard'!L13)</f>
        <v>7094.0010000000002</v>
      </c>
      <c r="F24" s="17">
        <f>SUM('Michael Blackard'!M13)</f>
        <v>186.68423684210526</v>
      </c>
      <c r="G24" s="9">
        <f>SUM('Michael Blackard'!N13)</f>
        <v>62</v>
      </c>
      <c r="H24" s="17">
        <f>SUM('Michael Blackard'!O13)</f>
        <v>248.68423684210526</v>
      </c>
    </row>
    <row r="25" spans="1:8" x14ac:dyDescent="0.25">
      <c r="A25" s="8">
        <v>2</v>
      </c>
      <c r="B25" s="8" t="s">
        <v>19</v>
      </c>
      <c r="C25" s="28" t="s">
        <v>36</v>
      </c>
      <c r="D25" s="9">
        <f>SUM('John Plummer'!K11)</f>
        <v>26</v>
      </c>
      <c r="E25" s="9">
        <f>SUM('John Plummer'!L11)</f>
        <v>4822</v>
      </c>
      <c r="F25" s="17">
        <f>SUM('John Plummer'!M11)</f>
        <v>185.46153846153845</v>
      </c>
      <c r="G25" s="9">
        <f>SUM('John Plummer'!N11)</f>
        <v>41</v>
      </c>
      <c r="H25" s="17">
        <f>SUM('John Plummer'!O11)</f>
        <v>226.46153846153845</v>
      </c>
    </row>
    <row r="26" spans="1:8" x14ac:dyDescent="0.25">
      <c r="A26" s="8">
        <v>3</v>
      </c>
      <c r="B26" s="8" t="s">
        <v>19</v>
      </c>
      <c r="C26" s="28" t="s">
        <v>57</v>
      </c>
      <c r="D26" s="9">
        <f>SUM('Ann Tucker'!K11)</f>
        <v>30</v>
      </c>
      <c r="E26" s="9">
        <f>SUM('Ann Tucker'!L11)</f>
        <v>5466.0010000000002</v>
      </c>
      <c r="F26" s="17">
        <f>SUM('Ann Tucker'!M11)</f>
        <v>182.20003333333335</v>
      </c>
      <c r="G26" s="9">
        <f>SUM('Ann Tucker'!N11)</f>
        <v>38</v>
      </c>
      <c r="H26" s="17">
        <f>SUM('Ann Tucker'!O11)</f>
        <v>220.20003333333335</v>
      </c>
    </row>
    <row r="27" spans="1:8" x14ac:dyDescent="0.25">
      <c r="A27" s="46"/>
      <c r="B27" s="46"/>
      <c r="C27" s="50"/>
      <c r="D27" s="48"/>
      <c r="E27" s="48"/>
      <c r="F27" s="49"/>
      <c r="G27" s="48"/>
      <c r="H27" s="49"/>
    </row>
    <row r="28" spans="1:8" x14ac:dyDescent="0.25">
      <c r="A28" s="8">
        <v>4</v>
      </c>
      <c r="B28" s="8" t="s">
        <v>19</v>
      </c>
      <c r="C28" s="28" t="s">
        <v>103</v>
      </c>
      <c r="D28" s="9">
        <f>SUM('Jeromy Viands'!K8)</f>
        <v>15</v>
      </c>
      <c r="E28" s="9">
        <f>SUM('Jeromy Viands'!L8)</f>
        <v>2900.0011</v>
      </c>
      <c r="F28" s="17">
        <f>SUM('Jeromy Viands'!M8)</f>
        <v>193.33340666666666</v>
      </c>
      <c r="G28" s="9">
        <f>SUM('Jeromy Viands'!N8)</f>
        <v>40</v>
      </c>
      <c r="H28" s="17">
        <f>SUM('Jeromy Viands'!O8)</f>
        <v>233.33340666666666</v>
      </c>
    </row>
    <row r="29" spans="1:8" x14ac:dyDescent="0.25">
      <c r="A29" s="8">
        <v>5</v>
      </c>
      <c r="B29" s="8" t="s">
        <v>19</v>
      </c>
      <c r="C29" s="28" t="s">
        <v>82</v>
      </c>
      <c r="D29" s="9">
        <f>SUM('Keith Northcutt'!K8)</f>
        <v>16</v>
      </c>
      <c r="E29" s="9">
        <f>SUM('Keith Northcutt'!L8)</f>
        <v>3076</v>
      </c>
      <c r="F29" s="17">
        <f>SUM('Keith Northcutt'!M8)</f>
        <v>192.25</v>
      </c>
      <c r="G29" s="9">
        <f>SUM('Keith Northcutt'!N8)</f>
        <v>34</v>
      </c>
      <c r="H29" s="17">
        <f>SUM('Keith Northcutt'!O8)</f>
        <v>226.25</v>
      </c>
    </row>
    <row r="30" spans="1:8" x14ac:dyDescent="0.25">
      <c r="A30" s="8">
        <v>6</v>
      </c>
      <c r="B30" s="8" t="s">
        <v>19</v>
      </c>
      <c r="C30" s="28" t="s">
        <v>55</v>
      </c>
      <c r="D30" s="9">
        <f>SUM('Art Shaffer'!K19)</f>
        <v>10</v>
      </c>
      <c r="E30" s="9">
        <f>SUM('Art Shaffer'!L19)</f>
        <v>1901.001</v>
      </c>
      <c r="F30" s="17">
        <f>SUM('Art Shaffer'!M19)</f>
        <v>190.1001</v>
      </c>
      <c r="G30" s="9">
        <f>SUM('Art Shaffer'!N19)</f>
        <v>27</v>
      </c>
      <c r="H30" s="17">
        <f>SUM('Art Shaffer'!O19)</f>
        <v>217.1001</v>
      </c>
    </row>
    <row r="31" spans="1:8" x14ac:dyDescent="0.25">
      <c r="A31" s="8">
        <v>7</v>
      </c>
      <c r="B31" s="8" t="s">
        <v>19</v>
      </c>
      <c r="C31" s="31" t="s">
        <v>37</v>
      </c>
      <c r="D31" s="9">
        <f>SUM('Jill Ashlock'!K10)</f>
        <v>18</v>
      </c>
      <c r="E31" s="9">
        <f>SUM('Jill Ashlock'!L10)</f>
        <v>3274</v>
      </c>
      <c r="F31" s="17">
        <f>SUM('Jill Ashlock'!M10)</f>
        <v>181.88888888888889</v>
      </c>
      <c r="G31" s="9">
        <f>SUM('Jill Ashlock'!N10)</f>
        <v>29</v>
      </c>
      <c r="H31" s="17">
        <f>SUM('Jill Ashlock'!O10)</f>
        <v>210.88888888888889</v>
      </c>
    </row>
    <row r="32" spans="1:8" x14ac:dyDescent="0.25">
      <c r="A32" s="8">
        <v>8</v>
      </c>
      <c r="B32" s="8" t="s">
        <v>19</v>
      </c>
      <c r="C32" s="28" t="s">
        <v>83</v>
      </c>
      <c r="D32" s="9">
        <f>SUM('Jim Starr'!K20)</f>
        <v>4</v>
      </c>
      <c r="E32" s="9">
        <f>SUM('Jim Starr'!L20)</f>
        <v>772</v>
      </c>
      <c r="F32" s="17">
        <f>SUM('Jim Starr'!M20)</f>
        <v>193</v>
      </c>
      <c r="G32" s="9">
        <f>SUM('Jim Starr'!N20)</f>
        <v>13</v>
      </c>
      <c r="H32" s="17">
        <f>SUM('Jim Starr'!O20)</f>
        <v>206</v>
      </c>
    </row>
    <row r="33" spans="1:8 16384:16384" x14ac:dyDescent="0.25">
      <c r="A33" s="8">
        <v>9</v>
      </c>
      <c r="B33" s="8" t="s">
        <v>19</v>
      </c>
      <c r="C33" s="31" t="s">
        <v>34</v>
      </c>
      <c r="D33" s="9">
        <f>SUM('Adam Plummer'!K7)</f>
        <v>9</v>
      </c>
      <c r="E33" s="9">
        <f>SUM('Adam Plummer'!L7)</f>
        <v>1632</v>
      </c>
      <c r="F33" s="17">
        <f>SUM('Adam Plummer'!M7)</f>
        <v>181.33333333333334</v>
      </c>
      <c r="G33" s="9">
        <f>SUM('Adam Plummer'!N7)</f>
        <v>16</v>
      </c>
      <c r="H33" s="17">
        <f>SUM('Adam Plummer'!O7)</f>
        <v>197.33333333333334</v>
      </c>
    </row>
    <row r="34" spans="1:8 16384:16384" x14ac:dyDescent="0.25">
      <c r="A34" s="8">
        <v>10</v>
      </c>
      <c r="B34" s="8" t="s">
        <v>19</v>
      </c>
      <c r="C34" s="28" t="s">
        <v>87</v>
      </c>
      <c r="D34" s="9">
        <f>SUM('Dean Dixon'!K5)</f>
        <v>6</v>
      </c>
      <c r="E34" s="9">
        <f>SUM('Dean Dixon'!L5)</f>
        <v>1084</v>
      </c>
      <c r="F34" s="17">
        <f>SUM('Dean Dixon'!M5)</f>
        <v>180.66666666666666</v>
      </c>
      <c r="G34" s="9">
        <f>SUM('Dean Dixon'!N5)</f>
        <v>4</v>
      </c>
      <c r="H34" s="17">
        <f>SUM('Dean Dixon'!O5)</f>
        <v>184.66666666666666</v>
      </c>
    </row>
    <row r="35" spans="1:8 16384:16384" x14ac:dyDescent="0.25">
      <c r="A35" s="8">
        <v>11</v>
      </c>
      <c r="B35" s="8" t="s">
        <v>19</v>
      </c>
      <c r="C35" s="28" t="s">
        <v>62</v>
      </c>
      <c r="D35" s="9">
        <f>SUM('Tyler Dreaden'!K5)</f>
        <v>4</v>
      </c>
      <c r="E35" s="9">
        <f>SUM('Tyler Dreaden'!L5)</f>
        <v>648</v>
      </c>
      <c r="F35" s="17">
        <f>SUM('Tyler Dreaden'!M5)</f>
        <v>162</v>
      </c>
      <c r="G35" s="9">
        <f>SUM('Tyler Dreaden'!N5)</f>
        <v>3</v>
      </c>
      <c r="H35" s="17">
        <f>SUM('Tyler Dreaden'!O5)</f>
        <v>165</v>
      </c>
    </row>
    <row r="37" spans="1:8 16384:16384" x14ac:dyDescent="0.25">
      <c r="A37" s="10"/>
      <c r="B37" s="10"/>
      <c r="C37" s="41"/>
      <c r="D37" s="10"/>
      <c r="E37" s="10"/>
      <c r="F37" s="15"/>
      <c r="G37" s="10"/>
      <c r="H37" s="15"/>
    </row>
    <row r="38" spans="1:8 16384:16384" ht="28.5" x14ac:dyDescent="0.45">
      <c r="A38" s="10"/>
      <c r="B38" s="10"/>
      <c r="C38" s="42" t="s">
        <v>46</v>
      </c>
      <c r="D38" s="10"/>
      <c r="E38" s="10"/>
      <c r="F38" s="15"/>
      <c r="G38" s="10"/>
      <c r="H38" s="15"/>
    </row>
    <row r="39" spans="1:8 16384:16384" ht="18.75" x14ac:dyDescent="0.3">
      <c r="A39" s="10"/>
      <c r="B39" s="10"/>
      <c r="C39" s="41"/>
      <c r="D39" s="14" t="s">
        <v>23</v>
      </c>
      <c r="E39" s="10"/>
      <c r="F39" s="15"/>
      <c r="G39" s="10"/>
      <c r="H39" s="15"/>
    </row>
    <row r="40" spans="1:8 16384:16384" x14ac:dyDescent="0.25">
      <c r="A40" s="10"/>
      <c r="B40" s="10"/>
      <c r="C40" s="41"/>
      <c r="D40" s="10"/>
      <c r="E40" s="10"/>
      <c r="F40" s="15"/>
      <c r="G40" s="10"/>
      <c r="H40" s="15"/>
    </row>
    <row r="41" spans="1:8 16384:16384" ht="18.75" x14ac:dyDescent="0.4">
      <c r="A41" s="11" t="s">
        <v>0</v>
      </c>
      <c r="B41" s="11" t="s">
        <v>1</v>
      </c>
      <c r="C41" s="43" t="s">
        <v>2</v>
      </c>
      <c r="D41" s="11" t="s">
        <v>20</v>
      </c>
      <c r="E41" s="11" t="s">
        <v>16</v>
      </c>
      <c r="F41" s="16" t="s">
        <v>17</v>
      </c>
      <c r="G41" s="11" t="s">
        <v>14</v>
      </c>
      <c r="H41" s="16" t="s">
        <v>18</v>
      </c>
    </row>
    <row r="42" spans="1:8 16384:16384" x14ac:dyDescent="0.25">
      <c r="A42" s="8">
        <v>1</v>
      </c>
      <c r="B42" s="8" t="s">
        <v>39</v>
      </c>
      <c r="C42" s="31" t="s">
        <v>41</v>
      </c>
      <c r="D42" s="9">
        <f>SUM('Steve DuVall'!K18)</f>
        <v>55</v>
      </c>
      <c r="E42" s="9">
        <f>SUM('Steve DuVall'!L18)</f>
        <v>10801.004000000001</v>
      </c>
      <c r="F42" s="17">
        <f>SUM('Steve DuVall'!M18)</f>
        <v>196.38189090909091</v>
      </c>
      <c r="G42" s="9">
        <f>SUM('Steve DuVall'!N18)</f>
        <v>118</v>
      </c>
      <c r="H42" s="17">
        <f>SUM('Steve DuVall'!O18)</f>
        <v>314.38189090909088</v>
      </c>
    </row>
    <row r="43" spans="1:8 16384:16384" x14ac:dyDescent="0.25">
      <c r="A43" s="8">
        <v>2</v>
      </c>
      <c r="B43" s="8" t="s">
        <v>39</v>
      </c>
      <c r="C43" s="31" t="s">
        <v>58</v>
      </c>
      <c r="D43" s="9">
        <f>SUM('Jeff Riester'!K12)</f>
        <v>34</v>
      </c>
      <c r="E43" s="9">
        <f>SUM('Jeff Riester'!L12)</f>
        <v>6685.005000000001</v>
      </c>
      <c r="F43" s="17">
        <f>SUM('Jeff Riester'!M12)</f>
        <v>196.61779411764709</v>
      </c>
      <c r="G43" s="9">
        <f>SUM('Jeff Riester'!N12)</f>
        <v>63</v>
      </c>
      <c r="H43" s="17">
        <f>SUM('Jeff Riester'!O12)</f>
        <v>259.61779411764712</v>
      </c>
    </row>
    <row r="44" spans="1:8 16384:16384" x14ac:dyDescent="0.25">
      <c r="A44" s="8">
        <v>3</v>
      </c>
      <c r="B44" s="8" t="s">
        <v>39</v>
      </c>
      <c r="C44" s="31" t="s">
        <v>40</v>
      </c>
      <c r="D44" s="9">
        <f>SUM('David Buckley'!K13)</f>
        <v>38</v>
      </c>
      <c r="E44" s="9">
        <f>SUM('David Buckley'!L13)</f>
        <v>7428.0010000000002</v>
      </c>
      <c r="F44" s="17">
        <f>SUM('David Buckley'!M13)</f>
        <v>195.47371052631578</v>
      </c>
      <c r="G44" s="9">
        <f>SUM('David Buckley'!N13)</f>
        <v>49</v>
      </c>
      <c r="H44" s="17">
        <f>SUM('David Buckley'!O13)</f>
        <v>244.47371052631578</v>
      </c>
    </row>
    <row r="45" spans="1:8 16384:16384" x14ac:dyDescent="0.25">
      <c r="A45" s="8">
        <v>4</v>
      </c>
      <c r="B45" s="8" t="s">
        <v>39</v>
      </c>
      <c r="C45" s="31" t="s">
        <v>68</v>
      </c>
      <c r="D45" s="9">
        <f>SUM('Michael Wilson'!K12)</f>
        <v>28</v>
      </c>
      <c r="E45" s="9">
        <f>SUM('Michael Wilson'!L12)</f>
        <v>5378</v>
      </c>
      <c r="F45" s="17">
        <f>SUM('Michael Wilson'!M12)</f>
        <v>192.07142857142858</v>
      </c>
      <c r="G45" s="9">
        <f>SUM('Michael Wilson'!N12)</f>
        <v>47</v>
      </c>
      <c r="H45" s="17">
        <f>SUM('Michael Wilson'!O12)</f>
        <v>239.07142857142858</v>
      </c>
    </row>
    <row r="46" spans="1:8 16384:16384" x14ac:dyDescent="0.25">
      <c r="A46" s="8">
        <v>5</v>
      </c>
      <c r="B46" s="8" t="s">
        <v>39</v>
      </c>
      <c r="C46" s="31" t="s">
        <v>53</v>
      </c>
      <c r="D46" s="9">
        <f>SUM('Foster Arvin'!K12)</f>
        <v>34</v>
      </c>
      <c r="E46" s="9">
        <f>SUM('Foster Arvin'!L12)</f>
        <v>6608</v>
      </c>
      <c r="F46" s="17">
        <f>SUM('Foster Arvin'!M12)</f>
        <v>194.35294117647058</v>
      </c>
      <c r="G46" s="9">
        <f>SUM('Foster Arvin'!N12)</f>
        <v>24</v>
      </c>
      <c r="H46" s="17">
        <f>SUM('Foster Arvin'!O12)</f>
        <v>218.35294117647058</v>
      </c>
      <c r="XFD46" s="9"/>
    </row>
    <row r="47" spans="1:8 16384:16384" x14ac:dyDescent="0.25">
      <c r="A47" s="8">
        <v>6</v>
      </c>
      <c r="B47" s="8" t="s">
        <v>39</v>
      </c>
      <c r="C47" s="31" t="s">
        <v>42</v>
      </c>
      <c r="D47" s="9">
        <f>SUM('Don Wilson'!K11)</f>
        <v>30</v>
      </c>
      <c r="E47" s="9">
        <f>SUM('Don Wilson'!L11)</f>
        <v>5776</v>
      </c>
      <c r="F47" s="17">
        <f>SUM('Don Wilson'!M11)</f>
        <v>192.53333333333333</v>
      </c>
      <c r="G47" s="9">
        <f>SUM('Don Wilson'!N11)</f>
        <v>20</v>
      </c>
      <c r="H47" s="17">
        <f>SUM('Don Wilson'!O11)</f>
        <v>212.53333333333333</v>
      </c>
      <c r="XFD47" s="9"/>
    </row>
    <row r="48" spans="1:8 16384:16384" x14ac:dyDescent="0.25">
      <c r="A48" s="46"/>
      <c r="B48" s="46"/>
      <c r="C48" s="50"/>
      <c r="D48" s="48"/>
      <c r="E48" s="48"/>
      <c r="F48" s="49"/>
      <c r="G48" s="48"/>
      <c r="H48" s="49"/>
      <c r="XFD48" s="9"/>
    </row>
    <row r="49" spans="1:8 16384:16384" x14ac:dyDescent="0.25">
      <c r="A49" s="8">
        <v>7</v>
      </c>
      <c r="B49" s="8" t="s">
        <v>39</v>
      </c>
      <c r="C49" s="31" t="s">
        <v>52</v>
      </c>
      <c r="D49" s="9">
        <f>SUM('Todd Wilson'!K7)</f>
        <v>14</v>
      </c>
      <c r="E49" s="9">
        <f>SUM('Todd Wilson'!L7)</f>
        <v>2729</v>
      </c>
      <c r="F49" s="17">
        <f>SUM('Todd Wilson'!M7)</f>
        <v>194.92857142857142</v>
      </c>
      <c r="G49" s="9">
        <f>SUM('Todd Wilson'!N7)</f>
        <v>16</v>
      </c>
      <c r="H49" s="17">
        <f>SUM('Todd Wilson'!O7)</f>
        <v>210.92857142857142</v>
      </c>
      <c r="XFD49" s="9"/>
    </row>
    <row r="50" spans="1:8 16384:16384" x14ac:dyDescent="0.25">
      <c r="A50" s="8">
        <v>8</v>
      </c>
      <c r="B50" s="8" t="s">
        <v>39</v>
      </c>
      <c r="C50" s="31" t="s">
        <v>90</v>
      </c>
      <c r="D50" s="9">
        <f>SUM('Bill Smith'!K5)</f>
        <v>4</v>
      </c>
      <c r="E50" s="9">
        <f>SUM('Bill Smith'!L5)</f>
        <v>794.00099999999998</v>
      </c>
      <c r="F50" s="17">
        <f>SUM('Bill Smith'!M5)</f>
        <v>198.50024999999999</v>
      </c>
      <c r="G50" s="9">
        <f>SUM('Bill Smith'!N5)</f>
        <v>8</v>
      </c>
      <c r="H50" s="17">
        <f>SUM('Bill Smith'!O5)</f>
        <v>206.50024999999999</v>
      </c>
      <c r="XFD50" s="9"/>
    </row>
    <row r="51" spans="1:8 16384:16384" x14ac:dyDescent="0.25">
      <c r="A51" s="8">
        <v>9</v>
      </c>
      <c r="B51" s="8" t="s">
        <v>39</v>
      </c>
      <c r="C51" s="31" t="s">
        <v>89</v>
      </c>
      <c r="D51" s="9">
        <f>SUM('Shawn Carroll'!K5)</f>
        <v>4</v>
      </c>
      <c r="E51" s="9">
        <f>SUM('Shawn Carroll'!L5)</f>
        <v>796.00099999999998</v>
      </c>
      <c r="F51" s="17">
        <f>SUM('Shawn Carroll'!M5)</f>
        <v>199.00024999999999</v>
      </c>
      <c r="G51" s="9">
        <f>SUM('Shawn Carroll'!N5)</f>
        <v>7</v>
      </c>
      <c r="H51" s="17">
        <f>SUM('Shawn Carroll'!O5)</f>
        <v>206.00024999999999</v>
      </c>
      <c r="XFD51" s="9"/>
    </row>
    <row r="52" spans="1:8 16384:16384" x14ac:dyDescent="0.25">
      <c r="A52" s="8">
        <v>10</v>
      </c>
      <c r="B52" s="8" t="s">
        <v>39</v>
      </c>
      <c r="C52" s="31" t="s">
        <v>60</v>
      </c>
      <c r="D52" s="9">
        <f>SUM('Joe Jarrell'!K19)</f>
        <v>4</v>
      </c>
      <c r="E52" s="9">
        <f>SUM('Joe Jarrell'!L19)</f>
        <v>791</v>
      </c>
      <c r="F52" s="17">
        <f>SUM('Joe Jarrell'!M19)</f>
        <v>197.75</v>
      </c>
      <c r="G52" s="9">
        <f>SUM('Joe Jarrell'!N19)</f>
        <v>6</v>
      </c>
      <c r="H52" s="17">
        <f>SUM('Joe Jarrell'!O19)</f>
        <v>203.75</v>
      </c>
      <c r="XFD52" s="9"/>
    </row>
    <row r="53" spans="1:8 16384:16384" x14ac:dyDescent="0.25">
      <c r="A53" s="8">
        <v>11</v>
      </c>
      <c r="B53" s="8" t="s">
        <v>39</v>
      </c>
      <c r="C53" s="31" t="s">
        <v>83</v>
      </c>
      <c r="D53" s="9">
        <f>SUM('Jim Starr'!K5)</f>
        <v>4</v>
      </c>
      <c r="E53" s="9">
        <f>SUM('Jim Starr'!L5)</f>
        <v>789</v>
      </c>
      <c r="F53" s="17">
        <f>SUM('Jim Starr'!M5)</f>
        <v>197.25</v>
      </c>
      <c r="G53" s="9">
        <f>SUM('Jim Starr'!N5)</f>
        <v>5</v>
      </c>
      <c r="H53" s="17">
        <f>SUM('Jim Starr'!O5)</f>
        <v>202.25</v>
      </c>
      <c r="XFD53" s="9"/>
    </row>
    <row r="54" spans="1:8 16384:16384" x14ac:dyDescent="0.25">
      <c r="A54" s="8">
        <v>12</v>
      </c>
      <c r="B54" s="8" t="s">
        <v>39</v>
      </c>
      <c r="C54" s="31" t="s">
        <v>93</v>
      </c>
      <c r="D54" s="9">
        <f>SUM('Cecil Combs'!K6)</f>
        <v>8</v>
      </c>
      <c r="E54" s="9">
        <f>SUM('Cecil Combs'!L6)</f>
        <v>1563.002</v>
      </c>
      <c r="F54" s="17">
        <f>SUM('Cecil Combs'!M6)</f>
        <v>195.37524999999999</v>
      </c>
      <c r="G54" s="9">
        <f>SUM('Cecil Combs'!N6)</f>
        <v>5</v>
      </c>
      <c r="H54" s="17">
        <f>SUM('Cecil Combs'!O6)</f>
        <v>200.37524999999999</v>
      </c>
      <c r="XFD54" s="9"/>
    </row>
    <row r="55" spans="1:8 16384:16384" x14ac:dyDescent="0.25">
      <c r="A55" s="8">
        <v>13</v>
      </c>
      <c r="B55" s="8" t="s">
        <v>39</v>
      </c>
      <c r="C55" s="31" t="s">
        <v>74</v>
      </c>
      <c r="D55" s="9">
        <f>SUM('Walley Smallwood'!K7)</f>
        <v>12</v>
      </c>
      <c r="E55" s="9">
        <f>SUM('Walley Smallwood'!L7)</f>
        <v>2304</v>
      </c>
      <c r="F55" s="17">
        <f>SUM('Walley Smallwood'!M7)</f>
        <v>192</v>
      </c>
      <c r="G55" s="9">
        <f>SUM('Walley Smallwood'!N7)</f>
        <v>8</v>
      </c>
      <c r="H55" s="17">
        <f>SUM('Walley Smallwood'!O7)</f>
        <v>200</v>
      </c>
      <c r="XFD55" s="9"/>
    </row>
    <row r="56" spans="1:8 16384:16384" x14ac:dyDescent="0.25">
      <c r="A56" s="8">
        <v>14</v>
      </c>
      <c r="B56" s="8" t="s">
        <v>39</v>
      </c>
      <c r="C56" s="31" t="s">
        <v>72</v>
      </c>
      <c r="D56" s="9">
        <f>SUM('Jamie Compton'!K7)</f>
        <v>12</v>
      </c>
      <c r="E56" s="9">
        <f>SUM('Jamie Compton'!L7)</f>
        <v>2320.0010000000002</v>
      </c>
      <c r="F56" s="17">
        <f>SUM('Jamie Compton'!M7)</f>
        <v>193.33341666666669</v>
      </c>
      <c r="G56" s="9">
        <v>4</v>
      </c>
      <c r="H56" s="17">
        <f>SUM('Jamie Compton'!O7)</f>
        <v>199.33341666666669</v>
      </c>
      <c r="XFD56" s="9"/>
    </row>
    <row r="57" spans="1:8 16384:16384" x14ac:dyDescent="0.25">
      <c r="A57" s="8">
        <v>15</v>
      </c>
      <c r="B57" s="8" t="s">
        <v>39</v>
      </c>
      <c r="C57" s="31" t="s">
        <v>91</v>
      </c>
      <c r="D57" s="9">
        <f>SUM('Brad Patton'!K5)</f>
        <v>4</v>
      </c>
      <c r="E57" s="9">
        <f>SUM('Brad Patton'!L5)</f>
        <v>784</v>
      </c>
      <c r="F57" s="17">
        <f>SUM('Brad Patton'!M5)</f>
        <v>196</v>
      </c>
      <c r="G57" s="9">
        <f>SUM('Brad Patton'!N5)</f>
        <v>2</v>
      </c>
      <c r="H57" s="17">
        <f>SUM('Brad Patton'!O5)</f>
        <v>198</v>
      </c>
      <c r="XFD57" s="9"/>
    </row>
    <row r="58" spans="1:8 16384:16384" x14ac:dyDescent="0.25">
      <c r="A58" s="8">
        <v>16</v>
      </c>
      <c r="B58" s="8" t="s">
        <v>39</v>
      </c>
      <c r="C58" s="31" t="s">
        <v>92</v>
      </c>
      <c r="D58" s="9">
        <f>SUM('Chris Bradley'!K5)</f>
        <v>4</v>
      </c>
      <c r="E58" s="9">
        <f>SUM('Chris Bradley'!L5)</f>
        <v>782</v>
      </c>
      <c r="F58" s="17">
        <f>SUM('Chris Bradley'!M5)</f>
        <v>195.5</v>
      </c>
      <c r="G58" s="9">
        <f>SUM('Chris Bradley'!N5)</f>
        <v>2</v>
      </c>
      <c r="H58" s="17">
        <f>SUM('Chris Bradley'!O5)</f>
        <v>197.5</v>
      </c>
      <c r="XFD58" s="9"/>
    </row>
    <row r="59" spans="1:8 16384:16384" x14ac:dyDescent="0.25">
      <c r="A59" s="8">
        <v>17</v>
      </c>
      <c r="B59" s="8" t="s">
        <v>39</v>
      </c>
      <c r="C59" s="31" t="s">
        <v>94</v>
      </c>
      <c r="D59" s="9">
        <f>SUM('Mathew Strong'!K5)</f>
        <v>4</v>
      </c>
      <c r="E59" s="9">
        <f>SUM('Mathew Strong'!L5)</f>
        <v>775</v>
      </c>
      <c r="F59" s="17">
        <f>SUM('Mathew Strong'!M5)</f>
        <v>193.75</v>
      </c>
      <c r="G59" s="9">
        <f>SUM('Mathew Strong'!N5)</f>
        <v>2</v>
      </c>
      <c r="H59" s="17">
        <f>SUM('Mathew Strong'!O5)</f>
        <v>195.75</v>
      </c>
      <c r="XFD59" s="9"/>
    </row>
    <row r="60" spans="1:8 16384:16384" x14ac:dyDescent="0.25">
      <c r="A60" s="8">
        <v>18</v>
      </c>
      <c r="B60" s="8" t="s">
        <v>39</v>
      </c>
      <c r="C60" s="31" t="s">
        <v>95</v>
      </c>
      <c r="D60" s="9">
        <f>SUM('Mike Gross'!K5)</f>
        <v>4</v>
      </c>
      <c r="E60" s="9">
        <f>SUM('Mike Gross'!L5)</f>
        <v>774</v>
      </c>
      <c r="F60" s="17">
        <f>SUM('Mike Gross'!M5)</f>
        <v>193.5</v>
      </c>
      <c r="G60" s="9">
        <f>SUM('Mike Gross'!N5)</f>
        <v>2</v>
      </c>
      <c r="H60" s="17">
        <f>SUM('Mike Gross'!O5)</f>
        <v>195.5</v>
      </c>
      <c r="XFD60" s="9"/>
    </row>
    <row r="61" spans="1:8 16384:16384" x14ac:dyDescent="0.25">
      <c r="A61" s="8">
        <v>19</v>
      </c>
      <c r="B61" s="8" t="s">
        <v>39</v>
      </c>
      <c r="C61" s="31" t="s">
        <v>96</v>
      </c>
      <c r="D61" s="9">
        <f>SUM('Jud Denniston'!K5)</f>
        <v>4</v>
      </c>
      <c r="E61" s="9">
        <f>SUM('Jud Denniston'!L5)</f>
        <v>772</v>
      </c>
      <c r="F61" s="17">
        <f>SUM('Jud Denniston'!M5)</f>
        <v>193</v>
      </c>
      <c r="G61" s="9">
        <f>SUM('Jud Denniston'!N5)</f>
        <v>2</v>
      </c>
      <c r="H61" s="17">
        <f>SUM('Jud Denniston'!O5)</f>
        <v>195</v>
      </c>
      <c r="XFD61" s="9"/>
    </row>
    <row r="62" spans="1:8 16384:16384" x14ac:dyDescent="0.25">
      <c r="A62" s="8">
        <v>20</v>
      </c>
      <c r="B62" s="8" t="s">
        <v>39</v>
      </c>
      <c r="C62" s="31" t="s">
        <v>97</v>
      </c>
      <c r="D62" s="9">
        <f>SUM('David McGeorge'!K5)</f>
        <v>4</v>
      </c>
      <c r="E62" s="9">
        <f>SUM('David McGeorge'!L5)</f>
        <v>770</v>
      </c>
      <c r="F62" s="17">
        <f>SUM('David McGeorge'!M5)</f>
        <v>192.5</v>
      </c>
      <c r="G62" s="9">
        <f>SUM('David McGeorge'!N5)</f>
        <v>2</v>
      </c>
      <c r="H62" s="17">
        <f>SUM('David McGeorge'!O5)</f>
        <v>194.5</v>
      </c>
      <c r="XFD62" s="9"/>
    </row>
    <row r="63" spans="1:8 16384:16384" x14ac:dyDescent="0.25">
      <c r="A63" s="8">
        <v>21</v>
      </c>
      <c r="B63" s="8" t="s">
        <v>39</v>
      </c>
      <c r="C63" s="31" t="s">
        <v>63</v>
      </c>
      <c r="D63" s="9">
        <f>SUM('Dan Persful'!K6)</f>
        <v>6</v>
      </c>
      <c r="E63" s="9">
        <f>SUM('Dan Persful'!L6)</f>
        <v>1113</v>
      </c>
      <c r="F63" s="17">
        <f>SUM('Dan Persful'!M6)</f>
        <v>185.5</v>
      </c>
      <c r="G63" s="9">
        <v>3</v>
      </c>
      <c r="H63" s="17">
        <f>SUM('Dan Persful'!O6)</f>
        <v>193.5</v>
      </c>
      <c r="XFD63" s="9"/>
    </row>
    <row r="64" spans="1:8 16384:16384" x14ac:dyDescent="0.25">
      <c r="A64" s="8">
        <v>22</v>
      </c>
      <c r="B64" s="8" t="s">
        <v>39</v>
      </c>
      <c r="C64" s="31" t="s">
        <v>73</v>
      </c>
      <c r="D64" s="9">
        <f>SUM('Jim Pierce'!K6)</f>
        <v>8</v>
      </c>
      <c r="E64" s="9">
        <f>SUM('Jim Pierce'!L6)</f>
        <v>1513</v>
      </c>
      <c r="F64" s="17">
        <f>SUM('Jim Pierce'!M6)</f>
        <v>189.125</v>
      </c>
      <c r="G64" s="9">
        <f>SUM('Jim Pierce'!N6)</f>
        <v>4</v>
      </c>
      <c r="H64" s="17">
        <f>SUM('Jim Pierce'!O6)</f>
        <v>193.125</v>
      </c>
      <c r="XFD64" s="9"/>
    </row>
    <row r="65" spans="1:8 16384:16384" x14ac:dyDescent="0.25">
      <c r="A65" s="8">
        <v>23</v>
      </c>
      <c r="B65" s="8" t="s">
        <v>39</v>
      </c>
      <c r="C65" s="31" t="s">
        <v>98</v>
      </c>
      <c r="D65" s="9">
        <f>SUM('Brandon Eversole'!K5)</f>
        <v>4</v>
      </c>
      <c r="E65" s="9">
        <f>SUM('Brandon Eversole'!L5)</f>
        <v>762</v>
      </c>
      <c r="F65" s="17">
        <f>SUM('Brandon Eversole'!M5)</f>
        <v>190.5</v>
      </c>
      <c r="G65" s="9">
        <f>SUM('Brandon Eversole'!N5)</f>
        <v>2</v>
      </c>
      <c r="H65" s="17">
        <f>SUM('Brandon Eversole'!O5)</f>
        <v>192.5</v>
      </c>
      <c r="XFD65" s="9"/>
    </row>
    <row r="66" spans="1:8 16384:16384" x14ac:dyDescent="0.25">
      <c r="A66" s="8">
        <v>24</v>
      </c>
      <c r="B66" s="8" t="s">
        <v>39</v>
      </c>
      <c r="C66" s="31" t="s">
        <v>70</v>
      </c>
      <c r="D66" s="9">
        <f>SUM('James Helmuth'!K9)</f>
        <v>15</v>
      </c>
      <c r="E66" s="9">
        <f>SUM('James Helmuth'!L9)</f>
        <v>2627</v>
      </c>
      <c r="F66" s="17">
        <f>SUM('James Helmuth'!M9)</f>
        <v>175.13333333333333</v>
      </c>
      <c r="G66" s="9">
        <f>SUM('James Helmuth'!N9)</f>
        <v>16</v>
      </c>
      <c r="H66" s="17">
        <f>SUM('James Helmuth'!O9)</f>
        <v>191.13333333333333</v>
      </c>
      <c r="XFD66" s="9"/>
    </row>
    <row r="67" spans="1:8 16384:16384" x14ac:dyDescent="0.25">
      <c r="A67" s="8">
        <v>25</v>
      </c>
      <c r="B67" s="8" t="s">
        <v>39</v>
      </c>
      <c r="C67" s="31" t="s">
        <v>86</v>
      </c>
      <c r="D67" s="9">
        <f>SUM('Larry Taylor'!K5)</f>
        <v>6</v>
      </c>
      <c r="E67" s="9">
        <f>SUM('Larry Taylor'!L5)</f>
        <v>1118</v>
      </c>
      <c r="F67" s="17">
        <f>SUM('Larry Taylor'!M5)</f>
        <v>186.33333333333334</v>
      </c>
      <c r="G67" s="9">
        <f>SUM('Larry Taylor'!N5)</f>
        <v>4</v>
      </c>
      <c r="H67" s="17">
        <f>SUM('Larry Taylor'!O5)</f>
        <v>190.33333333333334</v>
      </c>
      <c r="XFD67" s="9"/>
    </row>
    <row r="68" spans="1:8 16384:16384" x14ac:dyDescent="0.25">
      <c r="A68" s="8">
        <v>26</v>
      </c>
      <c r="B68" s="8" t="s">
        <v>39</v>
      </c>
      <c r="C68" s="31" t="s">
        <v>59</v>
      </c>
      <c r="D68" s="9">
        <f>SUM('John Gardner'!K5)</f>
        <v>4</v>
      </c>
      <c r="E68" s="9">
        <f>SUM('John Gardner'!L5)</f>
        <v>749</v>
      </c>
      <c r="F68" s="17">
        <f>SUM('John Gardner'!M5)</f>
        <v>187.25</v>
      </c>
      <c r="G68" s="9">
        <f>SUM('John Gardner'!N5)</f>
        <v>2</v>
      </c>
      <c r="H68" s="17">
        <f>SUM('John Gardner'!O5)</f>
        <v>189.25</v>
      </c>
      <c r="XFD68" s="9"/>
    </row>
    <row r="69" spans="1:8 16384:16384" x14ac:dyDescent="0.25">
      <c r="A69" s="8">
        <v>27</v>
      </c>
      <c r="B69" s="8" t="s">
        <v>39</v>
      </c>
      <c r="C69" s="31" t="s">
        <v>99</v>
      </c>
      <c r="D69" s="9">
        <f>SUM('Jon McGeorge'!K5)</f>
        <v>4</v>
      </c>
      <c r="E69" s="9">
        <f>SUM('Jon McGeorge'!L5)</f>
        <v>746</v>
      </c>
      <c r="F69" s="17">
        <f>SUM('Jon McGeorge'!M5)</f>
        <v>186.5</v>
      </c>
      <c r="G69" s="9">
        <f>SUM('Jon McGeorge'!N5)</f>
        <v>2</v>
      </c>
      <c r="H69" s="17">
        <f>SUM('Jon McGeorge'!O5)</f>
        <v>188.5</v>
      </c>
      <c r="XFD69" s="9"/>
    </row>
    <row r="70" spans="1:8 16384:16384" x14ac:dyDescent="0.25">
      <c r="A70" s="8">
        <v>29</v>
      </c>
      <c r="B70" s="8" t="s">
        <v>39</v>
      </c>
      <c r="C70" s="31" t="s">
        <v>105</v>
      </c>
      <c r="D70" s="9">
        <f>SUM('Rick Powers'!K5)</f>
        <v>3</v>
      </c>
      <c r="E70" s="9">
        <f>SUM('Rick Powers'!L5)</f>
        <v>552</v>
      </c>
      <c r="F70" s="17">
        <f>SUM('Rick Powers'!M5)</f>
        <v>184</v>
      </c>
      <c r="G70" s="9">
        <f>SUM('Rick Powers'!N5)</f>
        <v>2</v>
      </c>
      <c r="H70" s="17">
        <f>SUM('Rick Powers'!O5)</f>
        <v>186</v>
      </c>
      <c r="XFD70" s="9"/>
    </row>
    <row r="72" spans="1:8 16384:16384" ht="28.5" x14ac:dyDescent="0.45">
      <c r="A72" s="10"/>
      <c r="B72" s="10"/>
      <c r="C72" s="42" t="s">
        <v>47</v>
      </c>
      <c r="D72" s="10"/>
      <c r="E72" s="10"/>
      <c r="F72" s="15"/>
      <c r="G72" s="10"/>
      <c r="H72" s="15"/>
    </row>
    <row r="73" spans="1:8 16384:16384" ht="18.75" x14ac:dyDescent="0.3">
      <c r="A73" s="10"/>
      <c r="B73" s="10"/>
      <c r="C73" s="41"/>
      <c r="D73" s="14" t="s">
        <v>23</v>
      </c>
      <c r="E73" s="10"/>
      <c r="F73" s="15"/>
      <c r="G73" s="10"/>
      <c r="H73" s="15"/>
    </row>
    <row r="74" spans="1:8 16384:16384" x14ac:dyDescent="0.25">
      <c r="A74" s="10"/>
      <c r="B74" s="10"/>
      <c r="C74" s="41"/>
      <c r="D74" s="10"/>
      <c r="E74" s="10"/>
      <c r="F74" s="15"/>
      <c r="G74" s="10"/>
      <c r="H74" s="15"/>
    </row>
    <row r="75" spans="1:8 16384:16384" ht="18.75" x14ac:dyDescent="0.4">
      <c r="A75" s="11" t="s">
        <v>0</v>
      </c>
      <c r="B75" s="11" t="s">
        <v>1</v>
      </c>
      <c r="C75" s="43" t="s">
        <v>2</v>
      </c>
      <c r="D75" s="11" t="s">
        <v>20</v>
      </c>
      <c r="E75" s="11" t="s">
        <v>16</v>
      </c>
      <c r="F75" s="16" t="s">
        <v>17</v>
      </c>
      <c r="G75" s="11" t="s">
        <v>14</v>
      </c>
      <c r="H75" s="16" t="s">
        <v>18</v>
      </c>
    </row>
    <row r="76" spans="1:8 16384:16384" x14ac:dyDescent="0.25">
      <c r="A76" s="8">
        <v>1</v>
      </c>
      <c r="B76" s="8" t="s">
        <v>49</v>
      </c>
      <c r="C76" s="31" t="s">
        <v>54</v>
      </c>
      <c r="D76" s="9">
        <f>SUM('Luke Carroll'!K9)</f>
        <v>22</v>
      </c>
      <c r="E76" s="9">
        <f>SUM('Luke Carroll'!L9)</f>
        <v>4336</v>
      </c>
      <c r="F76" s="17">
        <f>SUM('Luke Carroll'!M9)</f>
        <v>197.09090909090909</v>
      </c>
      <c r="G76" s="9">
        <f>SUM('Luke Carroll'!N9)</f>
        <v>72</v>
      </c>
      <c r="H76" s="17">
        <f>SUM('Luke Carroll'!O9)</f>
        <v>269.09090909090912</v>
      </c>
    </row>
    <row r="77" spans="1:8 16384:16384" x14ac:dyDescent="0.25">
      <c r="A77" s="8">
        <v>2</v>
      </c>
      <c r="B77" s="8" t="s">
        <v>49</v>
      </c>
      <c r="C77" s="28" t="s">
        <v>48</v>
      </c>
      <c r="D77" s="9">
        <f>SUM('Rick Hahn'!K14)</f>
        <v>34</v>
      </c>
      <c r="E77" s="9">
        <f>SUM('Rick Hahn'!L14)</f>
        <v>6234</v>
      </c>
      <c r="F77" s="17">
        <f>SUM('Rick Hahn'!M14)</f>
        <v>183.35294117647058</v>
      </c>
      <c r="G77" s="9">
        <f>SUM('Rick Hahn'!N14)</f>
        <v>52</v>
      </c>
      <c r="H77" s="17">
        <f>SUM('Rick Hahn'!O14)</f>
        <v>235.35294117647058</v>
      </c>
    </row>
    <row r="78" spans="1:8 16384:16384" x14ac:dyDescent="0.25">
      <c r="A78" s="8">
        <v>3</v>
      </c>
      <c r="B78" s="8" t="s">
        <v>49</v>
      </c>
      <c r="C78" s="31" t="s">
        <v>84</v>
      </c>
      <c r="D78" s="9">
        <f>SUM('Max Dixon'!K9)</f>
        <v>22</v>
      </c>
      <c r="E78" s="9">
        <f>SUM('Max Dixon'!L9)</f>
        <v>4047.0010000000002</v>
      </c>
      <c r="F78" s="17">
        <f>SUM('Max Dixon'!M9)</f>
        <v>183.95459090909091</v>
      </c>
      <c r="G78" s="9">
        <f>SUM('Max Dixon'!N9)</f>
        <v>19</v>
      </c>
      <c r="H78" s="17">
        <f>SUM('Max Dixon'!O9)</f>
        <v>202.95459090909091</v>
      </c>
      <c r="XFD78" s="9"/>
    </row>
    <row r="79" spans="1:8 16384:16384" x14ac:dyDescent="0.25">
      <c r="A79" s="46"/>
      <c r="B79" s="46"/>
      <c r="C79" s="50"/>
      <c r="D79" s="48"/>
      <c r="E79" s="48"/>
      <c r="F79" s="49"/>
      <c r="G79" s="48"/>
      <c r="H79" s="49"/>
      <c r="XFD79" s="9"/>
    </row>
    <row r="80" spans="1:8 16384:16384" x14ac:dyDescent="0.25">
      <c r="A80" s="8">
        <v>4</v>
      </c>
      <c r="B80" s="8" t="s">
        <v>49</v>
      </c>
      <c r="C80" s="31" t="s">
        <v>60</v>
      </c>
      <c r="D80" s="9">
        <f>SUM('Joe Jarrell'!K8)</f>
        <v>18</v>
      </c>
      <c r="E80" s="9">
        <f>SUM('Joe Jarrell'!L8)</f>
        <v>3478.0010000000002</v>
      </c>
      <c r="F80" s="17">
        <f>SUM('Joe Jarrell'!M8)</f>
        <v>193.22227777777778</v>
      </c>
      <c r="G80" s="9">
        <f>SUM('Joe Jarrell'!N8)</f>
        <v>42</v>
      </c>
      <c r="H80" s="17">
        <f>SUM('Joe Jarrell'!O8)</f>
        <v>235.22227777777778</v>
      </c>
    </row>
    <row r="81" spans="1:8" x14ac:dyDescent="0.25">
      <c r="A81" s="8">
        <v>5</v>
      </c>
      <c r="B81" s="8" t="s">
        <v>49</v>
      </c>
      <c r="C81" s="31" t="s">
        <v>64</v>
      </c>
      <c r="D81" s="9">
        <f>SUM('Ryan Gray'!K7)</f>
        <v>9</v>
      </c>
      <c r="E81" s="9">
        <f>SUM('Ryan Gray'!L7)</f>
        <v>1685</v>
      </c>
      <c r="F81" s="17">
        <f>SUM('Ryan Gray'!M7)</f>
        <v>187.22222222222223</v>
      </c>
      <c r="G81" s="9">
        <f>SUM('Ryan Gray'!N7)</f>
        <v>25</v>
      </c>
      <c r="H81" s="17">
        <f>SUM('Ryan Gray'!O7)</f>
        <v>212.22222222222223</v>
      </c>
    </row>
    <row r="82" spans="1:8" x14ac:dyDescent="0.25">
      <c r="A82" s="8">
        <v>6</v>
      </c>
      <c r="B82" s="8" t="s">
        <v>49</v>
      </c>
      <c r="C82" s="31" t="s">
        <v>89</v>
      </c>
      <c r="D82" s="9">
        <f>SUM('Shawn Carroll'!K18)</f>
        <v>4</v>
      </c>
      <c r="E82" s="9">
        <f>SUM('Shawn Carroll'!L18)</f>
        <v>772</v>
      </c>
      <c r="F82" s="17">
        <f>SUM('Shawn Carroll'!M18)</f>
        <v>193</v>
      </c>
      <c r="G82" s="9">
        <f>SUM('Shawn Carroll'!N18)</f>
        <v>5</v>
      </c>
      <c r="H82" s="17">
        <f>SUM('Shawn Carroll'!O18)</f>
        <v>198</v>
      </c>
    </row>
    <row r="83" spans="1:8" x14ac:dyDescent="0.25">
      <c r="A83" s="8">
        <v>7</v>
      </c>
      <c r="B83" s="8" t="s">
        <v>49</v>
      </c>
      <c r="C83" s="31" t="s">
        <v>55</v>
      </c>
      <c r="D83" s="9">
        <f>SUM('Art Shaffer'!K5)</f>
        <v>4</v>
      </c>
      <c r="E83" s="9">
        <f>SUM('Art Shaffer'!L5)</f>
        <v>759</v>
      </c>
      <c r="F83" s="17">
        <f>SUM('Art Shaffer'!M5)</f>
        <v>189.75</v>
      </c>
      <c r="G83" s="9">
        <f>SUM('Art Shaffer'!N5)</f>
        <v>4</v>
      </c>
      <c r="H83" s="17">
        <f>SUM('Art Shaffer'!O5)</f>
        <v>193.75</v>
      </c>
    </row>
    <row r="84" spans="1:8" x14ac:dyDescent="0.25">
      <c r="A84" s="8">
        <v>8</v>
      </c>
      <c r="B84" s="8" t="s">
        <v>49</v>
      </c>
      <c r="C84" s="31" t="s">
        <v>65</v>
      </c>
      <c r="D84" s="9">
        <f>SUM('Rick Gray'!K6)</f>
        <v>6</v>
      </c>
      <c r="E84" s="9">
        <f>SUM('Rick Gray'!L6)</f>
        <v>1097</v>
      </c>
      <c r="F84" s="17">
        <f>SUM('Rick Gray'!M6)</f>
        <v>182.83333333333334</v>
      </c>
      <c r="G84" s="9">
        <f>SUM('Rick Gray'!N6)</f>
        <v>8</v>
      </c>
      <c r="H84" s="17">
        <f>SUM('Rick Gray'!O6)</f>
        <v>190.83333333333334</v>
      </c>
    </row>
    <row r="85" spans="1:8" x14ac:dyDescent="0.25">
      <c r="A85" s="8">
        <v>9</v>
      </c>
      <c r="B85" s="8" t="s">
        <v>49</v>
      </c>
      <c r="C85" s="31" t="s">
        <v>75</v>
      </c>
      <c r="D85" s="9">
        <f>SUM('Doug Gabbard'!K6)</f>
        <v>8</v>
      </c>
      <c r="E85" s="9">
        <f>SUM('Doug Gabbard'!L6)</f>
        <v>1399</v>
      </c>
      <c r="F85" s="17">
        <f>SUM('Doug Gabbard'!M6)</f>
        <v>174.875</v>
      </c>
      <c r="G85" s="9">
        <f>SUM('Doug Gabbard'!N6)</f>
        <v>13</v>
      </c>
      <c r="H85" s="17">
        <f>SUM('Doug Gabbard'!O6)</f>
        <v>187.875</v>
      </c>
    </row>
    <row r="86" spans="1:8" x14ac:dyDescent="0.25">
      <c r="A86" s="8">
        <v>10</v>
      </c>
      <c r="B86" s="8" t="s">
        <v>49</v>
      </c>
      <c r="C86" s="31" t="s">
        <v>99</v>
      </c>
      <c r="D86" s="9">
        <f>SUM('Jon McGeorge'!K18)</f>
        <v>4</v>
      </c>
      <c r="E86" s="9">
        <f>SUM('Jon McGeorge'!L18)</f>
        <v>728</v>
      </c>
      <c r="F86" s="17">
        <f>SUM('Jon McGeorge'!M18)</f>
        <v>182</v>
      </c>
      <c r="G86" s="9">
        <f>SUM('Jon McGeorge'!N18)</f>
        <v>2</v>
      </c>
      <c r="H86" s="17">
        <f>SUM('Jon McGeorge'!O18)</f>
        <v>184</v>
      </c>
    </row>
    <row r="87" spans="1:8" x14ac:dyDescent="0.25">
      <c r="A87" s="8">
        <v>11</v>
      </c>
      <c r="B87" s="8" t="s">
        <v>49</v>
      </c>
      <c r="C87" s="31" t="s">
        <v>61</v>
      </c>
      <c r="D87" s="9">
        <f>SUM('Thomas Murrell'!K6)</f>
        <v>8</v>
      </c>
      <c r="E87" s="9">
        <f>SUM('Thomas Murrell'!L6)</f>
        <v>1377</v>
      </c>
      <c r="F87" s="17">
        <f>SUM('Thomas Murrell'!M6)</f>
        <v>172.125</v>
      </c>
      <c r="G87" s="9">
        <f>SUM('Thomas Murrell'!N6)</f>
        <v>6</v>
      </c>
      <c r="H87" s="17">
        <f>SUM('Thomas Murrell'!O6)</f>
        <v>178.125</v>
      </c>
    </row>
    <row r="88" spans="1:8" x14ac:dyDescent="0.25">
      <c r="A88" s="8">
        <v>12</v>
      </c>
      <c r="B88" s="8" t="s">
        <v>49</v>
      </c>
      <c r="C88" s="31" t="s">
        <v>100</v>
      </c>
      <c r="D88" s="9">
        <f>SUM('Pedon Pelphrey'!K5)</f>
        <v>4</v>
      </c>
      <c r="E88" s="9">
        <f>SUM('Pedon Pelphrey'!L5)</f>
        <v>699</v>
      </c>
      <c r="F88" s="17">
        <f>SUM('Pedon Pelphrey'!M5)</f>
        <v>174.75</v>
      </c>
      <c r="G88" s="9">
        <f>SUM('Pedon Pelphrey'!N5)</f>
        <v>2</v>
      </c>
      <c r="H88" s="17">
        <f>SUM('Pedon Pelphrey'!O5)</f>
        <v>176.75</v>
      </c>
    </row>
    <row r="89" spans="1:8" x14ac:dyDescent="0.25">
      <c r="A89" s="8">
        <v>13</v>
      </c>
      <c r="B89" s="8" t="s">
        <v>49</v>
      </c>
      <c r="C89" s="31" t="s">
        <v>76</v>
      </c>
      <c r="D89" s="9">
        <f>SUM('Johhny Mathews'!K5)</f>
        <v>4</v>
      </c>
      <c r="E89" s="9">
        <f>SUM('Johhny Mathews'!L5)</f>
        <v>654</v>
      </c>
      <c r="F89" s="17">
        <f>SUM('Johhny Mathews'!M5)</f>
        <v>163.5</v>
      </c>
      <c r="G89" s="9">
        <f>SUM('Johhny Mathews'!N5)</f>
        <v>6</v>
      </c>
      <c r="H89" s="17">
        <f>SUM('Johhny Mathews'!O5)</f>
        <v>169.5</v>
      </c>
    </row>
    <row r="90" spans="1:8" x14ac:dyDescent="0.25">
      <c r="A90" s="8">
        <v>14</v>
      </c>
      <c r="B90" s="8" t="s">
        <v>49</v>
      </c>
      <c r="C90" s="31" t="s">
        <v>101</v>
      </c>
      <c r="D90" s="9">
        <f>SUM('Mason Whitaker'!K5)</f>
        <v>4</v>
      </c>
      <c r="E90" s="9">
        <f>SUM('Mason Whitaker'!L5)</f>
        <v>626</v>
      </c>
      <c r="F90" s="17">
        <f>SUM('Mason Whitaker'!M5)</f>
        <v>156.5</v>
      </c>
      <c r="G90" s="9">
        <f>SUM('Mason Whitaker'!N5)</f>
        <v>2</v>
      </c>
      <c r="H90" s="17">
        <f>SUM('Mason Whitaker'!O5)</f>
        <v>158.5</v>
      </c>
    </row>
  </sheetData>
  <protectedRanges>
    <protectedRange algorithmName="SHA-512" hashValue="ON39YdpmFHfN9f47KpiRvqrKx0V9+erV1CNkpWzYhW/Qyc6aT8rEyCrvauWSYGZK2ia3o7vd3akF07acHAFpOA==" saltValue="yVW9XmDwTqEnmpSGai0KYg==" spinCount="100000" sqref="C17" name="Range1_11"/>
    <protectedRange algorithmName="SHA-512" hashValue="ON39YdpmFHfN9f47KpiRvqrKx0V9+erV1CNkpWzYhW/Qyc6aT8rEyCrvauWSYGZK2ia3o7vd3akF07acHAFpOA==" saltValue="yVW9XmDwTqEnmpSGai0KYg==" spinCount="100000" sqref="C8:C16" name="Range1"/>
  </protectedRanges>
  <sortState xmlns:xlrd2="http://schemas.microsoft.com/office/spreadsheetml/2017/richdata2" ref="C80:H90">
    <sortCondition descending="1" ref="H76:H90"/>
  </sortState>
  <hyperlinks>
    <hyperlink ref="C8" location="'Kyle Ashlock'!A1" display="Kyle Ashlock" xr:uid="{A5BA1E70-D485-455A-92E7-6622292E4C0B}"/>
    <hyperlink ref="C7" location="'Jerry Kendall'!A1" display="Jerry Kendall" xr:uid="{06680F3D-64B9-4B4A-BDEA-E2542EDDD7AB}"/>
    <hyperlink ref="C10" location="'Joey Kimbrell'!A1" display="Joey Kimbrell" xr:uid="{BBF3DA29-E539-4D45-A5A4-44077E1EDF57}"/>
    <hyperlink ref="C13" location="'Randy Kimbrell'!A1" display="Randy Kimbrell" xr:uid="{CB448095-B775-4363-BB6E-C75D0910EA35}"/>
    <hyperlink ref="C25" location="'John Plummer'!A1" display="John Plummer" xr:uid="{9F198FC2-520E-4781-9ECD-54DACE4B7C1D}"/>
    <hyperlink ref="C33" location="'Adam Plummer'!A1" display="Adam Plummer" xr:uid="{1C3F7B22-B061-40D4-9F60-381F8AEBD367}"/>
    <hyperlink ref="C31" location="'Jill Ashlock'!A1" display="Jill Ashlock" xr:uid="{77C54385-3201-4ABD-AFA1-2CE066760383}"/>
    <hyperlink ref="C44" location="'David Buckley'!A1" display="David Buckley" xr:uid="{179BDA91-DFE2-4AB1-A847-E00DA1DC2840}"/>
    <hyperlink ref="C42" location="'Steve DuVall'!A1" display="Steve DuVall" xr:uid="{CD42C902-7378-41F7-8F85-9AE742A8A220}"/>
    <hyperlink ref="C47" location="'Don Wilson'!A1" display="Don Wilson" xr:uid="{3BD5672F-2CEF-48EC-AF23-679CEA57C1C6}"/>
    <hyperlink ref="C9" location="'Katherine Blackard'!A1" display="Katherine Blackard" xr:uid="{B97B93B8-7CE6-408C-B1FF-0C16420B288E}"/>
    <hyperlink ref="C24" location="'Michael Blackard'!A1" display="Michael Blackard" xr:uid="{43AE056B-788F-4B56-B097-DC9314E33EAC}"/>
    <hyperlink ref="C77" location="'Rick Hahn'!A1" display="Rick Hahn" xr:uid="{A7F21BAD-3D21-436E-BF59-D378EBD9702C}"/>
    <hyperlink ref="C49" location="'Todd Wilson'!A1" display="Todd Wilson" xr:uid="{A136F181-A567-46D1-9FAD-D7AA3AB9490A}"/>
    <hyperlink ref="C46" location="'Foster Arvin'!A1" display="Foster Arvin" xr:uid="{1D9751FA-C297-4F82-93B3-D300D41678F3}"/>
    <hyperlink ref="C76" location="'Luke Carroll'!A1" display="Luke Carroll" xr:uid="{8DB79EE7-30AB-494E-80C0-2D7D7C44B24C}"/>
    <hyperlink ref="C83" location="'Art Shaffer'!A1" display="Art Shaffer" xr:uid="{96F17E00-341C-4D11-9CD7-095E1ECC3B00}"/>
    <hyperlink ref="C26" location="'Ann Tucker'!A1" display="Ann Tucker" xr:uid="{357938B9-1758-4552-9079-773A7DE50D85}"/>
    <hyperlink ref="C43" location="'Jeff Riester'!A1" display="Jeff Riester" xr:uid="{A9E2FF1D-875A-4A1B-819C-03F512C81EF0}"/>
    <hyperlink ref="C68" location="'John Gardner'!A1" display="John Gardner" xr:uid="{A5672F5C-164E-4CAD-9AC7-99F9908BD37D}"/>
    <hyperlink ref="C80" location="'Joe Jarrell'!A1" display="Joe Jarrell" xr:uid="{445A11FF-34D8-4F86-925D-010B98EA1079}"/>
    <hyperlink ref="C87" location="'Thomas Murrell'!A1" display="Thomas Murrell" xr:uid="{8A824F22-2AB9-4C21-956A-EDCB54B3DCF7}"/>
    <hyperlink ref="C35" location="'Tyler Dreaden'!A1" display="Tyler Dreaden" xr:uid="{C502F980-DFDD-486B-9944-1EAEF59BA325}"/>
    <hyperlink ref="C63" location="'Dan Persful'!A1" display="Dan Persful" xr:uid="{E6BE0CFD-FFE2-4E39-B533-BB83CB530F55}"/>
    <hyperlink ref="C81" location="'Ryan Gray'!A1" display="Ryan Gray" xr:uid="{6B92466A-C9A7-4907-A2E1-BDA5A050F0D0}"/>
    <hyperlink ref="C84" location="'Rick Gray'!A1" display="Rick Gray" xr:uid="{DEA063DB-9B0F-496D-AE13-313880DC0936}"/>
    <hyperlink ref="C45" location="'Michael Wilson'!A1" display="Michael Wilson" xr:uid="{BEA439E6-6EDF-4AD1-94CB-9BD603C56849}"/>
    <hyperlink ref="C66" location="'James Helmuth'!A1" display="James Helmuth" xr:uid="{F0C1059F-E9A2-42FC-90B3-224EC825EECE}"/>
    <hyperlink ref="C56" location="'Jamie Compton'!A1" display="Jamie Compton" xr:uid="{0AA256B1-414F-4951-BA76-C39D911031C4}"/>
    <hyperlink ref="C64" location="'Jim Pierce'!A1" display="Jim Pierce" xr:uid="{7EF7F610-D465-45C7-A451-397376361D0C}"/>
    <hyperlink ref="C55" location="'Walley Smallwood'!A1" display="Walley Smallwood" xr:uid="{3E6AADC1-EAB8-4092-8D60-2FE66DDC5773}"/>
    <hyperlink ref="C85" location="'Doug Gabbard'!A1" display="Doug Gabbard" xr:uid="{BF22DA27-0C4C-4459-9738-3D2F8060E306}"/>
    <hyperlink ref="C89" location="'Johhny Mathews'!A1" display="Johhny Mathews" xr:uid="{A0D75B67-7C8A-40B8-A5D6-8900EB11BDF1}"/>
    <hyperlink ref="C12" location="'Freddy Taylor'!A1" display="Freddie Taylor" xr:uid="{A738C488-4888-4714-A6DE-DF1228D849D2}"/>
    <hyperlink ref="C14" location="'John Goodin'!A1" display="John Goodin" xr:uid="{EBD55AA0-5B74-4838-B125-060C89971EF1}"/>
    <hyperlink ref="C15" location="'Steve Bogart'!A1" display="Steve Bogart" xr:uid="{A1076A2C-9F39-4B82-9968-089D4AC41CE9}"/>
    <hyperlink ref="C16" location="'Elizabeth Bogart'!A1" display="Elizabeth Bogart" xr:uid="{A438F5F5-FAD0-41E9-90A0-AC84F1754570}"/>
    <hyperlink ref="C29" location="'Keith Northcutt'!A1" display="Keith Northcutt" xr:uid="{5D08064A-0A36-4A20-BC61-C775FF53FE43}"/>
    <hyperlink ref="C53" location="'Jim Starr'!A1" display="Jim Starr" xr:uid="{B80B8A8C-1867-4E24-811B-51C6D06D77CA}"/>
    <hyperlink ref="C78" location="'Max Dixon'!A1" display="Max Dixon" xr:uid="{C5F8641A-317F-49E1-82AF-A6A1ED14EC28}"/>
    <hyperlink ref="C30" location="'Art Shaffer'!A1" display="Art Shaffer" xr:uid="{4764E771-FC7A-4999-B1B4-B2A97170DEBD}"/>
    <hyperlink ref="C67" location="'Larry Taylor'!A1" display="Larry Taylor" xr:uid="{3ED67151-5FE9-4057-AC8F-282E5CFE3EA3}"/>
    <hyperlink ref="C34" location="'Dean Dixon'!A1" display="Dean Dixon" xr:uid="{9A101E7D-7FE6-419C-89C9-94C192142D11}"/>
    <hyperlink ref="C51" location="'Shawn Carroll'!A1" display="Shawn Carroll" xr:uid="{6617C94B-8038-4C2F-844A-099D0D9761B1}"/>
    <hyperlink ref="C50" location="'Bill Smith'!A1" display="Bill Smith" xr:uid="{D672DD2C-66AE-4E1C-872A-D47E7DB3C63B}"/>
    <hyperlink ref="C57" location="'Brad Patton'!A1" display="Brad Patton" xr:uid="{F4C60F70-A44E-4FE3-AC96-22CECF8BC54D}"/>
    <hyperlink ref="C58" location="'Chris Bradley'!A1" display="Chris Bradley" xr:uid="{8235E368-E201-4A10-88BC-528CB1BBF212}"/>
    <hyperlink ref="C54" location="'Cecil Combs'!A1" display="Cecil Combs" xr:uid="{D6FE97D0-6533-4D6C-AF1B-A8A3728DB4D1}"/>
    <hyperlink ref="C59" location="'Mathew Strong'!A1" display="Mathew Strong" xr:uid="{ECCDB54B-2550-4709-AE45-225897330F3C}"/>
    <hyperlink ref="C60" location="'Mike Gross'!A1" display="Mike Gross" xr:uid="{2DFB9545-E0FA-461A-B9F2-894D4394E4BF}"/>
    <hyperlink ref="C61" location="'Jud Denniston'!A1" display="Jud Denniston" xr:uid="{13B6F02F-6E43-4EDA-A342-674C2FE09E0B}"/>
    <hyperlink ref="C62" location="'David McGeorge'!A1" display="David McGeorge" xr:uid="{6E760F3E-7AF9-4844-B5C8-46472673F4AD}"/>
    <hyperlink ref="C65" location="'Brandon Eversole'!A1" display="Brandon Eversole" xr:uid="{3A15D62F-CF94-4C5C-8C8E-5A5845C43849}"/>
    <hyperlink ref="C69" location="'Jon McGeorge'!A1" display="Jon McGeorge" xr:uid="{D5DF2BAA-90F4-4ED9-A3B3-2EE3CB89AE86}"/>
    <hyperlink ref="C82" location="'Shawn Carroll'!A1" display="Shawn Carroll" xr:uid="{C1F98E6F-0291-4E75-809F-D7E294561831}"/>
    <hyperlink ref="C86" location="'Jon McGeorge'!A1" display="Jon McGeorge" xr:uid="{A251ABF1-9B99-41B4-B452-2EEE2444DBF3}"/>
    <hyperlink ref="C90" location="'Mason Whitaker'!A1" display="Mason Whitaker" xr:uid="{00002FAF-2CBA-471D-9ED9-3222711CFFD7}"/>
    <hyperlink ref="C88" location="'Pedon Pelphrey'!A1" display="Pedon Pelphrey" xr:uid="{6039CE95-FA9F-4BBC-9DFB-85B4E266CE7A}"/>
    <hyperlink ref="C32" location="'Jim Starr'!A1" display="Jim Starr" xr:uid="{F3DF6E6C-CA20-4B23-8283-4F92D80F0EBC}"/>
    <hyperlink ref="C52" location="'Joe Jarrell'!A1" display="Joe Jarrell" xr:uid="{FAE5D89A-4C27-49B1-B32B-FD7DFCAF60C3}"/>
    <hyperlink ref="C28" location="'Jeromy Viands'!A1" display="Jeromy  Viands" xr:uid="{9C297427-7AE0-4AAD-BC7D-F8299BC587FC}"/>
    <hyperlink ref="C70" location="'Rick Powers'!A1" display="Rick Powers" xr:uid="{356A68B8-F4B6-4AD9-8A66-55D80CB23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EE91-16F6-4BCA-99C7-2E912A15AE42}">
  <dimension ref="A1:Q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63</v>
      </c>
      <c r="C2" s="34">
        <v>43995</v>
      </c>
      <c r="D2" s="35" t="s">
        <v>38</v>
      </c>
      <c r="E2" s="36">
        <v>188</v>
      </c>
      <c r="F2" s="36">
        <v>186</v>
      </c>
      <c r="G2" s="36">
        <v>183</v>
      </c>
      <c r="H2" s="36"/>
      <c r="I2" s="36"/>
      <c r="J2" s="36"/>
      <c r="K2" s="37">
        <v>3</v>
      </c>
      <c r="L2" s="37">
        <v>557</v>
      </c>
      <c r="M2" s="38">
        <v>185.66666666666666</v>
      </c>
      <c r="N2" s="39">
        <v>5</v>
      </c>
      <c r="O2" s="40">
        <v>190.66666666666666</v>
      </c>
    </row>
    <row r="3" spans="1:17" x14ac:dyDescent="0.25">
      <c r="A3" s="32" t="s">
        <v>50</v>
      </c>
      <c r="B3" s="33" t="s">
        <v>63</v>
      </c>
      <c r="C3" s="34">
        <v>44051</v>
      </c>
      <c r="D3" s="35" t="s">
        <v>38</v>
      </c>
      <c r="E3" s="36">
        <v>178</v>
      </c>
      <c r="F3" s="36">
        <v>193</v>
      </c>
      <c r="G3" s="36">
        <v>185</v>
      </c>
      <c r="H3" s="36"/>
      <c r="I3" s="36"/>
      <c r="J3" s="36"/>
      <c r="K3" s="37">
        <v>3</v>
      </c>
      <c r="L3" s="37">
        <v>556</v>
      </c>
      <c r="M3" s="38">
        <v>185.33333333333334</v>
      </c>
      <c r="N3" s="39">
        <v>3</v>
      </c>
      <c r="O3" s="40">
        <v>188.33333333333334</v>
      </c>
    </row>
    <row r="6" spans="1:17" x14ac:dyDescent="0.25">
      <c r="K6" s="7">
        <f>SUM(K2:K5)</f>
        <v>6</v>
      </c>
      <c r="L6" s="7">
        <f>SUM(L2:L5)</f>
        <v>1113</v>
      </c>
      <c r="M6" s="13">
        <f>SUM(L6/K6)</f>
        <v>185.5</v>
      </c>
      <c r="N6" s="7">
        <f>SUM(N2:N5)</f>
        <v>8</v>
      </c>
      <c r="O6" s="13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</protectedRanges>
  <conditionalFormatting sqref="E2">
    <cfRule type="top10" dxfId="1192" priority="13" rank="1"/>
  </conditionalFormatting>
  <conditionalFormatting sqref="F2">
    <cfRule type="top10" dxfId="1191" priority="12" rank="1"/>
  </conditionalFormatting>
  <conditionalFormatting sqref="G2">
    <cfRule type="top10" dxfId="1190" priority="11" rank="1"/>
  </conditionalFormatting>
  <conditionalFormatting sqref="H2">
    <cfRule type="top10" dxfId="1189" priority="10" rank="1"/>
  </conditionalFormatting>
  <conditionalFormatting sqref="I2">
    <cfRule type="top10" dxfId="1188" priority="8" rank="1"/>
  </conditionalFormatting>
  <conditionalFormatting sqref="J2">
    <cfRule type="top10" dxfId="1187" priority="9" rank="1"/>
  </conditionalFormatting>
  <conditionalFormatting sqref="F3">
    <cfRule type="top10" dxfId="1186" priority="5" rank="1"/>
  </conditionalFormatting>
  <conditionalFormatting sqref="I3">
    <cfRule type="top10" dxfId="1185" priority="2" rank="1"/>
    <cfRule type="top10" dxfId="1184" priority="7" rank="1"/>
  </conditionalFormatting>
  <conditionalFormatting sqref="E3">
    <cfRule type="top10" dxfId="1183" priority="6" rank="1"/>
  </conditionalFormatting>
  <conditionalFormatting sqref="G3">
    <cfRule type="top10" dxfId="1182" priority="4" rank="1"/>
  </conditionalFormatting>
  <conditionalFormatting sqref="H3">
    <cfRule type="top10" dxfId="1181" priority="3" rank="1"/>
  </conditionalFormatting>
  <conditionalFormatting sqref="J3">
    <cfRule type="top10" dxfId="1180" priority="1" rank="1"/>
  </conditionalFormatting>
  <hyperlinks>
    <hyperlink ref="Q1" location="'Kentucky Rankings'!A1" display="Back to Ranking" xr:uid="{1335E9D8-5C76-483A-BF38-7138669B5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05750-93E9-4935-A2F5-452756548B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7FAA-9BC5-49AE-B1B4-BC5F0F6D82CC}">
  <dimension ref="A1:Q13"/>
  <sheetViews>
    <sheetView workbookViewId="0">
      <selection activeCell="A10" sqref="A10:O10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40</v>
      </c>
      <c r="C2" s="34">
        <v>43968</v>
      </c>
      <c r="D2" s="35" t="s">
        <v>45</v>
      </c>
      <c r="E2" s="36">
        <v>195</v>
      </c>
      <c r="F2" s="36">
        <v>191</v>
      </c>
      <c r="G2" s="36">
        <v>197</v>
      </c>
      <c r="H2" s="36">
        <v>197</v>
      </c>
      <c r="I2" s="36"/>
      <c r="J2" s="36"/>
      <c r="K2" s="37">
        <f t="shared" ref="K2" si="0">COUNT(E2:J2)</f>
        <v>4</v>
      </c>
      <c r="L2" s="37">
        <f t="shared" ref="L2" si="1">SUM(E2:J2)</f>
        <v>780</v>
      </c>
      <c r="M2" s="38">
        <f t="shared" ref="M2" si="2">IFERROR(L2/K2,0)</f>
        <v>195</v>
      </c>
      <c r="N2" s="39">
        <v>9</v>
      </c>
      <c r="O2" s="40">
        <f t="shared" ref="O2" si="3">SUM(M2+N2)</f>
        <v>204</v>
      </c>
    </row>
    <row r="3" spans="1:17" x14ac:dyDescent="0.25">
      <c r="A3" s="32" t="s">
        <v>50</v>
      </c>
      <c r="B3" s="33" t="s">
        <v>40</v>
      </c>
      <c r="C3" s="34">
        <v>43978</v>
      </c>
      <c r="D3" s="35" t="s">
        <v>51</v>
      </c>
      <c r="E3" s="36">
        <v>191</v>
      </c>
      <c r="F3" s="36">
        <v>191</v>
      </c>
      <c r="G3" s="36">
        <v>194</v>
      </c>
      <c r="H3" s="36">
        <v>195</v>
      </c>
      <c r="I3" s="36"/>
      <c r="J3" s="36"/>
      <c r="K3" s="37">
        <v>4</v>
      </c>
      <c r="L3" s="37">
        <v>771</v>
      </c>
      <c r="M3" s="38">
        <v>192.75</v>
      </c>
      <c r="N3" s="39">
        <v>2</v>
      </c>
      <c r="O3" s="40">
        <v>194.75</v>
      </c>
    </row>
    <row r="4" spans="1:17" x14ac:dyDescent="0.25">
      <c r="A4" s="32" t="s">
        <v>50</v>
      </c>
      <c r="B4" s="33" t="s">
        <v>40</v>
      </c>
      <c r="C4" s="34">
        <v>43989</v>
      </c>
      <c r="D4" s="35" t="s">
        <v>51</v>
      </c>
      <c r="E4" s="36">
        <v>194</v>
      </c>
      <c r="F4" s="36">
        <v>194</v>
      </c>
      <c r="G4" s="36">
        <v>192</v>
      </c>
      <c r="H4" s="36">
        <v>197.001</v>
      </c>
      <c r="I4" s="36"/>
      <c r="J4" s="36"/>
      <c r="K4" s="37">
        <v>4</v>
      </c>
      <c r="L4" s="37">
        <v>777.00099999999998</v>
      </c>
      <c r="M4" s="38">
        <v>194.25024999999999</v>
      </c>
      <c r="N4" s="39">
        <v>5</v>
      </c>
      <c r="O4" s="40">
        <v>199.25024999999999</v>
      </c>
    </row>
    <row r="5" spans="1:17" x14ac:dyDescent="0.25">
      <c r="A5" s="32" t="s">
        <v>50</v>
      </c>
      <c r="B5" s="33" t="s">
        <v>40</v>
      </c>
      <c r="C5" s="34">
        <v>44002</v>
      </c>
      <c r="D5" s="35" t="s">
        <v>71</v>
      </c>
      <c r="E5" s="36">
        <v>191</v>
      </c>
      <c r="F5" s="36">
        <v>198</v>
      </c>
      <c r="G5" s="36">
        <v>195</v>
      </c>
      <c r="H5" s="36">
        <v>194</v>
      </c>
      <c r="I5" s="36"/>
      <c r="J5" s="36"/>
      <c r="K5" s="37">
        <v>4</v>
      </c>
      <c r="L5" s="37">
        <v>778</v>
      </c>
      <c r="M5" s="38">
        <v>194.5</v>
      </c>
      <c r="N5" s="39">
        <v>2</v>
      </c>
      <c r="O5" s="40">
        <v>196.5</v>
      </c>
    </row>
    <row r="6" spans="1:17" x14ac:dyDescent="0.25">
      <c r="A6" s="32" t="s">
        <v>50</v>
      </c>
      <c r="B6" s="33" t="s">
        <v>40</v>
      </c>
      <c r="C6" s="34">
        <v>44006</v>
      </c>
      <c r="D6" s="35" t="s">
        <v>51</v>
      </c>
      <c r="E6" s="36">
        <v>196</v>
      </c>
      <c r="F6" s="36">
        <v>193</v>
      </c>
      <c r="G6" s="36">
        <v>197</v>
      </c>
      <c r="H6" s="36">
        <v>191</v>
      </c>
      <c r="I6" s="36"/>
      <c r="J6" s="36"/>
      <c r="K6" s="37">
        <v>4</v>
      </c>
      <c r="L6" s="37">
        <v>777</v>
      </c>
      <c r="M6" s="38">
        <v>194.25</v>
      </c>
      <c r="N6" s="39">
        <v>2</v>
      </c>
      <c r="O6" s="40">
        <v>196.25</v>
      </c>
    </row>
    <row r="7" spans="1:17" x14ac:dyDescent="0.25">
      <c r="A7" s="32" t="s">
        <v>50</v>
      </c>
      <c r="B7" s="33" t="s">
        <v>40</v>
      </c>
      <c r="C7" s="34">
        <v>44024</v>
      </c>
      <c r="D7" s="35" t="s">
        <v>51</v>
      </c>
      <c r="E7" s="36">
        <v>197</v>
      </c>
      <c r="F7" s="36">
        <v>195</v>
      </c>
      <c r="G7" s="36">
        <v>197</v>
      </c>
      <c r="H7" s="36">
        <v>195</v>
      </c>
      <c r="I7" s="36">
        <v>195</v>
      </c>
      <c r="J7" s="36">
        <v>197</v>
      </c>
      <c r="K7" s="37">
        <v>6</v>
      </c>
      <c r="L7" s="37">
        <v>1176</v>
      </c>
      <c r="M7" s="38">
        <v>196</v>
      </c>
      <c r="N7" s="39">
        <v>8</v>
      </c>
      <c r="O7" s="40">
        <v>204</v>
      </c>
    </row>
    <row r="8" spans="1:17" x14ac:dyDescent="0.25">
      <c r="A8" s="32" t="s">
        <v>50</v>
      </c>
      <c r="B8" s="33" t="s">
        <v>40</v>
      </c>
      <c r="C8" s="34">
        <v>44030</v>
      </c>
      <c r="D8" s="35" t="s">
        <v>71</v>
      </c>
      <c r="E8" s="36">
        <v>200</v>
      </c>
      <c r="F8" s="36">
        <v>197</v>
      </c>
      <c r="G8" s="36">
        <v>197</v>
      </c>
      <c r="H8" s="36">
        <v>192</v>
      </c>
      <c r="I8" s="36"/>
      <c r="J8" s="36"/>
      <c r="K8" s="37">
        <v>4</v>
      </c>
      <c r="L8" s="37">
        <v>786</v>
      </c>
      <c r="M8" s="38">
        <v>196.5</v>
      </c>
      <c r="N8" s="39">
        <v>4</v>
      </c>
      <c r="O8" s="40">
        <v>200.5</v>
      </c>
    </row>
    <row r="9" spans="1:17" x14ac:dyDescent="0.25">
      <c r="A9" s="32" t="s">
        <v>50</v>
      </c>
      <c r="B9" s="33" t="s">
        <v>40</v>
      </c>
      <c r="C9" s="34">
        <v>44052</v>
      </c>
      <c r="D9" s="35" t="s">
        <v>51</v>
      </c>
      <c r="E9" s="36">
        <v>199</v>
      </c>
      <c r="F9" s="36">
        <v>199</v>
      </c>
      <c r="G9" s="36">
        <v>196</v>
      </c>
      <c r="H9" s="36">
        <v>199</v>
      </c>
      <c r="I9" s="36"/>
      <c r="J9" s="36"/>
      <c r="K9" s="37">
        <v>4</v>
      </c>
      <c r="L9" s="37">
        <v>793</v>
      </c>
      <c r="M9" s="38">
        <v>198.25</v>
      </c>
      <c r="N9" s="39">
        <v>11</v>
      </c>
      <c r="O9" s="40">
        <v>209.25</v>
      </c>
    </row>
    <row r="10" spans="1:17" x14ac:dyDescent="0.25">
      <c r="A10" s="32" t="s">
        <v>50</v>
      </c>
      <c r="B10" s="33" t="s">
        <v>40</v>
      </c>
      <c r="C10" s="34">
        <v>44069</v>
      </c>
      <c r="D10" s="35" t="s">
        <v>51</v>
      </c>
      <c r="E10" s="36">
        <v>197</v>
      </c>
      <c r="F10" s="36">
        <v>198</v>
      </c>
      <c r="G10" s="36">
        <v>197</v>
      </c>
      <c r="H10" s="36">
        <v>198</v>
      </c>
      <c r="I10" s="36"/>
      <c r="J10" s="36"/>
      <c r="K10" s="37">
        <v>4</v>
      </c>
      <c r="L10" s="37">
        <v>790</v>
      </c>
      <c r="M10" s="38">
        <v>197.5</v>
      </c>
      <c r="N10" s="39">
        <v>6</v>
      </c>
      <c r="O10" s="40">
        <v>203.5</v>
      </c>
    </row>
    <row r="13" spans="1:17" x14ac:dyDescent="0.25">
      <c r="K13" s="7">
        <f>SUM(K2:K12)</f>
        <v>38</v>
      </c>
      <c r="L13" s="7">
        <f>SUM(L2:L12)</f>
        <v>7428.0010000000002</v>
      </c>
      <c r="M13" s="13">
        <f>SUM(L13/K13)</f>
        <v>195.47371052631578</v>
      </c>
      <c r="N13" s="7">
        <f>SUM(N2:N12)</f>
        <v>49</v>
      </c>
      <c r="O13" s="13">
        <f>SUM(M13+N13)</f>
        <v>244.47371052631578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_3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23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3_1"/>
    <protectedRange algorithmName="SHA-512" hashValue="ON39YdpmFHfN9f47KpiRvqrKx0V9+erV1CNkpWzYhW/Qyc6aT8rEyCrvauWSYGZK2ia3o7vd3akF07acHAFpOA==" saltValue="yVW9XmDwTqEnmpSGai0KYg==" spinCount="100000" sqref="I9:J9 B9:C9" name="Range1_33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14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H10" name="Range1_3_8"/>
  </protectedRanges>
  <conditionalFormatting sqref="E2">
    <cfRule type="top10" dxfId="1179" priority="57" rank="1"/>
  </conditionalFormatting>
  <conditionalFormatting sqref="H2">
    <cfRule type="top10" dxfId="1178" priority="54" rank="1"/>
  </conditionalFormatting>
  <conditionalFormatting sqref="F2">
    <cfRule type="top10" dxfId="1177" priority="52" rank="1"/>
  </conditionalFormatting>
  <conditionalFormatting sqref="G2">
    <cfRule type="top10" dxfId="1176" priority="53" rank="1"/>
  </conditionalFormatting>
  <conditionalFormatting sqref="I2">
    <cfRule type="top10" dxfId="1175" priority="55" rank="1"/>
  </conditionalFormatting>
  <conditionalFormatting sqref="J2">
    <cfRule type="top10" dxfId="1174" priority="56" rank="1"/>
  </conditionalFormatting>
  <conditionalFormatting sqref="F3">
    <cfRule type="top10" dxfId="1173" priority="50" rank="1"/>
  </conditionalFormatting>
  <conditionalFormatting sqref="G3">
    <cfRule type="top10" dxfId="1172" priority="49" rank="1"/>
  </conditionalFormatting>
  <conditionalFormatting sqref="H3">
    <cfRule type="top10" dxfId="1171" priority="48" rank="1"/>
  </conditionalFormatting>
  <conditionalFormatting sqref="I3">
    <cfRule type="top10" dxfId="1170" priority="46" rank="1"/>
  </conditionalFormatting>
  <conditionalFormatting sqref="J3">
    <cfRule type="top10" dxfId="1169" priority="47" rank="1"/>
  </conditionalFormatting>
  <conditionalFormatting sqref="E3">
    <cfRule type="top10" dxfId="1168" priority="51" rank="1"/>
  </conditionalFormatting>
  <conditionalFormatting sqref="F4">
    <cfRule type="top10" dxfId="1167" priority="44" rank="1"/>
  </conditionalFormatting>
  <conditionalFormatting sqref="G4">
    <cfRule type="top10" dxfId="1166" priority="43" rank="1"/>
  </conditionalFormatting>
  <conditionalFormatting sqref="H4">
    <cfRule type="top10" dxfId="1165" priority="42" rank="1"/>
  </conditionalFormatting>
  <conditionalFormatting sqref="I4">
    <cfRule type="top10" dxfId="1164" priority="40" rank="1"/>
  </conditionalFormatting>
  <conditionalFormatting sqref="J4">
    <cfRule type="top10" dxfId="1163" priority="41" rank="1"/>
  </conditionalFormatting>
  <conditionalFormatting sqref="E4">
    <cfRule type="top10" dxfId="1162" priority="45" rank="1"/>
  </conditionalFormatting>
  <conditionalFormatting sqref="F5">
    <cfRule type="top10" dxfId="1161" priority="38" rank="1"/>
  </conditionalFormatting>
  <conditionalFormatting sqref="G5">
    <cfRule type="top10" dxfId="1160" priority="37" rank="1"/>
  </conditionalFormatting>
  <conditionalFormatting sqref="H5">
    <cfRule type="top10" dxfId="1159" priority="36" rank="1"/>
  </conditionalFormatting>
  <conditionalFormatting sqref="I5">
    <cfRule type="top10" dxfId="1158" priority="34" rank="1"/>
  </conditionalFormatting>
  <conditionalFormatting sqref="J5">
    <cfRule type="top10" dxfId="1157" priority="35" rank="1"/>
  </conditionalFormatting>
  <conditionalFormatting sqref="E5">
    <cfRule type="top10" dxfId="1156" priority="39" rank="1"/>
  </conditionalFormatting>
  <conditionalFormatting sqref="F6">
    <cfRule type="top10" dxfId="1155" priority="32" rank="1"/>
  </conditionalFormatting>
  <conditionalFormatting sqref="G6">
    <cfRule type="top10" dxfId="1154" priority="31" rank="1"/>
  </conditionalFormatting>
  <conditionalFormatting sqref="H6">
    <cfRule type="top10" dxfId="1153" priority="30" rank="1"/>
  </conditionalFormatting>
  <conditionalFormatting sqref="I6">
    <cfRule type="top10" dxfId="1152" priority="28" rank="1"/>
  </conditionalFormatting>
  <conditionalFormatting sqref="J6">
    <cfRule type="top10" dxfId="1151" priority="29" rank="1"/>
  </conditionalFormatting>
  <conditionalFormatting sqref="E6">
    <cfRule type="top10" dxfId="1150" priority="33" rank="1"/>
  </conditionalFormatting>
  <conditionalFormatting sqref="F7">
    <cfRule type="top10" dxfId="1149" priority="26" rank="1"/>
  </conditionalFormatting>
  <conditionalFormatting sqref="G7">
    <cfRule type="top10" dxfId="1148" priority="25" rank="1"/>
  </conditionalFormatting>
  <conditionalFormatting sqref="H7">
    <cfRule type="top10" dxfId="1147" priority="24" rank="1"/>
  </conditionalFormatting>
  <conditionalFormatting sqref="I7">
    <cfRule type="top10" dxfId="1146" priority="22" rank="1"/>
  </conditionalFormatting>
  <conditionalFormatting sqref="J7">
    <cfRule type="top10" dxfId="1145" priority="23" rank="1"/>
  </conditionalFormatting>
  <conditionalFormatting sqref="E7">
    <cfRule type="top10" dxfId="1144" priority="27" rank="1"/>
  </conditionalFormatting>
  <conditionalFormatting sqref="F8">
    <cfRule type="top10" dxfId="1143" priority="19" rank="1"/>
  </conditionalFormatting>
  <conditionalFormatting sqref="I8">
    <cfRule type="top10" dxfId="1142" priority="16" rank="1"/>
    <cfRule type="top10" dxfId="1141" priority="21" rank="1"/>
  </conditionalFormatting>
  <conditionalFormatting sqref="E8">
    <cfRule type="top10" dxfId="1140" priority="20" rank="1"/>
  </conditionalFormatting>
  <conditionalFormatting sqref="G8">
    <cfRule type="top10" dxfId="1139" priority="18" rank="1"/>
  </conditionalFormatting>
  <conditionalFormatting sqref="H8">
    <cfRule type="top10" dxfId="1138" priority="17" rank="1"/>
  </conditionalFormatting>
  <conditionalFormatting sqref="J8">
    <cfRule type="top10" dxfId="1137" priority="15" rank="1"/>
  </conditionalFormatting>
  <conditionalFormatting sqref="F9">
    <cfRule type="top10" dxfId="1136" priority="12" rank="1"/>
  </conditionalFormatting>
  <conditionalFormatting sqref="I9">
    <cfRule type="top10" dxfId="1135" priority="9" rank="1"/>
    <cfRule type="top10" dxfId="1134" priority="14" rank="1"/>
  </conditionalFormatting>
  <conditionalFormatting sqref="E9">
    <cfRule type="top10" dxfId="1133" priority="13" rank="1"/>
  </conditionalFormatting>
  <conditionalFormatting sqref="G9">
    <cfRule type="top10" dxfId="1132" priority="11" rank="1"/>
  </conditionalFormatting>
  <conditionalFormatting sqref="H9">
    <cfRule type="top10" dxfId="1131" priority="10" rank="1"/>
  </conditionalFormatting>
  <conditionalFormatting sqref="J9">
    <cfRule type="top10" dxfId="1130" priority="8" rank="1"/>
  </conditionalFormatting>
  <conditionalFormatting sqref="F10">
    <cfRule type="top10" dxfId="1129" priority="5" rank="1"/>
  </conditionalFormatting>
  <conditionalFormatting sqref="I10">
    <cfRule type="top10" dxfId="1128" priority="2" rank="1"/>
    <cfRule type="top10" dxfId="1127" priority="7" rank="1"/>
  </conditionalFormatting>
  <conditionalFormatting sqref="E10">
    <cfRule type="top10" dxfId="1126" priority="6" rank="1"/>
  </conditionalFormatting>
  <conditionalFormatting sqref="G10">
    <cfRule type="top10" dxfId="1125" priority="4" rank="1"/>
  </conditionalFormatting>
  <conditionalFormatting sqref="H10">
    <cfRule type="top10" dxfId="1124" priority="3" rank="1"/>
  </conditionalFormatting>
  <conditionalFormatting sqref="J10">
    <cfRule type="top10" dxfId="1123" priority="1" rank="1"/>
  </conditionalFormatting>
  <hyperlinks>
    <hyperlink ref="Q1" location="'Kentucky Rankings'!A1" display="Back to Ranking" xr:uid="{595E0799-80E1-42E3-9FD7-73FA99DEBD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0CCA06-1DF0-442E-9A90-C06A561EA4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9B98-47F2-8B02-AC94C8403478}">
  <dimension ref="A1:Q12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97</v>
      </c>
      <c r="C2" s="34">
        <v>44030</v>
      </c>
      <c r="D2" s="35" t="s">
        <v>71</v>
      </c>
      <c r="E2" s="36">
        <v>197</v>
      </c>
      <c r="F2" s="36">
        <v>191</v>
      </c>
      <c r="G2" s="36">
        <v>193</v>
      </c>
      <c r="H2" s="36">
        <v>189</v>
      </c>
      <c r="I2" s="36"/>
      <c r="J2" s="36"/>
      <c r="K2" s="37">
        <v>4</v>
      </c>
      <c r="L2" s="37">
        <v>770</v>
      </c>
      <c r="M2" s="38">
        <v>192.5</v>
      </c>
      <c r="N2" s="39">
        <v>2</v>
      </c>
      <c r="O2" s="40">
        <v>194.5</v>
      </c>
    </row>
    <row r="5" spans="1:17" x14ac:dyDescent="0.25">
      <c r="K5" s="7">
        <f>SUM(K2:K4)</f>
        <v>4</v>
      </c>
      <c r="L5" s="7">
        <f>SUM(L2:L4)</f>
        <v>770</v>
      </c>
      <c r="M5" s="13">
        <f>SUM(L5/K5)</f>
        <v>192.5</v>
      </c>
      <c r="N5" s="7">
        <f>SUM(N2:N4)</f>
        <v>2</v>
      </c>
      <c r="O5" s="13">
        <f>SUM(M5+N5)</f>
        <v>194.5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_2"/>
    <protectedRange algorithmName="SHA-512" hashValue="ON39YdpmFHfN9f47KpiRvqrKx0V9+erV1CNkpWzYhW/Qyc6aT8rEyCrvauWSYGZK2ia3o7vd3akF07acHAFpOA==" saltValue="yVW9XmDwTqEnmpSGai0KYg==" spinCount="100000" sqref="D2" name="Range1_1_19_2"/>
    <protectedRange algorithmName="SHA-512" hashValue="ON39YdpmFHfN9f47KpiRvqrKx0V9+erV1CNkpWzYhW/Qyc6aT8rEyCrvauWSYGZK2ia3o7vd3akF07acHAFpOA==" saltValue="yVW9XmDwTqEnmpSGai0KYg==" spinCount="100000" sqref="E2:H2" name="Range1_3_3_2"/>
  </protectedRanges>
  <conditionalFormatting sqref="F2">
    <cfRule type="top10" dxfId="1122" priority="5" rank="1"/>
  </conditionalFormatting>
  <conditionalFormatting sqref="I2">
    <cfRule type="top10" dxfId="1121" priority="2" rank="1"/>
    <cfRule type="top10" dxfId="1120" priority="7" rank="1"/>
  </conditionalFormatting>
  <conditionalFormatting sqref="E2">
    <cfRule type="top10" dxfId="1119" priority="6" rank="1"/>
  </conditionalFormatting>
  <conditionalFormatting sqref="G2">
    <cfRule type="top10" dxfId="1118" priority="4" rank="1"/>
  </conditionalFormatting>
  <conditionalFormatting sqref="H2">
    <cfRule type="top10" dxfId="1117" priority="3" rank="1"/>
  </conditionalFormatting>
  <conditionalFormatting sqref="J2">
    <cfRule type="top10" dxfId="1116" priority="1" rank="1"/>
  </conditionalFormatting>
  <hyperlinks>
    <hyperlink ref="Q1" location="'Kentucky Rankings'!A1" display="Back to Ranking" xr:uid="{CFE13388-3194-4C07-B2E6-401F782225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DB22E1-EFAF-465F-941A-FF3D47C69C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C8E3-98A1-4A9D-A816-CDE4368FE347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33</v>
      </c>
      <c r="B2" s="33" t="s">
        <v>87</v>
      </c>
      <c r="C2" s="34">
        <v>44024</v>
      </c>
      <c r="D2" s="35" t="s">
        <v>51</v>
      </c>
      <c r="E2" s="36">
        <v>177</v>
      </c>
      <c r="F2" s="36">
        <v>178</v>
      </c>
      <c r="G2" s="36">
        <v>186</v>
      </c>
      <c r="H2" s="36">
        <v>182</v>
      </c>
      <c r="I2" s="36">
        <v>180</v>
      </c>
      <c r="J2" s="36">
        <v>181</v>
      </c>
      <c r="K2" s="37">
        <v>6</v>
      </c>
      <c r="L2" s="37">
        <v>1084</v>
      </c>
      <c r="M2" s="38">
        <v>180.66666666666666</v>
      </c>
      <c r="N2" s="39">
        <v>4</v>
      </c>
      <c r="O2" s="40">
        <v>184.66666666666666</v>
      </c>
    </row>
    <row r="5" spans="1:17" x14ac:dyDescent="0.25">
      <c r="K5" s="7">
        <f>SUM(K2:K4)</f>
        <v>6</v>
      </c>
      <c r="L5" s="7">
        <f>SUM(L2:L4)</f>
        <v>1084</v>
      </c>
      <c r="M5" s="13">
        <f>SUM(L5/K5)</f>
        <v>180.66666666666666</v>
      </c>
      <c r="N5" s="7">
        <f>SUM(N2:N4)</f>
        <v>4</v>
      </c>
      <c r="O5" s="13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1115" priority="6" rank="1"/>
  </conditionalFormatting>
  <conditionalFormatting sqref="F2">
    <cfRule type="top10" dxfId="1114" priority="5" rank="1"/>
  </conditionalFormatting>
  <conditionalFormatting sqref="G2">
    <cfRule type="top10" dxfId="1113" priority="4" rank="1"/>
  </conditionalFormatting>
  <conditionalFormatting sqref="H2">
    <cfRule type="top10" dxfId="1112" priority="3" rank="1"/>
  </conditionalFormatting>
  <conditionalFormatting sqref="I2">
    <cfRule type="top10" dxfId="1111" priority="2" rank="1"/>
  </conditionalFormatting>
  <conditionalFormatting sqref="J2">
    <cfRule type="top10" dxfId="1110" priority="1" rank="1"/>
  </conditionalFormatting>
  <hyperlinks>
    <hyperlink ref="Q1" location="'Kentucky Rankings'!A1" display="Back to Ranking" xr:uid="{08A86404-8BEC-462F-BD06-4C6B84EF50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4DB1CC-9E1D-4884-8E72-1228BFF64B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C50F5-FEDE-4553-BBCE-584A57EAAB5C}">
  <dimension ref="A1:Q1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42</v>
      </c>
      <c r="C2" s="34">
        <v>43968</v>
      </c>
      <c r="D2" s="35" t="s">
        <v>45</v>
      </c>
      <c r="E2" s="36">
        <v>188</v>
      </c>
      <c r="F2" s="36">
        <v>194</v>
      </c>
      <c r="G2" s="36">
        <v>184</v>
      </c>
      <c r="H2" s="36">
        <v>187</v>
      </c>
      <c r="I2" s="36"/>
      <c r="J2" s="36"/>
      <c r="K2" s="37">
        <f t="shared" ref="K2" si="0">COUNT(E2:J2)</f>
        <v>4</v>
      </c>
      <c r="L2" s="37">
        <f t="shared" ref="L2" si="1">SUM(E2:J2)</f>
        <v>753</v>
      </c>
      <c r="M2" s="38">
        <f t="shared" ref="M2" si="2">IFERROR(L2/K2,0)</f>
        <v>188.25</v>
      </c>
      <c r="N2" s="39">
        <v>3</v>
      </c>
      <c r="O2" s="40">
        <f t="shared" ref="O2" si="3">SUM(M2+N2)</f>
        <v>191.25</v>
      </c>
    </row>
    <row r="3" spans="1:17" x14ac:dyDescent="0.25">
      <c r="A3" s="32" t="s">
        <v>50</v>
      </c>
      <c r="B3" s="33" t="s">
        <v>42</v>
      </c>
      <c r="C3" s="34">
        <v>43978</v>
      </c>
      <c r="D3" s="35" t="s">
        <v>51</v>
      </c>
      <c r="E3" s="36">
        <v>195</v>
      </c>
      <c r="F3" s="36">
        <v>195</v>
      </c>
      <c r="G3" s="36">
        <v>194</v>
      </c>
      <c r="H3" s="36">
        <v>198</v>
      </c>
      <c r="I3" s="36"/>
      <c r="J3" s="36"/>
      <c r="K3" s="37">
        <v>4</v>
      </c>
      <c r="L3" s="37">
        <v>782</v>
      </c>
      <c r="M3" s="38">
        <v>195.5</v>
      </c>
      <c r="N3" s="39">
        <v>3</v>
      </c>
      <c r="O3" s="40">
        <v>198.5</v>
      </c>
    </row>
    <row r="4" spans="1:17" x14ac:dyDescent="0.25">
      <c r="A4" s="32" t="s">
        <v>50</v>
      </c>
      <c r="B4" s="33" t="s">
        <v>42</v>
      </c>
      <c r="C4" s="34">
        <v>43989</v>
      </c>
      <c r="D4" s="35" t="s">
        <v>51</v>
      </c>
      <c r="E4" s="36">
        <v>186</v>
      </c>
      <c r="F4" s="36">
        <v>188</v>
      </c>
      <c r="G4" s="36">
        <v>197</v>
      </c>
      <c r="H4" s="36">
        <v>196</v>
      </c>
      <c r="I4" s="36"/>
      <c r="J4" s="36"/>
      <c r="K4" s="37">
        <v>4</v>
      </c>
      <c r="L4" s="37">
        <v>767</v>
      </c>
      <c r="M4" s="38">
        <v>191.75</v>
      </c>
      <c r="N4" s="39">
        <v>4</v>
      </c>
      <c r="O4" s="40">
        <v>195.75</v>
      </c>
    </row>
    <row r="5" spans="1:17" x14ac:dyDescent="0.25">
      <c r="A5" s="32" t="s">
        <v>50</v>
      </c>
      <c r="B5" s="33" t="s">
        <v>42</v>
      </c>
      <c r="C5" s="34">
        <v>44002</v>
      </c>
      <c r="D5" s="35" t="s">
        <v>71</v>
      </c>
      <c r="E5" s="36">
        <v>188</v>
      </c>
      <c r="F5" s="36">
        <v>193</v>
      </c>
      <c r="G5" s="36">
        <v>198</v>
      </c>
      <c r="H5" s="36">
        <v>194</v>
      </c>
      <c r="I5" s="36"/>
      <c r="J5" s="36"/>
      <c r="K5" s="37">
        <v>4</v>
      </c>
      <c r="L5" s="37">
        <f>SUM(E5:H5)</f>
        <v>773</v>
      </c>
      <c r="M5" s="38">
        <f>SUM(L5/4)</f>
        <v>193.25</v>
      </c>
      <c r="N5" s="39">
        <v>2</v>
      </c>
      <c r="O5" s="40">
        <f>SUM(M5+N5)</f>
        <v>195.25</v>
      </c>
    </row>
    <row r="6" spans="1:17" x14ac:dyDescent="0.25">
      <c r="A6" s="19" t="s">
        <v>50</v>
      </c>
      <c r="B6" s="20" t="s">
        <v>42</v>
      </c>
      <c r="C6" s="21">
        <v>44006</v>
      </c>
      <c r="D6" s="22" t="s">
        <v>51</v>
      </c>
      <c r="E6" s="23">
        <v>193</v>
      </c>
      <c r="F6" s="23">
        <v>197</v>
      </c>
      <c r="G6" s="23">
        <v>194</v>
      </c>
      <c r="H6" s="23">
        <v>197</v>
      </c>
      <c r="I6" s="23"/>
      <c r="J6" s="23"/>
      <c r="K6" s="24">
        <v>4</v>
      </c>
      <c r="L6" s="24">
        <v>781</v>
      </c>
      <c r="M6" s="25">
        <v>195.25</v>
      </c>
      <c r="N6" s="26">
        <v>2</v>
      </c>
      <c r="O6" s="27">
        <v>197.25</v>
      </c>
    </row>
    <row r="7" spans="1:17" x14ac:dyDescent="0.25">
      <c r="A7" s="32" t="s">
        <v>50</v>
      </c>
      <c r="B7" s="33" t="s">
        <v>42</v>
      </c>
      <c r="C7" s="34">
        <v>44024</v>
      </c>
      <c r="D7" s="35" t="s">
        <v>51</v>
      </c>
      <c r="E7" s="36">
        <v>193</v>
      </c>
      <c r="F7" s="36">
        <v>192</v>
      </c>
      <c r="G7" s="36">
        <v>189</v>
      </c>
      <c r="H7" s="36">
        <v>196</v>
      </c>
      <c r="I7" s="36">
        <v>193</v>
      </c>
      <c r="J7" s="36">
        <v>191</v>
      </c>
      <c r="K7" s="37">
        <v>6</v>
      </c>
      <c r="L7" s="37">
        <v>1154</v>
      </c>
      <c r="M7" s="38">
        <v>192.33333333333334</v>
      </c>
      <c r="N7" s="39">
        <v>4</v>
      </c>
      <c r="O7" s="40">
        <v>196.33333333333334</v>
      </c>
    </row>
    <row r="8" spans="1:17" x14ac:dyDescent="0.25">
      <c r="A8" s="32" t="s">
        <v>50</v>
      </c>
      <c r="B8" s="33" t="s">
        <v>42</v>
      </c>
      <c r="C8" s="34">
        <v>44030</v>
      </c>
      <c r="D8" s="35" t="s">
        <v>71</v>
      </c>
      <c r="E8" s="36">
        <v>192</v>
      </c>
      <c r="F8" s="36">
        <v>195</v>
      </c>
      <c r="G8" s="36">
        <v>188</v>
      </c>
      <c r="H8" s="36">
        <v>191</v>
      </c>
      <c r="I8" s="36"/>
      <c r="J8" s="36"/>
      <c r="K8" s="37">
        <v>4</v>
      </c>
      <c r="L8" s="37">
        <v>766</v>
      </c>
      <c r="M8" s="38">
        <v>191.5</v>
      </c>
      <c r="N8" s="39">
        <v>2</v>
      </c>
      <c r="O8" s="40">
        <v>193.5</v>
      </c>
    </row>
    <row r="11" spans="1:17" x14ac:dyDescent="0.25">
      <c r="K11" s="7">
        <f>SUM(K2:K10)</f>
        <v>30</v>
      </c>
      <c r="L11" s="7">
        <f>SUM(L2:L10)</f>
        <v>5776</v>
      </c>
      <c r="M11" s="13">
        <f>SUM(L11/K11)</f>
        <v>192.53333333333333</v>
      </c>
      <c r="N11" s="7">
        <f>SUM(N2:N10)</f>
        <v>20</v>
      </c>
      <c r="O11" s="13">
        <f>SUM(M11+N11)</f>
        <v>212.53333333333333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_2"/>
    <protectedRange algorithmName="SHA-512" hashValue="ON39YdpmFHfN9f47KpiRvqrKx0V9+erV1CNkpWzYhW/Qyc6aT8rEyCrvauWSYGZK2ia3o7vd3akF07acHAFpOA==" saltValue="yVW9XmDwTqEnmpSGai0KYg==" spinCount="100000" sqref="D5" name="Range1_1_6_2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J7" name="Range1_3_2"/>
    <protectedRange algorithmName="SHA-512" hashValue="ON39YdpmFHfN9f47KpiRvqrKx0V9+erV1CNkpWzYhW/Qyc6aT8rEyCrvauWSYGZK2ia3o7vd3akF07acHAFpOA==" saltValue="yVW9XmDwTqEnmpSGai0KYg==" spinCount="100000" sqref="I8:J8 B8:C8" name="Range1_23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3_1"/>
  </protectedRanges>
  <conditionalFormatting sqref="E2">
    <cfRule type="top10" dxfId="1109" priority="49" rank="1"/>
  </conditionalFormatting>
  <conditionalFormatting sqref="H2">
    <cfRule type="top10" dxfId="1108" priority="46" rank="1"/>
  </conditionalFormatting>
  <conditionalFormatting sqref="F2">
    <cfRule type="top10" dxfId="1107" priority="44" rank="1"/>
  </conditionalFormatting>
  <conditionalFormatting sqref="G2">
    <cfRule type="top10" dxfId="1106" priority="45" rank="1"/>
  </conditionalFormatting>
  <conditionalFormatting sqref="I2">
    <cfRule type="top10" dxfId="1105" priority="47" rank="1"/>
  </conditionalFormatting>
  <conditionalFormatting sqref="J2">
    <cfRule type="top10" dxfId="1104" priority="48" rank="1"/>
  </conditionalFormatting>
  <conditionalFormatting sqref="F3">
    <cfRule type="top10" dxfId="1103" priority="42" rank="1"/>
  </conditionalFormatting>
  <conditionalFormatting sqref="G3">
    <cfRule type="top10" dxfId="1102" priority="41" rank="1"/>
  </conditionalFormatting>
  <conditionalFormatting sqref="H3">
    <cfRule type="top10" dxfId="1101" priority="40" rank="1"/>
  </conditionalFormatting>
  <conditionalFormatting sqref="I3">
    <cfRule type="top10" dxfId="1100" priority="38" rank="1"/>
  </conditionalFormatting>
  <conditionalFormatting sqref="J3">
    <cfRule type="top10" dxfId="1099" priority="39" rank="1"/>
  </conditionalFormatting>
  <conditionalFormatting sqref="E3">
    <cfRule type="top10" dxfId="1098" priority="43" rank="1"/>
  </conditionalFormatting>
  <conditionalFormatting sqref="F4">
    <cfRule type="top10" dxfId="1097" priority="36" rank="1"/>
  </conditionalFormatting>
  <conditionalFormatting sqref="G4">
    <cfRule type="top10" dxfId="1096" priority="35" rank="1"/>
  </conditionalFormatting>
  <conditionalFormatting sqref="H4">
    <cfRule type="top10" dxfId="1095" priority="34" rank="1"/>
  </conditionalFormatting>
  <conditionalFormatting sqref="I4">
    <cfRule type="top10" dxfId="1094" priority="32" rank="1"/>
  </conditionalFormatting>
  <conditionalFormatting sqref="J4">
    <cfRule type="top10" dxfId="1093" priority="33" rank="1"/>
  </conditionalFormatting>
  <conditionalFormatting sqref="E4">
    <cfRule type="top10" dxfId="1092" priority="37" rank="1"/>
  </conditionalFormatting>
  <conditionalFormatting sqref="F5">
    <cfRule type="top10" dxfId="1091" priority="24" rank="1"/>
  </conditionalFormatting>
  <conditionalFormatting sqref="G5">
    <cfRule type="top10" dxfId="1090" priority="23" rank="1"/>
  </conditionalFormatting>
  <conditionalFormatting sqref="H5">
    <cfRule type="top10" dxfId="1089" priority="22" rank="1"/>
  </conditionalFormatting>
  <conditionalFormatting sqref="I5">
    <cfRule type="top10" dxfId="1088" priority="20" rank="1"/>
  </conditionalFormatting>
  <conditionalFormatting sqref="J5">
    <cfRule type="top10" dxfId="1087" priority="21" rank="1"/>
  </conditionalFormatting>
  <conditionalFormatting sqref="E5">
    <cfRule type="top10" dxfId="1086" priority="25" rank="1"/>
  </conditionalFormatting>
  <conditionalFormatting sqref="F6">
    <cfRule type="top10" dxfId="1085" priority="18" rank="1"/>
  </conditionalFormatting>
  <conditionalFormatting sqref="G6">
    <cfRule type="top10" dxfId="1084" priority="17" rank="1"/>
  </conditionalFormatting>
  <conditionalFormatting sqref="H6">
    <cfRule type="top10" dxfId="1083" priority="16" rank="1"/>
  </conditionalFormatting>
  <conditionalFormatting sqref="I6">
    <cfRule type="top10" dxfId="1082" priority="14" rank="1"/>
  </conditionalFormatting>
  <conditionalFormatting sqref="J6">
    <cfRule type="top10" dxfId="1081" priority="15" rank="1"/>
  </conditionalFormatting>
  <conditionalFormatting sqref="E6">
    <cfRule type="top10" dxfId="1080" priority="19" rank="1"/>
  </conditionalFormatting>
  <conditionalFormatting sqref="F7">
    <cfRule type="top10" dxfId="1079" priority="12" rank="1"/>
  </conditionalFormatting>
  <conditionalFormatting sqref="G7">
    <cfRule type="top10" dxfId="1078" priority="11" rank="1"/>
  </conditionalFormatting>
  <conditionalFormatting sqref="H7">
    <cfRule type="top10" dxfId="1077" priority="10" rank="1"/>
  </conditionalFormatting>
  <conditionalFormatting sqref="I7">
    <cfRule type="top10" dxfId="1076" priority="8" rank="1"/>
  </conditionalFormatting>
  <conditionalFormatting sqref="J7">
    <cfRule type="top10" dxfId="1075" priority="9" rank="1"/>
  </conditionalFormatting>
  <conditionalFormatting sqref="E7">
    <cfRule type="top10" dxfId="1074" priority="13" rank="1"/>
  </conditionalFormatting>
  <conditionalFormatting sqref="F8">
    <cfRule type="top10" dxfId="1073" priority="5" rank="1"/>
  </conditionalFormatting>
  <conditionalFormatting sqref="I8">
    <cfRule type="top10" dxfId="1072" priority="2" rank="1"/>
    <cfRule type="top10" dxfId="1071" priority="7" rank="1"/>
  </conditionalFormatting>
  <conditionalFormatting sqref="E8">
    <cfRule type="top10" dxfId="1070" priority="6" rank="1"/>
  </conditionalFormatting>
  <conditionalFormatting sqref="G8">
    <cfRule type="top10" dxfId="1069" priority="4" rank="1"/>
  </conditionalFormatting>
  <conditionalFormatting sqref="H8">
    <cfRule type="top10" dxfId="1068" priority="3" rank="1"/>
  </conditionalFormatting>
  <conditionalFormatting sqref="J8">
    <cfRule type="top10" dxfId="1067" priority="1" rank="1"/>
  </conditionalFormatting>
  <hyperlinks>
    <hyperlink ref="Q1" location="'Kentucky Rankings'!A1" display="Back to Ranking" xr:uid="{BD92F6D3-E7A0-43FA-95D4-4A85C1278D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923E16-FE8D-4898-924C-9BA782BFE5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B16D-1E27-4E24-934B-97B0837774E9}">
  <dimension ref="A1:Q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75</v>
      </c>
      <c r="C2" s="34">
        <v>44002</v>
      </c>
      <c r="D2" s="35" t="s">
        <v>71</v>
      </c>
      <c r="E2" s="36">
        <v>163</v>
      </c>
      <c r="F2" s="36">
        <v>166</v>
      </c>
      <c r="G2" s="36">
        <v>168</v>
      </c>
      <c r="H2" s="36">
        <v>175</v>
      </c>
      <c r="I2" s="36"/>
      <c r="J2" s="36"/>
      <c r="K2" s="37">
        <v>4</v>
      </c>
      <c r="L2" s="37">
        <v>672</v>
      </c>
      <c r="M2" s="38">
        <v>168</v>
      </c>
      <c r="N2" s="39">
        <v>11</v>
      </c>
      <c r="O2" s="40">
        <v>179</v>
      </c>
    </row>
    <row r="3" spans="1:17" x14ac:dyDescent="0.25">
      <c r="A3" s="32" t="s">
        <v>56</v>
      </c>
      <c r="B3" s="33" t="s">
        <v>75</v>
      </c>
      <c r="C3" s="34">
        <v>44030</v>
      </c>
      <c r="D3" s="35" t="s">
        <v>71</v>
      </c>
      <c r="E3" s="36">
        <v>175</v>
      </c>
      <c r="F3" s="36">
        <v>182</v>
      </c>
      <c r="G3" s="36">
        <v>181</v>
      </c>
      <c r="H3" s="36">
        <v>189</v>
      </c>
      <c r="I3" s="36"/>
      <c r="J3" s="36"/>
      <c r="K3" s="37">
        <v>4</v>
      </c>
      <c r="L3" s="37">
        <v>727</v>
      </c>
      <c r="M3" s="38">
        <v>181.75</v>
      </c>
      <c r="N3" s="39">
        <v>2</v>
      </c>
      <c r="O3" s="40">
        <v>183.75</v>
      </c>
    </row>
    <row r="6" spans="1:17" x14ac:dyDescent="0.25">
      <c r="K6" s="7">
        <f>SUM(K2:K5)</f>
        <v>8</v>
      </c>
      <c r="L6" s="7">
        <f>SUM(L2:L5)</f>
        <v>1399</v>
      </c>
      <c r="M6" s="13">
        <f>SUM(L6/K6)</f>
        <v>174.875</v>
      </c>
      <c r="N6" s="7">
        <f>SUM(N2:N5)</f>
        <v>13</v>
      </c>
      <c r="O6" s="13">
        <f>SUM(M6+N6)</f>
        <v>187.875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J2">
    <cfRule type="top10" dxfId="1066" priority="7" rank="1"/>
  </conditionalFormatting>
  <conditionalFormatting sqref="I2">
    <cfRule type="top10" dxfId="1065" priority="9" rank="1"/>
  </conditionalFormatting>
  <conditionalFormatting sqref="H2">
    <cfRule type="top10" dxfId="1064" priority="10" rank="1"/>
  </conditionalFormatting>
  <conditionalFormatting sqref="G2">
    <cfRule type="top10" dxfId="1063" priority="11" rank="1"/>
  </conditionalFormatting>
  <conditionalFormatting sqref="F2">
    <cfRule type="top10" dxfId="1062" priority="12" rank="1"/>
  </conditionalFormatting>
  <conditionalFormatting sqref="E2">
    <cfRule type="top10" dxfId="1061" priority="8" rank="1"/>
  </conditionalFormatting>
  <conditionalFormatting sqref="I3">
    <cfRule type="top10" dxfId="1060" priority="3" rank="1"/>
  </conditionalFormatting>
  <conditionalFormatting sqref="H3">
    <cfRule type="top10" dxfId="1059" priority="4" rank="1"/>
  </conditionalFormatting>
  <conditionalFormatting sqref="G3">
    <cfRule type="top10" dxfId="1058" priority="5" rank="1"/>
  </conditionalFormatting>
  <conditionalFormatting sqref="F3">
    <cfRule type="top10" dxfId="1057" priority="6" rank="1"/>
  </conditionalFormatting>
  <conditionalFormatting sqref="E3">
    <cfRule type="top10" dxfId="1056" priority="2" rank="1"/>
  </conditionalFormatting>
  <conditionalFormatting sqref="J3">
    <cfRule type="top10" dxfId="1055" priority="1" rank="1"/>
  </conditionalFormatting>
  <dataValidations count="1">
    <dataValidation type="list" allowBlank="1" showInputMessage="1" showErrorMessage="1" sqref="B2" xr:uid="{362E9B50-EB9D-41AA-B366-41E541AF4362}">
      <formula1>$H$2:$H$116</formula1>
    </dataValidation>
  </dataValidations>
  <hyperlinks>
    <hyperlink ref="Q1" location="'Kentucky Rankings'!A1" display="Back to Ranking" xr:uid="{9857D24D-3DEA-49D0-8A5F-D3A96EF04C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2FDE72-C433-4A05-82C2-C5DD4F3CF0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5284-7E2F-40C8-BD7C-DE487DEC0B7C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26</v>
      </c>
      <c r="B2" s="33" t="s">
        <v>81</v>
      </c>
      <c r="C2" s="34">
        <v>44002</v>
      </c>
      <c r="D2" s="35" t="s">
        <v>71</v>
      </c>
      <c r="E2" s="36">
        <v>54</v>
      </c>
      <c r="F2" s="36">
        <v>12</v>
      </c>
      <c r="G2" s="36">
        <v>62</v>
      </c>
      <c r="H2" s="36">
        <v>26</v>
      </c>
      <c r="I2" s="36"/>
      <c r="J2" s="36"/>
      <c r="K2" s="37">
        <v>4</v>
      </c>
      <c r="L2" s="37">
        <v>154</v>
      </c>
      <c r="M2" s="38">
        <v>38.5</v>
      </c>
      <c r="N2" s="39">
        <v>2</v>
      </c>
      <c r="O2" s="40">
        <v>40.5</v>
      </c>
    </row>
    <row r="5" spans="1:17" x14ac:dyDescent="0.25">
      <c r="K5" s="7">
        <f>SUM(K2:K4)</f>
        <v>4</v>
      </c>
      <c r="L5" s="7">
        <f>SUM(L2:L4)</f>
        <v>154</v>
      </c>
      <c r="M5" s="13">
        <f>SUM(L5/K5)</f>
        <v>38.5</v>
      </c>
      <c r="N5" s="7">
        <f>SUM(N2:N4)</f>
        <v>2</v>
      </c>
      <c r="O5" s="13">
        <f>SUM(M5+N5)</f>
        <v>40.5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1054" priority="6" rank="1"/>
  </conditionalFormatting>
  <conditionalFormatting sqref="F2">
    <cfRule type="top10" dxfId="1053" priority="5" rank="1"/>
  </conditionalFormatting>
  <conditionalFormatting sqref="G2">
    <cfRule type="top10" dxfId="1052" priority="4" rank="1"/>
  </conditionalFormatting>
  <conditionalFormatting sqref="H2">
    <cfRule type="top10" dxfId="1051" priority="3" rank="1"/>
  </conditionalFormatting>
  <conditionalFormatting sqref="I2">
    <cfRule type="top10" dxfId="1050" priority="2" rank="1"/>
  </conditionalFormatting>
  <conditionalFormatting sqref="J2">
    <cfRule type="top10" dxfId="1049" priority="1" rank="1"/>
  </conditionalFormatting>
  <dataValidations count="1">
    <dataValidation type="list" allowBlank="1" showInputMessage="1" showErrorMessage="1" sqref="B2" xr:uid="{E75E115F-2DDE-430E-B181-84C0DCF6A913}">
      <formula1>$H$2:$H$115</formula1>
    </dataValidation>
  </dataValidations>
  <hyperlinks>
    <hyperlink ref="Q1" location="'Kentucky Rankings'!A1" display="Back to Ranking" xr:uid="{823D2E1F-5DF6-4F60-9CE3-EFC6E8703A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21BC31-9328-4859-996F-682018B870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6301-86CB-48D5-AF3B-0457F644DDA9}">
  <dimension ref="A1:Q12"/>
  <sheetViews>
    <sheetView workbookViewId="0">
      <selection activeCell="A9" sqref="A9:O9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53</v>
      </c>
      <c r="C2" s="34">
        <v>43978</v>
      </c>
      <c r="D2" s="35" t="s">
        <v>51</v>
      </c>
      <c r="E2" s="36">
        <v>195</v>
      </c>
      <c r="F2" s="36">
        <v>195</v>
      </c>
      <c r="G2" s="36">
        <v>194</v>
      </c>
      <c r="H2" s="36">
        <v>194</v>
      </c>
      <c r="I2" s="36"/>
      <c r="J2" s="36"/>
      <c r="K2" s="37">
        <v>4</v>
      </c>
      <c r="L2" s="37">
        <v>778</v>
      </c>
      <c r="M2" s="38">
        <v>194.5</v>
      </c>
      <c r="N2" s="39">
        <v>2</v>
      </c>
      <c r="O2" s="40">
        <v>196.5</v>
      </c>
    </row>
    <row r="3" spans="1:17" x14ac:dyDescent="0.25">
      <c r="A3" s="32" t="s">
        <v>50</v>
      </c>
      <c r="B3" s="33" t="s">
        <v>53</v>
      </c>
      <c r="C3" s="34">
        <v>44002</v>
      </c>
      <c r="D3" s="35" t="s">
        <v>71</v>
      </c>
      <c r="E3" s="36">
        <v>195</v>
      </c>
      <c r="F3" s="36">
        <v>198</v>
      </c>
      <c r="G3" s="36">
        <v>192</v>
      </c>
      <c r="H3" s="36">
        <v>195</v>
      </c>
      <c r="I3" s="36"/>
      <c r="J3" s="36"/>
      <c r="K3" s="37">
        <v>4</v>
      </c>
      <c r="L3" s="37">
        <v>780</v>
      </c>
      <c r="M3" s="38">
        <v>195</v>
      </c>
      <c r="N3" s="39">
        <v>3</v>
      </c>
      <c r="O3" s="40">
        <v>198</v>
      </c>
    </row>
    <row r="4" spans="1:17" x14ac:dyDescent="0.25">
      <c r="A4" s="32" t="s">
        <v>50</v>
      </c>
      <c r="B4" s="33" t="s">
        <v>53</v>
      </c>
      <c r="C4" s="34">
        <v>44006</v>
      </c>
      <c r="D4" s="35" t="s">
        <v>51</v>
      </c>
      <c r="E4" s="36">
        <v>195</v>
      </c>
      <c r="F4" s="36">
        <v>196</v>
      </c>
      <c r="G4" s="36">
        <v>193</v>
      </c>
      <c r="H4" s="36">
        <v>192</v>
      </c>
      <c r="I4" s="36"/>
      <c r="J4" s="36"/>
      <c r="K4" s="37">
        <v>4</v>
      </c>
      <c r="L4" s="37">
        <v>776</v>
      </c>
      <c r="M4" s="38">
        <v>194</v>
      </c>
      <c r="N4" s="39">
        <v>2</v>
      </c>
      <c r="O4" s="40">
        <v>196</v>
      </c>
    </row>
    <row r="5" spans="1:17" x14ac:dyDescent="0.25">
      <c r="A5" s="32" t="s">
        <v>50</v>
      </c>
      <c r="B5" s="33" t="s">
        <v>53</v>
      </c>
      <c r="C5" s="34">
        <v>44024</v>
      </c>
      <c r="D5" s="35" t="s">
        <v>51</v>
      </c>
      <c r="E5" s="36">
        <v>194</v>
      </c>
      <c r="F5" s="36">
        <v>194</v>
      </c>
      <c r="G5" s="36">
        <v>195</v>
      </c>
      <c r="H5" s="36">
        <v>190</v>
      </c>
      <c r="I5" s="36">
        <v>192</v>
      </c>
      <c r="J5" s="36">
        <v>192</v>
      </c>
      <c r="K5" s="37">
        <v>6</v>
      </c>
      <c r="L5" s="37">
        <v>1157</v>
      </c>
      <c r="M5" s="38">
        <v>192.83333333333334</v>
      </c>
      <c r="N5" s="39">
        <v>4</v>
      </c>
      <c r="O5" s="40">
        <v>196.83333333333334</v>
      </c>
    </row>
    <row r="6" spans="1:17" x14ac:dyDescent="0.25">
      <c r="A6" s="32" t="s">
        <v>50</v>
      </c>
      <c r="B6" s="33" t="s">
        <v>53</v>
      </c>
      <c r="C6" s="34">
        <v>44034</v>
      </c>
      <c r="D6" s="35" t="s">
        <v>51</v>
      </c>
      <c r="E6" s="36">
        <v>195</v>
      </c>
      <c r="F6" s="36">
        <v>194</v>
      </c>
      <c r="G6" s="36">
        <v>192</v>
      </c>
      <c r="H6" s="36">
        <v>198</v>
      </c>
      <c r="I6" s="36"/>
      <c r="J6" s="36"/>
      <c r="K6" s="37">
        <v>4</v>
      </c>
      <c r="L6" s="37">
        <v>779</v>
      </c>
      <c r="M6" s="38">
        <v>194.75</v>
      </c>
      <c r="N6" s="39">
        <v>2</v>
      </c>
      <c r="O6" s="40">
        <v>196.75</v>
      </c>
    </row>
    <row r="7" spans="1:17" x14ac:dyDescent="0.25">
      <c r="A7" s="32" t="s">
        <v>50</v>
      </c>
      <c r="B7" s="33" t="s">
        <v>53</v>
      </c>
      <c r="C7" s="34">
        <v>44052</v>
      </c>
      <c r="D7" s="35" t="s">
        <v>51</v>
      </c>
      <c r="E7" s="36">
        <v>194</v>
      </c>
      <c r="F7" s="36">
        <v>197</v>
      </c>
      <c r="G7" s="36">
        <v>198</v>
      </c>
      <c r="H7" s="36">
        <v>198</v>
      </c>
      <c r="I7" s="36"/>
      <c r="J7" s="36"/>
      <c r="K7" s="37">
        <v>4</v>
      </c>
      <c r="L7" s="37">
        <v>787</v>
      </c>
      <c r="M7" s="38">
        <v>196.75</v>
      </c>
      <c r="N7" s="39">
        <v>6</v>
      </c>
      <c r="O7" s="40">
        <v>202.75</v>
      </c>
    </row>
    <row r="8" spans="1:17" x14ac:dyDescent="0.25">
      <c r="A8" s="32" t="s">
        <v>50</v>
      </c>
      <c r="B8" s="33" t="s">
        <v>53</v>
      </c>
      <c r="C8" s="34">
        <v>44069</v>
      </c>
      <c r="D8" s="35" t="s">
        <v>51</v>
      </c>
      <c r="E8" s="36">
        <v>193</v>
      </c>
      <c r="F8" s="36">
        <v>193</v>
      </c>
      <c r="G8" s="36">
        <v>193</v>
      </c>
      <c r="H8" s="36">
        <v>195</v>
      </c>
      <c r="I8" s="36"/>
      <c r="J8" s="36"/>
      <c r="K8" s="37">
        <v>4</v>
      </c>
      <c r="L8" s="37">
        <v>774</v>
      </c>
      <c r="M8" s="38">
        <v>193.5</v>
      </c>
      <c r="N8" s="39">
        <v>3</v>
      </c>
      <c r="O8" s="40">
        <v>196.5</v>
      </c>
    </row>
    <row r="9" spans="1:17" x14ac:dyDescent="0.25">
      <c r="A9" s="32" t="s">
        <v>50</v>
      </c>
      <c r="B9" s="33" t="s">
        <v>53</v>
      </c>
      <c r="C9" s="34">
        <v>44087</v>
      </c>
      <c r="D9" s="35" t="s">
        <v>51</v>
      </c>
      <c r="E9" s="36">
        <v>196</v>
      </c>
      <c r="F9" s="36">
        <v>191</v>
      </c>
      <c r="G9" s="36">
        <v>195</v>
      </c>
      <c r="H9" s="36">
        <v>195</v>
      </c>
      <c r="I9" s="36"/>
      <c r="J9" s="36"/>
      <c r="K9" s="37">
        <v>4</v>
      </c>
      <c r="L9" s="37">
        <v>777</v>
      </c>
      <c r="M9" s="38">
        <v>194.25</v>
      </c>
      <c r="N9" s="39">
        <v>2</v>
      </c>
      <c r="O9" s="40">
        <v>196.25</v>
      </c>
    </row>
    <row r="12" spans="1:17" x14ac:dyDescent="0.25">
      <c r="K12" s="7">
        <f>SUM(K2:K11)</f>
        <v>34</v>
      </c>
      <c r="L12" s="7">
        <f>SUM(L2:L11)</f>
        <v>6608</v>
      </c>
      <c r="M12" s="13">
        <f>SUM(L12/K12)</f>
        <v>194.35294117647058</v>
      </c>
      <c r="N12" s="7">
        <f>SUM(N2:N11)</f>
        <v>24</v>
      </c>
      <c r="O12" s="13">
        <f>SUM(M12+N12)</f>
        <v>218.35294117647058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30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1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0"/>
  </protectedRanges>
  <conditionalFormatting sqref="E2">
    <cfRule type="top10" dxfId="1048" priority="51" rank="1"/>
  </conditionalFormatting>
  <conditionalFormatting sqref="F2">
    <cfRule type="top10" dxfId="1047" priority="50" rank="1"/>
  </conditionalFormatting>
  <conditionalFormatting sqref="G2">
    <cfRule type="top10" dxfId="1046" priority="49" rank="1"/>
  </conditionalFormatting>
  <conditionalFormatting sqref="H2">
    <cfRule type="top10" dxfId="1045" priority="48" rank="1"/>
  </conditionalFormatting>
  <conditionalFormatting sqref="I2">
    <cfRule type="top10" dxfId="1044" priority="46" rank="1"/>
  </conditionalFormatting>
  <conditionalFormatting sqref="J2">
    <cfRule type="top10" dxfId="1043" priority="47" rank="1"/>
  </conditionalFormatting>
  <conditionalFormatting sqref="F3">
    <cfRule type="top10" dxfId="1042" priority="44" rank="1"/>
  </conditionalFormatting>
  <conditionalFormatting sqref="G3">
    <cfRule type="top10" dxfId="1041" priority="43" rank="1"/>
  </conditionalFormatting>
  <conditionalFormatting sqref="H3">
    <cfRule type="top10" dxfId="1040" priority="42" rank="1"/>
  </conditionalFormatting>
  <conditionalFormatting sqref="I3">
    <cfRule type="top10" dxfId="1039" priority="40" rank="1"/>
  </conditionalFormatting>
  <conditionalFormatting sqref="J3">
    <cfRule type="top10" dxfId="1038" priority="41" rank="1"/>
  </conditionalFormatting>
  <conditionalFormatting sqref="E3">
    <cfRule type="top10" dxfId="1037" priority="45" rank="1"/>
  </conditionalFormatting>
  <conditionalFormatting sqref="F4">
    <cfRule type="top10" dxfId="1036" priority="38" rank="1"/>
  </conditionalFormatting>
  <conditionalFormatting sqref="G4">
    <cfRule type="top10" dxfId="1035" priority="37" rank="1"/>
  </conditionalFormatting>
  <conditionalFormatting sqref="H4">
    <cfRule type="top10" dxfId="1034" priority="36" rank="1"/>
  </conditionalFormatting>
  <conditionalFormatting sqref="I4">
    <cfRule type="top10" dxfId="1033" priority="34" rank="1"/>
  </conditionalFormatting>
  <conditionalFormatting sqref="J4">
    <cfRule type="top10" dxfId="1032" priority="35" rank="1"/>
  </conditionalFormatting>
  <conditionalFormatting sqref="E4">
    <cfRule type="top10" dxfId="1031" priority="39" rank="1"/>
  </conditionalFormatting>
  <conditionalFormatting sqref="F5">
    <cfRule type="top10" dxfId="1030" priority="32" rank="1"/>
  </conditionalFormatting>
  <conditionalFormatting sqref="G5">
    <cfRule type="top10" dxfId="1029" priority="31" rank="1"/>
  </conditionalFormatting>
  <conditionalFormatting sqref="H5">
    <cfRule type="top10" dxfId="1028" priority="30" rank="1"/>
  </conditionalFormatting>
  <conditionalFormatting sqref="I5">
    <cfRule type="top10" dxfId="1027" priority="28" rank="1"/>
  </conditionalFormatting>
  <conditionalFormatting sqref="J5">
    <cfRule type="top10" dxfId="1026" priority="29" rank="1"/>
  </conditionalFormatting>
  <conditionalFormatting sqref="E5">
    <cfRule type="top10" dxfId="1025" priority="33" rank="1"/>
  </conditionalFormatting>
  <conditionalFormatting sqref="F6">
    <cfRule type="top10" dxfId="1024" priority="26" rank="1"/>
  </conditionalFormatting>
  <conditionalFormatting sqref="G6">
    <cfRule type="top10" dxfId="1023" priority="25" rank="1"/>
  </conditionalFormatting>
  <conditionalFormatting sqref="H6">
    <cfRule type="top10" dxfId="1022" priority="24" rank="1"/>
  </conditionalFormatting>
  <conditionalFormatting sqref="I6">
    <cfRule type="top10" dxfId="1021" priority="22" rank="1"/>
  </conditionalFormatting>
  <conditionalFormatting sqref="J6">
    <cfRule type="top10" dxfId="1020" priority="23" rank="1"/>
  </conditionalFormatting>
  <conditionalFormatting sqref="E6">
    <cfRule type="top10" dxfId="1019" priority="27" rank="1"/>
  </conditionalFormatting>
  <conditionalFormatting sqref="F7">
    <cfRule type="top10" dxfId="1018" priority="19" rank="1"/>
  </conditionalFormatting>
  <conditionalFormatting sqref="I7">
    <cfRule type="top10" dxfId="1017" priority="16" rank="1"/>
    <cfRule type="top10" dxfId="1016" priority="21" rank="1"/>
  </conditionalFormatting>
  <conditionalFormatting sqref="E7">
    <cfRule type="top10" dxfId="1015" priority="20" rank="1"/>
  </conditionalFormatting>
  <conditionalFormatting sqref="G7">
    <cfRule type="top10" dxfId="1014" priority="18" rank="1"/>
  </conditionalFormatting>
  <conditionalFormatting sqref="H7">
    <cfRule type="top10" dxfId="1013" priority="17" rank="1"/>
  </conditionalFormatting>
  <conditionalFormatting sqref="J7">
    <cfRule type="top10" dxfId="1012" priority="15" rank="1"/>
  </conditionalFormatting>
  <conditionalFormatting sqref="F8">
    <cfRule type="top10" dxfId="1011" priority="12" rank="1"/>
  </conditionalFormatting>
  <conditionalFormatting sqref="I8">
    <cfRule type="top10" dxfId="1010" priority="9" rank="1"/>
    <cfRule type="top10" dxfId="1009" priority="14" rank="1"/>
  </conditionalFormatting>
  <conditionalFormatting sqref="E8">
    <cfRule type="top10" dxfId="1008" priority="13" rank="1"/>
  </conditionalFormatting>
  <conditionalFormatting sqref="G8">
    <cfRule type="top10" dxfId="1007" priority="11" rank="1"/>
  </conditionalFormatting>
  <conditionalFormatting sqref="H8">
    <cfRule type="top10" dxfId="1006" priority="10" rank="1"/>
  </conditionalFormatting>
  <conditionalFormatting sqref="J8">
    <cfRule type="top10" dxfId="1005" priority="8" rank="1"/>
  </conditionalFormatting>
  <conditionalFormatting sqref="F9">
    <cfRule type="top10" dxfId="1004" priority="5" rank="1"/>
  </conditionalFormatting>
  <conditionalFormatting sqref="I9">
    <cfRule type="top10" dxfId="1003" priority="2" rank="1"/>
    <cfRule type="top10" dxfId="1002" priority="7" rank="1"/>
  </conditionalFormatting>
  <conditionalFormatting sqref="E9">
    <cfRule type="top10" dxfId="1001" priority="6" rank="1"/>
  </conditionalFormatting>
  <conditionalFormatting sqref="G9">
    <cfRule type="top10" dxfId="1000" priority="4" rank="1"/>
  </conditionalFormatting>
  <conditionalFormatting sqref="H9">
    <cfRule type="top10" dxfId="999" priority="3" rank="1"/>
  </conditionalFormatting>
  <conditionalFormatting sqref="J9">
    <cfRule type="top10" dxfId="998" priority="1" rank="1"/>
  </conditionalFormatting>
  <hyperlinks>
    <hyperlink ref="Q1" location="'Kentucky Rankings'!A1" display="Back to Ranking" xr:uid="{4B135EA3-769D-43FB-9EFD-1CDBDB055C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8A7A4F-118B-45FA-A8E2-9AE6135703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6AEB-7E4A-4FA2-AC13-8F6B33BF0593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26</v>
      </c>
      <c r="B2" s="33" t="s">
        <v>78</v>
      </c>
      <c r="C2" s="34">
        <v>44002</v>
      </c>
      <c r="D2" s="35" t="s">
        <v>71</v>
      </c>
      <c r="E2" s="36">
        <v>180</v>
      </c>
      <c r="F2" s="36">
        <v>182</v>
      </c>
      <c r="G2" s="36">
        <v>181</v>
      </c>
      <c r="H2" s="36">
        <v>179</v>
      </c>
      <c r="I2" s="36"/>
      <c r="J2" s="36"/>
      <c r="K2" s="37">
        <v>4</v>
      </c>
      <c r="L2" s="37">
        <v>722</v>
      </c>
      <c r="M2" s="38">
        <v>180.5</v>
      </c>
      <c r="N2" s="39">
        <v>11</v>
      </c>
      <c r="O2" s="40">
        <v>191.5</v>
      </c>
    </row>
    <row r="5" spans="1:17" x14ac:dyDescent="0.25">
      <c r="K5" s="7">
        <f>SUM(K2:K4)</f>
        <v>4</v>
      </c>
      <c r="L5" s="7">
        <f>SUM(L2:L4)</f>
        <v>722</v>
      </c>
      <c r="M5" s="13">
        <f>SUM(L5/K5)</f>
        <v>180.5</v>
      </c>
      <c r="N5" s="7">
        <f>SUM(N2:N4)</f>
        <v>11</v>
      </c>
      <c r="O5" s="13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997" priority="6" rank="1"/>
  </conditionalFormatting>
  <conditionalFormatting sqref="F2">
    <cfRule type="top10" dxfId="996" priority="5" rank="1"/>
  </conditionalFormatting>
  <conditionalFormatting sqref="G2">
    <cfRule type="top10" dxfId="995" priority="4" rank="1"/>
  </conditionalFormatting>
  <conditionalFormatting sqref="H2">
    <cfRule type="top10" dxfId="994" priority="3" rank="1"/>
  </conditionalFormatting>
  <conditionalFormatting sqref="I2">
    <cfRule type="top10" dxfId="993" priority="2" rank="1"/>
  </conditionalFormatting>
  <conditionalFormatting sqref="J2">
    <cfRule type="top10" dxfId="992" priority="1" rank="1"/>
  </conditionalFormatting>
  <dataValidations count="1">
    <dataValidation type="list" allowBlank="1" showInputMessage="1" showErrorMessage="1" sqref="B2" xr:uid="{0B2CABD6-D314-4657-B9D6-7AC52DF24509}">
      <formula1>$H$2:$H$115</formula1>
    </dataValidation>
  </dataValidations>
  <hyperlinks>
    <hyperlink ref="Q1" location="'Kentucky Rankings'!A1" display="Back to Ranking" xr:uid="{8471E7E6-DC18-4A3F-8183-E4CA8EC2FE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E1AD3C-9F7D-4D60-A750-340388D4CF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251C-53ED-4146-B467-12C53F4A2A2B}">
  <dimension ref="A1:Q9"/>
  <sheetViews>
    <sheetView workbookViewId="0">
      <selection activeCell="A6" sqref="A6:O6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70</v>
      </c>
      <c r="C2" s="34">
        <v>44000</v>
      </c>
      <c r="D2" s="35" t="s">
        <v>38</v>
      </c>
      <c r="E2" s="36">
        <v>171</v>
      </c>
      <c r="F2" s="36">
        <v>164</v>
      </c>
      <c r="G2" s="36">
        <v>160</v>
      </c>
      <c r="H2" s="36"/>
      <c r="I2" s="36"/>
      <c r="J2" s="36"/>
      <c r="K2" s="37">
        <v>3</v>
      </c>
      <c r="L2" s="37">
        <v>495</v>
      </c>
      <c r="M2" s="38">
        <v>165</v>
      </c>
      <c r="N2" s="39">
        <v>4</v>
      </c>
      <c r="O2" s="40">
        <v>169</v>
      </c>
    </row>
    <row r="3" spans="1:17" x14ac:dyDescent="0.25">
      <c r="A3" s="32" t="s">
        <v>50</v>
      </c>
      <c r="B3" s="33" t="s">
        <v>70</v>
      </c>
      <c r="C3" s="34">
        <v>44051</v>
      </c>
      <c r="D3" s="35" t="s">
        <v>38</v>
      </c>
      <c r="E3" s="36">
        <v>178</v>
      </c>
      <c r="F3" s="36">
        <v>178</v>
      </c>
      <c r="G3" s="36">
        <v>181</v>
      </c>
      <c r="H3" s="36"/>
      <c r="I3" s="36"/>
      <c r="J3" s="36"/>
      <c r="K3" s="37">
        <v>3</v>
      </c>
      <c r="L3" s="37">
        <v>537</v>
      </c>
      <c r="M3" s="38">
        <v>179</v>
      </c>
      <c r="N3" s="39">
        <v>2</v>
      </c>
      <c r="O3" s="40">
        <v>181</v>
      </c>
    </row>
    <row r="4" spans="1:17" x14ac:dyDescent="0.25">
      <c r="A4" s="32" t="s">
        <v>50</v>
      </c>
      <c r="B4" s="33" t="s">
        <v>70</v>
      </c>
      <c r="C4" s="34">
        <v>44070</v>
      </c>
      <c r="D4" s="35" t="s">
        <v>38</v>
      </c>
      <c r="E4" s="36">
        <v>153</v>
      </c>
      <c r="F4" s="36">
        <v>176</v>
      </c>
      <c r="G4" s="36">
        <v>173</v>
      </c>
      <c r="H4" s="36"/>
      <c r="I4" s="36"/>
      <c r="J4" s="36"/>
      <c r="K4" s="37">
        <v>3</v>
      </c>
      <c r="L4" s="37">
        <v>502</v>
      </c>
      <c r="M4" s="38">
        <v>167.33333333333334</v>
      </c>
      <c r="N4" s="39">
        <v>3</v>
      </c>
      <c r="O4" s="40">
        <v>170.33333333333334</v>
      </c>
    </row>
    <row r="5" spans="1:17" x14ac:dyDescent="0.25">
      <c r="A5" s="32" t="s">
        <v>39</v>
      </c>
      <c r="B5" s="33" t="s">
        <v>70</v>
      </c>
      <c r="C5" s="34">
        <v>44084</v>
      </c>
      <c r="D5" s="35" t="s">
        <v>38</v>
      </c>
      <c r="E5" s="36">
        <v>178</v>
      </c>
      <c r="F5" s="36">
        <v>179</v>
      </c>
      <c r="G5" s="36">
        <v>176</v>
      </c>
      <c r="H5" s="36"/>
      <c r="I5" s="36"/>
      <c r="J5" s="36"/>
      <c r="K5" s="37">
        <v>3</v>
      </c>
      <c r="L5" s="37">
        <v>533</v>
      </c>
      <c r="M5" s="38">
        <v>177.66666666666666</v>
      </c>
      <c r="N5" s="39">
        <v>4</v>
      </c>
      <c r="O5" s="40">
        <v>181.66666666666666</v>
      </c>
    </row>
    <row r="6" spans="1:17" x14ac:dyDescent="0.25">
      <c r="A6" s="32" t="s">
        <v>39</v>
      </c>
      <c r="B6" s="33" t="s">
        <v>70</v>
      </c>
      <c r="C6" s="34">
        <v>44093</v>
      </c>
      <c r="D6" s="35" t="s">
        <v>38</v>
      </c>
      <c r="E6" s="36">
        <v>181</v>
      </c>
      <c r="F6" s="36">
        <v>192</v>
      </c>
      <c r="G6" s="36">
        <v>187</v>
      </c>
      <c r="H6" s="36"/>
      <c r="I6" s="36"/>
      <c r="J6" s="36"/>
      <c r="K6" s="37">
        <v>3</v>
      </c>
      <c r="L6" s="37">
        <v>560</v>
      </c>
      <c r="M6" s="38">
        <v>186.66666666666666</v>
      </c>
      <c r="N6" s="39">
        <v>3</v>
      </c>
      <c r="O6" s="40">
        <v>189.66666666666666</v>
      </c>
    </row>
    <row r="9" spans="1:17" x14ac:dyDescent="0.25">
      <c r="K9" s="7">
        <f>SUM(K2:K8)</f>
        <v>15</v>
      </c>
      <c r="L9" s="7">
        <f>SUM(L2:L8)</f>
        <v>2627</v>
      </c>
      <c r="M9" s="13">
        <f>SUM(L9/K9)</f>
        <v>175.13333333333333</v>
      </c>
      <c r="N9" s="7">
        <f>SUM(N2:N8)</f>
        <v>16</v>
      </c>
      <c r="O9" s="13">
        <f>SUM(M9+N9)</f>
        <v>191.13333333333333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41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I5:J5 B5:C5" name="Range1_55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10_1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1_1"/>
  </protectedRanges>
  <conditionalFormatting sqref="E2">
    <cfRule type="top10" dxfId="991" priority="31" rank="1"/>
  </conditionalFormatting>
  <conditionalFormatting sqref="F2">
    <cfRule type="top10" dxfId="990" priority="30" rank="1"/>
  </conditionalFormatting>
  <conditionalFormatting sqref="G2">
    <cfRule type="top10" dxfId="989" priority="29" rank="1"/>
  </conditionalFormatting>
  <conditionalFormatting sqref="H2">
    <cfRule type="top10" dxfId="988" priority="28" rank="1"/>
  </conditionalFormatting>
  <conditionalFormatting sqref="I2">
    <cfRule type="top10" dxfId="987" priority="26" rank="1"/>
  </conditionalFormatting>
  <conditionalFormatting sqref="J2">
    <cfRule type="top10" dxfId="986" priority="27" rank="1"/>
  </conditionalFormatting>
  <conditionalFormatting sqref="F3">
    <cfRule type="top10" dxfId="985" priority="23" rank="1"/>
  </conditionalFormatting>
  <conditionalFormatting sqref="I3">
    <cfRule type="top10" dxfId="984" priority="20" rank="1"/>
    <cfRule type="top10" dxfId="983" priority="25" rank="1"/>
  </conditionalFormatting>
  <conditionalFormatting sqref="E3">
    <cfRule type="top10" dxfId="982" priority="24" rank="1"/>
  </conditionalFormatting>
  <conditionalFormatting sqref="G3">
    <cfRule type="top10" dxfId="981" priority="22" rank="1"/>
  </conditionalFormatting>
  <conditionalFormatting sqref="H3">
    <cfRule type="top10" dxfId="980" priority="21" rank="1"/>
  </conditionalFormatting>
  <conditionalFormatting sqref="J3">
    <cfRule type="top10" dxfId="979" priority="19" rank="1"/>
  </conditionalFormatting>
  <conditionalFormatting sqref="F4">
    <cfRule type="top10" dxfId="978" priority="17" rank="1"/>
  </conditionalFormatting>
  <conditionalFormatting sqref="G4">
    <cfRule type="top10" dxfId="977" priority="16" rank="1"/>
  </conditionalFormatting>
  <conditionalFormatting sqref="H4">
    <cfRule type="top10" dxfId="976" priority="15" rank="1"/>
  </conditionalFormatting>
  <conditionalFormatting sqref="I4">
    <cfRule type="top10" dxfId="975" priority="13" rank="1"/>
  </conditionalFormatting>
  <conditionalFormatting sqref="J4">
    <cfRule type="top10" dxfId="974" priority="14" rank="1"/>
  </conditionalFormatting>
  <conditionalFormatting sqref="E4">
    <cfRule type="top10" dxfId="973" priority="18" rank="1"/>
  </conditionalFormatting>
  <conditionalFormatting sqref="F5">
    <cfRule type="top10" dxfId="972" priority="11" rank="1"/>
  </conditionalFormatting>
  <conditionalFormatting sqref="G5">
    <cfRule type="top10" dxfId="971" priority="10" rank="1"/>
  </conditionalFormatting>
  <conditionalFormatting sqref="H5">
    <cfRule type="top10" dxfId="970" priority="9" rank="1"/>
  </conditionalFormatting>
  <conditionalFormatting sqref="I5">
    <cfRule type="top10" dxfId="969" priority="7" rank="1"/>
  </conditionalFormatting>
  <conditionalFormatting sqref="J5">
    <cfRule type="top10" dxfId="968" priority="8" rank="1"/>
  </conditionalFormatting>
  <conditionalFormatting sqref="E5">
    <cfRule type="top10" dxfId="967" priority="12" rank="1"/>
  </conditionalFormatting>
  <conditionalFormatting sqref="F6">
    <cfRule type="top10" dxfId="966" priority="5" rank="1"/>
  </conditionalFormatting>
  <conditionalFormatting sqref="G6">
    <cfRule type="top10" dxfId="965" priority="4" rank="1"/>
  </conditionalFormatting>
  <conditionalFormatting sqref="H6">
    <cfRule type="top10" dxfId="964" priority="3" rank="1"/>
  </conditionalFormatting>
  <conditionalFormatting sqref="I6">
    <cfRule type="top10" dxfId="963" priority="1" rank="1"/>
  </conditionalFormatting>
  <conditionalFormatting sqref="J6">
    <cfRule type="top10" dxfId="962" priority="2" rank="1"/>
  </conditionalFormatting>
  <conditionalFormatting sqref="E6">
    <cfRule type="top10" dxfId="961" priority="6" rank="1"/>
  </conditionalFormatting>
  <hyperlinks>
    <hyperlink ref="Q1" location="'Kentucky Rankings'!A1" display="Back to Ranking" xr:uid="{27B88AB1-325A-4376-A0A0-A4D2C47AD9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EB53F-19E2-4FE0-BE00-7E2AE353B6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33</v>
      </c>
      <c r="B2" s="20" t="s">
        <v>34</v>
      </c>
      <c r="C2" s="21">
        <v>43953</v>
      </c>
      <c r="D2" s="22" t="s">
        <v>35</v>
      </c>
      <c r="E2" s="23">
        <v>185</v>
      </c>
      <c r="F2" s="23">
        <v>184</v>
      </c>
      <c r="G2" s="23">
        <v>180</v>
      </c>
      <c r="H2" s="23"/>
      <c r="I2" s="23"/>
      <c r="J2" s="23"/>
      <c r="K2" s="24">
        <v>3</v>
      </c>
      <c r="L2" s="24">
        <v>549</v>
      </c>
      <c r="M2" s="25">
        <v>183</v>
      </c>
      <c r="N2" s="26">
        <v>11</v>
      </c>
      <c r="O2" s="27">
        <v>194</v>
      </c>
    </row>
    <row r="3" spans="1:17" x14ac:dyDescent="0.25">
      <c r="A3" s="32" t="s">
        <v>19</v>
      </c>
      <c r="B3" s="33" t="s">
        <v>34</v>
      </c>
      <c r="C3" s="34">
        <v>43995</v>
      </c>
      <c r="D3" s="35" t="s">
        <v>38</v>
      </c>
      <c r="E3" s="36">
        <v>178</v>
      </c>
      <c r="F3" s="36">
        <v>180</v>
      </c>
      <c r="G3" s="36">
        <v>184</v>
      </c>
      <c r="H3" s="36"/>
      <c r="I3" s="36"/>
      <c r="J3" s="36"/>
      <c r="K3" s="37">
        <v>3</v>
      </c>
      <c r="L3" s="37">
        <v>542</v>
      </c>
      <c r="M3" s="38">
        <v>180.66666666666666</v>
      </c>
      <c r="N3" s="39">
        <v>3</v>
      </c>
      <c r="O3" s="40">
        <v>183.66666666666666</v>
      </c>
    </row>
    <row r="4" spans="1:17" x14ac:dyDescent="0.25">
      <c r="A4" s="32" t="s">
        <v>50</v>
      </c>
      <c r="B4" s="33" t="s">
        <v>34</v>
      </c>
      <c r="C4" s="34">
        <v>44051</v>
      </c>
      <c r="D4" s="35" t="s">
        <v>38</v>
      </c>
      <c r="E4" s="36">
        <v>180</v>
      </c>
      <c r="F4" s="36">
        <v>177</v>
      </c>
      <c r="G4" s="36">
        <v>184</v>
      </c>
      <c r="H4" s="36"/>
      <c r="I4" s="36"/>
      <c r="J4" s="36"/>
      <c r="K4" s="37">
        <v>3</v>
      </c>
      <c r="L4" s="37">
        <v>541</v>
      </c>
      <c r="M4" s="38">
        <v>180.33333333333334</v>
      </c>
      <c r="N4" s="39">
        <v>2</v>
      </c>
      <c r="O4" s="40">
        <v>182.33333333333334</v>
      </c>
    </row>
    <row r="7" spans="1:17" x14ac:dyDescent="0.25">
      <c r="K7" s="7">
        <f>SUM(K2:K6)</f>
        <v>9</v>
      </c>
      <c r="L7" s="7">
        <f>SUM(L2:L6)</f>
        <v>1632</v>
      </c>
      <c r="M7" s="13">
        <f>SUM(L7/K7)</f>
        <v>181.33333333333334</v>
      </c>
      <c r="N7" s="7">
        <f>SUM(N2:N6)</f>
        <v>16</v>
      </c>
      <c r="O7" s="13">
        <f>SUM(M7+N7)</f>
        <v>197.33333333333334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5"/>
    <protectedRange algorithmName="SHA-512" hashValue="ON39YdpmFHfN9f47KpiRvqrKx0V9+erV1CNkpWzYhW/Qyc6aT8rEyCrvauWSYGZK2ia3o7vd3akF07acHAFpOA==" saltValue="yVW9XmDwTqEnmpSGai0KYg==" spinCount="100000" sqref="E4:H4" name="Range1_3_11"/>
  </protectedRanges>
  <conditionalFormatting sqref="E2">
    <cfRule type="top10" dxfId="1313" priority="19" rank="1"/>
  </conditionalFormatting>
  <conditionalFormatting sqref="F2">
    <cfRule type="top10" dxfId="1312" priority="18" rank="1"/>
  </conditionalFormatting>
  <conditionalFormatting sqref="G2">
    <cfRule type="top10" dxfId="1311" priority="17" rank="1"/>
  </conditionalFormatting>
  <conditionalFormatting sqref="H2">
    <cfRule type="top10" dxfId="1310" priority="16" rank="1"/>
  </conditionalFormatting>
  <conditionalFormatting sqref="I2">
    <cfRule type="top10" dxfId="1309" priority="15" rank="1"/>
  </conditionalFormatting>
  <conditionalFormatting sqref="J2">
    <cfRule type="top10" dxfId="1308" priority="14" rank="1"/>
  </conditionalFormatting>
  <conditionalFormatting sqref="E3">
    <cfRule type="top10" dxfId="1307" priority="13" rank="1"/>
  </conditionalFormatting>
  <conditionalFormatting sqref="F3">
    <cfRule type="top10" dxfId="1306" priority="12" rank="1"/>
  </conditionalFormatting>
  <conditionalFormatting sqref="G3">
    <cfRule type="top10" dxfId="1305" priority="11" rank="1"/>
  </conditionalFormatting>
  <conditionalFormatting sqref="H3">
    <cfRule type="top10" dxfId="1304" priority="10" rank="1"/>
  </conditionalFormatting>
  <conditionalFormatting sqref="I3">
    <cfRule type="top10" dxfId="1303" priority="9" rank="1"/>
  </conditionalFormatting>
  <conditionalFormatting sqref="J3">
    <cfRule type="top10" dxfId="1302" priority="8" rank="1"/>
  </conditionalFormatting>
  <conditionalFormatting sqref="F4">
    <cfRule type="top10" dxfId="1301" priority="5" rank="1"/>
  </conditionalFormatting>
  <conditionalFormatting sqref="I4">
    <cfRule type="top10" dxfId="1300" priority="2" rank="1"/>
    <cfRule type="top10" dxfId="1299" priority="7" rank="1"/>
  </conditionalFormatting>
  <conditionalFormatting sqref="E4">
    <cfRule type="top10" dxfId="1298" priority="6" rank="1"/>
  </conditionalFormatting>
  <conditionalFormatting sqref="G4">
    <cfRule type="top10" dxfId="1297" priority="4" rank="1"/>
  </conditionalFormatting>
  <conditionalFormatting sqref="H4">
    <cfRule type="top10" dxfId="1296" priority="3" rank="1"/>
  </conditionalFormatting>
  <conditionalFormatting sqref="J4">
    <cfRule type="top10" dxfId="1295" priority="1" rank="1"/>
  </conditionalFormatting>
  <hyperlinks>
    <hyperlink ref="Q1" location="'Kentucky Rankings'!A1" display="Back to Ranking" xr:uid="{78732B36-BF6B-4B10-AB22-07F99772B9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454D-C942-4C17-8A13-E5761623BE72}">
  <dimension ref="A1:Q12"/>
  <sheetViews>
    <sheetView workbookViewId="0">
      <selection activeCell="A9" sqref="A9:O9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58</v>
      </c>
      <c r="C2" s="34">
        <v>43989</v>
      </c>
      <c r="D2" s="35" t="s">
        <v>51</v>
      </c>
      <c r="E2" s="36">
        <v>191</v>
      </c>
      <c r="F2" s="36">
        <v>193</v>
      </c>
      <c r="G2" s="36">
        <v>195</v>
      </c>
      <c r="H2" s="36">
        <v>191</v>
      </c>
      <c r="I2" s="36"/>
      <c r="J2" s="36"/>
      <c r="K2" s="37">
        <v>4</v>
      </c>
      <c r="L2" s="37">
        <v>770</v>
      </c>
      <c r="M2" s="38">
        <v>192.5</v>
      </c>
      <c r="N2" s="39">
        <v>2</v>
      </c>
      <c r="O2" s="40">
        <v>194.5</v>
      </c>
    </row>
    <row r="3" spans="1:17" x14ac:dyDescent="0.25">
      <c r="A3" s="32" t="s">
        <v>50</v>
      </c>
      <c r="B3" s="33" t="s">
        <v>58</v>
      </c>
      <c r="C3" s="34">
        <v>44002</v>
      </c>
      <c r="D3" s="35" t="s">
        <v>71</v>
      </c>
      <c r="E3" s="36">
        <v>195</v>
      </c>
      <c r="F3" s="36">
        <v>199</v>
      </c>
      <c r="G3" s="36">
        <v>199</v>
      </c>
      <c r="H3" s="36">
        <v>192</v>
      </c>
      <c r="I3" s="36"/>
      <c r="J3" s="36"/>
      <c r="K3" s="37">
        <v>4</v>
      </c>
      <c r="L3" s="37">
        <v>785</v>
      </c>
      <c r="M3" s="38">
        <v>196.25</v>
      </c>
      <c r="N3" s="39">
        <v>9</v>
      </c>
      <c r="O3" s="40">
        <v>205.25</v>
      </c>
    </row>
    <row r="4" spans="1:17" x14ac:dyDescent="0.25">
      <c r="A4" s="32" t="s">
        <v>50</v>
      </c>
      <c r="B4" s="33" t="s">
        <v>58</v>
      </c>
      <c r="C4" s="34">
        <v>44006</v>
      </c>
      <c r="D4" s="35" t="s">
        <v>51</v>
      </c>
      <c r="E4" s="36">
        <v>197</v>
      </c>
      <c r="F4" s="36">
        <v>199</v>
      </c>
      <c r="G4" s="36">
        <v>198</v>
      </c>
      <c r="H4" s="36">
        <v>198.001</v>
      </c>
      <c r="I4" s="36"/>
      <c r="J4" s="36"/>
      <c r="K4" s="37">
        <v>4</v>
      </c>
      <c r="L4" s="37">
        <v>792.00099999999998</v>
      </c>
      <c r="M4" s="38">
        <v>198.00024999999999</v>
      </c>
      <c r="N4" s="39">
        <v>8</v>
      </c>
      <c r="O4" s="40">
        <v>206.00024999999999</v>
      </c>
    </row>
    <row r="5" spans="1:17" x14ac:dyDescent="0.25">
      <c r="A5" s="32" t="s">
        <v>50</v>
      </c>
      <c r="B5" s="33" t="s">
        <v>58</v>
      </c>
      <c r="C5" s="34">
        <v>44024</v>
      </c>
      <c r="D5" s="35" t="s">
        <v>51</v>
      </c>
      <c r="E5" s="36">
        <v>195</v>
      </c>
      <c r="F5" s="36">
        <v>196</v>
      </c>
      <c r="G5" s="36">
        <v>196</v>
      </c>
      <c r="H5" s="36">
        <v>200</v>
      </c>
      <c r="I5" s="36">
        <v>198</v>
      </c>
      <c r="J5" s="36">
        <v>197.001</v>
      </c>
      <c r="K5" s="37">
        <v>6</v>
      </c>
      <c r="L5" s="37">
        <v>1182.001</v>
      </c>
      <c r="M5" s="38">
        <v>197.00016666666667</v>
      </c>
      <c r="N5" s="39">
        <v>22</v>
      </c>
      <c r="O5" s="40">
        <v>219.00016666666667</v>
      </c>
    </row>
    <row r="6" spans="1:17" x14ac:dyDescent="0.25">
      <c r="A6" s="32" t="s">
        <v>50</v>
      </c>
      <c r="B6" s="33" t="s">
        <v>58</v>
      </c>
      <c r="C6" s="34">
        <v>44030</v>
      </c>
      <c r="D6" s="35" t="s">
        <v>71</v>
      </c>
      <c r="E6" s="36">
        <v>199</v>
      </c>
      <c r="F6" s="36">
        <v>198</v>
      </c>
      <c r="G6" s="36">
        <v>196</v>
      </c>
      <c r="H6" s="36">
        <v>199</v>
      </c>
      <c r="I6" s="36"/>
      <c r="J6" s="36"/>
      <c r="K6" s="37">
        <v>4</v>
      </c>
      <c r="L6" s="37">
        <v>792</v>
      </c>
      <c r="M6" s="38">
        <v>198</v>
      </c>
      <c r="N6" s="39">
        <v>3</v>
      </c>
      <c r="O6" s="40">
        <v>201</v>
      </c>
    </row>
    <row r="7" spans="1:17" x14ac:dyDescent="0.25">
      <c r="A7" s="32" t="s">
        <v>50</v>
      </c>
      <c r="B7" s="33" t="s">
        <v>58</v>
      </c>
      <c r="C7" s="34">
        <v>44034</v>
      </c>
      <c r="D7" s="35" t="s">
        <v>51</v>
      </c>
      <c r="E7" s="36">
        <v>194</v>
      </c>
      <c r="F7" s="36">
        <v>199</v>
      </c>
      <c r="G7" s="36">
        <v>200.00200000000001</v>
      </c>
      <c r="H7" s="36">
        <v>198</v>
      </c>
      <c r="I7" s="36"/>
      <c r="J7" s="36"/>
      <c r="K7" s="37">
        <v>4</v>
      </c>
      <c r="L7" s="37">
        <v>791.00199999999995</v>
      </c>
      <c r="M7" s="38">
        <v>197.75049999999999</v>
      </c>
      <c r="N7" s="39">
        <v>9</v>
      </c>
      <c r="O7" s="40">
        <v>206.75049999999999</v>
      </c>
    </row>
    <row r="8" spans="1:17" x14ac:dyDescent="0.25">
      <c r="A8" s="32" t="s">
        <v>50</v>
      </c>
      <c r="B8" s="33" t="s">
        <v>58</v>
      </c>
      <c r="C8" s="34">
        <v>44052</v>
      </c>
      <c r="D8" s="35" t="s">
        <v>51</v>
      </c>
      <c r="E8" s="36">
        <v>194</v>
      </c>
      <c r="F8" s="36">
        <v>194</v>
      </c>
      <c r="G8" s="36">
        <v>196</v>
      </c>
      <c r="H8" s="36">
        <v>198.001</v>
      </c>
      <c r="I8" s="36"/>
      <c r="J8" s="36"/>
      <c r="K8" s="37">
        <v>4</v>
      </c>
      <c r="L8" s="37">
        <v>782.00099999999998</v>
      </c>
      <c r="M8" s="38">
        <v>195.50024999999999</v>
      </c>
      <c r="N8" s="39">
        <v>2</v>
      </c>
      <c r="O8" s="40">
        <v>197.50024999999999</v>
      </c>
    </row>
    <row r="9" spans="1:17" x14ac:dyDescent="0.25">
      <c r="A9" s="32" t="s">
        <v>50</v>
      </c>
      <c r="B9" s="33" t="s">
        <v>58</v>
      </c>
      <c r="C9" s="34">
        <v>44087</v>
      </c>
      <c r="D9" s="35" t="s">
        <v>51</v>
      </c>
      <c r="E9" s="36">
        <v>195</v>
      </c>
      <c r="F9" s="36">
        <v>197</v>
      </c>
      <c r="G9" s="36">
        <v>199</v>
      </c>
      <c r="H9" s="36">
        <v>200</v>
      </c>
      <c r="I9" s="36"/>
      <c r="J9" s="36"/>
      <c r="K9" s="37">
        <v>4</v>
      </c>
      <c r="L9" s="37">
        <v>791</v>
      </c>
      <c r="M9" s="38">
        <v>197.75</v>
      </c>
      <c r="N9" s="39">
        <v>8</v>
      </c>
      <c r="O9" s="40">
        <v>205.75</v>
      </c>
    </row>
    <row r="12" spans="1:17" x14ac:dyDescent="0.25">
      <c r="K12" s="7">
        <f>SUM(K2:K11)</f>
        <v>34</v>
      </c>
      <c r="L12" s="7">
        <f>SUM(L2:L11)</f>
        <v>6685.005000000001</v>
      </c>
      <c r="M12" s="13">
        <f>SUM(L12/K12)</f>
        <v>196.61779411764709</v>
      </c>
      <c r="N12" s="7">
        <f>SUM(N2:N11)</f>
        <v>63</v>
      </c>
      <c r="O12" s="13">
        <f>SUM(M12+N12)</f>
        <v>259.61779411764712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3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30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33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0"/>
  </protectedRanges>
  <conditionalFormatting sqref="E2">
    <cfRule type="top10" dxfId="960" priority="51" rank="1"/>
  </conditionalFormatting>
  <conditionalFormatting sqref="F2">
    <cfRule type="top10" dxfId="959" priority="50" rank="1"/>
  </conditionalFormatting>
  <conditionalFormatting sqref="G2">
    <cfRule type="top10" dxfId="958" priority="49" rank="1"/>
  </conditionalFormatting>
  <conditionalFormatting sqref="H2">
    <cfRule type="top10" dxfId="957" priority="48" rank="1"/>
  </conditionalFormatting>
  <conditionalFormatting sqref="I2">
    <cfRule type="top10" dxfId="956" priority="46" rank="1"/>
  </conditionalFormatting>
  <conditionalFormatting sqref="J2">
    <cfRule type="top10" dxfId="955" priority="47" rank="1"/>
  </conditionalFormatting>
  <conditionalFormatting sqref="F3">
    <cfRule type="top10" dxfId="954" priority="44" rank="1"/>
  </conditionalFormatting>
  <conditionalFormatting sqref="G3">
    <cfRule type="top10" dxfId="953" priority="43" rank="1"/>
  </conditionalFormatting>
  <conditionalFormatting sqref="H3">
    <cfRule type="top10" dxfId="952" priority="42" rank="1"/>
  </conditionalFormatting>
  <conditionalFormatting sqref="I3">
    <cfRule type="top10" dxfId="951" priority="40" rank="1"/>
  </conditionalFormatting>
  <conditionalFormatting sqref="J3">
    <cfRule type="top10" dxfId="950" priority="41" rank="1"/>
  </conditionalFormatting>
  <conditionalFormatting sqref="E3">
    <cfRule type="top10" dxfId="949" priority="45" rank="1"/>
  </conditionalFormatting>
  <conditionalFormatting sqref="F4">
    <cfRule type="top10" dxfId="948" priority="38" rank="1"/>
  </conditionalFormatting>
  <conditionalFormatting sqref="G4">
    <cfRule type="top10" dxfId="947" priority="37" rank="1"/>
  </conditionalFormatting>
  <conditionalFormatting sqref="H4">
    <cfRule type="top10" dxfId="946" priority="36" rank="1"/>
  </conditionalFormatting>
  <conditionalFormatting sqref="I4">
    <cfRule type="top10" dxfId="945" priority="34" rank="1"/>
  </conditionalFormatting>
  <conditionalFormatting sqref="J4">
    <cfRule type="top10" dxfId="944" priority="35" rank="1"/>
  </conditionalFormatting>
  <conditionalFormatting sqref="E4">
    <cfRule type="top10" dxfId="943" priority="39" rank="1"/>
  </conditionalFormatting>
  <conditionalFormatting sqref="F5">
    <cfRule type="top10" dxfId="942" priority="32" rank="1"/>
  </conditionalFormatting>
  <conditionalFormatting sqref="G5">
    <cfRule type="top10" dxfId="941" priority="31" rank="1"/>
  </conditionalFormatting>
  <conditionalFormatting sqref="H5">
    <cfRule type="top10" dxfId="940" priority="30" rank="1"/>
  </conditionalFormatting>
  <conditionalFormatting sqref="I5">
    <cfRule type="top10" dxfId="939" priority="28" rank="1"/>
  </conditionalFormatting>
  <conditionalFormatting sqref="J5">
    <cfRule type="top10" dxfId="938" priority="29" rank="1"/>
  </conditionalFormatting>
  <conditionalFormatting sqref="E5">
    <cfRule type="top10" dxfId="937" priority="33" rank="1"/>
  </conditionalFormatting>
  <conditionalFormatting sqref="F6">
    <cfRule type="top10" dxfId="936" priority="25" rank="1"/>
  </conditionalFormatting>
  <conditionalFormatting sqref="I6">
    <cfRule type="top10" dxfId="935" priority="22" rank="1"/>
    <cfRule type="top10" dxfId="934" priority="27" rank="1"/>
  </conditionalFormatting>
  <conditionalFormatting sqref="E6">
    <cfRule type="top10" dxfId="933" priority="26" rank="1"/>
  </conditionalFormatting>
  <conditionalFormatting sqref="G6">
    <cfRule type="top10" dxfId="932" priority="24" rank="1"/>
  </conditionalFormatting>
  <conditionalFormatting sqref="H6">
    <cfRule type="top10" dxfId="931" priority="23" rank="1"/>
  </conditionalFormatting>
  <conditionalFormatting sqref="J6">
    <cfRule type="top10" dxfId="930" priority="21" rank="1"/>
  </conditionalFormatting>
  <conditionalFormatting sqref="F7">
    <cfRule type="top10" dxfId="929" priority="19" rank="1"/>
  </conditionalFormatting>
  <conditionalFormatting sqref="G7">
    <cfRule type="top10" dxfId="928" priority="18" rank="1"/>
  </conditionalFormatting>
  <conditionalFormatting sqref="H7">
    <cfRule type="top10" dxfId="927" priority="17" rank="1"/>
  </conditionalFormatting>
  <conditionalFormatting sqref="I7">
    <cfRule type="top10" dxfId="926" priority="15" rank="1"/>
  </conditionalFormatting>
  <conditionalFormatting sqref="J7">
    <cfRule type="top10" dxfId="925" priority="16" rank="1"/>
  </conditionalFormatting>
  <conditionalFormatting sqref="E7">
    <cfRule type="top10" dxfId="924" priority="20" rank="1"/>
  </conditionalFormatting>
  <conditionalFormatting sqref="F8">
    <cfRule type="top10" dxfId="923" priority="12" rank="1"/>
  </conditionalFormatting>
  <conditionalFormatting sqref="I8">
    <cfRule type="top10" dxfId="922" priority="9" rank="1"/>
    <cfRule type="top10" dxfId="921" priority="14" rank="1"/>
  </conditionalFormatting>
  <conditionalFormatting sqref="E8">
    <cfRule type="top10" dxfId="920" priority="13" rank="1"/>
  </conditionalFormatting>
  <conditionalFormatting sqref="G8">
    <cfRule type="top10" dxfId="919" priority="11" rank="1"/>
  </conditionalFormatting>
  <conditionalFormatting sqref="H8">
    <cfRule type="top10" dxfId="918" priority="10" rank="1"/>
  </conditionalFormatting>
  <conditionalFormatting sqref="J8">
    <cfRule type="top10" dxfId="917" priority="8" rank="1"/>
  </conditionalFormatting>
  <conditionalFormatting sqref="F9">
    <cfRule type="top10" dxfId="916" priority="5" rank="1"/>
  </conditionalFormatting>
  <conditionalFormatting sqref="I9">
    <cfRule type="top10" dxfId="915" priority="2" rank="1"/>
    <cfRule type="top10" dxfId="914" priority="7" rank="1"/>
  </conditionalFormatting>
  <conditionalFormatting sqref="E9">
    <cfRule type="top10" dxfId="913" priority="6" rank="1"/>
  </conditionalFormatting>
  <conditionalFormatting sqref="G9">
    <cfRule type="top10" dxfId="912" priority="4" rank="1"/>
  </conditionalFormatting>
  <conditionalFormatting sqref="H9">
    <cfRule type="top10" dxfId="911" priority="3" rank="1"/>
  </conditionalFormatting>
  <conditionalFormatting sqref="J9">
    <cfRule type="top10" dxfId="910" priority="1" rank="1"/>
  </conditionalFormatting>
  <hyperlinks>
    <hyperlink ref="Q1" location="'Kentucky Rankings'!A1" display="Back to Ranking" xr:uid="{B5DA20C6-F0C3-407B-9EED-8B3C659FA8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B997C-C75D-40DC-B1A2-72E43B4436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4F91-0F53-4399-A2F6-43BBD54ABC3E}">
  <dimension ref="A1:Q8"/>
  <sheetViews>
    <sheetView workbookViewId="0">
      <selection activeCell="A5" sqref="A5:O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33</v>
      </c>
      <c r="B2" s="33" t="s">
        <v>104</v>
      </c>
      <c r="C2" s="34">
        <v>44052</v>
      </c>
      <c r="D2" s="35" t="s">
        <v>51</v>
      </c>
      <c r="E2" s="36">
        <v>190</v>
      </c>
      <c r="F2" s="36">
        <v>189</v>
      </c>
      <c r="G2" s="36">
        <v>199</v>
      </c>
      <c r="H2" s="36">
        <v>194</v>
      </c>
      <c r="I2" s="36"/>
      <c r="J2" s="36"/>
      <c r="K2" s="37">
        <v>4</v>
      </c>
      <c r="L2" s="37">
        <v>772</v>
      </c>
      <c r="M2" s="38">
        <v>193</v>
      </c>
      <c r="N2" s="39">
        <v>9</v>
      </c>
      <c r="O2" s="40">
        <v>202</v>
      </c>
    </row>
    <row r="3" spans="1:17" x14ac:dyDescent="0.25">
      <c r="A3" s="32" t="s">
        <v>33</v>
      </c>
      <c r="B3" s="33" t="s">
        <v>104</v>
      </c>
      <c r="C3" s="34">
        <v>44069</v>
      </c>
      <c r="D3" s="35" t="s">
        <v>51</v>
      </c>
      <c r="E3" s="36">
        <v>193</v>
      </c>
      <c r="F3" s="36">
        <v>189.00110000000001</v>
      </c>
      <c r="G3" s="36">
        <v>196</v>
      </c>
      <c r="H3" s="36">
        <v>197</v>
      </c>
      <c r="I3" s="36"/>
      <c r="J3" s="36"/>
      <c r="K3" s="37">
        <v>4</v>
      </c>
      <c r="L3" s="37">
        <v>775.00109999999995</v>
      </c>
      <c r="M3" s="38">
        <v>193.75027499999999</v>
      </c>
      <c r="N3" s="39">
        <v>13</v>
      </c>
      <c r="O3" s="40">
        <v>206.75027499999999</v>
      </c>
    </row>
    <row r="4" spans="1:17" x14ac:dyDescent="0.25">
      <c r="A4" s="32" t="s">
        <v>33</v>
      </c>
      <c r="B4" s="33" t="s">
        <v>104</v>
      </c>
      <c r="C4" s="34">
        <v>44087</v>
      </c>
      <c r="D4" s="35" t="s">
        <v>51</v>
      </c>
      <c r="E4" s="36">
        <v>195</v>
      </c>
      <c r="F4" s="36">
        <v>197</v>
      </c>
      <c r="G4" s="36">
        <v>197</v>
      </c>
      <c r="H4" s="36">
        <v>197</v>
      </c>
      <c r="I4" s="36"/>
      <c r="J4" s="36"/>
      <c r="K4" s="37">
        <v>4</v>
      </c>
      <c r="L4" s="37">
        <v>786</v>
      </c>
      <c r="M4" s="38">
        <v>196.5</v>
      </c>
      <c r="N4" s="39">
        <v>13</v>
      </c>
      <c r="O4" s="40">
        <v>209.5</v>
      </c>
    </row>
    <row r="5" spans="1:17" x14ac:dyDescent="0.25">
      <c r="A5" s="32" t="s">
        <v>19</v>
      </c>
      <c r="B5" s="33" t="s">
        <v>104</v>
      </c>
      <c r="C5" s="34">
        <v>44084</v>
      </c>
      <c r="D5" s="35" t="s">
        <v>38</v>
      </c>
      <c r="E5" s="36">
        <v>184</v>
      </c>
      <c r="F5" s="36">
        <v>192</v>
      </c>
      <c r="G5" s="36">
        <v>191</v>
      </c>
      <c r="H5" s="36"/>
      <c r="I5" s="36"/>
      <c r="J5" s="36"/>
      <c r="K5" s="37">
        <v>3</v>
      </c>
      <c r="L5" s="37">
        <v>567</v>
      </c>
      <c r="M5" s="38">
        <v>189</v>
      </c>
      <c r="N5" s="39">
        <v>5</v>
      </c>
      <c r="O5" s="40">
        <v>194</v>
      </c>
    </row>
    <row r="8" spans="1:17" x14ac:dyDescent="0.25">
      <c r="K8" s="7">
        <f>SUM(K2:K7)</f>
        <v>15</v>
      </c>
      <c r="L8" s="7">
        <f>SUM(L2:L7)</f>
        <v>2900.0011</v>
      </c>
      <c r="M8" s="13">
        <f>SUM(L8/K8)</f>
        <v>193.33340666666666</v>
      </c>
      <c r="N8" s="7">
        <f>SUM(N2:N7)</f>
        <v>40</v>
      </c>
      <c r="O8" s="13">
        <f>SUM(M8+N8)</f>
        <v>233.33340666666666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5"/>
    <protectedRange algorithmName="SHA-512" hashValue="ON39YdpmFHfN9f47KpiRvqrKx0V9+erV1CNkpWzYhW/Qyc6aT8rEyCrvauWSYGZK2ia3o7vd3akF07acHAFpOA==" saltValue="yVW9XmDwTqEnmpSGai0KYg==" spinCount="100000" sqref="D2" name="Range1_1_27"/>
    <protectedRange algorithmName="SHA-512" hashValue="ON39YdpmFHfN9f47KpiRvqrKx0V9+erV1CNkpWzYhW/Qyc6aT8rEyCrvauWSYGZK2ia3o7vd3akF07acHAFpOA==" saltValue="yVW9XmDwTqEnmpSGai0KYg==" spinCount="100000" sqref="E3:J3 B3:C3" name="Range1_39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4:J4 B4:C4" name="Range1_53"/>
    <protectedRange algorithmName="SHA-512" hashValue="ON39YdpmFHfN9f47KpiRvqrKx0V9+erV1CNkpWzYhW/Qyc6aT8rEyCrvauWSYGZK2ia3o7vd3akF07acHAFpOA==" saltValue="yVW9XmDwTqEnmpSGai0KYg==" spinCount="100000" sqref="D4" name="Range1_1_41"/>
    <protectedRange algorithmName="SHA-512" hashValue="ON39YdpmFHfN9f47KpiRvqrKx0V9+erV1CNkpWzYhW/Qyc6aT8rEyCrvauWSYGZK2ia3o7vd3akF07acHAFpOA==" saltValue="yVW9XmDwTqEnmpSGai0KYg==" spinCount="100000" sqref="E5:J5 B5:C5" name="Range1_5_2"/>
    <protectedRange algorithmName="SHA-512" hashValue="ON39YdpmFHfN9f47KpiRvqrKx0V9+erV1CNkpWzYhW/Qyc6aT8rEyCrvauWSYGZK2ia3o7vd3akF07acHAFpOA==" saltValue="yVW9XmDwTqEnmpSGai0KYg==" spinCount="100000" sqref="D5" name="Range1_1_3_2"/>
  </protectedRanges>
  <conditionalFormatting sqref="F2">
    <cfRule type="top10" dxfId="909" priority="24" rank="1"/>
  </conditionalFormatting>
  <conditionalFormatting sqref="G2">
    <cfRule type="top10" dxfId="908" priority="23" rank="1"/>
  </conditionalFormatting>
  <conditionalFormatting sqref="H2">
    <cfRule type="top10" dxfId="907" priority="22" rank="1"/>
  </conditionalFormatting>
  <conditionalFormatting sqref="I2">
    <cfRule type="top10" dxfId="906" priority="21" rank="1"/>
  </conditionalFormatting>
  <conditionalFormatting sqref="J2">
    <cfRule type="top10" dxfId="905" priority="20" rank="1"/>
  </conditionalFormatting>
  <conditionalFormatting sqref="E2">
    <cfRule type="top10" dxfId="904" priority="19" rank="1"/>
  </conditionalFormatting>
  <conditionalFormatting sqref="F3">
    <cfRule type="top10" dxfId="903" priority="18" rank="1"/>
  </conditionalFormatting>
  <conditionalFormatting sqref="G3">
    <cfRule type="top10" dxfId="902" priority="17" rank="1"/>
  </conditionalFormatting>
  <conditionalFormatting sqref="H3">
    <cfRule type="top10" dxfId="901" priority="16" rank="1"/>
  </conditionalFormatting>
  <conditionalFormatting sqref="I3">
    <cfRule type="top10" dxfId="900" priority="15" rank="1"/>
  </conditionalFormatting>
  <conditionalFormatting sqref="J3">
    <cfRule type="top10" dxfId="899" priority="14" rank="1"/>
  </conditionalFormatting>
  <conditionalFormatting sqref="E3">
    <cfRule type="top10" dxfId="898" priority="13" rank="1"/>
  </conditionalFormatting>
  <conditionalFormatting sqref="F4">
    <cfRule type="top10" dxfId="897" priority="12" rank="1"/>
  </conditionalFormatting>
  <conditionalFormatting sqref="G4">
    <cfRule type="top10" dxfId="896" priority="11" rank="1"/>
  </conditionalFormatting>
  <conditionalFormatting sqref="H4">
    <cfRule type="top10" dxfId="895" priority="10" rank="1"/>
  </conditionalFormatting>
  <conditionalFormatting sqref="I4">
    <cfRule type="top10" dxfId="894" priority="9" rank="1"/>
  </conditionalFormatting>
  <conditionalFormatting sqref="J4">
    <cfRule type="top10" dxfId="893" priority="8" rank="1"/>
  </conditionalFormatting>
  <conditionalFormatting sqref="E4">
    <cfRule type="top10" dxfId="892" priority="7" rank="1"/>
  </conditionalFormatting>
  <conditionalFormatting sqref="E5">
    <cfRule type="top10" dxfId="891" priority="6" rank="1"/>
  </conditionalFormatting>
  <conditionalFormatting sqref="F5">
    <cfRule type="top10" dxfId="890" priority="5" rank="1"/>
  </conditionalFormatting>
  <conditionalFormatting sqref="G5">
    <cfRule type="top10" dxfId="889" priority="4" rank="1"/>
  </conditionalFormatting>
  <conditionalFormatting sqref="H5">
    <cfRule type="top10" dxfId="888" priority="3" rank="1"/>
  </conditionalFormatting>
  <conditionalFormatting sqref="I5">
    <cfRule type="top10" dxfId="887" priority="2" rank="1"/>
  </conditionalFormatting>
  <conditionalFormatting sqref="J5">
    <cfRule type="top10" dxfId="886" priority="1" rank="1"/>
  </conditionalFormatting>
  <hyperlinks>
    <hyperlink ref="Q1" location="'Kentucky Rankings'!A1" display="Back to Ranking" xr:uid="{67BDD5FD-51EE-4656-9304-1D10887C35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801C75-604C-4275-A4EF-527EB5E740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11"/>
  <sheetViews>
    <sheetView workbookViewId="0">
      <selection activeCell="A8" sqref="A8:O8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26</v>
      </c>
      <c r="B2" s="20" t="s">
        <v>27</v>
      </c>
      <c r="C2" s="21">
        <v>43953</v>
      </c>
      <c r="D2" s="22" t="s">
        <v>28</v>
      </c>
      <c r="E2" s="23">
        <v>180</v>
      </c>
      <c r="F2" s="23">
        <v>173</v>
      </c>
      <c r="G2" s="23">
        <v>171</v>
      </c>
      <c r="H2" s="23"/>
      <c r="I2" s="23"/>
      <c r="J2" s="23"/>
      <c r="K2" s="24">
        <v>3</v>
      </c>
      <c r="L2" s="24">
        <v>524</v>
      </c>
      <c r="M2" s="25">
        <v>174.66666666666666</v>
      </c>
      <c r="N2" s="26">
        <v>9</v>
      </c>
      <c r="O2" s="27">
        <v>183.66666666666666</v>
      </c>
    </row>
    <row r="3" spans="1:17" x14ac:dyDescent="0.25">
      <c r="A3" s="32" t="s">
        <v>26</v>
      </c>
      <c r="B3" s="33" t="s">
        <v>27</v>
      </c>
      <c r="C3" s="34">
        <v>43972</v>
      </c>
      <c r="D3" s="35" t="s">
        <v>38</v>
      </c>
      <c r="E3" s="36">
        <v>171</v>
      </c>
      <c r="F3" s="36">
        <v>189</v>
      </c>
      <c r="G3" s="36">
        <v>179.001</v>
      </c>
      <c r="H3" s="36"/>
      <c r="I3" s="36"/>
      <c r="J3" s="36"/>
      <c r="K3" s="37">
        <v>3</v>
      </c>
      <c r="L3" s="37">
        <v>539</v>
      </c>
      <c r="M3" s="38">
        <f>SUM(L3/K3)</f>
        <v>179.66666666666666</v>
      </c>
      <c r="N3" s="39">
        <v>8</v>
      </c>
      <c r="O3" s="40">
        <f>SUM(M3+N3)</f>
        <v>187.66666666666666</v>
      </c>
    </row>
    <row r="4" spans="1:17" x14ac:dyDescent="0.25">
      <c r="A4" s="32" t="s">
        <v>25</v>
      </c>
      <c r="B4" s="33" t="s">
        <v>66</v>
      </c>
      <c r="C4" s="34">
        <v>43995</v>
      </c>
      <c r="D4" s="35" t="s">
        <v>38</v>
      </c>
      <c r="E4" s="36">
        <v>184</v>
      </c>
      <c r="F4" s="36">
        <v>185</v>
      </c>
      <c r="G4" s="36">
        <v>183</v>
      </c>
      <c r="H4" s="36"/>
      <c r="I4" s="36"/>
      <c r="J4" s="36"/>
      <c r="K4" s="37">
        <v>3</v>
      </c>
      <c r="L4" s="37">
        <v>552</v>
      </c>
      <c r="M4" s="38">
        <v>184</v>
      </c>
      <c r="N4" s="39">
        <v>11</v>
      </c>
      <c r="O4" s="40">
        <v>195</v>
      </c>
    </row>
    <row r="5" spans="1:17" x14ac:dyDescent="0.25">
      <c r="A5" s="32" t="s">
        <v>26</v>
      </c>
      <c r="B5" s="33" t="s">
        <v>27</v>
      </c>
      <c r="C5" s="34">
        <v>44024</v>
      </c>
      <c r="D5" s="35" t="s">
        <v>51</v>
      </c>
      <c r="E5" s="36">
        <v>174</v>
      </c>
      <c r="F5" s="36">
        <v>175</v>
      </c>
      <c r="G5" s="36">
        <v>176</v>
      </c>
      <c r="H5" s="36">
        <v>167.001</v>
      </c>
      <c r="I5" s="36">
        <v>176</v>
      </c>
      <c r="J5" s="36">
        <v>167</v>
      </c>
      <c r="K5" s="37">
        <v>6</v>
      </c>
      <c r="L5" s="37">
        <v>1035.001</v>
      </c>
      <c r="M5" s="38">
        <v>172.50016666666667</v>
      </c>
      <c r="N5" s="39">
        <v>26</v>
      </c>
      <c r="O5" s="40">
        <v>198.50016666666667</v>
      </c>
    </row>
    <row r="6" spans="1:17" x14ac:dyDescent="0.25">
      <c r="A6" s="32" t="s">
        <v>26</v>
      </c>
      <c r="B6" s="33" t="s">
        <v>27</v>
      </c>
      <c r="C6" s="34">
        <v>44051</v>
      </c>
      <c r="D6" s="35" t="s">
        <v>38</v>
      </c>
      <c r="E6" s="36">
        <v>180</v>
      </c>
      <c r="F6" s="36">
        <v>175.001</v>
      </c>
      <c r="G6" s="36">
        <v>176</v>
      </c>
      <c r="H6" s="36"/>
      <c r="I6" s="36"/>
      <c r="J6" s="36"/>
      <c r="K6" s="37">
        <v>3</v>
      </c>
      <c r="L6" s="37">
        <v>531.00099999999998</v>
      </c>
      <c r="M6" s="38">
        <v>177.00033333333332</v>
      </c>
      <c r="N6" s="39">
        <v>6</v>
      </c>
      <c r="O6" s="40">
        <v>183.00033333333332</v>
      </c>
    </row>
    <row r="7" spans="1:17" x14ac:dyDescent="0.25">
      <c r="A7" s="32" t="s">
        <v>25</v>
      </c>
      <c r="B7" s="33" t="s">
        <v>27</v>
      </c>
      <c r="C7" s="34">
        <v>44084</v>
      </c>
      <c r="D7" s="35" t="s">
        <v>38</v>
      </c>
      <c r="E7" s="36">
        <v>175</v>
      </c>
      <c r="F7" s="36">
        <v>181</v>
      </c>
      <c r="G7" s="36">
        <v>179</v>
      </c>
      <c r="H7" s="36"/>
      <c r="I7" s="36"/>
      <c r="J7" s="36"/>
      <c r="K7" s="37">
        <v>3</v>
      </c>
      <c r="L7" s="37">
        <v>535</v>
      </c>
      <c r="M7" s="38">
        <v>178.33333333333334</v>
      </c>
      <c r="N7" s="39">
        <v>9</v>
      </c>
      <c r="O7" s="40">
        <v>187.33333333333334</v>
      </c>
    </row>
    <row r="8" spans="1:17" x14ac:dyDescent="0.25">
      <c r="A8" s="32" t="s">
        <v>25</v>
      </c>
      <c r="B8" s="33" t="s">
        <v>27</v>
      </c>
      <c r="C8" s="34">
        <v>44093</v>
      </c>
      <c r="D8" s="35" t="s">
        <v>38</v>
      </c>
      <c r="E8" s="36">
        <v>170</v>
      </c>
      <c r="F8" s="36">
        <v>188</v>
      </c>
      <c r="G8" s="36">
        <v>180</v>
      </c>
      <c r="H8" s="36"/>
      <c r="I8" s="36"/>
      <c r="J8" s="36"/>
      <c r="K8" s="37">
        <v>3</v>
      </c>
      <c r="L8" s="37">
        <v>538</v>
      </c>
      <c r="M8" s="38">
        <v>179.33333333333334</v>
      </c>
      <c r="N8" s="39">
        <v>11</v>
      </c>
      <c r="O8" s="40">
        <v>190.33333333333334</v>
      </c>
    </row>
    <row r="11" spans="1:17" x14ac:dyDescent="0.25">
      <c r="K11" s="7">
        <f>SUM(K2:K10)</f>
        <v>24</v>
      </c>
      <c r="L11" s="7">
        <f>SUM(L2:L10)</f>
        <v>4254.0020000000004</v>
      </c>
      <c r="M11" s="13">
        <f>SUM(L11/K11)</f>
        <v>177.25008333333335</v>
      </c>
      <c r="N11" s="7">
        <f>SUM(N2:N10)</f>
        <v>80</v>
      </c>
      <c r="O11" s="13">
        <f>SUM(M11+N11)</f>
        <v>257.25008333333335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1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8:J8 B8:C8" name="Range1_13_1"/>
    <protectedRange algorithmName="SHA-512" hashValue="ON39YdpmFHfN9f47KpiRvqrKx0V9+erV1CNkpWzYhW/Qyc6aT8rEyCrvauWSYGZK2ia3o7vd3akF07acHAFpOA==" saltValue="yVW9XmDwTqEnmpSGai0KYg==" spinCount="100000" sqref="D8" name="Range1_1_9_1"/>
  </protectedRanges>
  <conditionalFormatting sqref="I2">
    <cfRule type="top10" dxfId="885" priority="42" rank="1"/>
  </conditionalFormatting>
  <conditionalFormatting sqref="H2">
    <cfRule type="top10" dxfId="884" priority="38" rank="1"/>
  </conditionalFormatting>
  <conditionalFormatting sqref="J2">
    <cfRule type="top10" dxfId="883" priority="39" rank="1"/>
  </conditionalFormatting>
  <conditionalFormatting sqref="G2">
    <cfRule type="top10" dxfId="882" priority="41" rank="1"/>
  </conditionalFormatting>
  <conditionalFormatting sqref="F2">
    <cfRule type="top10" dxfId="881" priority="40" rank="1"/>
  </conditionalFormatting>
  <conditionalFormatting sqref="E2">
    <cfRule type="top10" dxfId="880" priority="37" rank="1"/>
  </conditionalFormatting>
  <conditionalFormatting sqref="I3">
    <cfRule type="top10" dxfId="879" priority="31" rank="1"/>
  </conditionalFormatting>
  <conditionalFormatting sqref="H3">
    <cfRule type="top10" dxfId="878" priority="32" rank="1"/>
  </conditionalFormatting>
  <conditionalFormatting sqref="J3">
    <cfRule type="top10" dxfId="877" priority="33" rank="1"/>
  </conditionalFormatting>
  <conditionalFormatting sqref="G3">
    <cfRule type="top10" dxfId="876" priority="34" rank="1"/>
  </conditionalFormatting>
  <conditionalFormatting sqref="F3">
    <cfRule type="top10" dxfId="875" priority="35" rank="1"/>
  </conditionalFormatting>
  <conditionalFormatting sqref="E3">
    <cfRule type="top10" dxfId="874" priority="36" rank="1"/>
  </conditionalFormatting>
  <conditionalFormatting sqref="I4">
    <cfRule type="top10" dxfId="873" priority="30" rank="1"/>
  </conditionalFormatting>
  <conditionalFormatting sqref="H4">
    <cfRule type="top10" dxfId="872" priority="26" rank="1"/>
  </conditionalFormatting>
  <conditionalFormatting sqref="J4">
    <cfRule type="top10" dxfId="871" priority="27" rank="1"/>
  </conditionalFormatting>
  <conditionalFormatting sqref="G4">
    <cfRule type="top10" dxfId="870" priority="29" rank="1"/>
  </conditionalFormatting>
  <conditionalFormatting sqref="F4">
    <cfRule type="top10" dxfId="869" priority="28" rank="1"/>
  </conditionalFormatting>
  <conditionalFormatting sqref="E4">
    <cfRule type="top10" dxfId="868" priority="25" rank="1"/>
  </conditionalFormatting>
  <conditionalFormatting sqref="I5">
    <cfRule type="top10" dxfId="867" priority="24" rank="1"/>
  </conditionalFormatting>
  <conditionalFormatting sqref="H5">
    <cfRule type="top10" dxfId="866" priority="20" rank="1"/>
  </conditionalFormatting>
  <conditionalFormatting sqref="J5">
    <cfRule type="top10" dxfId="865" priority="21" rank="1"/>
  </conditionalFormatting>
  <conditionalFormatting sqref="G5">
    <cfRule type="top10" dxfId="864" priority="23" rank="1"/>
  </conditionalFormatting>
  <conditionalFormatting sqref="F5">
    <cfRule type="top10" dxfId="863" priority="22" rank="1"/>
  </conditionalFormatting>
  <conditionalFormatting sqref="E5">
    <cfRule type="top10" dxfId="862" priority="19" rank="1"/>
  </conditionalFormatting>
  <conditionalFormatting sqref="E6">
    <cfRule type="top10" dxfId="861" priority="18" rank="1"/>
  </conditionalFormatting>
  <conditionalFormatting sqref="F6">
    <cfRule type="top10" dxfId="860" priority="17" rank="1"/>
  </conditionalFormatting>
  <conditionalFormatting sqref="G6">
    <cfRule type="top10" dxfId="859" priority="16" rank="1"/>
  </conditionalFormatting>
  <conditionalFormatting sqref="H6">
    <cfRule type="top10" dxfId="858" priority="15" rank="1"/>
  </conditionalFormatting>
  <conditionalFormatting sqref="I6">
    <cfRule type="top10" dxfId="857" priority="14" rank="1"/>
  </conditionalFormatting>
  <conditionalFormatting sqref="J6">
    <cfRule type="top10" dxfId="856" priority="13" rank="1"/>
  </conditionalFormatting>
  <conditionalFormatting sqref="I7">
    <cfRule type="top10" dxfId="855" priority="12" rank="1"/>
  </conditionalFormatting>
  <conditionalFormatting sqref="H7">
    <cfRule type="top10" dxfId="854" priority="8" rank="1"/>
  </conditionalFormatting>
  <conditionalFormatting sqref="J7">
    <cfRule type="top10" dxfId="853" priority="9" rank="1"/>
  </conditionalFormatting>
  <conditionalFormatting sqref="G7">
    <cfRule type="top10" dxfId="852" priority="11" rank="1"/>
  </conditionalFormatting>
  <conditionalFormatting sqref="F7">
    <cfRule type="top10" dxfId="851" priority="10" rank="1"/>
  </conditionalFormatting>
  <conditionalFormatting sqref="E7">
    <cfRule type="top10" dxfId="850" priority="7" rank="1"/>
  </conditionalFormatting>
  <conditionalFormatting sqref="I8">
    <cfRule type="top10" dxfId="849" priority="6" rank="1"/>
  </conditionalFormatting>
  <conditionalFormatting sqref="H8">
    <cfRule type="top10" dxfId="848" priority="2" rank="1"/>
  </conditionalFormatting>
  <conditionalFormatting sqref="J8">
    <cfRule type="top10" dxfId="847" priority="3" rank="1"/>
  </conditionalFormatting>
  <conditionalFormatting sqref="G8">
    <cfRule type="top10" dxfId="846" priority="5" rank="1"/>
  </conditionalFormatting>
  <conditionalFormatting sqref="F8">
    <cfRule type="top10" dxfId="845" priority="4" rank="1"/>
  </conditionalFormatting>
  <conditionalFormatting sqref="E8">
    <cfRule type="top10" dxfId="844" priority="1" rank="1"/>
  </conditionalFormatting>
  <hyperlinks>
    <hyperlink ref="Q1" location="'Kentucky Rankings'!A1" display="Back to Ranking" xr:uid="{D3BF1176-9359-4274-9E09-61C21B301E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867A-E37C-4DEE-9B2C-FF5BC8549D34}">
  <dimension ref="A1:Q20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50</v>
      </c>
      <c r="B2" s="20" t="s">
        <v>83</v>
      </c>
      <c r="C2" s="21">
        <v>44006</v>
      </c>
      <c r="D2" s="22" t="s">
        <v>51</v>
      </c>
      <c r="E2" s="23">
        <v>200</v>
      </c>
      <c r="F2" s="23">
        <v>198</v>
      </c>
      <c r="G2" s="23">
        <v>196</v>
      </c>
      <c r="H2" s="23">
        <v>195</v>
      </c>
      <c r="I2" s="23"/>
      <c r="J2" s="23"/>
      <c r="K2" s="24">
        <v>4</v>
      </c>
      <c r="L2" s="24">
        <v>789</v>
      </c>
      <c r="M2" s="25">
        <v>197.25</v>
      </c>
      <c r="N2" s="26">
        <v>5</v>
      </c>
      <c r="O2" s="27">
        <v>202.25</v>
      </c>
    </row>
    <row r="5" spans="1:17" x14ac:dyDescent="0.25">
      <c r="K5" s="7">
        <f>SUM(K2:K4)</f>
        <v>4</v>
      </c>
      <c r="L5" s="7">
        <f>SUM(L2:L4)</f>
        <v>789</v>
      </c>
      <c r="M5" s="13">
        <f>SUM(L5/K5)</f>
        <v>197.25</v>
      </c>
      <c r="N5" s="7">
        <f>SUM(N2:N4)</f>
        <v>5</v>
      </c>
      <c r="O5" s="13">
        <f>SUM(M5+N5)</f>
        <v>202.25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32" t="s">
        <v>33</v>
      </c>
      <c r="B17" s="33" t="s">
        <v>83</v>
      </c>
      <c r="C17" s="34">
        <v>44034</v>
      </c>
      <c r="D17" s="35" t="s">
        <v>51</v>
      </c>
      <c r="E17" s="36">
        <v>193</v>
      </c>
      <c r="F17" s="36">
        <v>196</v>
      </c>
      <c r="G17" s="36">
        <v>191</v>
      </c>
      <c r="H17" s="36">
        <v>192</v>
      </c>
      <c r="I17" s="36"/>
      <c r="J17" s="36"/>
      <c r="K17" s="37">
        <v>4</v>
      </c>
      <c r="L17" s="37">
        <v>772</v>
      </c>
      <c r="M17" s="38">
        <v>193</v>
      </c>
      <c r="N17" s="39">
        <v>13</v>
      </c>
      <c r="O17" s="40">
        <v>206</v>
      </c>
    </row>
    <row r="20" spans="1:15" x14ac:dyDescent="0.25">
      <c r="K20" s="7">
        <f>SUM(K17:K19)</f>
        <v>4</v>
      </c>
      <c r="L20" s="7">
        <f>SUM(L17:L19)</f>
        <v>772</v>
      </c>
      <c r="M20" s="13">
        <f>SUM(L20/K20)</f>
        <v>193</v>
      </c>
      <c r="N20" s="7">
        <f>SUM(N17:N19)</f>
        <v>13</v>
      </c>
      <c r="O20" s="13">
        <f>SUM(M20+N20)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I2:J2 B2:C2" name="Range1_18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E17:J17 B17:C17" name="Range1_31_1"/>
    <protectedRange algorithmName="SHA-512" hashValue="ON39YdpmFHfN9f47KpiRvqrKx0V9+erV1CNkpWzYhW/Qyc6aT8rEyCrvauWSYGZK2ia3o7vd3akF07acHAFpOA==" saltValue="yVW9XmDwTqEnmpSGai0KYg==" spinCount="100000" sqref="D17" name="Range1_1_24_1"/>
  </protectedRanges>
  <conditionalFormatting sqref="E2">
    <cfRule type="top10" dxfId="843" priority="18" rank="1"/>
  </conditionalFormatting>
  <conditionalFormatting sqref="F2">
    <cfRule type="top10" dxfId="842" priority="17" rank="1"/>
  </conditionalFormatting>
  <conditionalFormatting sqref="G2">
    <cfRule type="top10" dxfId="841" priority="16" rank="1"/>
  </conditionalFormatting>
  <conditionalFormatting sqref="H2">
    <cfRule type="top10" dxfId="840" priority="15" rank="1"/>
  </conditionalFormatting>
  <conditionalFormatting sqref="I2">
    <cfRule type="top10" dxfId="839" priority="13" rank="1"/>
  </conditionalFormatting>
  <conditionalFormatting sqref="J2">
    <cfRule type="top10" dxfId="838" priority="14" rank="1"/>
  </conditionalFormatting>
  <conditionalFormatting sqref="J17">
    <cfRule type="top10" dxfId="837" priority="2" rank="1"/>
  </conditionalFormatting>
  <conditionalFormatting sqref="F17">
    <cfRule type="top10" dxfId="836" priority="6" rank="1"/>
  </conditionalFormatting>
  <conditionalFormatting sqref="G17">
    <cfRule type="top10" dxfId="835" priority="5" rank="1"/>
  </conditionalFormatting>
  <conditionalFormatting sqref="H17">
    <cfRule type="top10" dxfId="834" priority="4" rank="1"/>
  </conditionalFormatting>
  <conditionalFormatting sqref="I17">
    <cfRule type="top10" dxfId="833" priority="3" rank="1"/>
  </conditionalFormatting>
  <conditionalFormatting sqref="E17">
    <cfRule type="top10" dxfId="832" priority="1" rank="1"/>
  </conditionalFormatting>
  <dataValidations count="1">
    <dataValidation type="list" allowBlank="1" showInputMessage="1" showErrorMessage="1" sqref="B17" xr:uid="{A07206B4-3939-4ECB-A52E-8E6AF03F25A9}">
      <formula1>$H$2:$H$101</formula1>
    </dataValidation>
  </dataValidations>
  <hyperlinks>
    <hyperlink ref="Q1" location="'Kentucky Rankings'!A1" display="Back to Ranking" xr:uid="{9EA61971-A383-4E41-8D7E-8D5F99BE01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7527C5-734F-457F-B5CA-BBDF83131295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1BC5-D017-47B8-86E5-69C523523AA7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60</v>
      </c>
      <c r="C2" s="34">
        <v>43989</v>
      </c>
      <c r="D2" s="35" t="s">
        <v>51</v>
      </c>
      <c r="E2" s="36">
        <v>192</v>
      </c>
      <c r="F2" s="36">
        <v>195</v>
      </c>
      <c r="G2" s="36">
        <v>194</v>
      </c>
      <c r="H2" s="36">
        <v>193</v>
      </c>
      <c r="I2" s="36"/>
      <c r="J2" s="36"/>
      <c r="K2" s="37">
        <v>4</v>
      </c>
      <c r="L2" s="37">
        <v>774</v>
      </c>
      <c r="M2" s="38">
        <v>193.5</v>
      </c>
      <c r="N2" s="39">
        <v>13</v>
      </c>
      <c r="O2" s="40">
        <v>206.5</v>
      </c>
    </row>
    <row r="3" spans="1:17" x14ac:dyDescent="0.25">
      <c r="A3" s="32" t="s">
        <v>56</v>
      </c>
      <c r="B3" s="33" t="s">
        <v>60</v>
      </c>
      <c r="C3" s="34">
        <v>44006</v>
      </c>
      <c r="D3" s="35" t="s">
        <v>51</v>
      </c>
      <c r="E3" s="36">
        <v>196</v>
      </c>
      <c r="F3" s="36">
        <v>195</v>
      </c>
      <c r="G3" s="36">
        <v>192</v>
      </c>
      <c r="H3" s="36">
        <v>197</v>
      </c>
      <c r="I3" s="36"/>
      <c r="J3" s="36"/>
      <c r="K3" s="37">
        <v>4</v>
      </c>
      <c r="L3" s="37">
        <v>780</v>
      </c>
      <c r="M3" s="38">
        <v>195</v>
      </c>
      <c r="N3" s="39">
        <v>13</v>
      </c>
      <c r="O3" s="40">
        <v>208</v>
      </c>
    </row>
    <row r="4" spans="1:17" x14ac:dyDescent="0.25">
      <c r="A4" s="32" t="s">
        <v>56</v>
      </c>
      <c r="B4" s="33" t="s">
        <v>60</v>
      </c>
      <c r="C4" s="34">
        <v>44024</v>
      </c>
      <c r="D4" s="35" t="s">
        <v>51</v>
      </c>
      <c r="E4" s="36">
        <v>190</v>
      </c>
      <c r="F4" s="36">
        <v>194.001</v>
      </c>
      <c r="G4" s="36">
        <v>195</v>
      </c>
      <c r="H4" s="36">
        <v>192</v>
      </c>
      <c r="I4" s="36">
        <v>188</v>
      </c>
      <c r="J4" s="36">
        <v>192</v>
      </c>
      <c r="K4" s="37">
        <v>6</v>
      </c>
      <c r="L4" s="37">
        <v>1151.001</v>
      </c>
      <c r="M4" s="38">
        <v>191.83349999999999</v>
      </c>
      <c r="N4" s="39">
        <v>12</v>
      </c>
      <c r="O4" s="40">
        <v>203.83349999999999</v>
      </c>
    </row>
    <row r="5" spans="1:17" x14ac:dyDescent="0.25">
      <c r="A5" s="32" t="s">
        <v>56</v>
      </c>
      <c r="B5" s="33" t="s">
        <v>60</v>
      </c>
      <c r="C5" s="34">
        <v>44030</v>
      </c>
      <c r="D5" s="35" t="s">
        <v>71</v>
      </c>
      <c r="E5" s="36">
        <v>192</v>
      </c>
      <c r="F5" s="36">
        <v>194</v>
      </c>
      <c r="G5" s="36">
        <v>193</v>
      </c>
      <c r="H5" s="36">
        <v>194</v>
      </c>
      <c r="I5" s="36"/>
      <c r="J5" s="36"/>
      <c r="K5" s="37">
        <v>4</v>
      </c>
      <c r="L5" s="37">
        <v>773</v>
      </c>
      <c r="M5" s="38">
        <v>193.25</v>
      </c>
      <c r="N5" s="39">
        <v>4</v>
      </c>
      <c r="O5" s="40">
        <v>197.25</v>
      </c>
    </row>
    <row r="8" spans="1:17" x14ac:dyDescent="0.25">
      <c r="K8" s="7">
        <f>SUM(K2:K7)</f>
        <v>18</v>
      </c>
      <c r="L8" s="7">
        <f>SUM(L2:L7)</f>
        <v>3478.0010000000002</v>
      </c>
      <c r="M8" s="13">
        <f>SUM(L8/K8)</f>
        <v>193.22227777777778</v>
      </c>
      <c r="N8" s="7">
        <f>SUM(N2:N7)</f>
        <v>42</v>
      </c>
      <c r="O8" s="13">
        <f>SUM(M8+N8)</f>
        <v>235.22227777777778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32" t="s">
        <v>50</v>
      </c>
      <c r="B17" s="33" t="s">
        <v>60</v>
      </c>
      <c r="C17" s="34">
        <v>44034</v>
      </c>
      <c r="D17" s="35" t="s">
        <v>51</v>
      </c>
      <c r="E17" s="36">
        <v>198</v>
      </c>
      <c r="F17" s="36">
        <v>197</v>
      </c>
      <c r="G17" s="36">
        <v>197</v>
      </c>
      <c r="H17" s="36">
        <v>199</v>
      </c>
      <c r="I17" s="36"/>
      <c r="J17" s="36"/>
      <c r="K17" s="37">
        <v>4</v>
      </c>
      <c r="L17" s="37">
        <v>791</v>
      </c>
      <c r="M17" s="38">
        <v>197.75</v>
      </c>
      <c r="N17" s="39">
        <v>6</v>
      </c>
      <c r="O17" s="40">
        <v>203.75</v>
      </c>
    </row>
    <row r="19" spans="1:15" x14ac:dyDescent="0.25">
      <c r="K19" s="7">
        <f>SUM(K17:K18)</f>
        <v>4</v>
      </c>
      <c r="L19" s="7">
        <f>SUM(L17:L18)</f>
        <v>791</v>
      </c>
      <c r="M19" s="13">
        <f>SUM(L19/K19)</f>
        <v>197.75</v>
      </c>
      <c r="N19" s="7">
        <f>SUM(N17:N18)</f>
        <v>6</v>
      </c>
      <c r="O19" s="13">
        <f>SUM(M19+N19)</f>
        <v>203.75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25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I17:J17 B17:C17" name="Range1_30"/>
    <protectedRange algorithmName="SHA-512" hashValue="ON39YdpmFHfN9f47KpiRvqrKx0V9+erV1CNkpWzYhW/Qyc6aT8rEyCrvauWSYGZK2ia3o7vd3akF07acHAFpOA==" saltValue="yVW9XmDwTqEnmpSGai0KYg==" spinCount="100000" sqref="D17" name="Range1_1_23"/>
    <protectedRange algorithmName="SHA-512" hashValue="ON39YdpmFHfN9f47KpiRvqrKx0V9+erV1CNkpWzYhW/Qyc6aT8rEyCrvauWSYGZK2ia3o7vd3akF07acHAFpOA==" saltValue="yVW9XmDwTqEnmpSGai0KYg==" spinCount="100000" sqref="E17:H17" name="Range1_3_5"/>
  </protectedRanges>
  <conditionalFormatting sqref="E2">
    <cfRule type="top10" dxfId="831" priority="54" rank="1"/>
  </conditionalFormatting>
  <conditionalFormatting sqref="F2">
    <cfRule type="top10" dxfId="830" priority="53" rank="1"/>
  </conditionalFormatting>
  <conditionalFormatting sqref="G2">
    <cfRule type="top10" dxfId="829" priority="52" rank="1"/>
  </conditionalFormatting>
  <conditionalFormatting sqref="H2">
    <cfRule type="top10" dxfId="828" priority="51" rank="1"/>
  </conditionalFormatting>
  <conditionalFormatting sqref="I2">
    <cfRule type="top10" dxfId="827" priority="50" rank="1"/>
  </conditionalFormatting>
  <conditionalFormatting sqref="J2">
    <cfRule type="top10" dxfId="826" priority="49" rank="1"/>
  </conditionalFormatting>
  <conditionalFormatting sqref="I3">
    <cfRule type="top10" dxfId="825" priority="45" rank="1"/>
  </conditionalFormatting>
  <conditionalFormatting sqref="H3">
    <cfRule type="top10" dxfId="824" priority="46" rank="1"/>
  </conditionalFormatting>
  <conditionalFormatting sqref="G3">
    <cfRule type="top10" dxfId="823" priority="47" rank="1"/>
  </conditionalFormatting>
  <conditionalFormatting sqref="F3">
    <cfRule type="top10" dxfId="822" priority="48" rank="1"/>
  </conditionalFormatting>
  <conditionalFormatting sqref="E3">
    <cfRule type="top10" dxfId="821" priority="44" rank="1"/>
  </conditionalFormatting>
  <conditionalFormatting sqref="J3">
    <cfRule type="top10" dxfId="820" priority="43" rank="1"/>
  </conditionalFormatting>
  <conditionalFormatting sqref="J4">
    <cfRule type="top10" dxfId="819" priority="37" rank="1"/>
  </conditionalFormatting>
  <conditionalFormatting sqref="I4">
    <cfRule type="top10" dxfId="818" priority="38" rank="1"/>
  </conditionalFormatting>
  <conditionalFormatting sqref="H4">
    <cfRule type="top10" dxfId="817" priority="39" rank="1"/>
  </conditionalFormatting>
  <conditionalFormatting sqref="G4">
    <cfRule type="top10" dxfId="816" priority="40" rank="1"/>
  </conditionalFormatting>
  <conditionalFormatting sqref="F4">
    <cfRule type="top10" dxfId="815" priority="41" rank="1"/>
  </conditionalFormatting>
  <conditionalFormatting sqref="E4">
    <cfRule type="top10" dxfId="814" priority="42" rank="1"/>
  </conditionalFormatting>
  <conditionalFormatting sqref="I5">
    <cfRule type="top10" dxfId="813" priority="33" rank="1"/>
  </conditionalFormatting>
  <conditionalFormatting sqref="H5">
    <cfRule type="top10" dxfId="812" priority="34" rank="1"/>
  </conditionalFormatting>
  <conditionalFormatting sqref="G5">
    <cfRule type="top10" dxfId="811" priority="35" rank="1"/>
  </conditionalFormatting>
  <conditionalFormatting sqref="F5">
    <cfRule type="top10" dxfId="810" priority="36" rank="1"/>
  </conditionalFormatting>
  <conditionalFormatting sqref="E5">
    <cfRule type="top10" dxfId="809" priority="32" rank="1"/>
  </conditionalFormatting>
  <conditionalFormatting sqref="J5">
    <cfRule type="top10" dxfId="808" priority="31" rank="1"/>
  </conditionalFormatting>
  <conditionalFormatting sqref="F17">
    <cfRule type="top10" dxfId="807" priority="5" rank="1"/>
  </conditionalFormatting>
  <conditionalFormatting sqref="G17">
    <cfRule type="top10" dxfId="806" priority="4" rank="1"/>
  </conditionalFormatting>
  <conditionalFormatting sqref="H17">
    <cfRule type="top10" dxfId="805" priority="3" rank="1"/>
  </conditionalFormatting>
  <conditionalFormatting sqref="I17">
    <cfRule type="top10" dxfId="804" priority="1" rank="1"/>
  </conditionalFormatting>
  <conditionalFormatting sqref="J17">
    <cfRule type="top10" dxfId="803" priority="2" rank="1"/>
  </conditionalFormatting>
  <conditionalFormatting sqref="E17">
    <cfRule type="top10" dxfId="802" priority="6" rank="1"/>
  </conditionalFormatting>
  <dataValidations count="1">
    <dataValidation type="list" allowBlank="1" showInputMessage="1" showErrorMessage="1" sqref="B3" xr:uid="{0290546B-3191-4540-9F43-57BF96D95D18}">
      <formula1>$H$2:$H$99</formula1>
    </dataValidation>
  </dataValidations>
  <hyperlinks>
    <hyperlink ref="Q1" location="'Kentucky Rankings'!A1" display="Back to Ranking" xr:uid="{94656D45-498A-48C7-84FE-9F09E34310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64E7D0-96F0-4C38-93DB-718BB3A16ADD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229D-AD72-4A15-99D8-320F8EE0DDBF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26</v>
      </c>
      <c r="B2" s="20" t="s">
        <v>30</v>
      </c>
      <c r="C2" s="21">
        <v>43953</v>
      </c>
      <c r="D2" s="22" t="s">
        <v>28</v>
      </c>
      <c r="E2" s="23">
        <v>63</v>
      </c>
      <c r="F2" s="23">
        <v>142</v>
      </c>
      <c r="G2" s="23">
        <v>152</v>
      </c>
      <c r="H2" s="23"/>
      <c r="I2" s="23"/>
      <c r="J2" s="23"/>
      <c r="K2" s="24">
        <v>3</v>
      </c>
      <c r="L2" s="24">
        <v>357</v>
      </c>
      <c r="M2" s="25">
        <v>119</v>
      </c>
      <c r="N2" s="26">
        <v>3</v>
      </c>
      <c r="O2" s="27">
        <v>122</v>
      </c>
    </row>
    <row r="3" spans="1:17" x14ac:dyDescent="0.25">
      <c r="A3" s="32" t="s">
        <v>26</v>
      </c>
      <c r="B3" s="33" t="s">
        <v>30</v>
      </c>
      <c r="C3" s="34">
        <v>43972</v>
      </c>
      <c r="D3" s="35" t="s">
        <v>38</v>
      </c>
      <c r="E3" s="36">
        <v>149</v>
      </c>
      <c r="F3" s="36">
        <v>155</v>
      </c>
      <c r="G3" s="36">
        <v>142</v>
      </c>
      <c r="H3" s="36"/>
      <c r="I3" s="36"/>
      <c r="J3" s="36"/>
      <c r="K3" s="37">
        <v>3</v>
      </c>
      <c r="L3" s="37">
        <v>446</v>
      </c>
      <c r="M3" s="38">
        <f>SUM(L3/K3)</f>
        <v>148.66666666666666</v>
      </c>
      <c r="N3" s="39">
        <v>3</v>
      </c>
      <c r="O3" s="40">
        <f>SUM(M3+N3)</f>
        <v>151.66666666666666</v>
      </c>
    </row>
    <row r="4" spans="1:17" x14ac:dyDescent="0.25">
      <c r="A4" s="32" t="s">
        <v>25</v>
      </c>
      <c r="B4" s="33" t="s">
        <v>67</v>
      </c>
      <c r="C4" s="34">
        <v>43995</v>
      </c>
      <c r="D4" s="35" t="s">
        <v>38</v>
      </c>
      <c r="E4" s="36">
        <v>142</v>
      </c>
      <c r="F4" s="36">
        <v>125</v>
      </c>
      <c r="G4" s="36">
        <v>150</v>
      </c>
      <c r="H4" s="36"/>
      <c r="I4" s="36"/>
      <c r="J4" s="36"/>
      <c r="K4" s="37">
        <v>3</v>
      </c>
      <c r="L4" s="37">
        <v>417</v>
      </c>
      <c r="M4" s="38">
        <v>139</v>
      </c>
      <c r="N4" s="39">
        <v>4</v>
      </c>
      <c r="O4" s="40">
        <v>143</v>
      </c>
    </row>
    <row r="5" spans="1:17" x14ac:dyDescent="0.25">
      <c r="A5" s="32" t="s">
        <v>25</v>
      </c>
      <c r="B5" s="33" t="s">
        <v>30</v>
      </c>
      <c r="C5" s="34">
        <v>44000</v>
      </c>
      <c r="D5" s="35" t="s">
        <v>38</v>
      </c>
      <c r="E5" s="36">
        <v>151</v>
      </c>
      <c r="F5" s="36">
        <v>139</v>
      </c>
      <c r="G5" s="36">
        <v>153</v>
      </c>
      <c r="H5" s="36"/>
      <c r="I5" s="36"/>
      <c r="J5" s="36"/>
      <c r="K5" s="37">
        <v>3</v>
      </c>
      <c r="L5" s="37">
        <v>443</v>
      </c>
      <c r="M5" s="38">
        <v>147.66666666666666</v>
      </c>
      <c r="N5" s="39">
        <v>4</v>
      </c>
      <c r="O5" s="40">
        <v>151.66666666666666</v>
      </c>
    </row>
    <row r="6" spans="1:17" x14ac:dyDescent="0.25">
      <c r="A6" s="32" t="s">
        <v>25</v>
      </c>
      <c r="B6" s="33" t="s">
        <v>30</v>
      </c>
      <c r="C6" s="34">
        <v>44014</v>
      </c>
      <c r="D6" s="35" t="s">
        <v>38</v>
      </c>
      <c r="E6" s="36">
        <v>136</v>
      </c>
      <c r="F6" s="36">
        <v>154</v>
      </c>
      <c r="G6" s="36">
        <v>150</v>
      </c>
      <c r="H6" s="36"/>
      <c r="I6" s="36"/>
      <c r="J6" s="36"/>
      <c r="K6" s="37">
        <v>3</v>
      </c>
      <c r="L6" s="37">
        <v>440</v>
      </c>
      <c r="M6" s="38">
        <v>146.66666666666666</v>
      </c>
      <c r="N6" s="39">
        <v>4</v>
      </c>
      <c r="O6" s="40">
        <v>150.66666666666666</v>
      </c>
    </row>
    <row r="7" spans="1:17" x14ac:dyDescent="0.25">
      <c r="A7" s="32" t="s">
        <v>26</v>
      </c>
      <c r="B7" s="33" t="s">
        <v>30</v>
      </c>
      <c r="C7" s="34">
        <v>44051</v>
      </c>
      <c r="D7" s="35" t="s">
        <v>38</v>
      </c>
      <c r="E7" s="36">
        <v>155</v>
      </c>
      <c r="F7" s="36">
        <v>105</v>
      </c>
      <c r="G7" s="36">
        <v>138</v>
      </c>
      <c r="H7" s="36"/>
      <c r="I7" s="36"/>
      <c r="J7" s="36"/>
      <c r="K7" s="37">
        <v>3</v>
      </c>
      <c r="L7" s="37">
        <v>398</v>
      </c>
      <c r="M7" s="38">
        <v>132.66666666666666</v>
      </c>
      <c r="N7" s="39">
        <v>2</v>
      </c>
      <c r="O7" s="40">
        <v>134.66666666666666</v>
      </c>
    </row>
    <row r="8" spans="1:17" x14ac:dyDescent="0.25">
      <c r="A8" s="32" t="s">
        <v>25</v>
      </c>
      <c r="B8" s="33" t="s">
        <v>30</v>
      </c>
      <c r="C8" s="34">
        <v>44070</v>
      </c>
      <c r="D8" s="35" t="s">
        <v>38</v>
      </c>
      <c r="E8" s="36">
        <v>143</v>
      </c>
      <c r="F8" s="36">
        <v>153</v>
      </c>
      <c r="G8" s="36">
        <v>153</v>
      </c>
      <c r="H8" s="36"/>
      <c r="I8" s="36"/>
      <c r="J8" s="36"/>
      <c r="K8" s="37">
        <v>3</v>
      </c>
      <c r="L8" s="37">
        <v>449</v>
      </c>
      <c r="M8" s="38">
        <v>149.66666666666666</v>
      </c>
      <c r="N8" s="39">
        <v>3</v>
      </c>
      <c r="O8" s="40">
        <v>152.66666666666666</v>
      </c>
    </row>
    <row r="9" spans="1:17" x14ac:dyDescent="0.25">
      <c r="A9" s="32" t="s">
        <v>25</v>
      </c>
      <c r="B9" s="33" t="s">
        <v>30</v>
      </c>
      <c r="C9" s="34">
        <v>44084</v>
      </c>
      <c r="D9" s="35" t="s">
        <v>38</v>
      </c>
      <c r="E9" s="36">
        <v>161</v>
      </c>
      <c r="F9" s="36">
        <v>115</v>
      </c>
      <c r="G9" s="36">
        <v>154</v>
      </c>
      <c r="H9" s="36"/>
      <c r="I9" s="36"/>
      <c r="J9" s="36"/>
      <c r="K9" s="37">
        <v>3</v>
      </c>
      <c r="L9" s="37">
        <v>430</v>
      </c>
      <c r="M9" s="38">
        <v>143.33333333333334</v>
      </c>
      <c r="N9" s="39">
        <v>3</v>
      </c>
      <c r="O9" s="40">
        <v>146.33333333333334</v>
      </c>
    </row>
    <row r="10" spans="1:17" x14ac:dyDescent="0.25">
      <c r="A10" s="32" t="s">
        <v>25</v>
      </c>
      <c r="B10" s="33" t="s">
        <v>30</v>
      </c>
      <c r="C10" s="34">
        <v>44093</v>
      </c>
      <c r="D10" s="35" t="s">
        <v>38</v>
      </c>
      <c r="E10" s="36">
        <v>82</v>
      </c>
      <c r="F10" s="36">
        <v>155</v>
      </c>
      <c r="G10" s="36">
        <v>149</v>
      </c>
      <c r="H10" s="36"/>
      <c r="I10" s="36"/>
      <c r="J10" s="36"/>
      <c r="K10" s="37">
        <v>3</v>
      </c>
      <c r="L10" s="37">
        <v>386</v>
      </c>
      <c r="M10" s="38">
        <v>128.66666666666666</v>
      </c>
      <c r="N10" s="39">
        <v>3</v>
      </c>
      <c r="O10" s="40">
        <v>131.66666666666666</v>
      </c>
    </row>
    <row r="13" spans="1:17" x14ac:dyDescent="0.25">
      <c r="K13" s="7">
        <f>SUM(K2:K12)</f>
        <v>27</v>
      </c>
      <c r="L13" s="7">
        <f>SUM(L2:L12)</f>
        <v>3766</v>
      </c>
      <c r="M13" s="13">
        <f>SUM(L13/K13)</f>
        <v>139.4814814814815</v>
      </c>
      <c r="N13" s="7">
        <f>SUM(N2:N12)</f>
        <v>29</v>
      </c>
      <c r="O13" s="13">
        <f>SUM(M13+N13)</f>
        <v>168.4814814814815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6:J6 B6:C6" name="Range1_5_3"/>
    <protectedRange algorithmName="SHA-512" hashValue="ON39YdpmFHfN9f47KpiRvqrKx0V9+erV1CNkpWzYhW/Qyc6aT8rEyCrvauWSYGZK2ia3o7vd3akF07acHAFpOA==" saltValue="yVW9XmDwTqEnmpSGai0KYg==" spinCount="100000" sqref="D6" name="Range1_1_3_3"/>
    <protectedRange algorithmName="SHA-512" hashValue="ON39YdpmFHfN9f47KpiRvqrKx0V9+erV1CNkpWzYhW/Qyc6aT8rEyCrvauWSYGZK2ia3o7vd3akF07acHAFpOA==" saltValue="yVW9XmDwTqEnmpSGai0KYg==" spinCount="100000" sqref="E7:J7 B7:C7" name="Range1_48"/>
    <protectedRange algorithmName="SHA-512" hashValue="ON39YdpmFHfN9f47KpiRvqrKx0V9+erV1CNkpWzYhW/Qyc6aT8rEyCrvauWSYGZK2ia3o7vd3akF07acHAFpOA==" saltValue="yVW9XmDwTqEnmpSGai0KYg==" spinCount="100000" sqref="D7" name="Range1_1_38"/>
    <protectedRange algorithmName="SHA-512" hashValue="ON39YdpmFHfN9f47KpiRvqrKx0V9+erV1CNkpWzYhW/Qyc6aT8rEyCrvauWSYGZK2ia3o7vd3akF07acHAFpOA==" saltValue="yVW9XmDwTqEnmpSGai0KYg==" spinCount="100000" sqref="E8:J8 B8:C8" name="Range1_44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9:J9 B9:C9" name="Range1_6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10:J10 B10:C10" name="Range1_13_1"/>
    <protectedRange algorithmName="SHA-512" hashValue="ON39YdpmFHfN9f47KpiRvqrKx0V9+erV1CNkpWzYhW/Qyc6aT8rEyCrvauWSYGZK2ia3o7vd3akF07acHAFpOA==" saltValue="yVW9XmDwTqEnmpSGai0KYg==" spinCount="100000" sqref="D10" name="Range1_1_9_1"/>
  </protectedRanges>
  <conditionalFormatting sqref="I2">
    <cfRule type="top10" dxfId="801" priority="54" rank="1"/>
  </conditionalFormatting>
  <conditionalFormatting sqref="H2">
    <cfRule type="top10" dxfId="800" priority="50" rank="1"/>
  </conditionalFormatting>
  <conditionalFormatting sqref="J2">
    <cfRule type="top10" dxfId="799" priority="51" rank="1"/>
  </conditionalFormatting>
  <conditionalFormatting sqref="G2">
    <cfRule type="top10" dxfId="798" priority="53" rank="1"/>
  </conditionalFormatting>
  <conditionalFormatting sqref="F2">
    <cfRule type="top10" dxfId="797" priority="52" rank="1"/>
  </conditionalFormatting>
  <conditionalFormatting sqref="E2">
    <cfRule type="top10" dxfId="796" priority="49" rank="1"/>
  </conditionalFormatting>
  <conditionalFormatting sqref="I3">
    <cfRule type="top10" dxfId="795" priority="43" rank="1"/>
  </conditionalFormatting>
  <conditionalFormatting sqref="H3">
    <cfRule type="top10" dxfId="794" priority="44" rank="1"/>
  </conditionalFormatting>
  <conditionalFormatting sqref="J3">
    <cfRule type="top10" dxfId="793" priority="45" rank="1"/>
  </conditionalFormatting>
  <conditionalFormatting sqref="G3">
    <cfRule type="top10" dxfId="792" priority="46" rank="1"/>
  </conditionalFormatting>
  <conditionalFormatting sqref="F3">
    <cfRule type="top10" dxfId="791" priority="47" rank="1"/>
  </conditionalFormatting>
  <conditionalFormatting sqref="E3">
    <cfRule type="top10" dxfId="790" priority="48" rank="1"/>
  </conditionalFormatting>
  <conditionalFormatting sqref="I4">
    <cfRule type="top10" dxfId="789" priority="42" rank="1"/>
  </conditionalFormatting>
  <conditionalFormatting sqref="H4">
    <cfRule type="top10" dxfId="788" priority="38" rank="1"/>
  </conditionalFormatting>
  <conditionalFormatting sqref="J4">
    <cfRule type="top10" dxfId="787" priority="39" rank="1"/>
  </conditionalFormatting>
  <conditionalFormatting sqref="G4">
    <cfRule type="top10" dxfId="786" priority="41" rank="1"/>
  </conditionalFormatting>
  <conditionalFormatting sqref="F4">
    <cfRule type="top10" dxfId="785" priority="40" rank="1"/>
  </conditionalFormatting>
  <conditionalFormatting sqref="E4">
    <cfRule type="top10" dxfId="784" priority="37" rank="1"/>
  </conditionalFormatting>
  <conditionalFormatting sqref="I5">
    <cfRule type="top10" dxfId="783" priority="36" rank="1"/>
  </conditionalFormatting>
  <conditionalFormatting sqref="H5">
    <cfRule type="top10" dxfId="782" priority="32" rank="1"/>
  </conditionalFormatting>
  <conditionalFormatting sqref="J5">
    <cfRule type="top10" dxfId="781" priority="33" rank="1"/>
  </conditionalFormatting>
  <conditionalFormatting sqref="G5">
    <cfRule type="top10" dxfId="780" priority="35" rank="1"/>
  </conditionalFormatting>
  <conditionalFormatting sqref="F5">
    <cfRule type="top10" dxfId="779" priority="34" rank="1"/>
  </conditionalFormatting>
  <conditionalFormatting sqref="E5">
    <cfRule type="top10" dxfId="778" priority="31" rank="1"/>
  </conditionalFormatting>
  <conditionalFormatting sqref="I6">
    <cfRule type="top10" dxfId="777" priority="30" rank="1"/>
  </conditionalFormatting>
  <conditionalFormatting sqref="H6">
    <cfRule type="top10" dxfId="776" priority="26" rank="1"/>
  </conditionalFormatting>
  <conditionalFormatting sqref="J6">
    <cfRule type="top10" dxfId="775" priority="27" rank="1"/>
  </conditionalFormatting>
  <conditionalFormatting sqref="G6">
    <cfRule type="top10" dxfId="774" priority="29" rank="1"/>
  </conditionalFormatting>
  <conditionalFormatting sqref="F6">
    <cfRule type="top10" dxfId="773" priority="28" rank="1"/>
  </conditionalFormatting>
  <conditionalFormatting sqref="E6">
    <cfRule type="top10" dxfId="772" priority="25" rank="1"/>
  </conditionalFormatting>
  <conditionalFormatting sqref="E7">
    <cfRule type="top10" dxfId="771" priority="24" rank="1"/>
  </conditionalFormatting>
  <conditionalFormatting sqref="F7">
    <cfRule type="top10" dxfId="770" priority="23" rank="1"/>
  </conditionalFormatting>
  <conditionalFormatting sqref="G7">
    <cfRule type="top10" dxfId="769" priority="22" rank="1"/>
  </conditionalFormatting>
  <conditionalFormatting sqref="H7">
    <cfRule type="top10" dxfId="768" priority="21" rank="1"/>
  </conditionalFormatting>
  <conditionalFormatting sqref="I7">
    <cfRule type="top10" dxfId="767" priority="20" rank="1"/>
  </conditionalFormatting>
  <conditionalFormatting sqref="J7">
    <cfRule type="top10" dxfId="766" priority="19" rank="1"/>
  </conditionalFormatting>
  <conditionalFormatting sqref="I8">
    <cfRule type="top10" dxfId="765" priority="18" rank="1"/>
  </conditionalFormatting>
  <conditionalFormatting sqref="H8">
    <cfRule type="top10" dxfId="764" priority="14" rank="1"/>
  </conditionalFormatting>
  <conditionalFormatting sqref="J8">
    <cfRule type="top10" dxfId="763" priority="15" rank="1"/>
  </conditionalFormatting>
  <conditionalFormatting sqref="G8">
    <cfRule type="top10" dxfId="762" priority="17" rank="1"/>
  </conditionalFormatting>
  <conditionalFormatting sqref="F8">
    <cfRule type="top10" dxfId="761" priority="16" rank="1"/>
  </conditionalFormatting>
  <conditionalFormatting sqref="E8">
    <cfRule type="top10" dxfId="760" priority="13" rank="1"/>
  </conditionalFormatting>
  <conditionalFormatting sqref="I9">
    <cfRule type="top10" dxfId="759" priority="12" rank="1"/>
  </conditionalFormatting>
  <conditionalFormatting sqref="H9">
    <cfRule type="top10" dxfId="758" priority="8" rank="1"/>
  </conditionalFormatting>
  <conditionalFormatting sqref="J9">
    <cfRule type="top10" dxfId="757" priority="9" rank="1"/>
  </conditionalFormatting>
  <conditionalFormatting sqref="G9">
    <cfRule type="top10" dxfId="756" priority="11" rank="1"/>
  </conditionalFormatting>
  <conditionalFormatting sqref="F9">
    <cfRule type="top10" dxfId="755" priority="10" rank="1"/>
  </conditionalFormatting>
  <conditionalFormatting sqref="E9">
    <cfRule type="top10" dxfId="754" priority="7" rank="1"/>
  </conditionalFormatting>
  <conditionalFormatting sqref="I10">
    <cfRule type="top10" dxfId="753" priority="6" rank="1"/>
  </conditionalFormatting>
  <conditionalFormatting sqref="H10">
    <cfRule type="top10" dxfId="752" priority="2" rank="1"/>
  </conditionalFormatting>
  <conditionalFormatting sqref="J10">
    <cfRule type="top10" dxfId="751" priority="3" rank="1"/>
  </conditionalFormatting>
  <conditionalFormatting sqref="G10">
    <cfRule type="top10" dxfId="750" priority="5" rank="1"/>
  </conditionalFormatting>
  <conditionalFormatting sqref="F10">
    <cfRule type="top10" dxfId="749" priority="4" rank="1"/>
  </conditionalFormatting>
  <conditionalFormatting sqref="E10">
    <cfRule type="top10" dxfId="748" priority="1" rank="1"/>
  </conditionalFormatting>
  <hyperlinks>
    <hyperlink ref="Q1" location="'Kentucky Rankings'!A1" display="Back to Ranking" xr:uid="{FE4CF225-491D-4936-B3F4-65909CEE49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B5486A-6F9B-48F3-9878-B9C5758A4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7D83-5AEC-4989-967C-D3DB5838E296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59</v>
      </c>
      <c r="C2" s="34">
        <v>43989</v>
      </c>
      <c r="D2" s="35" t="s">
        <v>51</v>
      </c>
      <c r="E2" s="36">
        <v>184</v>
      </c>
      <c r="F2" s="36">
        <v>185</v>
      </c>
      <c r="G2" s="36">
        <v>193</v>
      </c>
      <c r="H2" s="36">
        <v>187</v>
      </c>
      <c r="I2" s="36"/>
      <c r="J2" s="36"/>
      <c r="K2" s="37">
        <v>4</v>
      </c>
      <c r="L2" s="37">
        <v>749</v>
      </c>
      <c r="M2" s="38">
        <v>187.25</v>
      </c>
      <c r="N2" s="39">
        <v>2</v>
      </c>
      <c r="O2" s="40">
        <v>189.25</v>
      </c>
    </row>
    <row r="5" spans="1:17" x14ac:dyDescent="0.25">
      <c r="K5" s="7">
        <f>SUM(K2:K4)</f>
        <v>4</v>
      </c>
      <c r="L5" s="7">
        <f>SUM(L2:L4)</f>
        <v>749</v>
      </c>
      <c r="M5" s="13">
        <f>SUM(L5/K5)</f>
        <v>187.25</v>
      </c>
      <c r="N5" s="7">
        <f>SUM(N2:N4)</f>
        <v>2</v>
      </c>
      <c r="O5" s="13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747" priority="6" rank="1"/>
  </conditionalFormatting>
  <conditionalFormatting sqref="F2">
    <cfRule type="top10" dxfId="746" priority="5" rank="1"/>
  </conditionalFormatting>
  <conditionalFormatting sqref="G2">
    <cfRule type="top10" dxfId="745" priority="4" rank="1"/>
  </conditionalFormatting>
  <conditionalFormatting sqref="H2">
    <cfRule type="top10" dxfId="744" priority="3" rank="1"/>
  </conditionalFormatting>
  <conditionalFormatting sqref="I2">
    <cfRule type="top10" dxfId="743" priority="1" rank="1"/>
  </conditionalFormatting>
  <conditionalFormatting sqref="J2">
    <cfRule type="top10" dxfId="742" priority="2" rank="1"/>
  </conditionalFormatting>
  <hyperlinks>
    <hyperlink ref="Q1" location="'Kentucky Rankings'!A1" display="Back to Ranking" xr:uid="{C60E4F6B-5637-4612-A012-53EC5022F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52DC28-815F-44BB-8EBB-628B64F492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A162-B0C7-46A8-8F15-228D623EFCE6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26</v>
      </c>
      <c r="B2" s="33" t="s">
        <v>79</v>
      </c>
      <c r="C2" s="34">
        <v>44002</v>
      </c>
      <c r="D2" s="35" t="s">
        <v>71</v>
      </c>
      <c r="E2" s="36">
        <v>151</v>
      </c>
      <c r="F2" s="36">
        <v>131</v>
      </c>
      <c r="G2" s="36">
        <v>140</v>
      </c>
      <c r="H2" s="36">
        <v>151</v>
      </c>
      <c r="I2" s="36"/>
      <c r="J2" s="36"/>
      <c r="K2" s="37">
        <v>4</v>
      </c>
      <c r="L2" s="37">
        <v>573</v>
      </c>
      <c r="M2" s="38">
        <v>143.25</v>
      </c>
      <c r="N2" s="39">
        <v>3</v>
      </c>
      <c r="O2" s="40">
        <v>146.25</v>
      </c>
    </row>
    <row r="5" spans="1:17" x14ac:dyDescent="0.25">
      <c r="K5" s="7">
        <f>SUM(K2:K4)</f>
        <v>4</v>
      </c>
      <c r="L5" s="7">
        <f>SUM(L2:L4)</f>
        <v>573</v>
      </c>
      <c r="M5" s="13">
        <f>SUM(L5/K5)</f>
        <v>143.25</v>
      </c>
      <c r="N5" s="7">
        <f>SUM(N2:N4)</f>
        <v>3</v>
      </c>
      <c r="O5" s="13">
        <f>SUM(M5+N5)</f>
        <v>146.25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741" priority="6" rank="1"/>
  </conditionalFormatting>
  <conditionalFormatting sqref="F2">
    <cfRule type="top10" dxfId="740" priority="5" rank="1"/>
  </conditionalFormatting>
  <conditionalFormatting sqref="G2">
    <cfRule type="top10" dxfId="739" priority="4" rank="1"/>
  </conditionalFormatting>
  <conditionalFormatting sqref="H2">
    <cfRule type="top10" dxfId="738" priority="3" rank="1"/>
  </conditionalFormatting>
  <conditionalFormatting sqref="I2">
    <cfRule type="top10" dxfId="737" priority="2" rank="1"/>
  </conditionalFormatting>
  <conditionalFormatting sqref="J2">
    <cfRule type="top10" dxfId="736" priority="1" rank="1"/>
  </conditionalFormatting>
  <dataValidations count="1">
    <dataValidation type="list" allowBlank="1" showInputMessage="1" showErrorMessage="1" sqref="B2" xr:uid="{DCE360A6-1487-4BA6-B6AE-524AD11D5453}">
      <formula1>$H$2:$H$115</formula1>
    </dataValidation>
  </dataValidations>
  <hyperlinks>
    <hyperlink ref="Q1" location="'Kentucky Rankings'!A1" display="Back to Ranking" xr:uid="{3485292D-8EB5-41C2-ABD6-871E1E9260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22E10F-33E1-4A81-91BB-E1897B3101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1"/>
  <sheetViews>
    <sheetView workbookViewId="0">
      <selection activeCell="A8" sqref="A8:O8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33</v>
      </c>
      <c r="B2" s="20" t="s">
        <v>36</v>
      </c>
      <c r="C2" s="21">
        <v>43953</v>
      </c>
      <c r="D2" s="22" t="s">
        <v>32</v>
      </c>
      <c r="E2" s="23">
        <v>180</v>
      </c>
      <c r="F2" s="23">
        <v>173</v>
      </c>
      <c r="G2" s="23">
        <v>175</v>
      </c>
      <c r="H2" s="23"/>
      <c r="I2" s="23"/>
      <c r="J2" s="23"/>
      <c r="K2" s="24">
        <v>3</v>
      </c>
      <c r="L2" s="24">
        <v>528</v>
      </c>
      <c r="M2" s="25">
        <v>176</v>
      </c>
      <c r="N2" s="26">
        <v>4</v>
      </c>
      <c r="O2" s="27">
        <v>180</v>
      </c>
    </row>
    <row r="3" spans="1:17" x14ac:dyDescent="0.25">
      <c r="A3" s="32" t="s">
        <v>19</v>
      </c>
      <c r="B3" s="33" t="s">
        <v>36</v>
      </c>
      <c r="C3" s="34">
        <v>43995</v>
      </c>
      <c r="D3" s="35" t="s">
        <v>38</v>
      </c>
      <c r="E3" s="36">
        <v>185</v>
      </c>
      <c r="F3" s="36">
        <v>186</v>
      </c>
      <c r="G3" s="36">
        <v>186</v>
      </c>
      <c r="H3" s="36"/>
      <c r="I3" s="36"/>
      <c r="J3" s="36"/>
      <c r="K3" s="37">
        <v>3</v>
      </c>
      <c r="L3" s="37">
        <v>557</v>
      </c>
      <c r="M3" s="38">
        <v>185.66666666666666</v>
      </c>
      <c r="N3" s="39">
        <v>9</v>
      </c>
      <c r="O3" s="40">
        <v>194.66666666666666</v>
      </c>
    </row>
    <row r="4" spans="1:17" x14ac:dyDescent="0.25">
      <c r="A4" s="32" t="s">
        <v>33</v>
      </c>
      <c r="B4" s="33" t="s">
        <v>36</v>
      </c>
      <c r="C4" s="34">
        <v>44024</v>
      </c>
      <c r="D4" s="35" t="s">
        <v>51</v>
      </c>
      <c r="E4" s="36">
        <v>185</v>
      </c>
      <c r="F4" s="36">
        <v>187</v>
      </c>
      <c r="G4" s="36">
        <v>186</v>
      </c>
      <c r="H4" s="36">
        <v>188</v>
      </c>
      <c r="I4" s="36">
        <v>189</v>
      </c>
      <c r="J4" s="36">
        <v>188</v>
      </c>
      <c r="K4" s="37">
        <v>6</v>
      </c>
      <c r="L4" s="37">
        <v>1123</v>
      </c>
      <c r="M4" s="38">
        <v>187.16666666666666</v>
      </c>
      <c r="N4" s="39">
        <v>12</v>
      </c>
      <c r="O4" s="40">
        <v>199.16666666666666</v>
      </c>
    </row>
    <row r="5" spans="1:17" x14ac:dyDescent="0.25">
      <c r="A5" s="32" t="s">
        <v>33</v>
      </c>
      <c r="B5" s="33" t="s">
        <v>36</v>
      </c>
      <c r="C5" s="34">
        <v>44052</v>
      </c>
      <c r="D5" s="35" t="s">
        <v>51</v>
      </c>
      <c r="E5" s="36">
        <v>183</v>
      </c>
      <c r="F5" s="36">
        <v>186</v>
      </c>
      <c r="G5" s="36">
        <v>187</v>
      </c>
      <c r="H5" s="36">
        <v>182</v>
      </c>
      <c r="I5" s="36"/>
      <c r="J5" s="36"/>
      <c r="K5" s="37">
        <v>4</v>
      </c>
      <c r="L5" s="37">
        <v>738</v>
      </c>
      <c r="M5" s="38">
        <v>184.5</v>
      </c>
      <c r="N5" s="39">
        <v>3</v>
      </c>
      <c r="O5" s="40">
        <v>187.5</v>
      </c>
    </row>
    <row r="6" spans="1:17" x14ac:dyDescent="0.25">
      <c r="A6" s="32" t="s">
        <v>33</v>
      </c>
      <c r="B6" s="33" t="s">
        <v>36</v>
      </c>
      <c r="C6" s="34">
        <v>44051</v>
      </c>
      <c r="D6" s="35" t="s">
        <v>38</v>
      </c>
      <c r="E6" s="36">
        <v>185</v>
      </c>
      <c r="F6" s="36">
        <v>187</v>
      </c>
      <c r="G6" s="36">
        <v>186</v>
      </c>
      <c r="H6" s="36"/>
      <c r="I6" s="36"/>
      <c r="J6" s="36"/>
      <c r="K6" s="37">
        <v>3</v>
      </c>
      <c r="L6" s="37">
        <v>558</v>
      </c>
      <c r="M6" s="38">
        <v>186</v>
      </c>
      <c r="N6" s="39">
        <v>5</v>
      </c>
      <c r="O6" s="40">
        <v>191</v>
      </c>
    </row>
    <row r="7" spans="1:17" x14ac:dyDescent="0.25">
      <c r="A7" s="32" t="s">
        <v>33</v>
      </c>
      <c r="B7" s="33" t="s">
        <v>36</v>
      </c>
      <c r="C7" s="34">
        <v>44087</v>
      </c>
      <c r="D7" s="35" t="s">
        <v>51</v>
      </c>
      <c r="E7" s="36">
        <v>187</v>
      </c>
      <c r="F7" s="36">
        <v>190</v>
      </c>
      <c r="G7" s="36">
        <v>187</v>
      </c>
      <c r="H7" s="36">
        <v>194</v>
      </c>
      <c r="I7" s="36"/>
      <c r="J7" s="36"/>
      <c r="K7" s="37">
        <v>4</v>
      </c>
      <c r="L7" s="37">
        <v>758</v>
      </c>
      <c r="M7" s="38">
        <v>189.5</v>
      </c>
      <c r="N7" s="39">
        <v>3</v>
      </c>
      <c r="O7" s="40">
        <v>192.5</v>
      </c>
    </row>
    <row r="8" spans="1:17" x14ac:dyDescent="0.25">
      <c r="A8" s="32" t="s">
        <v>19</v>
      </c>
      <c r="B8" s="33" t="s">
        <v>36</v>
      </c>
      <c r="C8" s="34">
        <v>44093</v>
      </c>
      <c r="D8" s="35" t="s">
        <v>38</v>
      </c>
      <c r="E8" s="36">
        <v>183</v>
      </c>
      <c r="F8" s="36">
        <v>188</v>
      </c>
      <c r="G8" s="36">
        <v>189</v>
      </c>
      <c r="H8" s="36"/>
      <c r="I8" s="36"/>
      <c r="J8" s="36"/>
      <c r="K8" s="37">
        <v>3</v>
      </c>
      <c r="L8" s="37">
        <v>560</v>
      </c>
      <c r="M8" s="38">
        <v>186.66666666666666</v>
      </c>
      <c r="N8" s="39">
        <v>5</v>
      </c>
      <c r="O8" s="40">
        <v>191.66666666666666</v>
      </c>
    </row>
    <row r="11" spans="1:17" x14ac:dyDescent="0.25">
      <c r="K11" s="7">
        <f>SUM(K2:K10)</f>
        <v>26</v>
      </c>
      <c r="L11" s="7">
        <f>SUM(L2:L10)</f>
        <v>4822</v>
      </c>
      <c r="M11" s="13">
        <f>SUM(L11/K11)</f>
        <v>185.46153846153845</v>
      </c>
      <c r="N11" s="7">
        <f>SUM(N2:N10)</f>
        <v>41</v>
      </c>
      <c r="O11" s="13">
        <f>SUM(M11+N11)</f>
        <v>226.46153846153845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5:J5 B5:C5" name="Range1_35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E6:J6 B6:C6" name="Range1_47"/>
    <protectedRange algorithmName="SHA-512" hashValue="ON39YdpmFHfN9f47KpiRvqrKx0V9+erV1CNkpWzYhW/Qyc6aT8rEyCrvauWSYGZK2ia3o7vd3akF07acHAFpOA==" saltValue="yVW9XmDwTqEnmpSGai0KYg==" spinCount="100000" sqref="D6" name="Range1_1_37"/>
    <protectedRange algorithmName="SHA-512" hashValue="ON39YdpmFHfN9f47KpiRvqrKx0V9+erV1CNkpWzYhW/Qyc6aT8rEyCrvauWSYGZK2ia3o7vd3akF07acHAFpOA==" saltValue="yVW9XmDwTqEnmpSGai0KYg==" spinCount="100000" sqref="E7:J7 B7:C7" name="Range1_53"/>
    <protectedRange algorithmName="SHA-512" hashValue="ON39YdpmFHfN9f47KpiRvqrKx0V9+erV1CNkpWzYhW/Qyc6aT8rEyCrvauWSYGZK2ia3o7vd3akF07acHAFpOA==" saltValue="yVW9XmDwTqEnmpSGai0KYg==" spinCount="100000" sqref="D7" name="Range1_1_41"/>
    <protectedRange algorithmName="SHA-512" hashValue="ON39YdpmFHfN9f47KpiRvqrKx0V9+erV1CNkpWzYhW/Qyc6aT8rEyCrvauWSYGZK2ia3o7vd3akF07acHAFpOA==" saltValue="yVW9XmDwTqEnmpSGai0KYg==" spinCount="100000" sqref="E8:J8 B8:C8" name="Range1_12_1"/>
    <protectedRange algorithmName="SHA-512" hashValue="ON39YdpmFHfN9f47KpiRvqrKx0V9+erV1CNkpWzYhW/Qyc6aT8rEyCrvauWSYGZK2ia3o7vd3akF07acHAFpOA==" saltValue="yVW9XmDwTqEnmpSGai0KYg==" spinCount="100000" sqref="D8" name="Range1_1_7_1"/>
  </protectedRanges>
  <conditionalFormatting sqref="E2">
    <cfRule type="top10" dxfId="735" priority="42" rank="1"/>
  </conditionalFormatting>
  <conditionalFormatting sqref="F2">
    <cfRule type="top10" dxfId="734" priority="41" rank="1"/>
  </conditionalFormatting>
  <conditionalFormatting sqref="G2">
    <cfRule type="top10" dxfId="733" priority="40" rank="1"/>
  </conditionalFormatting>
  <conditionalFormatting sqref="H2">
    <cfRule type="top10" dxfId="732" priority="39" rank="1"/>
  </conditionalFormatting>
  <conditionalFormatting sqref="I2">
    <cfRule type="top10" dxfId="731" priority="38" rank="1"/>
  </conditionalFormatting>
  <conditionalFormatting sqref="J2">
    <cfRule type="top10" dxfId="730" priority="37" rank="1"/>
  </conditionalFormatting>
  <conditionalFormatting sqref="E3">
    <cfRule type="top10" dxfId="729" priority="36" rank="1"/>
  </conditionalFormatting>
  <conditionalFormatting sqref="F3">
    <cfRule type="top10" dxfId="728" priority="35" rank="1"/>
  </conditionalFormatting>
  <conditionalFormatting sqref="G3">
    <cfRule type="top10" dxfId="727" priority="34" rank="1"/>
  </conditionalFormatting>
  <conditionalFormatting sqref="H3">
    <cfRule type="top10" dxfId="726" priority="33" rank="1"/>
  </conditionalFormatting>
  <conditionalFormatting sqref="I3">
    <cfRule type="top10" dxfId="725" priority="32" rank="1"/>
  </conditionalFormatting>
  <conditionalFormatting sqref="J3">
    <cfRule type="top10" dxfId="724" priority="31" rank="1"/>
  </conditionalFormatting>
  <conditionalFormatting sqref="E4">
    <cfRule type="top10" dxfId="723" priority="30" rank="1"/>
  </conditionalFormatting>
  <conditionalFormatting sqref="F4">
    <cfRule type="top10" dxfId="722" priority="29" rank="1"/>
  </conditionalFormatting>
  <conditionalFormatting sqref="G4">
    <cfRule type="top10" dxfId="721" priority="28" rank="1"/>
  </conditionalFormatting>
  <conditionalFormatting sqref="H4">
    <cfRule type="top10" dxfId="720" priority="27" rank="1"/>
  </conditionalFormatting>
  <conditionalFormatting sqref="I4">
    <cfRule type="top10" dxfId="719" priority="26" rank="1"/>
  </conditionalFormatting>
  <conditionalFormatting sqref="J4">
    <cfRule type="top10" dxfId="718" priority="25" rank="1"/>
  </conditionalFormatting>
  <conditionalFormatting sqref="F5">
    <cfRule type="top10" dxfId="717" priority="24" rank="1"/>
  </conditionalFormatting>
  <conditionalFormatting sqref="G5">
    <cfRule type="top10" dxfId="716" priority="23" rank="1"/>
  </conditionalFormatting>
  <conditionalFormatting sqref="H5">
    <cfRule type="top10" dxfId="715" priority="22" rank="1"/>
  </conditionalFormatting>
  <conditionalFormatting sqref="I5">
    <cfRule type="top10" dxfId="714" priority="21" rank="1"/>
  </conditionalFormatting>
  <conditionalFormatting sqref="J5">
    <cfRule type="top10" dxfId="713" priority="20" rank="1"/>
  </conditionalFormatting>
  <conditionalFormatting sqref="E5">
    <cfRule type="top10" dxfId="712" priority="19" rank="1"/>
  </conditionalFormatting>
  <conditionalFormatting sqref="F6">
    <cfRule type="top10" dxfId="711" priority="18" rank="1"/>
  </conditionalFormatting>
  <conditionalFormatting sqref="G6">
    <cfRule type="top10" dxfId="710" priority="17" rank="1"/>
  </conditionalFormatting>
  <conditionalFormatting sqref="H6">
    <cfRule type="top10" dxfId="709" priority="16" rank="1"/>
  </conditionalFormatting>
  <conditionalFormatting sqref="I6">
    <cfRule type="top10" dxfId="708" priority="15" rank="1"/>
  </conditionalFormatting>
  <conditionalFormatting sqref="J6">
    <cfRule type="top10" dxfId="707" priority="14" rank="1"/>
  </conditionalFormatting>
  <conditionalFormatting sqref="E6">
    <cfRule type="top10" dxfId="706" priority="13" rank="1"/>
  </conditionalFormatting>
  <conditionalFormatting sqref="F7">
    <cfRule type="top10" dxfId="705" priority="12" rank="1"/>
  </conditionalFormatting>
  <conditionalFormatting sqref="G7">
    <cfRule type="top10" dxfId="704" priority="11" rank="1"/>
  </conditionalFormatting>
  <conditionalFormatting sqref="H7">
    <cfRule type="top10" dxfId="703" priority="10" rank="1"/>
  </conditionalFormatting>
  <conditionalFormatting sqref="I7">
    <cfRule type="top10" dxfId="702" priority="9" rank="1"/>
  </conditionalFormatting>
  <conditionalFormatting sqref="J7">
    <cfRule type="top10" dxfId="701" priority="8" rank="1"/>
  </conditionalFormatting>
  <conditionalFormatting sqref="E7">
    <cfRule type="top10" dxfId="700" priority="7" rank="1"/>
  </conditionalFormatting>
  <conditionalFormatting sqref="E8">
    <cfRule type="top10" dxfId="699" priority="6" rank="1"/>
  </conditionalFormatting>
  <conditionalFormatting sqref="F8">
    <cfRule type="top10" dxfId="698" priority="5" rank="1"/>
  </conditionalFormatting>
  <conditionalFormatting sqref="G8">
    <cfRule type="top10" dxfId="697" priority="4" rank="1"/>
  </conditionalFormatting>
  <conditionalFormatting sqref="H8">
    <cfRule type="top10" dxfId="696" priority="3" rank="1"/>
  </conditionalFormatting>
  <conditionalFormatting sqref="I8">
    <cfRule type="top10" dxfId="695" priority="2" rank="1"/>
  </conditionalFormatting>
  <conditionalFormatting sqref="J8">
    <cfRule type="top10" dxfId="694" priority="1" rank="1"/>
  </conditionalFormatting>
  <hyperlinks>
    <hyperlink ref="Q1" location="'Kentucky Rankings'!A1" display="Back to Ranking" xr:uid="{46CC4262-0D2B-4A9D-998A-F0E61838EB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0D69-BDF8-4D10-B47E-5553560F0BC8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77</v>
      </c>
      <c r="C2" s="34">
        <v>44002</v>
      </c>
      <c r="D2" s="35" t="s">
        <v>71</v>
      </c>
      <c r="E2" s="36">
        <v>160</v>
      </c>
      <c r="F2" s="36">
        <v>169</v>
      </c>
      <c r="G2" s="36">
        <v>164</v>
      </c>
      <c r="H2" s="36">
        <v>161</v>
      </c>
      <c r="I2" s="36"/>
      <c r="J2" s="36"/>
      <c r="K2" s="37">
        <v>4</v>
      </c>
      <c r="L2" s="37">
        <v>654</v>
      </c>
      <c r="M2" s="38">
        <v>163.5</v>
      </c>
      <c r="N2" s="39">
        <v>6</v>
      </c>
      <c r="O2" s="40">
        <v>169.5</v>
      </c>
    </row>
    <row r="5" spans="1:17" x14ac:dyDescent="0.25">
      <c r="K5" s="7">
        <f>SUM(K2:K4)</f>
        <v>4</v>
      </c>
      <c r="L5" s="7">
        <f>SUM(L2:L4)</f>
        <v>654</v>
      </c>
      <c r="M5" s="13">
        <f>SUM(L5/K5)</f>
        <v>163.5</v>
      </c>
      <c r="N5" s="7">
        <f>SUM(N2:N4)</f>
        <v>6</v>
      </c>
      <c r="O5" s="13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J2">
    <cfRule type="top10" dxfId="693" priority="1" rank="1"/>
  </conditionalFormatting>
  <conditionalFormatting sqref="I2">
    <cfRule type="top10" dxfId="692" priority="3" rank="1"/>
  </conditionalFormatting>
  <conditionalFormatting sqref="H2">
    <cfRule type="top10" dxfId="691" priority="4" rank="1"/>
  </conditionalFormatting>
  <conditionalFormatting sqref="G2">
    <cfRule type="top10" dxfId="690" priority="5" rank="1"/>
  </conditionalFormatting>
  <conditionalFormatting sqref="F2">
    <cfRule type="top10" dxfId="689" priority="6" rank="1"/>
  </conditionalFormatting>
  <conditionalFormatting sqref="E2">
    <cfRule type="top10" dxfId="688" priority="2" rank="1"/>
  </conditionalFormatting>
  <hyperlinks>
    <hyperlink ref="Q1" location="'Kentucky Rankings'!A1" display="Back to Ranking" xr:uid="{C4C8F601-65EF-4E81-87C7-7AFDC9C6B7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AE5E13-EC0A-4F34-BC22-9F52294A6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7176-9B0A-419F-B3CF-940970C7B975}">
  <dimension ref="A1:Q1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33</v>
      </c>
      <c r="B2" s="33" t="s">
        <v>57</v>
      </c>
      <c r="C2" s="34">
        <v>43978</v>
      </c>
      <c r="D2" s="35" t="s">
        <v>51</v>
      </c>
      <c r="E2" s="36">
        <v>186.001</v>
      </c>
      <c r="F2" s="36">
        <v>184</v>
      </c>
      <c r="G2" s="36">
        <v>185</v>
      </c>
      <c r="H2" s="36">
        <v>186</v>
      </c>
      <c r="I2" s="36"/>
      <c r="J2" s="36"/>
      <c r="K2" s="37">
        <v>4</v>
      </c>
      <c r="L2" s="37">
        <v>741.00099999999998</v>
      </c>
      <c r="M2" s="38">
        <v>185.25024999999999</v>
      </c>
      <c r="N2" s="39">
        <v>8</v>
      </c>
      <c r="O2" s="40">
        <v>193.25024999999999</v>
      </c>
    </row>
    <row r="3" spans="1:17" x14ac:dyDescent="0.25">
      <c r="A3" s="32" t="s">
        <v>33</v>
      </c>
      <c r="B3" s="33" t="s">
        <v>57</v>
      </c>
      <c r="C3" s="34">
        <v>43989</v>
      </c>
      <c r="D3" s="35" t="s">
        <v>51</v>
      </c>
      <c r="E3" s="36">
        <v>170</v>
      </c>
      <c r="F3" s="36">
        <v>168</v>
      </c>
      <c r="G3" s="36">
        <v>177</v>
      </c>
      <c r="H3" s="36">
        <v>164</v>
      </c>
      <c r="I3" s="36"/>
      <c r="J3" s="36"/>
      <c r="K3" s="37">
        <v>4</v>
      </c>
      <c r="L3" s="37">
        <v>679</v>
      </c>
      <c r="M3" s="38">
        <v>169.75</v>
      </c>
      <c r="N3" s="39">
        <v>4</v>
      </c>
      <c r="O3" s="40">
        <v>173.75</v>
      </c>
    </row>
    <row r="4" spans="1:17" x14ac:dyDescent="0.25">
      <c r="A4" s="32" t="s">
        <v>33</v>
      </c>
      <c r="B4" s="33" t="s">
        <v>57</v>
      </c>
      <c r="C4" s="34">
        <v>44002</v>
      </c>
      <c r="D4" s="35" t="s">
        <v>71</v>
      </c>
      <c r="E4" s="36">
        <v>178</v>
      </c>
      <c r="F4" s="36">
        <v>188</v>
      </c>
      <c r="G4" s="36">
        <v>192</v>
      </c>
      <c r="H4" s="36">
        <v>185</v>
      </c>
      <c r="I4" s="36"/>
      <c r="J4" s="36"/>
      <c r="K4" s="37">
        <v>4</v>
      </c>
      <c r="L4" s="37">
        <v>743</v>
      </c>
      <c r="M4" s="38">
        <v>185.75</v>
      </c>
      <c r="N4" s="39">
        <v>3</v>
      </c>
      <c r="O4" s="40">
        <v>188.75</v>
      </c>
    </row>
    <row r="5" spans="1:17" x14ac:dyDescent="0.25">
      <c r="A5" s="32" t="s">
        <v>33</v>
      </c>
      <c r="B5" s="33" t="s">
        <v>57</v>
      </c>
      <c r="C5" s="34">
        <v>44006</v>
      </c>
      <c r="D5" s="35" t="s">
        <v>51</v>
      </c>
      <c r="E5" s="36">
        <v>188</v>
      </c>
      <c r="F5" s="36">
        <v>194</v>
      </c>
      <c r="G5" s="36">
        <v>186</v>
      </c>
      <c r="H5" s="36">
        <v>194</v>
      </c>
      <c r="I5" s="36"/>
      <c r="J5" s="36"/>
      <c r="K5" s="37">
        <v>4</v>
      </c>
      <c r="L5" s="37">
        <v>762</v>
      </c>
      <c r="M5" s="38">
        <v>190.5</v>
      </c>
      <c r="N5" s="39">
        <v>4</v>
      </c>
      <c r="O5" s="40">
        <v>194.5</v>
      </c>
    </row>
    <row r="6" spans="1:17" x14ac:dyDescent="0.25">
      <c r="A6" s="32" t="s">
        <v>33</v>
      </c>
      <c r="B6" s="33" t="s">
        <v>57</v>
      </c>
      <c r="C6" s="34">
        <v>44024</v>
      </c>
      <c r="D6" s="35" t="s">
        <v>51</v>
      </c>
      <c r="E6" s="36">
        <v>180</v>
      </c>
      <c r="F6" s="36">
        <v>192</v>
      </c>
      <c r="G6" s="36">
        <v>192</v>
      </c>
      <c r="H6" s="36">
        <v>155</v>
      </c>
      <c r="I6" s="36">
        <v>185</v>
      </c>
      <c r="J6" s="36">
        <v>186</v>
      </c>
      <c r="K6" s="37">
        <v>6</v>
      </c>
      <c r="L6" s="37">
        <v>1090</v>
      </c>
      <c r="M6" s="38">
        <v>181.66666666666666</v>
      </c>
      <c r="N6" s="39">
        <v>12</v>
      </c>
      <c r="O6" s="40">
        <v>193.66666666666666</v>
      </c>
    </row>
    <row r="7" spans="1:17" x14ac:dyDescent="0.25">
      <c r="A7" s="32" t="s">
        <v>33</v>
      </c>
      <c r="B7" s="33" t="s">
        <v>57</v>
      </c>
      <c r="C7" s="34">
        <v>44030</v>
      </c>
      <c r="D7" s="35" t="s">
        <v>71</v>
      </c>
      <c r="E7" s="36">
        <v>176</v>
      </c>
      <c r="F7" s="36">
        <v>178</v>
      </c>
      <c r="G7" s="36">
        <v>168</v>
      </c>
      <c r="H7" s="36">
        <v>183</v>
      </c>
      <c r="I7" s="36"/>
      <c r="J7" s="36"/>
      <c r="K7" s="37">
        <v>4</v>
      </c>
      <c r="L7" s="37">
        <v>705</v>
      </c>
      <c r="M7" s="38">
        <v>176.25</v>
      </c>
      <c r="N7" s="39">
        <v>3</v>
      </c>
      <c r="O7" s="40">
        <v>179.25</v>
      </c>
    </row>
    <row r="8" spans="1:17" x14ac:dyDescent="0.25">
      <c r="A8" s="32" t="s">
        <v>33</v>
      </c>
      <c r="B8" s="33" t="s">
        <v>57</v>
      </c>
      <c r="C8" s="34">
        <v>44034</v>
      </c>
      <c r="D8" s="35" t="s">
        <v>51</v>
      </c>
      <c r="E8" s="36">
        <v>186</v>
      </c>
      <c r="F8" s="36">
        <v>187</v>
      </c>
      <c r="G8" s="36">
        <v>189</v>
      </c>
      <c r="H8" s="36">
        <v>184</v>
      </c>
      <c r="I8" s="36"/>
      <c r="J8" s="36"/>
      <c r="K8" s="37">
        <v>4</v>
      </c>
      <c r="L8" s="37">
        <v>746</v>
      </c>
      <c r="M8" s="38">
        <v>186.5</v>
      </c>
      <c r="N8" s="39">
        <v>4</v>
      </c>
      <c r="O8" s="40">
        <v>190.5</v>
      </c>
    </row>
    <row r="11" spans="1:17" x14ac:dyDescent="0.25">
      <c r="K11" s="7">
        <f>SUM(K2:K10)</f>
        <v>30</v>
      </c>
      <c r="L11" s="7">
        <f>SUM(L2:L10)</f>
        <v>5466.0010000000002</v>
      </c>
      <c r="M11" s="13">
        <f>SUM(L11/K11)</f>
        <v>182.20003333333335</v>
      </c>
      <c r="N11" s="7">
        <f>SUM(N2:N10)</f>
        <v>38</v>
      </c>
      <c r="O11" s="13">
        <f>SUM(M11+N11)</f>
        <v>220.20003333333335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_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26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</protectedRanges>
  <conditionalFormatting sqref="E2">
    <cfRule type="top10" dxfId="1294" priority="42" rank="1"/>
  </conditionalFormatting>
  <conditionalFormatting sqref="F2">
    <cfRule type="top10" dxfId="1293" priority="41" rank="1"/>
  </conditionalFormatting>
  <conditionalFormatting sqref="G2">
    <cfRule type="top10" dxfId="1292" priority="40" rank="1"/>
  </conditionalFormatting>
  <conditionalFormatting sqref="H2">
    <cfRule type="top10" dxfId="1291" priority="39" rank="1"/>
  </conditionalFormatting>
  <conditionalFormatting sqref="I2">
    <cfRule type="top10" dxfId="1290" priority="38" rank="1"/>
  </conditionalFormatting>
  <conditionalFormatting sqref="J2">
    <cfRule type="top10" dxfId="1289" priority="37" rank="1"/>
  </conditionalFormatting>
  <conditionalFormatting sqref="E3">
    <cfRule type="top10" dxfId="1288" priority="36" rank="1"/>
  </conditionalFormatting>
  <conditionalFormatting sqref="F3">
    <cfRule type="top10" dxfId="1287" priority="35" rank="1"/>
  </conditionalFormatting>
  <conditionalFormatting sqref="G3">
    <cfRule type="top10" dxfId="1286" priority="34" rank="1"/>
  </conditionalFormatting>
  <conditionalFormatting sqref="H3">
    <cfRule type="top10" dxfId="1285" priority="33" rank="1"/>
  </conditionalFormatting>
  <conditionalFormatting sqref="I3">
    <cfRule type="top10" dxfId="1284" priority="32" rank="1"/>
  </conditionalFormatting>
  <conditionalFormatting sqref="J3">
    <cfRule type="top10" dxfId="1283" priority="31" rank="1"/>
  </conditionalFormatting>
  <conditionalFormatting sqref="F4">
    <cfRule type="top10" dxfId="1282" priority="30" rank="1"/>
  </conditionalFormatting>
  <conditionalFormatting sqref="G4">
    <cfRule type="top10" dxfId="1281" priority="29" rank="1"/>
  </conditionalFormatting>
  <conditionalFormatting sqref="H4">
    <cfRule type="top10" dxfId="1280" priority="28" rank="1"/>
  </conditionalFormatting>
  <conditionalFormatting sqref="I4">
    <cfRule type="top10" dxfId="1279" priority="27" rank="1"/>
  </conditionalFormatting>
  <conditionalFormatting sqref="J4">
    <cfRule type="top10" dxfId="1278" priority="26" rank="1"/>
  </conditionalFormatting>
  <conditionalFormatting sqref="E4">
    <cfRule type="top10" dxfId="1277" priority="25" rank="1"/>
  </conditionalFormatting>
  <conditionalFormatting sqref="F5">
    <cfRule type="top10" dxfId="1276" priority="24" rank="1"/>
  </conditionalFormatting>
  <conditionalFormatting sqref="G5">
    <cfRule type="top10" dxfId="1275" priority="23" rank="1"/>
  </conditionalFormatting>
  <conditionalFormatting sqref="H5">
    <cfRule type="top10" dxfId="1274" priority="22" rank="1"/>
  </conditionalFormatting>
  <conditionalFormatting sqref="I5">
    <cfRule type="top10" dxfId="1273" priority="21" rank="1"/>
  </conditionalFormatting>
  <conditionalFormatting sqref="J5">
    <cfRule type="top10" dxfId="1272" priority="20" rank="1"/>
  </conditionalFormatting>
  <conditionalFormatting sqref="E5">
    <cfRule type="top10" dxfId="1271" priority="19" rank="1"/>
  </conditionalFormatting>
  <conditionalFormatting sqref="E6">
    <cfRule type="top10" dxfId="1270" priority="18" rank="1"/>
  </conditionalFormatting>
  <conditionalFormatting sqref="F6">
    <cfRule type="top10" dxfId="1269" priority="17" rank="1"/>
  </conditionalFormatting>
  <conditionalFormatting sqref="G6">
    <cfRule type="top10" dxfId="1268" priority="16" rank="1"/>
  </conditionalFormatting>
  <conditionalFormatting sqref="H6">
    <cfRule type="top10" dxfId="1267" priority="15" rank="1"/>
  </conditionalFormatting>
  <conditionalFormatting sqref="I6">
    <cfRule type="top10" dxfId="1266" priority="14" rank="1"/>
  </conditionalFormatting>
  <conditionalFormatting sqref="J6">
    <cfRule type="top10" dxfId="1265" priority="13" rank="1"/>
  </conditionalFormatting>
  <conditionalFormatting sqref="F7">
    <cfRule type="top10" dxfId="1264" priority="12" rank="1"/>
  </conditionalFormatting>
  <conditionalFormatting sqref="G7">
    <cfRule type="top10" dxfId="1263" priority="11" rank="1"/>
  </conditionalFormatting>
  <conditionalFormatting sqref="H7">
    <cfRule type="top10" dxfId="1262" priority="10" rank="1"/>
  </conditionalFormatting>
  <conditionalFormatting sqref="I7">
    <cfRule type="top10" dxfId="1261" priority="9" rank="1"/>
  </conditionalFormatting>
  <conditionalFormatting sqref="J7">
    <cfRule type="top10" dxfId="1260" priority="8" rank="1"/>
  </conditionalFormatting>
  <conditionalFormatting sqref="E7">
    <cfRule type="top10" dxfId="1259" priority="7" rank="1"/>
  </conditionalFormatting>
  <conditionalFormatting sqref="F8">
    <cfRule type="top10" dxfId="1258" priority="6" rank="1"/>
  </conditionalFormatting>
  <conditionalFormatting sqref="G8">
    <cfRule type="top10" dxfId="1257" priority="5" rank="1"/>
  </conditionalFormatting>
  <conditionalFormatting sqref="H8">
    <cfRule type="top10" dxfId="1256" priority="4" rank="1"/>
  </conditionalFormatting>
  <conditionalFormatting sqref="I8">
    <cfRule type="top10" dxfId="1255" priority="3" rank="1"/>
  </conditionalFormatting>
  <conditionalFormatting sqref="J8">
    <cfRule type="top10" dxfId="1254" priority="2" rank="1"/>
  </conditionalFormatting>
  <conditionalFormatting sqref="E8">
    <cfRule type="top10" dxfId="1253" priority="1" rank="1"/>
  </conditionalFormatting>
  <dataValidations count="2">
    <dataValidation type="list" allowBlank="1" showInputMessage="1" showErrorMessage="1" sqref="B4" xr:uid="{458A79C5-61E6-4397-993A-98576ECE681B}">
      <formula1>$H$2:$H$119</formula1>
    </dataValidation>
    <dataValidation type="list" allowBlank="1" showInputMessage="1" showErrorMessage="1" sqref="B5" xr:uid="{4112A183-6AC7-462E-A43E-180C9A4BE7AA}">
      <formula1>$H$2:$H$104</formula1>
    </dataValidation>
  </dataValidations>
  <hyperlinks>
    <hyperlink ref="Q1" location="'Kentucky Rankings'!A1" display="Back to Ranking" xr:uid="{59B00CE0-3313-4CB0-9928-EB89E2489E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3C438E-B792-403D-8900-414D08DAA1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BF2D-970C-4A3D-A01B-AE7E8174104B}">
  <dimension ref="A1:Q1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99</v>
      </c>
      <c r="C2" s="34">
        <v>44030</v>
      </c>
      <c r="D2" s="35" t="s">
        <v>71</v>
      </c>
      <c r="E2" s="36">
        <v>188</v>
      </c>
      <c r="F2" s="36">
        <v>183</v>
      </c>
      <c r="G2" s="36">
        <v>189</v>
      </c>
      <c r="H2" s="36">
        <v>186</v>
      </c>
      <c r="I2" s="36"/>
      <c r="J2" s="36"/>
      <c r="K2" s="37">
        <v>4</v>
      </c>
      <c r="L2" s="37">
        <v>746</v>
      </c>
      <c r="M2" s="38">
        <v>186.5</v>
      </c>
      <c r="N2" s="39">
        <v>2</v>
      </c>
      <c r="O2" s="40">
        <v>188.5</v>
      </c>
    </row>
    <row r="5" spans="1:17" x14ac:dyDescent="0.25">
      <c r="K5" s="7">
        <f>SUM(K2:K4)</f>
        <v>4</v>
      </c>
      <c r="L5" s="7">
        <f>SUM(L2:L4)</f>
        <v>746</v>
      </c>
      <c r="M5" s="13">
        <f>SUM(L5/K5)</f>
        <v>186.5</v>
      </c>
      <c r="N5" s="7">
        <f>SUM(N2:N4)</f>
        <v>2</v>
      </c>
      <c r="O5" s="13">
        <f>SUM(M5+N5)</f>
        <v>188.5</v>
      </c>
    </row>
    <row r="12" spans="1:17" ht="15.75" customHeight="1" x14ac:dyDescent="0.25"/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32" t="s">
        <v>56</v>
      </c>
      <c r="B15" s="33" t="s">
        <v>99</v>
      </c>
      <c r="C15" s="34">
        <v>44030</v>
      </c>
      <c r="D15" s="35" t="s">
        <v>71</v>
      </c>
      <c r="E15" s="36">
        <v>182</v>
      </c>
      <c r="F15" s="36">
        <v>178</v>
      </c>
      <c r="G15" s="36">
        <v>181</v>
      </c>
      <c r="H15" s="36">
        <v>187</v>
      </c>
      <c r="I15" s="36"/>
      <c r="J15" s="36"/>
      <c r="K15" s="37">
        <v>4</v>
      </c>
      <c r="L15" s="37">
        <v>728</v>
      </c>
      <c r="M15" s="38">
        <v>182</v>
      </c>
      <c r="N15" s="39">
        <v>2</v>
      </c>
      <c r="O15" s="40">
        <v>184</v>
      </c>
    </row>
    <row r="18" spans="11:15" x14ac:dyDescent="0.25">
      <c r="K18" s="7">
        <f>SUM(K15:K17)</f>
        <v>4</v>
      </c>
      <c r="L18" s="7">
        <f>SUM(L15:L17)</f>
        <v>728</v>
      </c>
      <c r="M18" s="13">
        <f>SUM(L18/K18)</f>
        <v>182</v>
      </c>
      <c r="N18" s="7">
        <f>SUM(N15:N17)</f>
        <v>2</v>
      </c>
      <c r="O18" s="13">
        <f>SUM(M18+N18)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E15:J15 B15:C15" name="Range1_25"/>
    <protectedRange algorithmName="SHA-512" hashValue="ON39YdpmFHfN9f47KpiRvqrKx0V9+erV1CNkpWzYhW/Qyc6aT8rEyCrvauWSYGZK2ia3o7vd3akF07acHAFpOA==" saltValue="yVW9XmDwTqEnmpSGai0KYg==" spinCount="100000" sqref="D15" name="Range1_1_20"/>
  </protectedRanges>
  <conditionalFormatting sqref="F2">
    <cfRule type="top10" dxfId="687" priority="18" rank="1"/>
  </conditionalFormatting>
  <conditionalFormatting sqref="I2">
    <cfRule type="top10" dxfId="686" priority="15" rank="1"/>
    <cfRule type="top10" dxfId="685" priority="20" rank="1"/>
  </conditionalFormatting>
  <conditionalFormatting sqref="E2">
    <cfRule type="top10" dxfId="684" priority="19" rank="1"/>
  </conditionalFormatting>
  <conditionalFormatting sqref="G2">
    <cfRule type="top10" dxfId="683" priority="17" rank="1"/>
  </conditionalFormatting>
  <conditionalFormatting sqref="H2">
    <cfRule type="top10" dxfId="682" priority="16" rank="1"/>
  </conditionalFormatting>
  <conditionalFormatting sqref="J2">
    <cfRule type="top10" dxfId="681" priority="14" rank="1"/>
  </conditionalFormatting>
  <conditionalFormatting sqref="I15">
    <cfRule type="top10" dxfId="680" priority="3" rank="1"/>
  </conditionalFormatting>
  <conditionalFormatting sqref="H15">
    <cfRule type="top10" dxfId="679" priority="4" rank="1"/>
  </conditionalFormatting>
  <conditionalFormatting sqref="G15">
    <cfRule type="top10" dxfId="678" priority="5" rank="1"/>
  </conditionalFormatting>
  <conditionalFormatting sqref="F15">
    <cfRule type="top10" dxfId="677" priority="6" rank="1"/>
  </conditionalFormatting>
  <conditionalFormatting sqref="E15">
    <cfRule type="top10" dxfId="676" priority="2" rank="1"/>
  </conditionalFormatting>
  <conditionalFormatting sqref="J15">
    <cfRule type="top10" dxfId="675" priority="1" rank="1"/>
  </conditionalFormatting>
  <hyperlinks>
    <hyperlink ref="Q1" location="'Kentucky Rankings'!A1" display="Back to Ranking" xr:uid="{3CC334CE-7407-46AD-BFA1-AA857E7290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38C67E-1A6C-4D8E-82E9-292C650FD0FC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F727-22A3-4554-931B-B4239ACE2844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72</v>
      </c>
      <c r="C2" s="34">
        <v>44002</v>
      </c>
      <c r="D2" s="35" t="s">
        <v>71</v>
      </c>
      <c r="E2" s="36">
        <v>193</v>
      </c>
      <c r="F2" s="36">
        <v>192</v>
      </c>
      <c r="G2" s="36">
        <v>189</v>
      </c>
      <c r="H2" s="36">
        <v>193</v>
      </c>
      <c r="I2" s="36"/>
      <c r="J2" s="36"/>
      <c r="K2" s="37">
        <v>4</v>
      </c>
      <c r="L2" s="37">
        <v>767</v>
      </c>
      <c r="M2" s="38">
        <v>191.75</v>
      </c>
      <c r="N2" s="39">
        <v>2</v>
      </c>
      <c r="O2" s="40">
        <v>193.75</v>
      </c>
    </row>
    <row r="3" spans="1:17" x14ac:dyDescent="0.25">
      <c r="A3" s="19" t="s">
        <v>50</v>
      </c>
      <c r="B3" s="20" t="s">
        <v>72</v>
      </c>
      <c r="C3" s="21">
        <v>44006</v>
      </c>
      <c r="D3" s="22" t="s">
        <v>51</v>
      </c>
      <c r="E3" s="23">
        <v>193</v>
      </c>
      <c r="F3" s="23">
        <v>193</v>
      </c>
      <c r="G3" s="23">
        <v>196</v>
      </c>
      <c r="H3" s="23">
        <v>196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17" x14ac:dyDescent="0.25">
      <c r="A4" s="32" t="s">
        <v>50</v>
      </c>
      <c r="B4" s="33" t="s">
        <v>72</v>
      </c>
      <c r="C4" s="34">
        <v>44030</v>
      </c>
      <c r="D4" s="35" t="s">
        <v>71</v>
      </c>
      <c r="E4" s="36">
        <v>196.001</v>
      </c>
      <c r="F4" s="36">
        <v>194</v>
      </c>
      <c r="G4" s="36">
        <v>193</v>
      </c>
      <c r="H4" s="36">
        <v>192</v>
      </c>
      <c r="I4" s="36"/>
      <c r="J4" s="36"/>
      <c r="K4" s="37">
        <v>4</v>
      </c>
      <c r="L4" s="37">
        <v>775.00099999999998</v>
      </c>
      <c r="M4" s="38">
        <v>193.75024999999999</v>
      </c>
      <c r="N4" s="39">
        <v>2</v>
      </c>
      <c r="O4" s="40">
        <v>195.75024999999999</v>
      </c>
    </row>
    <row r="7" spans="1:17" x14ac:dyDescent="0.25">
      <c r="K7" s="7">
        <f>SUM(K2:K6)</f>
        <v>12</v>
      </c>
      <c r="L7" s="7">
        <f>SUM(L2:L6)</f>
        <v>2320.0010000000002</v>
      </c>
      <c r="M7" s="13">
        <f>SUM(L7/K7)</f>
        <v>193.33341666666669</v>
      </c>
      <c r="N7" s="7">
        <f>SUM(N2:N6)</f>
        <v>6</v>
      </c>
      <c r="O7" s="13">
        <f>SUM(M7+N7)</f>
        <v>199.33341666666669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3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E2">
    <cfRule type="top10" dxfId="674" priority="19" rank="1"/>
  </conditionalFormatting>
  <conditionalFormatting sqref="F2">
    <cfRule type="top10" dxfId="673" priority="18" rank="1"/>
  </conditionalFormatting>
  <conditionalFormatting sqref="G2">
    <cfRule type="top10" dxfId="672" priority="17" rank="1"/>
  </conditionalFormatting>
  <conditionalFormatting sqref="H2">
    <cfRule type="top10" dxfId="671" priority="16" rank="1"/>
  </conditionalFormatting>
  <conditionalFormatting sqref="I2">
    <cfRule type="top10" dxfId="670" priority="14" rank="1"/>
  </conditionalFormatting>
  <conditionalFormatting sqref="J2">
    <cfRule type="top10" dxfId="669" priority="15" rank="1"/>
  </conditionalFormatting>
  <conditionalFormatting sqref="F3">
    <cfRule type="top10" dxfId="668" priority="12" rank="1"/>
  </conditionalFormatting>
  <conditionalFormatting sqref="G3">
    <cfRule type="top10" dxfId="667" priority="11" rank="1"/>
  </conditionalFormatting>
  <conditionalFormatting sqref="H3">
    <cfRule type="top10" dxfId="666" priority="10" rank="1"/>
  </conditionalFormatting>
  <conditionalFormatting sqref="I3">
    <cfRule type="top10" dxfId="665" priority="8" rank="1"/>
  </conditionalFormatting>
  <conditionalFormatting sqref="J3">
    <cfRule type="top10" dxfId="664" priority="9" rank="1"/>
  </conditionalFormatting>
  <conditionalFormatting sqref="E3">
    <cfRule type="top10" dxfId="663" priority="13" rank="1"/>
  </conditionalFormatting>
  <conditionalFormatting sqref="F4">
    <cfRule type="top10" dxfId="662" priority="5" rank="1"/>
  </conditionalFormatting>
  <conditionalFormatting sqref="I4">
    <cfRule type="top10" dxfId="661" priority="2" rank="1"/>
    <cfRule type="top10" dxfId="660" priority="7" rank="1"/>
  </conditionalFormatting>
  <conditionalFormatting sqref="E4">
    <cfRule type="top10" dxfId="659" priority="6" rank="1"/>
  </conditionalFormatting>
  <conditionalFormatting sqref="G4">
    <cfRule type="top10" dxfId="658" priority="4" rank="1"/>
  </conditionalFormatting>
  <conditionalFormatting sqref="H4">
    <cfRule type="top10" dxfId="657" priority="3" rank="1"/>
  </conditionalFormatting>
  <conditionalFormatting sqref="J4">
    <cfRule type="top10" dxfId="656" priority="1" rank="1"/>
  </conditionalFormatting>
  <hyperlinks>
    <hyperlink ref="Q1" location="'Kentucky Rankings'!A1" display="Back to Ranking" xr:uid="{5AB09F09-22BB-46B6-AC18-DD871CB4B6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A2DABE-143C-4002-A1EC-31055C90C1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33</v>
      </c>
      <c r="B2" s="20" t="s">
        <v>37</v>
      </c>
      <c r="C2" s="21">
        <v>43953</v>
      </c>
      <c r="D2" s="22" t="s">
        <v>38</v>
      </c>
      <c r="E2" s="23">
        <v>176</v>
      </c>
      <c r="F2" s="23">
        <v>174</v>
      </c>
      <c r="G2" s="23">
        <v>177</v>
      </c>
      <c r="H2" s="23"/>
      <c r="I2" s="23"/>
      <c r="J2" s="23"/>
      <c r="K2" s="24">
        <v>3</v>
      </c>
      <c r="L2" s="24">
        <v>527</v>
      </c>
      <c r="M2" s="25">
        <v>175.66666666666666</v>
      </c>
      <c r="N2" s="26">
        <v>3</v>
      </c>
      <c r="O2" s="27">
        <v>178.66666666666666</v>
      </c>
    </row>
    <row r="3" spans="1:17" x14ac:dyDescent="0.25">
      <c r="A3" s="32" t="s">
        <v>33</v>
      </c>
      <c r="B3" s="33" t="s">
        <v>37</v>
      </c>
      <c r="C3" s="34">
        <v>43972</v>
      </c>
      <c r="D3" s="35" t="s">
        <v>38</v>
      </c>
      <c r="E3" s="36">
        <v>170</v>
      </c>
      <c r="F3" s="36">
        <v>181</v>
      </c>
      <c r="G3" s="36">
        <v>175</v>
      </c>
      <c r="H3" s="36"/>
      <c r="I3" s="36"/>
      <c r="J3" s="36"/>
      <c r="K3" s="37">
        <v>3</v>
      </c>
      <c r="L3" s="37">
        <v>526</v>
      </c>
      <c r="M3" s="38">
        <f>SUM(L3/K3)</f>
        <v>175.33333333333334</v>
      </c>
      <c r="N3" s="39">
        <v>5</v>
      </c>
      <c r="O3" s="40">
        <f>SUM(M3+N3)</f>
        <v>180.33333333333334</v>
      </c>
    </row>
    <row r="4" spans="1:17" x14ac:dyDescent="0.25">
      <c r="A4" s="32" t="s">
        <v>19</v>
      </c>
      <c r="B4" s="33" t="s">
        <v>37</v>
      </c>
      <c r="C4" s="34">
        <v>43995</v>
      </c>
      <c r="D4" s="35" t="s">
        <v>38</v>
      </c>
      <c r="E4" s="36">
        <v>182</v>
      </c>
      <c r="F4" s="36">
        <v>187</v>
      </c>
      <c r="G4" s="36">
        <v>185</v>
      </c>
      <c r="H4" s="36"/>
      <c r="I4" s="36"/>
      <c r="J4" s="36"/>
      <c r="K4" s="37">
        <v>3</v>
      </c>
      <c r="L4" s="37">
        <v>554</v>
      </c>
      <c r="M4" s="38">
        <v>184.66666666666666</v>
      </c>
      <c r="N4" s="39">
        <v>6</v>
      </c>
      <c r="O4" s="40">
        <v>190.66666666666666</v>
      </c>
    </row>
    <row r="5" spans="1:17" x14ac:dyDescent="0.25">
      <c r="A5" s="32" t="s">
        <v>19</v>
      </c>
      <c r="B5" s="33" t="s">
        <v>37</v>
      </c>
      <c r="C5" s="34">
        <v>44000</v>
      </c>
      <c r="D5" s="35" t="s">
        <v>38</v>
      </c>
      <c r="E5" s="36">
        <v>183</v>
      </c>
      <c r="F5" s="36">
        <v>194</v>
      </c>
      <c r="G5" s="36">
        <v>180</v>
      </c>
      <c r="H5" s="36"/>
      <c r="I5" s="36"/>
      <c r="J5" s="36"/>
      <c r="K5" s="37">
        <v>3</v>
      </c>
      <c r="L5" s="37">
        <v>557</v>
      </c>
      <c r="M5" s="38">
        <v>185.66666666666666</v>
      </c>
      <c r="N5" s="39">
        <v>5</v>
      </c>
      <c r="O5" s="40">
        <v>190.66666666666666</v>
      </c>
    </row>
    <row r="6" spans="1:17" x14ac:dyDescent="0.25">
      <c r="A6" s="32" t="s">
        <v>19</v>
      </c>
      <c r="B6" s="33" t="s">
        <v>37</v>
      </c>
      <c r="C6" s="34">
        <v>44014</v>
      </c>
      <c r="D6" s="35" t="s">
        <v>38</v>
      </c>
      <c r="E6" s="36">
        <v>183</v>
      </c>
      <c r="F6" s="36">
        <v>184</v>
      </c>
      <c r="G6" s="36">
        <v>186</v>
      </c>
      <c r="H6" s="36"/>
      <c r="I6" s="36"/>
      <c r="J6" s="36"/>
      <c r="K6" s="37">
        <v>3</v>
      </c>
      <c r="L6" s="37">
        <v>553</v>
      </c>
      <c r="M6" s="38">
        <v>184.33333333333334</v>
      </c>
      <c r="N6" s="39">
        <v>5</v>
      </c>
      <c r="O6" s="40">
        <v>189.33333333333334</v>
      </c>
    </row>
    <row r="7" spans="1:17" x14ac:dyDescent="0.25">
      <c r="A7" s="32" t="s">
        <v>108</v>
      </c>
      <c r="B7" s="33" t="s">
        <v>37</v>
      </c>
      <c r="C7" s="34">
        <v>44070</v>
      </c>
      <c r="D7" s="35" t="s">
        <v>38</v>
      </c>
      <c r="E7" s="36">
        <v>187</v>
      </c>
      <c r="F7" s="36">
        <v>181</v>
      </c>
      <c r="G7" s="36">
        <v>189</v>
      </c>
      <c r="H7" s="36"/>
      <c r="I7" s="36"/>
      <c r="J7" s="36"/>
      <c r="K7" s="37">
        <v>3</v>
      </c>
      <c r="L7" s="37">
        <v>557</v>
      </c>
      <c r="M7" s="38">
        <v>185.66666666666666</v>
      </c>
      <c r="N7" s="39">
        <v>5</v>
      </c>
      <c r="O7" s="40">
        <v>190.66666666666666</v>
      </c>
    </row>
    <row r="10" spans="1:17" x14ac:dyDescent="0.25">
      <c r="K10" s="7">
        <f>SUM(K2:K9)</f>
        <v>18</v>
      </c>
      <c r="L10" s="7">
        <f>SUM(L2:L9)</f>
        <v>3274</v>
      </c>
      <c r="M10" s="13">
        <f>SUM(L10/K10)</f>
        <v>181.88888888888889</v>
      </c>
      <c r="N10" s="7">
        <f>SUM(N2:N9)</f>
        <v>29</v>
      </c>
      <c r="O10" s="13">
        <f>SUM(M10+N10)</f>
        <v>210.88888888888889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3:C3 E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4_8"/>
    <protectedRange algorithmName="SHA-512" hashValue="ON39YdpmFHfN9f47KpiRvqrKx0V9+erV1CNkpWzYhW/Qyc6aT8rEyCrvauWSYGZK2ia3o7vd3akF07acHAFpOA==" saltValue="yVW9XmDwTqEnmpSGai0KYg==" spinCount="100000" sqref="D6" name="Range1_1_2_8"/>
    <protectedRange algorithmName="SHA-512" hashValue="ON39YdpmFHfN9f47KpiRvqrKx0V9+erV1CNkpWzYhW/Qyc6aT8rEyCrvauWSYGZK2ia3o7vd3akF07acHAFpOA==" saltValue="yVW9XmDwTqEnmpSGai0KYg==" spinCount="100000" sqref="E7:J7 B7:C7" name="Range1_43"/>
    <protectedRange algorithmName="SHA-512" hashValue="ON39YdpmFHfN9f47KpiRvqrKx0V9+erV1CNkpWzYhW/Qyc6aT8rEyCrvauWSYGZK2ia3o7vd3akF07acHAFpOA==" saltValue="yVW9XmDwTqEnmpSGai0KYg==" spinCount="100000" sqref="D7" name="Range1_1_33"/>
  </protectedRanges>
  <conditionalFormatting sqref="G2">
    <cfRule type="top10" dxfId="655" priority="32" rank="1"/>
  </conditionalFormatting>
  <conditionalFormatting sqref="I2">
    <cfRule type="top10" dxfId="654" priority="35" rank="1"/>
  </conditionalFormatting>
  <conditionalFormatting sqref="J2">
    <cfRule type="top10" dxfId="653" priority="36" rank="1"/>
  </conditionalFormatting>
  <conditionalFormatting sqref="F2">
    <cfRule type="top10" dxfId="652" priority="33" rank="1"/>
  </conditionalFormatting>
  <conditionalFormatting sqref="H2">
    <cfRule type="top10" dxfId="651" priority="31" rank="1"/>
  </conditionalFormatting>
  <conditionalFormatting sqref="E2">
    <cfRule type="top10" dxfId="650" priority="34" rank="1"/>
  </conditionalFormatting>
  <conditionalFormatting sqref="E3">
    <cfRule type="top10" dxfId="649" priority="25" rank="1"/>
  </conditionalFormatting>
  <conditionalFormatting sqref="F3">
    <cfRule type="top10" dxfId="648" priority="26" rank="1"/>
  </conditionalFormatting>
  <conditionalFormatting sqref="G3">
    <cfRule type="top10" dxfId="647" priority="27" rank="1"/>
  </conditionalFormatting>
  <conditionalFormatting sqref="H3">
    <cfRule type="top10" dxfId="646" priority="28" rank="1"/>
  </conditionalFormatting>
  <conditionalFormatting sqref="I3">
    <cfRule type="top10" dxfId="645" priority="29" rank="1"/>
  </conditionalFormatting>
  <conditionalFormatting sqref="J3">
    <cfRule type="top10" dxfId="644" priority="30" rank="1"/>
  </conditionalFormatting>
  <conditionalFormatting sqref="E4">
    <cfRule type="top10" dxfId="643" priority="24" rank="1"/>
  </conditionalFormatting>
  <conditionalFormatting sqref="F4">
    <cfRule type="top10" dxfId="642" priority="23" rank="1"/>
  </conditionalFormatting>
  <conditionalFormatting sqref="G4">
    <cfRule type="top10" dxfId="641" priority="22" rank="1"/>
  </conditionalFormatting>
  <conditionalFormatting sqref="H4">
    <cfRule type="top10" dxfId="640" priority="21" rank="1"/>
  </conditionalFormatting>
  <conditionalFormatting sqref="I4">
    <cfRule type="top10" dxfId="639" priority="20" rank="1"/>
  </conditionalFormatting>
  <conditionalFormatting sqref="J4">
    <cfRule type="top10" dxfId="638" priority="19" rank="1"/>
  </conditionalFormatting>
  <conditionalFormatting sqref="E5">
    <cfRule type="top10" dxfId="637" priority="18" rank="1"/>
  </conditionalFormatting>
  <conditionalFormatting sqref="F5">
    <cfRule type="top10" dxfId="636" priority="17" rank="1"/>
  </conditionalFormatting>
  <conditionalFormatting sqref="G5">
    <cfRule type="top10" dxfId="635" priority="16" rank="1"/>
  </conditionalFormatting>
  <conditionalFormatting sqref="H5">
    <cfRule type="top10" dxfId="634" priority="15" rank="1"/>
  </conditionalFormatting>
  <conditionalFormatting sqref="I5">
    <cfRule type="top10" dxfId="633" priority="14" rank="1"/>
  </conditionalFormatting>
  <conditionalFormatting sqref="J5">
    <cfRule type="top10" dxfId="632" priority="13" rank="1"/>
  </conditionalFormatting>
  <conditionalFormatting sqref="E6">
    <cfRule type="top10" dxfId="631" priority="12" rank="1"/>
  </conditionalFormatting>
  <conditionalFormatting sqref="F6">
    <cfRule type="top10" dxfId="630" priority="11" rank="1"/>
  </conditionalFormatting>
  <conditionalFormatting sqref="G6">
    <cfRule type="top10" dxfId="629" priority="10" rank="1"/>
  </conditionalFormatting>
  <conditionalFormatting sqref="H6">
    <cfRule type="top10" dxfId="628" priority="9" rank="1"/>
  </conditionalFormatting>
  <conditionalFormatting sqref="I6">
    <cfRule type="top10" dxfId="627" priority="8" rank="1"/>
  </conditionalFormatting>
  <conditionalFormatting sqref="J6">
    <cfRule type="top10" dxfId="626" priority="7" rank="1"/>
  </conditionalFormatting>
  <conditionalFormatting sqref="E7">
    <cfRule type="top10" dxfId="625" priority="6" rank="1"/>
  </conditionalFormatting>
  <conditionalFormatting sqref="F7">
    <cfRule type="top10" dxfId="624" priority="5" rank="1"/>
  </conditionalFormatting>
  <conditionalFormatting sqref="G7">
    <cfRule type="top10" dxfId="623" priority="4" rank="1"/>
  </conditionalFormatting>
  <conditionalFormatting sqref="H7">
    <cfRule type="top10" dxfId="622" priority="3" rank="1"/>
  </conditionalFormatting>
  <conditionalFormatting sqref="I7">
    <cfRule type="top10" dxfId="621" priority="2" rank="1"/>
  </conditionalFormatting>
  <conditionalFormatting sqref="J7">
    <cfRule type="top10" dxfId="620" priority="1" rank="1"/>
  </conditionalFormatting>
  <hyperlinks>
    <hyperlink ref="Q1" location="'Kentucky Rankings'!A1" display="Back to Ranking" xr:uid="{EFC0AC3E-DB3E-4EAD-A5F9-00C647BCBC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8CDC-094B-4697-9FF4-A6AE03B79307}">
  <dimension ref="A1:Q6"/>
  <sheetViews>
    <sheetView workbookViewId="0">
      <selection activeCell="B17" sqref="B17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73</v>
      </c>
      <c r="C2" s="34">
        <v>44002</v>
      </c>
      <c r="D2" s="35" t="s">
        <v>71</v>
      </c>
      <c r="E2" s="36">
        <v>194</v>
      </c>
      <c r="F2" s="36">
        <v>192</v>
      </c>
      <c r="G2" s="36">
        <v>183</v>
      </c>
      <c r="H2" s="36">
        <v>193</v>
      </c>
      <c r="I2" s="36"/>
      <c r="J2" s="36"/>
      <c r="K2" s="37">
        <v>4</v>
      </c>
      <c r="L2" s="37">
        <v>762</v>
      </c>
      <c r="M2" s="38">
        <v>190.5</v>
      </c>
      <c r="N2" s="39">
        <v>2</v>
      </c>
      <c r="O2" s="40">
        <v>192.5</v>
      </c>
    </row>
    <row r="3" spans="1:17" x14ac:dyDescent="0.25">
      <c r="A3" s="32" t="s">
        <v>50</v>
      </c>
      <c r="B3" s="33" t="s">
        <v>73</v>
      </c>
      <c r="C3" s="34">
        <v>44030</v>
      </c>
      <c r="D3" s="35" t="s">
        <v>71</v>
      </c>
      <c r="E3" s="36">
        <v>181</v>
      </c>
      <c r="F3" s="36">
        <v>192</v>
      </c>
      <c r="G3" s="36">
        <v>194</v>
      </c>
      <c r="H3" s="36">
        <v>184</v>
      </c>
      <c r="I3" s="36"/>
      <c r="J3" s="36"/>
      <c r="K3" s="37">
        <v>4</v>
      </c>
      <c r="L3" s="37">
        <v>751</v>
      </c>
      <c r="M3" s="38">
        <v>187.75</v>
      </c>
      <c r="N3" s="39">
        <v>2</v>
      </c>
      <c r="O3" s="40">
        <v>189.75</v>
      </c>
    </row>
    <row r="6" spans="1:17" x14ac:dyDescent="0.25">
      <c r="K6" s="7">
        <f>SUM(K2:K5)</f>
        <v>8</v>
      </c>
      <c r="L6" s="7">
        <f>SUM(L2:L5)</f>
        <v>1513</v>
      </c>
      <c r="M6" s="13">
        <f>SUM(L6/K6)</f>
        <v>189.125</v>
      </c>
      <c r="N6" s="7">
        <f>SUM(N2:N5)</f>
        <v>4</v>
      </c>
      <c r="O6" s="13">
        <f>SUM(M6+N6)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2">
    <cfRule type="top10" dxfId="619" priority="13" rank="1"/>
  </conditionalFormatting>
  <conditionalFormatting sqref="F2">
    <cfRule type="top10" dxfId="618" priority="12" rank="1"/>
  </conditionalFormatting>
  <conditionalFormatting sqref="G2">
    <cfRule type="top10" dxfId="617" priority="11" rank="1"/>
  </conditionalFormatting>
  <conditionalFormatting sqref="H2">
    <cfRule type="top10" dxfId="616" priority="10" rank="1"/>
  </conditionalFormatting>
  <conditionalFormatting sqref="I2">
    <cfRule type="top10" dxfId="615" priority="8" rank="1"/>
  </conditionalFormatting>
  <conditionalFormatting sqref="J2">
    <cfRule type="top10" dxfId="614" priority="9" rank="1"/>
  </conditionalFormatting>
  <conditionalFormatting sqref="F3">
    <cfRule type="top10" dxfId="613" priority="5" rank="1"/>
  </conditionalFormatting>
  <conditionalFormatting sqref="I3">
    <cfRule type="top10" dxfId="612" priority="2" rank="1"/>
    <cfRule type="top10" dxfId="611" priority="7" rank="1"/>
  </conditionalFormatting>
  <conditionalFormatting sqref="E3">
    <cfRule type="top10" dxfId="610" priority="6" rank="1"/>
  </conditionalFormatting>
  <conditionalFormatting sqref="G3">
    <cfRule type="top10" dxfId="609" priority="4" rank="1"/>
  </conditionalFormatting>
  <conditionalFormatting sqref="H3">
    <cfRule type="top10" dxfId="608" priority="3" rank="1"/>
  </conditionalFormatting>
  <conditionalFormatting sqref="J3">
    <cfRule type="top10" dxfId="607" priority="1" rank="1"/>
  </conditionalFormatting>
  <hyperlinks>
    <hyperlink ref="Q1" location="'Kentucky Rankings'!A1" display="Back to Ranking" xr:uid="{0039DB44-739B-4BB5-9229-F6E9C0A5D9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CF2BA3-0E62-413B-A1FB-F1B51393FD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1467-5D50-42A1-844E-CD8497A79101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96</v>
      </c>
      <c r="C2" s="34">
        <v>44030</v>
      </c>
      <c r="D2" s="35" t="s">
        <v>71</v>
      </c>
      <c r="E2" s="36">
        <v>190</v>
      </c>
      <c r="F2" s="36">
        <v>191</v>
      </c>
      <c r="G2" s="36">
        <v>193</v>
      </c>
      <c r="H2" s="36">
        <v>198</v>
      </c>
      <c r="I2" s="36"/>
      <c r="J2" s="36"/>
      <c r="K2" s="37">
        <v>4</v>
      </c>
      <c r="L2" s="37">
        <v>772</v>
      </c>
      <c r="M2" s="38">
        <v>193</v>
      </c>
      <c r="N2" s="39">
        <v>2</v>
      </c>
      <c r="O2" s="40">
        <v>195</v>
      </c>
    </row>
    <row r="5" spans="1:17" x14ac:dyDescent="0.25">
      <c r="K5" s="7">
        <f>SUM(K2:K4)</f>
        <v>4</v>
      </c>
      <c r="L5" s="7">
        <f>SUM(L2:L4)</f>
        <v>772</v>
      </c>
      <c r="M5" s="13">
        <f>SUM(L5/K5)</f>
        <v>193</v>
      </c>
      <c r="N5" s="7">
        <f>SUM(N2:N4)</f>
        <v>2</v>
      </c>
      <c r="O5" s="13">
        <f>SUM(M5+N5)</f>
        <v>195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606" priority="5" rank="1"/>
  </conditionalFormatting>
  <conditionalFormatting sqref="I2">
    <cfRule type="top10" dxfId="605" priority="2" rank="1"/>
    <cfRule type="top10" dxfId="604" priority="7" rank="1"/>
  </conditionalFormatting>
  <conditionalFormatting sqref="E2">
    <cfRule type="top10" dxfId="603" priority="6" rank="1"/>
  </conditionalFormatting>
  <conditionalFormatting sqref="G2">
    <cfRule type="top10" dxfId="602" priority="4" rank="1"/>
  </conditionalFormatting>
  <conditionalFormatting sqref="H2">
    <cfRule type="top10" dxfId="601" priority="3" rank="1"/>
  </conditionalFormatting>
  <conditionalFormatting sqref="J2">
    <cfRule type="top10" dxfId="600" priority="1" rank="1"/>
  </conditionalFormatting>
  <hyperlinks>
    <hyperlink ref="Q1" location="'Kentucky Rankings'!A1" display="Back to Ranking" xr:uid="{EDF8CA04-4A75-4274-949D-29DB376B3C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685463-4260-4181-AF57-A5BEB29A6D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F91D-95A1-43F3-B210-3272E8D93C8E}">
  <dimension ref="A1:Q1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9.285156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25</v>
      </c>
      <c r="B2" s="33" t="s">
        <v>43</v>
      </c>
      <c r="C2" s="34">
        <v>43968</v>
      </c>
      <c r="D2" s="35" t="s">
        <v>45</v>
      </c>
      <c r="E2" s="36">
        <v>177</v>
      </c>
      <c r="F2" s="36">
        <v>176</v>
      </c>
      <c r="G2" s="36">
        <v>180</v>
      </c>
      <c r="H2" s="36">
        <v>142</v>
      </c>
      <c r="I2" s="36"/>
      <c r="J2" s="36"/>
      <c r="K2" s="37">
        <f t="shared" ref="K2" si="0">COUNT(E2:J2)</f>
        <v>4</v>
      </c>
      <c r="L2" s="37">
        <f t="shared" ref="L2" si="1">SUM(E2:J2)</f>
        <v>675</v>
      </c>
      <c r="M2" s="38">
        <f t="shared" ref="M2" si="2">IFERROR(L2/K2,0)</f>
        <v>168.75</v>
      </c>
      <c r="N2" s="39">
        <v>5</v>
      </c>
      <c r="O2" s="40">
        <f t="shared" ref="O2" si="3">SUM(M2+N2)</f>
        <v>173.75</v>
      </c>
    </row>
    <row r="3" spans="1:17" x14ac:dyDescent="0.25">
      <c r="A3" s="32" t="s">
        <v>26</v>
      </c>
      <c r="B3" s="33" t="s">
        <v>43</v>
      </c>
      <c r="C3" s="34">
        <v>43978</v>
      </c>
      <c r="D3" s="35" t="s">
        <v>51</v>
      </c>
      <c r="E3" s="36">
        <v>170</v>
      </c>
      <c r="F3" s="36">
        <v>161</v>
      </c>
      <c r="G3" s="36">
        <v>175</v>
      </c>
      <c r="H3" s="36">
        <v>170</v>
      </c>
      <c r="I3" s="36"/>
      <c r="J3" s="36"/>
      <c r="K3" s="37">
        <v>4</v>
      </c>
      <c r="L3" s="37">
        <v>676</v>
      </c>
      <c r="M3" s="38">
        <v>169</v>
      </c>
      <c r="N3" s="39">
        <v>5</v>
      </c>
      <c r="O3" s="40">
        <v>174</v>
      </c>
    </row>
    <row r="4" spans="1:17" x14ac:dyDescent="0.25">
      <c r="A4" s="32" t="s">
        <v>26</v>
      </c>
      <c r="B4" s="33" t="s">
        <v>43</v>
      </c>
      <c r="C4" s="34">
        <v>43989</v>
      </c>
      <c r="D4" s="35" t="s">
        <v>51</v>
      </c>
      <c r="E4" s="36">
        <v>175</v>
      </c>
      <c r="F4" s="36">
        <v>176</v>
      </c>
      <c r="G4" s="36">
        <v>161</v>
      </c>
      <c r="H4" s="36">
        <v>170</v>
      </c>
      <c r="I4" s="36"/>
      <c r="J4" s="36"/>
      <c r="K4" s="37">
        <v>4</v>
      </c>
      <c r="L4" s="37">
        <v>682</v>
      </c>
      <c r="M4" s="38">
        <v>170.5</v>
      </c>
      <c r="N4" s="39">
        <v>5</v>
      </c>
      <c r="O4" s="40">
        <v>175.5</v>
      </c>
    </row>
    <row r="5" spans="1:17" x14ac:dyDescent="0.25">
      <c r="A5" s="32" t="s">
        <v>26</v>
      </c>
      <c r="B5" s="33" t="s">
        <v>43</v>
      </c>
      <c r="C5" s="34">
        <v>44002</v>
      </c>
      <c r="D5" s="35" t="s">
        <v>71</v>
      </c>
      <c r="E5" s="36">
        <v>176</v>
      </c>
      <c r="F5" s="36">
        <v>162</v>
      </c>
      <c r="G5" s="36">
        <v>182</v>
      </c>
      <c r="H5" s="36">
        <v>167</v>
      </c>
      <c r="I5" s="36"/>
      <c r="J5" s="36"/>
      <c r="K5" s="37">
        <v>4</v>
      </c>
      <c r="L5" s="37">
        <v>687</v>
      </c>
      <c r="M5" s="38">
        <v>171.75</v>
      </c>
      <c r="N5" s="39">
        <v>6</v>
      </c>
      <c r="O5" s="40">
        <v>177.75</v>
      </c>
    </row>
    <row r="6" spans="1:17" x14ac:dyDescent="0.25">
      <c r="A6" s="32" t="s">
        <v>26</v>
      </c>
      <c r="B6" s="33" t="s">
        <v>43</v>
      </c>
      <c r="C6" s="34">
        <v>44006</v>
      </c>
      <c r="D6" s="35" t="s">
        <v>51</v>
      </c>
      <c r="E6" s="36">
        <v>175</v>
      </c>
      <c r="F6" s="36">
        <v>177</v>
      </c>
      <c r="G6" s="36">
        <v>180</v>
      </c>
      <c r="H6" s="36">
        <v>169</v>
      </c>
      <c r="I6" s="36"/>
      <c r="J6" s="36"/>
      <c r="K6" s="37">
        <v>4</v>
      </c>
      <c r="L6" s="37">
        <v>701</v>
      </c>
      <c r="M6" s="38">
        <v>175.25</v>
      </c>
      <c r="N6" s="39">
        <v>5</v>
      </c>
      <c r="O6" s="40">
        <v>180.25</v>
      </c>
    </row>
    <row r="7" spans="1:17" x14ac:dyDescent="0.25">
      <c r="A7" s="32" t="s">
        <v>26</v>
      </c>
      <c r="B7" s="33" t="s">
        <v>43</v>
      </c>
      <c r="C7" s="34">
        <v>44024</v>
      </c>
      <c r="D7" s="35" t="s">
        <v>51</v>
      </c>
      <c r="E7" s="36">
        <v>158</v>
      </c>
      <c r="F7" s="36">
        <v>183</v>
      </c>
      <c r="G7" s="36">
        <v>166</v>
      </c>
      <c r="H7" s="36">
        <v>167</v>
      </c>
      <c r="I7" s="36">
        <v>170</v>
      </c>
      <c r="J7" s="36">
        <v>176</v>
      </c>
      <c r="K7" s="37">
        <v>6</v>
      </c>
      <c r="L7" s="37">
        <v>1020</v>
      </c>
      <c r="M7" s="38">
        <v>170</v>
      </c>
      <c r="N7" s="39">
        <v>16</v>
      </c>
      <c r="O7" s="40">
        <v>186</v>
      </c>
    </row>
    <row r="8" spans="1:17" x14ac:dyDescent="0.25">
      <c r="A8" s="32" t="s">
        <v>26</v>
      </c>
      <c r="B8" s="33" t="s">
        <v>43</v>
      </c>
      <c r="C8" s="34">
        <v>44030</v>
      </c>
      <c r="D8" s="35" t="s">
        <v>71</v>
      </c>
      <c r="E8" s="36">
        <v>177</v>
      </c>
      <c r="F8" s="36">
        <v>184</v>
      </c>
      <c r="G8" s="36">
        <v>174</v>
      </c>
      <c r="H8" s="36">
        <v>0</v>
      </c>
      <c r="I8" s="36" t="s">
        <v>88</v>
      </c>
      <c r="J8" s="36"/>
      <c r="K8" s="37">
        <v>4</v>
      </c>
      <c r="L8" s="37">
        <v>535</v>
      </c>
      <c r="M8" s="38">
        <v>133.75</v>
      </c>
      <c r="N8" s="39">
        <v>5</v>
      </c>
      <c r="O8" s="40">
        <v>138.75</v>
      </c>
    </row>
    <row r="9" spans="1:17" x14ac:dyDescent="0.25">
      <c r="A9" s="32" t="s">
        <v>26</v>
      </c>
      <c r="B9" s="33" t="s">
        <v>43</v>
      </c>
      <c r="C9" s="34">
        <v>44052</v>
      </c>
      <c r="D9" s="35" t="s">
        <v>51</v>
      </c>
      <c r="E9" s="36">
        <v>174</v>
      </c>
      <c r="F9" s="36">
        <v>172</v>
      </c>
      <c r="G9" s="36">
        <v>171</v>
      </c>
      <c r="H9" s="36">
        <v>178</v>
      </c>
      <c r="I9" s="36"/>
      <c r="J9" s="36"/>
      <c r="K9" s="37">
        <v>4</v>
      </c>
      <c r="L9" s="37">
        <v>695</v>
      </c>
      <c r="M9" s="38">
        <v>173.75</v>
      </c>
      <c r="N9" s="39">
        <v>5</v>
      </c>
      <c r="O9" s="40">
        <v>178.75</v>
      </c>
    </row>
    <row r="11" spans="1:17" x14ac:dyDescent="0.25">
      <c r="K11" s="7">
        <f>SUM(K2:K10)</f>
        <v>34</v>
      </c>
      <c r="L11" s="7">
        <f>SUM(L2:L10)</f>
        <v>5671</v>
      </c>
      <c r="M11" s="13">
        <f>SUM(L11/K11)</f>
        <v>166.79411764705881</v>
      </c>
      <c r="N11" s="7">
        <f>SUM(N2:N10)</f>
        <v>52</v>
      </c>
      <c r="O11" s="13">
        <f>SUM(M11+N11)</f>
        <v>218.79411764705881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17"/>
    <protectedRange algorithmName="SHA-512" hashValue="ON39YdpmFHfN9f47KpiRvqrKx0V9+erV1CNkpWzYhW/Qyc6aT8rEyCrvauWSYGZK2ia3o7vd3akF07acHAFpOA==" saltValue="yVW9XmDwTqEnmpSGai0KYg==" spinCount="100000" sqref="E8:J8 B8:C8" name="Range1_27"/>
    <protectedRange algorithmName="SHA-512" hashValue="ON39YdpmFHfN9f47KpiRvqrKx0V9+erV1CNkpWzYhW/Qyc6aT8rEyCrvauWSYGZK2ia3o7vd3akF07acHAFpOA==" saltValue="yVW9XmDwTqEnmpSGai0KYg==" spinCount="100000" sqref="D8" name="Range1_1_22"/>
    <protectedRange algorithmName="SHA-512" hashValue="ON39YdpmFHfN9f47KpiRvqrKx0V9+erV1CNkpWzYhW/Qyc6aT8rEyCrvauWSYGZK2ia3o7vd3akF07acHAFpOA==" saltValue="yVW9XmDwTqEnmpSGai0KYg==" spinCount="100000" sqref="E9:J9 B9:C9" name="Range1_36"/>
    <protectedRange algorithmName="SHA-512" hashValue="ON39YdpmFHfN9f47KpiRvqrKx0V9+erV1CNkpWzYhW/Qyc6aT8rEyCrvauWSYGZK2ia3o7vd3akF07acHAFpOA==" saltValue="yVW9XmDwTqEnmpSGai0KYg==" spinCount="100000" sqref="D9" name="Range1_1_28"/>
  </protectedRanges>
  <conditionalFormatting sqref="E2">
    <cfRule type="top10" dxfId="599" priority="54" rank="1"/>
  </conditionalFormatting>
  <conditionalFormatting sqref="F2">
    <cfRule type="top10" dxfId="598" priority="53" rank="1"/>
  </conditionalFormatting>
  <conditionalFormatting sqref="G2">
    <cfRule type="top10" dxfId="597" priority="52" rank="1"/>
  </conditionalFormatting>
  <conditionalFormatting sqref="I2">
    <cfRule type="top10" dxfId="596" priority="49" rank="1"/>
  </conditionalFormatting>
  <conditionalFormatting sqref="H2">
    <cfRule type="top10" dxfId="595" priority="50" rank="1"/>
  </conditionalFormatting>
  <conditionalFormatting sqref="J2">
    <cfRule type="top10" dxfId="594" priority="51" rank="1"/>
  </conditionalFormatting>
  <conditionalFormatting sqref="I3">
    <cfRule type="top10" dxfId="593" priority="48" rank="1"/>
  </conditionalFormatting>
  <conditionalFormatting sqref="H3">
    <cfRule type="top10" dxfId="592" priority="44" rank="1"/>
  </conditionalFormatting>
  <conditionalFormatting sqref="J3">
    <cfRule type="top10" dxfId="591" priority="45" rank="1"/>
  </conditionalFormatting>
  <conditionalFormatting sqref="G3">
    <cfRule type="top10" dxfId="590" priority="47" rank="1"/>
  </conditionalFormatting>
  <conditionalFormatting sqref="F3">
    <cfRule type="top10" dxfId="589" priority="46" rank="1"/>
  </conditionalFormatting>
  <conditionalFormatting sqref="E3">
    <cfRule type="top10" dxfId="588" priority="43" rank="1"/>
  </conditionalFormatting>
  <conditionalFormatting sqref="I4">
    <cfRule type="top10" dxfId="587" priority="42" rank="1"/>
  </conditionalFormatting>
  <conditionalFormatting sqref="H4">
    <cfRule type="top10" dxfId="586" priority="38" rank="1"/>
  </conditionalFormatting>
  <conditionalFormatting sqref="J4">
    <cfRule type="top10" dxfId="585" priority="39" rank="1"/>
  </conditionalFormatting>
  <conditionalFormatting sqref="G4">
    <cfRule type="top10" dxfId="584" priority="41" rank="1"/>
  </conditionalFormatting>
  <conditionalFormatting sqref="F4">
    <cfRule type="top10" dxfId="583" priority="40" rank="1"/>
  </conditionalFormatting>
  <conditionalFormatting sqref="E4">
    <cfRule type="top10" dxfId="582" priority="37" rank="1"/>
  </conditionalFormatting>
  <conditionalFormatting sqref="E5">
    <cfRule type="top10" dxfId="581" priority="30" rank="1"/>
  </conditionalFormatting>
  <conditionalFormatting sqref="F5">
    <cfRule type="top10" dxfId="580" priority="29" rank="1"/>
  </conditionalFormatting>
  <conditionalFormatting sqref="G5">
    <cfRule type="top10" dxfId="579" priority="28" rank="1"/>
  </conditionalFormatting>
  <conditionalFormatting sqref="H5">
    <cfRule type="top10" dxfId="578" priority="27" rank="1"/>
  </conditionalFormatting>
  <conditionalFormatting sqref="I5">
    <cfRule type="top10" dxfId="577" priority="26" rank="1"/>
  </conditionalFormatting>
  <conditionalFormatting sqref="J5">
    <cfRule type="top10" dxfId="576" priority="25" rank="1"/>
  </conditionalFormatting>
  <conditionalFormatting sqref="E6">
    <cfRule type="top10" dxfId="575" priority="24" rank="1"/>
  </conditionalFormatting>
  <conditionalFormatting sqref="F6">
    <cfRule type="top10" dxfId="574" priority="23" rank="1"/>
  </conditionalFormatting>
  <conditionalFormatting sqref="G6">
    <cfRule type="top10" dxfId="573" priority="22" rank="1"/>
  </conditionalFormatting>
  <conditionalFormatting sqref="H6">
    <cfRule type="top10" dxfId="572" priority="21" rank="1"/>
  </conditionalFormatting>
  <conditionalFormatting sqref="I6">
    <cfRule type="top10" dxfId="571" priority="20" rank="1"/>
  </conditionalFormatting>
  <conditionalFormatting sqref="J6">
    <cfRule type="top10" dxfId="570" priority="19" rank="1"/>
  </conditionalFormatting>
  <conditionalFormatting sqref="I7">
    <cfRule type="top10" dxfId="569" priority="18" rank="1"/>
  </conditionalFormatting>
  <conditionalFormatting sqref="H7">
    <cfRule type="top10" dxfId="568" priority="14" rank="1"/>
  </conditionalFormatting>
  <conditionalFormatting sqref="J7">
    <cfRule type="top10" dxfId="567" priority="15" rank="1"/>
  </conditionalFormatting>
  <conditionalFormatting sqref="G7">
    <cfRule type="top10" dxfId="566" priority="17" rank="1"/>
  </conditionalFormatting>
  <conditionalFormatting sqref="F7">
    <cfRule type="top10" dxfId="565" priority="16" rank="1"/>
  </conditionalFormatting>
  <conditionalFormatting sqref="E7">
    <cfRule type="top10" dxfId="564" priority="13" rank="1"/>
  </conditionalFormatting>
  <conditionalFormatting sqref="E8">
    <cfRule type="top10" dxfId="563" priority="12" rank="1"/>
  </conditionalFormatting>
  <conditionalFormatting sqref="F8">
    <cfRule type="top10" dxfId="562" priority="11" rank="1"/>
  </conditionalFormatting>
  <conditionalFormatting sqref="G8">
    <cfRule type="top10" dxfId="561" priority="10" rank="1"/>
  </conditionalFormatting>
  <conditionalFormatting sqref="H8">
    <cfRule type="top10" dxfId="560" priority="9" rank="1"/>
  </conditionalFormatting>
  <conditionalFormatting sqref="I8">
    <cfRule type="top10" dxfId="559" priority="8" rank="1"/>
  </conditionalFormatting>
  <conditionalFormatting sqref="J8">
    <cfRule type="top10" dxfId="558" priority="7" rank="1"/>
  </conditionalFormatting>
  <conditionalFormatting sqref="E9">
    <cfRule type="top10" dxfId="557" priority="6" rank="1"/>
  </conditionalFormatting>
  <conditionalFormatting sqref="F9">
    <cfRule type="top10" dxfId="556" priority="5" rank="1"/>
  </conditionalFormatting>
  <conditionalFormatting sqref="G9">
    <cfRule type="top10" dxfId="555" priority="4" rank="1"/>
  </conditionalFormatting>
  <conditionalFormatting sqref="H9">
    <cfRule type="top10" dxfId="554" priority="3" rank="1"/>
  </conditionalFormatting>
  <conditionalFormatting sqref="I9">
    <cfRule type="top10" dxfId="553" priority="2" rank="1"/>
  </conditionalFormatting>
  <conditionalFormatting sqref="J9">
    <cfRule type="top10" dxfId="552" priority="1" rank="1"/>
  </conditionalFormatting>
  <dataValidations count="1">
    <dataValidation type="list" allowBlank="1" showInputMessage="1" showErrorMessage="1" sqref="B5" xr:uid="{BE0B5F9B-29F6-4828-910D-74A97ADCF0E2}">
      <formula1>$H$2:$H$119</formula1>
    </dataValidation>
  </dataValidations>
  <hyperlinks>
    <hyperlink ref="Q1" location="'Kentucky Rankings'!A1" display="Back to Ranking" xr:uid="{FD7461FA-9CA0-490F-8C97-38FEB12D5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8920F8-B77B-4049-A768-22B154834B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19" t="s">
        <v>26</v>
      </c>
      <c r="B2" s="20" t="s">
        <v>29</v>
      </c>
      <c r="C2" s="21">
        <v>43953</v>
      </c>
      <c r="D2" s="22" t="s">
        <v>28</v>
      </c>
      <c r="E2" s="23">
        <v>183</v>
      </c>
      <c r="F2" s="23">
        <v>170</v>
      </c>
      <c r="G2" s="23">
        <v>166</v>
      </c>
      <c r="H2" s="23"/>
      <c r="I2" s="23"/>
      <c r="J2" s="23"/>
      <c r="K2" s="24">
        <v>3</v>
      </c>
      <c r="L2" s="24">
        <v>519</v>
      </c>
      <c r="M2" s="25">
        <v>173</v>
      </c>
      <c r="N2" s="26">
        <v>6</v>
      </c>
      <c r="O2" s="27">
        <v>179</v>
      </c>
    </row>
    <row r="3" spans="1:17" x14ac:dyDescent="0.25">
      <c r="A3" s="32" t="s">
        <v>26</v>
      </c>
      <c r="B3" s="33" t="s">
        <v>29</v>
      </c>
      <c r="C3" s="34">
        <v>43972</v>
      </c>
      <c r="D3" s="35" t="s">
        <v>38</v>
      </c>
      <c r="E3" s="36">
        <v>186</v>
      </c>
      <c r="F3" s="36">
        <v>186</v>
      </c>
      <c r="G3" s="36">
        <v>179</v>
      </c>
      <c r="H3" s="36"/>
      <c r="I3" s="36"/>
      <c r="J3" s="36"/>
      <c r="K3" s="37">
        <v>3</v>
      </c>
      <c r="L3" s="37">
        <v>551</v>
      </c>
      <c r="M3" s="38">
        <f>SUM(L3/K3)</f>
        <v>183.66666666666666</v>
      </c>
      <c r="N3" s="39">
        <v>7</v>
      </c>
      <c r="O3" s="40">
        <f>SUM(M3+N3)</f>
        <v>190.66666666666666</v>
      </c>
    </row>
    <row r="4" spans="1:17" x14ac:dyDescent="0.25">
      <c r="A4" s="32" t="s">
        <v>25</v>
      </c>
      <c r="B4" s="33" t="s">
        <v>29</v>
      </c>
      <c r="C4" s="34">
        <v>44000</v>
      </c>
      <c r="D4" s="35" t="s">
        <v>38</v>
      </c>
      <c r="E4" s="36">
        <v>183</v>
      </c>
      <c r="F4" s="36">
        <v>181</v>
      </c>
      <c r="G4" s="36">
        <v>183</v>
      </c>
      <c r="H4" s="36"/>
      <c r="I4" s="36"/>
      <c r="J4" s="36"/>
      <c r="K4" s="37">
        <v>3</v>
      </c>
      <c r="L4" s="37">
        <v>547</v>
      </c>
      <c r="M4" s="38">
        <v>182.33333333333334</v>
      </c>
      <c r="N4" s="39">
        <v>11</v>
      </c>
      <c r="O4" s="40">
        <v>193.33333333333334</v>
      </c>
    </row>
    <row r="5" spans="1:17" x14ac:dyDescent="0.25">
      <c r="A5" s="32" t="s">
        <v>25</v>
      </c>
      <c r="B5" s="33" t="s">
        <v>29</v>
      </c>
      <c r="C5" s="34">
        <v>44014</v>
      </c>
      <c r="D5" s="35" t="s">
        <v>38</v>
      </c>
      <c r="E5" s="36">
        <v>183</v>
      </c>
      <c r="F5" s="36">
        <v>185</v>
      </c>
      <c r="G5" s="36">
        <v>177</v>
      </c>
      <c r="H5" s="36"/>
      <c r="I5" s="36"/>
      <c r="J5" s="36"/>
      <c r="K5" s="37">
        <v>3</v>
      </c>
      <c r="L5" s="37">
        <v>545</v>
      </c>
      <c r="M5" s="38">
        <v>181.66666666666666</v>
      </c>
      <c r="N5" s="39">
        <v>11</v>
      </c>
      <c r="O5" s="40">
        <v>192.66666666666666</v>
      </c>
    </row>
    <row r="6" spans="1:17" x14ac:dyDescent="0.25">
      <c r="A6" s="32" t="s">
        <v>26</v>
      </c>
      <c r="B6" s="33" t="s">
        <v>29</v>
      </c>
      <c r="C6" s="34">
        <v>44051</v>
      </c>
      <c r="D6" s="35" t="s">
        <v>38</v>
      </c>
      <c r="E6" s="36">
        <v>180.001</v>
      </c>
      <c r="F6" s="36">
        <v>175</v>
      </c>
      <c r="G6" s="36">
        <v>178</v>
      </c>
      <c r="H6" s="36"/>
      <c r="I6" s="36"/>
      <c r="J6" s="36"/>
      <c r="K6" s="37">
        <v>3</v>
      </c>
      <c r="L6" s="37">
        <v>533.00099999999998</v>
      </c>
      <c r="M6" s="38">
        <v>177.667</v>
      </c>
      <c r="N6" s="39">
        <v>9</v>
      </c>
      <c r="O6" s="40">
        <v>186.667</v>
      </c>
    </row>
    <row r="7" spans="1:17" x14ac:dyDescent="0.25">
      <c r="A7" s="32" t="s">
        <v>25</v>
      </c>
      <c r="B7" s="33" t="s">
        <v>29</v>
      </c>
      <c r="C7" s="34">
        <v>44070</v>
      </c>
      <c r="D7" s="35" t="s">
        <v>38</v>
      </c>
      <c r="E7" s="36">
        <v>180</v>
      </c>
      <c r="F7" s="36">
        <v>179</v>
      </c>
      <c r="G7" s="36">
        <v>168</v>
      </c>
      <c r="H7" s="36"/>
      <c r="I7" s="36"/>
      <c r="J7" s="36"/>
      <c r="K7" s="37">
        <v>3</v>
      </c>
      <c r="L7" s="37">
        <v>527</v>
      </c>
      <c r="M7" s="38">
        <v>175.66666666666666</v>
      </c>
      <c r="N7" s="39">
        <v>9</v>
      </c>
      <c r="O7" s="40">
        <v>184.66666666666666</v>
      </c>
    </row>
    <row r="8" spans="1:17" x14ac:dyDescent="0.25">
      <c r="A8" s="32" t="s">
        <v>25</v>
      </c>
      <c r="B8" s="33" t="s">
        <v>29</v>
      </c>
      <c r="C8" s="34">
        <v>44084</v>
      </c>
      <c r="D8" s="35" t="s">
        <v>38</v>
      </c>
      <c r="E8" s="36">
        <v>180</v>
      </c>
      <c r="F8" s="36">
        <v>177</v>
      </c>
      <c r="G8" s="36">
        <v>173</v>
      </c>
      <c r="H8" s="36"/>
      <c r="I8" s="36"/>
      <c r="J8" s="36"/>
      <c r="K8" s="37">
        <v>3</v>
      </c>
      <c r="L8" s="37">
        <v>530</v>
      </c>
      <c r="M8" s="38">
        <v>176.66666666666666</v>
      </c>
      <c r="N8" s="39">
        <v>6</v>
      </c>
      <c r="O8" s="40">
        <v>182.66666666666666</v>
      </c>
    </row>
    <row r="11" spans="1:17" x14ac:dyDescent="0.25">
      <c r="K11" s="7">
        <f>SUM(K2:K10)</f>
        <v>21</v>
      </c>
      <c r="L11" s="7">
        <f>SUM(L2:L10)</f>
        <v>3752.0010000000002</v>
      </c>
      <c r="M11" s="13">
        <f>SUM(L11/K11)</f>
        <v>178.66671428571431</v>
      </c>
      <c r="N11" s="7">
        <f>SUM(N2:N10)</f>
        <v>59</v>
      </c>
      <c r="O11" s="13">
        <f>SUM(M11+N11)</f>
        <v>237.66671428571431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3"/>
    <protectedRange algorithmName="SHA-512" hashValue="ON39YdpmFHfN9f47KpiRvqrKx0V9+erV1CNkpWzYhW/Qyc6aT8rEyCrvauWSYGZK2ia3o7vd3akF07acHAFpOA==" saltValue="yVW9XmDwTqEnmpSGai0KYg==" spinCount="100000" sqref="D5" name="Range1_1_3_3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44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E8:J8 B8:C8" name="Range1_6_2"/>
    <protectedRange algorithmName="SHA-512" hashValue="ON39YdpmFHfN9f47KpiRvqrKx0V9+erV1CNkpWzYhW/Qyc6aT8rEyCrvauWSYGZK2ia3o7vd3akF07acHAFpOA==" saltValue="yVW9XmDwTqEnmpSGai0KYg==" spinCount="100000" sqref="D8" name="Range1_1_4_1"/>
  </protectedRanges>
  <conditionalFormatting sqref="I2">
    <cfRule type="top10" dxfId="551" priority="42" rank="1"/>
  </conditionalFormatting>
  <conditionalFormatting sqref="H2">
    <cfRule type="top10" dxfId="550" priority="38" rank="1"/>
  </conditionalFormatting>
  <conditionalFormatting sqref="J2">
    <cfRule type="top10" dxfId="549" priority="39" rank="1"/>
  </conditionalFormatting>
  <conditionalFormatting sqref="G2">
    <cfRule type="top10" dxfId="548" priority="41" rank="1"/>
  </conditionalFormatting>
  <conditionalFormatting sqref="F2">
    <cfRule type="top10" dxfId="547" priority="40" rank="1"/>
  </conditionalFormatting>
  <conditionalFormatting sqref="E2">
    <cfRule type="top10" dxfId="546" priority="37" rank="1"/>
  </conditionalFormatting>
  <conditionalFormatting sqref="I3">
    <cfRule type="top10" dxfId="545" priority="31" rank="1"/>
  </conditionalFormatting>
  <conditionalFormatting sqref="H3">
    <cfRule type="top10" dxfId="544" priority="32" rank="1"/>
  </conditionalFormatting>
  <conditionalFormatting sqref="J3">
    <cfRule type="top10" dxfId="543" priority="33" rank="1"/>
  </conditionalFormatting>
  <conditionalFormatting sqref="G3">
    <cfRule type="top10" dxfId="542" priority="34" rank="1"/>
  </conditionalFormatting>
  <conditionalFormatting sqref="F3">
    <cfRule type="top10" dxfId="541" priority="35" rank="1"/>
  </conditionalFormatting>
  <conditionalFormatting sqref="E3">
    <cfRule type="top10" dxfId="540" priority="36" rank="1"/>
  </conditionalFormatting>
  <conditionalFormatting sqref="I4">
    <cfRule type="top10" dxfId="539" priority="30" rank="1"/>
  </conditionalFormatting>
  <conditionalFormatting sqref="H4">
    <cfRule type="top10" dxfId="538" priority="26" rank="1"/>
  </conditionalFormatting>
  <conditionalFormatting sqref="J4">
    <cfRule type="top10" dxfId="537" priority="27" rank="1"/>
  </conditionalFormatting>
  <conditionalFormatting sqref="G4">
    <cfRule type="top10" dxfId="536" priority="29" rank="1"/>
  </conditionalFormatting>
  <conditionalFormatting sqref="F4">
    <cfRule type="top10" dxfId="535" priority="28" rank="1"/>
  </conditionalFormatting>
  <conditionalFormatting sqref="E4">
    <cfRule type="top10" dxfId="534" priority="25" rank="1"/>
  </conditionalFormatting>
  <conditionalFormatting sqref="I5">
    <cfRule type="top10" dxfId="533" priority="24" rank="1"/>
  </conditionalFormatting>
  <conditionalFormatting sqref="H5">
    <cfRule type="top10" dxfId="532" priority="20" rank="1"/>
  </conditionalFormatting>
  <conditionalFormatting sqref="J5">
    <cfRule type="top10" dxfId="531" priority="21" rank="1"/>
  </conditionalFormatting>
  <conditionalFormatting sqref="G5">
    <cfRule type="top10" dxfId="530" priority="23" rank="1"/>
  </conditionalFormatting>
  <conditionalFormatting sqref="F5">
    <cfRule type="top10" dxfId="529" priority="22" rank="1"/>
  </conditionalFormatting>
  <conditionalFormatting sqref="E5">
    <cfRule type="top10" dxfId="528" priority="19" rank="1"/>
  </conditionalFormatting>
  <conditionalFormatting sqref="E6">
    <cfRule type="top10" dxfId="527" priority="18" rank="1"/>
  </conditionalFormatting>
  <conditionalFormatting sqref="F6">
    <cfRule type="top10" dxfId="526" priority="17" rank="1"/>
  </conditionalFormatting>
  <conditionalFormatting sqref="G6">
    <cfRule type="top10" dxfId="525" priority="16" rank="1"/>
  </conditionalFormatting>
  <conditionalFormatting sqref="H6">
    <cfRule type="top10" dxfId="524" priority="15" rank="1"/>
  </conditionalFormatting>
  <conditionalFormatting sqref="I6">
    <cfRule type="top10" dxfId="523" priority="14" rank="1"/>
  </conditionalFormatting>
  <conditionalFormatting sqref="J6">
    <cfRule type="top10" dxfId="522" priority="13" rank="1"/>
  </conditionalFormatting>
  <conditionalFormatting sqref="I7">
    <cfRule type="top10" dxfId="521" priority="12" rank="1"/>
  </conditionalFormatting>
  <conditionalFormatting sqref="H7">
    <cfRule type="top10" dxfId="520" priority="8" rank="1"/>
  </conditionalFormatting>
  <conditionalFormatting sqref="J7">
    <cfRule type="top10" dxfId="519" priority="9" rank="1"/>
  </conditionalFormatting>
  <conditionalFormatting sqref="G7">
    <cfRule type="top10" dxfId="518" priority="11" rank="1"/>
  </conditionalFormatting>
  <conditionalFormatting sqref="F7">
    <cfRule type="top10" dxfId="517" priority="10" rank="1"/>
  </conditionalFormatting>
  <conditionalFormatting sqref="E7">
    <cfRule type="top10" dxfId="516" priority="7" rank="1"/>
  </conditionalFormatting>
  <conditionalFormatting sqref="I8">
    <cfRule type="top10" dxfId="515" priority="6" rank="1"/>
  </conditionalFormatting>
  <conditionalFormatting sqref="H8">
    <cfRule type="top10" dxfId="514" priority="2" rank="1"/>
  </conditionalFormatting>
  <conditionalFormatting sqref="J8">
    <cfRule type="top10" dxfId="513" priority="3" rank="1"/>
  </conditionalFormatting>
  <conditionalFormatting sqref="G8">
    <cfRule type="top10" dxfId="512" priority="5" rank="1"/>
  </conditionalFormatting>
  <conditionalFormatting sqref="F8">
    <cfRule type="top10" dxfId="511" priority="4" rank="1"/>
  </conditionalFormatting>
  <conditionalFormatting sqref="E8">
    <cfRule type="top10" dxfId="510" priority="1" rank="1"/>
  </conditionalFormatting>
  <hyperlinks>
    <hyperlink ref="Q1" location="'Kentucky Rankings'!A1" display="Back to Ranking" xr:uid="{6A5FB0CC-6CFE-4BAE-9E16-AE1B73D95E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0CAF-E82D-43C8-B703-183316FD858C}">
  <dimension ref="A1:Q8"/>
  <sheetViews>
    <sheetView workbookViewId="0">
      <selection activeCell="A5" sqref="A5:O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33</v>
      </c>
      <c r="B2" s="45" t="s">
        <v>82</v>
      </c>
      <c r="C2" s="34">
        <v>44002</v>
      </c>
      <c r="D2" s="35" t="s">
        <v>71</v>
      </c>
      <c r="E2" s="36">
        <v>189</v>
      </c>
      <c r="F2" s="36">
        <v>191</v>
      </c>
      <c r="G2" s="36">
        <v>196</v>
      </c>
      <c r="H2" s="36">
        <v>193</v>
      </c>
      <c r="I2" s="36"/>
      <c r="J2" s="36"/>
      <c r="K2" s="37">
        <v>4</v>
      </c>
      <c r="L2" s="37">
        <v>769</v>
      </c>
      <c r="M2" s="38">
        <v>192.25</v>
      </c>
      <c r="N2" s="39">
        <v>13</v>
      </c>
      <c r="O2" s="40">
        <v>205.25</v>
      </c>
    </row>
    <row r="3" spans="1:17" x14ac:dyDescent="0.25">
      <c r="A3" s="32" t="s">
        <v>33</v>
      </c>
      <c r="B3" s="33" t="s">
        <v>82</v>
      </c>
      <c r="C3" s="34">
        <v>44030</v>
      </c>
      <c r="D3" s="35" t="s">
        <v>71</v>
      </c>
      <c r="E3" s="36">
        <v>192</v>
      </c>
      <c r="F3" s="36">
        <v>192</v>
      </c>
      <c r="G3" s="36">
        <v>186</v>
      </c>
      <c r="H3" s="36">
        <v>195</v>
      </c>
      <c r="I3" s="36"/>
      <c r="J3" s="36"/>
      <c r="K3" s="37">
        <v>4</v>
      </c>
      <c r="L3" s="37">
        <v>765</v>
      </c>
      <c r="M3" s="38">
        <v>191.25</v>
      </c>
      <c r="N3" s="39">
        <v>9</v>
      </c>
      <c r="O3" s="40">
        <v>200.25</v>
      </c>
    </row>
    <row r="4" spans="1:17" x14ac:dyDescent="0.25">
      <c r="A4" s="32" t="s">
        <v>33</v>
      </c>
      <c r="B4" s="33" t="s">
        <v>82</v>
      </c>
      <c r="C4" s="34">
        <v>44052</v>
      </c>
      <c r="D4" s="35" t="s">
        <v>51</v>
      </c>
      <c r="E4" s="36">
        <v>193</v>
      </c>
      <c r="F4" s="36">
        <v>192</v>
      </c>
      <c r="G4" s="36">
        <v>191</v>
      </c>
      <c r="H4" s="36">
        <v>192</v>
      </c>
      <c r="I4" s="36"/>
      <c r="J4" s="36"/>
      <c r="K4" s="37">
        <v>4</v>
      </c>
      <c r="L4" s="37">
        <v>768</v>
      </c>
      <c r="M4" s="38">
        <v>192</v>
      </c>
      <c r="N4" s="39">
        <v>8</v>
      </c>
      <c r="O4" s="40">
        <v>200</v>
      </c>
    </row>
    <row r="5" spans="1:17" x14ac:dyDescent="0.25">
      <c r="A5" s="32" t="s">
        <v>33</v>
      </c>
      <c r="B5" s="33" t="s">
        <v>82</v>
      </c>
      <c r="C5" s="34">
        <v>44087</v>
      </c>
      <c r="D5" s="35" t="s">
        <v>51</v>
      </c>
      <c r="E5" s="36">
        <v>194</v>
      </c>
      <c r="F5" s="36">
        <v>191</v>
      </c>
      <c r="G5" s="36">
        <v>194</v>
      </c>
      <c r="H5" s="36">
        <v>195</v>
      </c>
      <c r="I5" s="36"/>
      <c r="J5" s="36"/>
      <c r="K5" s="37">
        <v>4</v>
      </c>
      <c r="L5" s="37">
        <v>774</v>
      </c>
      <c r="M5" s="38">
        <v>193.5</v>
      </c>
      <c r="N5" s="39">
        <v>4</v>
      </c>
      <c r="O5" s="40">
        <v>197.5</v>
      </c>
    </row>
    <row r="8" spans="1:17" x14ac:dyDescent="0.25">
      <c r="K8" s="7">
        <f>SUM(K2:K7)</f>
        <v>16</v>
      </c>
      <c r="L8" s="7">
        <f>SUM(L2:L7)</f>
        <v>3076</v>
      </c>
      <c r="M8" s="13">
        <f>SUM(L8/K8)</f>
        <v>192.25</v>
      </c>
      <c r="N8" s="7">
        <f>SUM(N2:N7)</f>
        <v>34</v>
      </c>
      <c r="O8" s="13">
        <f>SUM(M8+N8)</f>
        <v>226.25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C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53"/>
    <protectedRange algorithmName="SHA-512" hashValue="ON39YdpmFHfN9f47KpiRvqrKx0V9+erV1CNkpWzYhW/Qyc6aT8rEyCrvauWSYGZK2ia3o7vd3akF07acHAFpOA==" saltValue="yVW9XmDwTqEnmpSGai0KYg==" spinCount="100000" sqref="D5" name="Range1_1_41"/>
  </protectedRanges>
  <conditionalFormatting sqref="F2">
    <cfRule type="top10" dxfId="509" priority="24" rank="1"/>
  </conditionalFormatting>
  <conditionalFormatting sqref="G2">
    <cfRule type="top10" dxfId="508" priority="23" rank="1"/>
  </conditionalFormatting>
  <conditionalFormatting sqref="H2">
    <cfRule type="top10" dxfId="507" priority="22" rank="1"/>
  </conditionalFormatting>
  <conditionalFormatting sqref="I2">
    <cfRule type="top10" dxfId="506" priority="21" rank="1"/>
  </conditionalFormatting>
  <conditionalFormatting sqref="J2">
    <cfRule type="top10" dxfId="505" priority="20" rank="1"/>
  </conditionalFormatting>
  <conditionalFormatting sqref="E2">
    <cfRule type="top10" dxfId="504" priority="19" rank="1"/>
  </conditionalFormatting>
  <conditionalFormatting sqref="F3">
    <cfRule type="top10" dxfId="503" priority="18" rank="1"/>
  </conditionalFormatting>
  <conditionalFormatting sqref="G3">
    <cfRule type="top10" dxfId="502" priority="17" rank="1"/>
  </conditionalFormatting>
  <conditionalFormatting sqref="H3">
    <cfRule type="top10" dxfId="501" priority="16" rank="1"/>
  </conditionalFormatting>
  <conditionalFormatting sqref="I3">
    <cfRule type="top10" dxfId="500" priority="15" rank="1"/>
  </conditionalFormatting>
  <conditionalFormatting sqref="J3">
    <cfRule type="top10" dxfId="499" priority="14" rank="1"/>
  </conditionalFormatting>
  <conditionalFormatting sqref="E3">
    <cfRule type="top10" dxfId="498" priority="13" rank="1"/>
  </conditionalFormatting>
  <conditionalFormatting sqref="F4">
    <cfRule type="top10" dxfId="497" priority="12" rank="1"/>
  </conditionalFormatting>
  <conditionalFormatting sqref="G4">
    <cfRule type="top10" dxfId="496" priority="11" rank="1"/>
  </conditionalFormatting>
  <conditionalFormatting sqref="H4">
    <cfRule type="top10" dxfId="495" priority="10" rank="1"/>
  </conditionalFormatting>
  <conditionalFormatting sqref="I4">
    <cfRule type="top10" dxfId="494" priority="9" rank="1"/>
  </conditionalFormatting>
  <conditionalFormatting sqref="J4">
    <cfRule type="top10" dxfId="493" priority="8" rank="1"/>
  </conditionalFormatting>
  <conditionalFormatting sqref="E4">
    <cfRule type="top10" dxfId="492" priority="7" rank="1"/>
  </conditionalFormatting>
  <conditionalFormatting sqref="F5">
    <cfRule type="top10" dxfId="491" priority="6" rank="1"/>
  </conditionalFormatting>
  <conditionalFormatting sqref="G5">
    <cfRule type="top10" dxfId="490" priority="5" rank="1"/>
  </conditionalFormatting>
  <conditionalFormatting sqref="H5">
    <cfRule type="top10" dxfId="489" priority="4" rank="1"/>
  </conditionalFormatting>
  <conditionalFormatting sqref="I5">
    <cfRule type="top10" dxfId="488" priority="3" rank="1"/>
  </conditionalFormatting>
  <conditionalFormatting sqref="J5">
    <cfRule type="top10" dxfId="487" priority="2" rank="1"/>
  </conditionalFormatting>
  <conditionalFormatting sqref="E5">
    <cfRule type="top10" dxfId="486" priority="1" rank="1"/>
  </conditionalFormatting>
  <hyperlinks>
    <hyperlink ref="Q1" location="'Kentucky Rankings'!A1" display="Back to Ranking" xr:uid="{1DA32C79-E756-44DD-A0A7-3C11E491A7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CAA23C-CEB6-4A51-AD8E-40B5E60B59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BD9A-15A5-4191-B064-BE5CFA9C7AE0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86</v>
      </c>
      <c r="C2" s="34">
        <v>44024</v>
      </c>
      <c r="D2" s="35" t="s">
        <v>51</v>
      </c>
      <c r="E2" s="36">
        <v>190</v>
      </c>
      <c r="F2" s="36">
        <v>193</v>
      </c>
      <c r="G2" s="36">
        <v>193</v>
      </c>
      <c r="H2" s="36">
        <v>172</v>
      </c>
      <c r="I2" s="36">
        <v>183</v>
      </c>
      <c r="J2" s="36">
        <v>187</v>
      </c>
      <c r="K2" s="37">
        <v>6</v>
      </c>
      <c r="L2" s="37">
        <v>1118</v>
      </c>
      <c r="M2" s="38">
        <v>186.33333333333334</v>
      </c>
      <c r="N2" s="39">
        <v>4</v>
      </c>
      <c r="O2" s="40">
        <v>190.33333333333334</v>
      </c>
    </row>
    <row r="5" spans="1:17" x14ac:dyDescent="0.25">
      <c r="K5" s="7">
        <f>SUM(K2:K4)</f>
        <v>6</v>
      </c>
      <c r="L5" s="7">
        <f>SUM(L2:L4)</f>
        <v>1118</v>
      </c>
      <c r="M5" s="13">
        <f>SUM(L5/K5)</f>
        <v>186.33333333333334</v>
      </c>
      <c r="N5" s="7">
        <f>SUM(N2:N4)</f>
        <v>4</v>
      </c>
      <c r="O5" s="13">
        <f>SUM(M5+N5)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E2">
    <cfRule type="top10" dxfId="485" priority="6" rank="1"/>
  </conditionalFormatting>
  <conditionalFormatting sqref="F2">
    <cfRule type="top10" dxfId="484" priority="5" rank="1"/>
  </conditionalFormatting>
  <conditionalFormatting sqref="G2">
    <cfRule type="top10" dxfId="483" priority="4" rank="1"/>
  </conditionalFormatting>
  <conditionalFormatting sqref="H2">
    <cfRule type="top10" dxfId="482" priority="3" rank="1"/>
  </conditionalFormatting>
  <conditionalFormatting sqref="I2">
    <cfRule type="top10" dxfId="481" priority="1" rank="1"/>
  </conditionalFormatting>
  <conditionalFormatting sqref="J2">
    <cfRule type="top10" dxfId="480" priority="2" rank="1"/>
  </conditionalFormatting>
  <hyperlinks>
    <hyperlink ref="Q1" location="'Kentucky Rankings'!A1" display="Back to Ranking" xr:uid="{689760E5-6F24-4A24-A17E-C41BCA66F6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651A45-83DB-439D-9C0C-093EBAFB63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5D75-5486-4B49-80F1-9EB04796A6ED}">
  <dimension ref="A1:Q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54</v>
      </c>
      <c r="C2" s="34">
        <v>43978</v>
      </c>
      <c r="D2" s="35" t="s">
        <v>51</v>
      </c>
      <c r="E2" s="36">
        <v>194</v>
      </c>
      <c r="F2" s="36">
        <v>198</v>
      </c>
      <c r="G2" s="36">
        <v>197</v>
      </c>
      <c r="H2" s="36">
        <v>196</v>
      </c>
      <c r="I2" s="36"/>
      <c r="J2" s="36"/>
      <c r="K2" s="37">
        <v>4</v>
      </c>
      <c r="L2" s="37">
        <v>785</v>
      </c>
      <c r="M2" s="38">
        <v>196.25</v>
      </c>
      <c r="N2" s="39">
        <v>13</v>
      </c>
      <c r="O2" s="40">
        <v>209.25</v>
      </c>
    </row>
    <row r="3" spans="1:17" x14ac:dyDescent="0.25">
      <c r="A3" s="32" t="s">
        <v>56</v>
      </c>
      <c r="B3" s="33" t="s">
        <v>54</v>
      </c>
      <c r="C3" s="34">
        <v>44024</v>
      </c>
      <c r="D3" s="35" t="s">
        <v>51</v>
      </c>
      <c r="E3" s="36">
        <v>198</v>
      </c>
      <c r="F3" s="36">
        <v>194</v>
      </c>
      <c r="G3" s="36">
        <v>198</v>
      </c>
      <c r="H3" s="36">
        <v>197</v>
      </c>
      <c r="I3" s="36">
        <v>198</v>
      </c>
      <c r="J3" s="36">
        <v>198</v>
      </c>
      <c r="K3" s="37">
        <v>6</v>
      </c>
      <c r="L3" s="37">
        <v>1183</v>
      </c>
      <c r="M3" s="38">
        <v>197.16666666666666</v>
      </c>
      <c r="N3" s="39">
        <v>30</v>
      </c>
      <c r="O3" s="40">
        <v>227.16666666666666</v>
      </c>
    </row>
    <row r="4" spans="1:17" x14ac:dyDescent="0.25">
      <c r="A4" s="32" t="s">
        <v>56</v>
      </c>
      <c r="B4" s="33" t="s">
        <v>54</v>
      </c>
      <c r="C4" s="34">
        <v>44030</v>
      </c>
      <c r="D4" s="35" t="s">
        <v>71</v>
      </c>
      <c r="E4" s="36">
        <v>199</v>
      </c>
      <c r="F4" s="36">
        <v>195</v>
      </c>
      <c r="G4" s="36">
        <v>198</v>
      </c>
      <c r="H4" s="36">
        <v>199</v>
      </c>
      <c r="I4" s="36"/>
      <c r="J4" s="36"/>
      <c r="K4" s="37">
        <v>4</v>
      </c>
      <c r="L4" s="37">
        <v>791</v>
      </c>
      <c r="M4" s="38">
        <v>197.75</v>
      </c>
      <c r="N4" s="39">
        <v>11</v>
      </c>
      <c r="O4" s="40">
        <v>208.75</v>
      </c>
    </row>
    <row r="5" spans="1:17" x14ac:dyDescent="0.25">
      <c r="A5" s="32" t="s">
        <v>56</v>
      </c>
      <c r="B5" s="33" t="s">
        <v>54</v>
      </c>
      <c r="C5" s="34">
        <v>44052</v>
      </c>
      <c r="D5" s="35" t="s">
        <v>51</v>
      </c>
      <c r="E5" s="36">
        <v>199</v>
      </c>
      <c r="F5" s="36">
        <v>194</v>
      </c>
      <c r="G5" s="36">
        <v>198</v>
      </c>
      <c r="H5" s="36">
        <v>198</v>
      </c>
      <c r="I5" s="36"/>
      <c r="J5" s="36"/>
      <c r="K5" s="37">
        <v>4</v>
      </c>
      <c r="L5" s="37">
        <v>789</v>
      </c>
      <c r="M5" s="38">
        <v>197.25</v>
      </c>
      <c r="N5" s="39">
        <v>13</v>
      </c>
      <c r="O5" s="40">
        <v>210.25</v>
      </c>
    </row>
    <row r="6" spans="1:17" x14ac:dyDescent="0.25">
      <c r="A6" s="32" t="s">
        <v>56</v>
      </c>
      <c r="B6" s="33" t="s">
        <v>54</v>
      </c>
      <c r="C6" s="34">
        <v>44069</v>
      </c>
      <c r="D6" s="35" t="s">
        <v>51</v>
      </c>
      <c r="E6" s="36">
        <v>197</v>
      </c>
      <c r="F6" s="36">
        <v>195</v>
      </c>
      <c r="G6" s="36">
        <v>197</v>
      </c>
      <c r="H6" s="36">
        <v>199</v>
      </c>
      <c r="I6" s="36"/>
      <c r="J6" s="36"/>
      <c r="K6" s="37">
        <v>4</v>
      </c>
      <c r="L6" s="37">
        <v>788</v>
      </c>
      <c r="M6" s="38">
        <v>197</v>
      </c>
      <c r="N6" s="39">
        <v>5</v>
      </c>
      <c r="O6" s="40">
        <v>202</v>
      </c>
    </row>
    <row r="9" spans="1:17" x14ac:dyDescent="0.25">
      <c r="K9" s="7">
        <f>SUM(K2:K8)</f>
        <v>22</v>
      </c>
      <c r="L9" s="7">
        <f>SUM(L2:L8)</f>
        <v>4336</v>
      </c>
      <c r="M9" s="13">
        <f>SUM(L9/K9)</f>
        <v>197.09090909090909</v>
      </c>
      <c r="N9" s="7">
        <f>SUM(N2:N8)</f>
        <v>72</v>
      </c>
      <c r="O9" s="13">
        <f>SUM(M9+N9)</f>
        <v>269.09090909090912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38"/>
    <protectedRange algorithmName="SHA-512" hashValue="ON39YdpmFHfN9f47KpiRvqrKx0V9+erV1CNkpWzYhW/Qyc6aT8rEyCrvauWSYGZK2ia3o7vd3akF07acHAFpOA==" saltValue="yVW9XmDwTqEnmpSGai0KYg==" spinCount="100000" sqref="D6" name="Range1_1_29"/>
  </protectedRanges>
  <conditionalFormatting sqref="E2">
    <cfRule type="top10" dxfId="479" priority="30" rank="1"/>
  </conditionalFormatting>
  <conditionalFormatting sqref="F2">
    <cfRule type="top10" dxfId="478" priority="29" rank="1"/>
  </conditionalFormatting>
  <conditionalFormatting sqref="G2">
    <cfRule type="top10" dxfId="477" priority="28" rank="1"/>
  </conditionalFormatting>
  <conditionalFormatting sqref="H2">
    <cfRule type="top10" dxfId="476" priority="27" rank="1"/>
  </conditionalFormatting>
  <conditionalFormatting sqref="I2">
    <cfRule type="top10" dxfId="475" priority="26" rank="1"/>
  </conditionalFormatting>
  <conditionalFormatting sqref="J2">
    <cfRule type="top10" dxfId="474" priority="25" rank="1"/>
  </conditionalFormatting>
  <conditionalFormatting sqref="J3">
    <cfRule type="top10" dxfId="473" priority="19" rank="1"/>
  </conditionalFormatting>
  <conditionalFormatting sqref="I3">
    <cfRule type="top10" dxfId="472" priority="20" rank="1"/>
  </conditionalFormatting>
  <conditionalFormatting sqref="H3">
    <cfRule type="top10" dxfId="471" priority="21" rank="1"/>
  </conditionalFormatting>
  <conditionalFormatting sqref="G3">
    <cfRule type="top10" dxfId="470" priority="22" rank="1"/>
  </conditionalFormatting>
  <conditionalFormatting sqref="F3">
    <cfRule type="top10" dxfId="469" priority="23" rank="1"/>
  </conditionalFormatting>
  <conditionalFormatting sqref="E3">
    <cfRule type="top10" dxfId="468" priority="24" rank="1"/>
  </conditionalFormatting>
  <conditionalFormatting sqref="I4">
    <cfRule type="top10" dxfId="467" priority="15" rank="1"/>
  </conditionalFormatting>
  <conditionalFormatting sqref="H4">
    <cfRule type="top10" dxfId="466" priority="16" rank="1"/>
  </conditionalFormatting>
  <conditionalFormatting sqref="G4">
    <cfRule type="top10" dxfId="465" priority="17" rank="1"/>
  </conditionalFormatting>
  <conditionalFormatting sqref="F4">
    <cfRule type="top10" dxfId="464" priority="18" rank="1"/>
  </conditionalFormatting>
  <conditionalFormatting sqref="E4">
    <cfRule type="top10" dxfId="463" priority="14" rank="1"/>
  </conditionalFormatting>
  <conditionalFormatting sqref="J4">
    <cfRule type="top10" dxfId="462" priority="13" rank="1"/>
  </conditionalFormatting>
  <conditionalFormatting sqref="I5">
    <cfRule type="top10" dxfId="461" priority="9" rank="1"/>
  </conditionalFormatting>
  <conditionalFormatting sqref="H5">
    <cfRule type="top10" dxfId="460" priority="10" rank="1"/>
  </conditionalFormatting>
  <conditionalFormatting sqref="G5">
    <cfRule type="top10" dxfId="459" priority="11" rank="1"/>
  </conditionalFormatting>
  <conditionalFormatting sqref="F5">
    <cfRule type="top10" dxfId="458" priority="12" rank="1"/>
  </conditionalFormatting>
  <conditionalFormatting sqref="E5">
    <cfRule type="top10" dxfId="457" priority="8" rank="1"/>
  </conditionalFormatting>
  <conditionalFormatting sqref="J5">
    <cfRule type="top10" dxfId="456" priority="7" rank="1"/>
  </conditionalFormatting>
  <conditionalFormatting sqref="I6">
    <cfRule type="top10" dxfId="455" priority="3" rank="1"/>
  </conditionalFormatting>
  <conditionalFormatting sqref="H6">
    <cfRule type="top10" dxfId="454" priority="4" rank="1"/>
  </conditionalFormatting>
  <conditionalFormatting sqref="G6">
    <cfRule type="top10" dxfId="453" priority="5" rank="1"/>
  </conditionalFormatting>
  <conditionalFormatting sqref="F6">
    <cfRule type="top10" dxfId="452" priority="6" rank="1"/>
  </conditionalFormatting>
  <conditionalFormatting sqref="E6">
    <cfRule type="top10" dxfId="451" priority="2" rank="1"/>
  </conditionalFormatting>
  <conditionalFormatting sqref="J6">
    <cfRule type="top10" dxfId="450" priority="1" rank="1"/>
  </conditionalFormatting>
  <hyperlinks>
    <hyperlink ref="Q1" location="'Kentucky Rankings'!A1" display="Back to Ranking" xr:uid="{9C1F599D-8C34-4720-8C35-C754FAC298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57C632-F405-4A12-BFEA-677742EA0E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39D9-C296-45BC-A1D1-2F4444D174BA}">
  <dimension ref="A1:Q19"/>
  <sheetViews>
    <sheetView workbookViewId="0">
      <selection activeCell="D21" sqref="D2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55</v>
      </c>
      <c r="C2" s="34">
        <v>43978</v>
      </c>
      <c r="D2" s="35" t="s">
        <v>51</v>
      </c>
      <c r="E2" s="36">
        <v>193</v>
      </c>
      <c r="F2" s="36">
        <v>197</v>
      </c>
      <c r="G2" s="36">
        <v>184</v>
      </c>
      <c r="H2" s="36">
        <v>185</v>
      </c>
      <c r="I2" s="36"/>
      <c r="J2" s="36"/>
      <c r="K2" s="37">
        <v>4</v>
      </c>
      <c r="L2" s="37">
        <v>759</v>
      </c>
      <c r="M2" s="38">
        <v>189.75</v>
      </c>
      <c r="N2" s="39">
        <v>4</v>
      </c>
      <c r="O2" s="40">
        <v>193.75</v>
      </c>
    </row>
    <row r="5" spans="1:17" x14ac:dyDescent="0.25">
      <c r="K5" s="7">
        <f>SUM(K2:K4)</f>
        <v>4</v>
      </c>
      <c r="L5" s="7">
        <f>SUM(L2:L4)</f>
        <v>759</v>
      </c>
      <c r="M5" s="13">
        <f>SUM(L5/K5)</f>
        <v>189.75</v>
      </c>
      <c r="N5" s="7">
        <f>SUM(N2:N4)</f>
        <v>4</v>
      </c>
      <c r="O5" s="13">
        <f>SUM(M5+N5)</f>
        <v>193.75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32" t="s">
        <v>33</v>
      </c>
      <c r="B15" s="33" t="s">
        <v>55</v>
      </c>
      <c r="C15" s="34">
        <v>44006</v>
      </c>
      <c r="D15" s="35" t="s">
        <v>51</v>
      </c>
      <c r="E15" s="36">
        <v>191</v>
      </c>
      <c r="F15" s="36">
        <v>195</v>
      </c>
      <c r="G15" s="36">
        <v>196</v>
      </c>
      <c r="H15" s="36">
        <v>199</v>
      </c>
      <c r="I15" s="36"/>
      <c r="J15" s="36"/>
      <c r="K15" s="37">
        <v>4</v>
      </c>
      <c r="L15" s="37">
        <v>781</v>
      </c>
      <c r="M15" s="38">
        <v>195.25</v>
      </c>
      <c r="N15" s="39">
        <v>13</v>
      </c>
      <c r="O15" s="40">
        <v>208.25</v>
      </c>
    </row>
    <row r="16" spans="1:17" x14ac:dyDescent="0.25">
      <c r="A16" s="32" t="s">
        <v>33</v>
      </c>
      <c r="B16" s="33" t="s">
        <v>55</v>
      </c>
      <c r="C16" s="34">
        <v>44024</v>
      </c>
      <c r="D16" s="35" t="s">
        <v>51</v>
      </c>
      <c r="E16" s="36">
        <v>188</v>
      </c>
      <c r="F16" s="36">
        <v>188</v>
      </c>
      <c r="G16" s="36">
        <v>179</v>
      </c>
      <c r="H16" s="36">
        <v>186</v>
      </c>
      <c r="I16" s="36">
        <v>190.001</v>
      </c>
      <c r="J16" s="36">
        <v>189</v>
      </c>
      <c r="K16" s="37">
        <v>6</v>
      </c>
      <c r="L16" s="37">
        <v>1120.001</v>
      </c>
      <c r="M16" s="38">
        <v>186.66683333333333</v>
      </c>
      <c r="N16" s="39">
        <v>14</v>
      </c>
      <c r="O16" s="40">
        <v>200.66683333333333</v>
      </c>
    </row>
    <row r="19" spans="11:15" x14ac:dyDescent="0.25">
      <c r="K19" s="7">
        <f>SUM(K15:K18)</f>
        <v>10</v>
      </c>
      <c r="L19" s="7">
        <f>SUM(L15:L18)</f>
        <v>1901.001</v>
      </c>
      <c r="M19" s="13">
        <f>SUM(L19/K19)</f>
        <v>190.1001</v>
      </c>
      <c r="N19" s="7">
        <f>SUM(N15:N18)</f>
        <v>27</v>
      </c>
      <c r="O19" s="13">
        <f>SUM(M19+N19)</f>
        <v>217.1001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15:J15 B15:C15" name="Range1_20"/>
    <protectedRange algorithmName="SHA-512" hashValue="ON39YdpmFHfN9f47KpiRvqrKx0V9+erV1CNkpWzYhW/Qyc6aT8rEyCrvauWSYGZK2ia3o7vd3akF07acHAFpOA==" saltValue="yVW9XmDwTqEnmpSGai0KYg==" spinCount="100000" sqref="D15" name="Range1_1_15"/>
    <protectedRange algorithmName="SHA-512" hashValue="ON39YdpmFHfN9f47KpiRvqrKx0V9+erV1CNkpWzYhW/Qyc6aT8rEyCrvauWSYGZK2ia3o7vd3akF07acHAFpOA==" saltValue="yVW9XmDwTqEnmpSGai0KYg==" spinCount="100000" sqref="E16:J16 B16:C16" name="Range1_12_1"/>
    <protectedRange algorithmName="SHA-512" hashValue="ON39YdpmFHfN9f47KpiRvqrKx0V9+erV1CNkpWzYhW/Qyc6aT8rEyCrvauWSYGZK2ia3o7vd3akF07acHAFpOA==" saltValue="yVW9XmDwTqEnmpSGai0KYg==" spinCount="100000" sqref="D16" name="Range1_1_10"/>
  </protectedRanges>
  <conditionalFormatting sqref="E2">
    <cfRule type="top10" dxfId="1252" priority="24" rank="1"/>
  </conditionalFormatting>
  <conditionalFormatting sqref="F2">
    <cfRule type="top10" dxfId="1251" priority="23" rank="1"/>
  </conditionalFormatting>
  <conditionalFormatting sqref="G2">
    <cfRule type="top10" dxfId="1250" priority="22" rank="1"/>
  </conditionalFormatting>
  <conditionalFormatting sqref="H2">
    <cfRule type="top10" dxfId="1249" priority="21" rank="1"/>
  </conditionalFormatting>
  <conditionalFormatting sqref="I2">
    <cfRule type="top10" dxfId="1248" priority="20" rank="1"/>
  </conditionalFormatting>
  <conditionalFormatting sqref="J2">
    <cfRule type="top10" dxfId="1247" priority="19" rank="1"/>
  </conditionalFormatting>
  <conditionalFormatting sqref="F15">
    <cfRule type="top10" dxfId="1246" priority="12" rank="1"/>
  </conditionalFormatting>
  <conditionalFormatting sqref="G15">
    <cfRule type="top10" dxfId="1245" priority="11" rank="1"/>
  </conditionalFormatting>
  <conditionalFormatting sqref="H15">
    <cfRule type="top10" dxfId="1244" priority="10" rank="1"/>
  </conditionalFormatting>
  <conditionalFormatting sqref="I15">
    <cfRule type="top10" dxfId="1243" priority="9" rank="1"/>
  </conditionalFormatting>
  <conditionalFormatting sqref="J15">
    <cfRule type="top10" dxfId="1242" priority="8" rank="1"/>
  </conditionalFormatting>
  <conditionalFormatting sqref="E15">
    <cfRule type="top10" dxfId="1241" priority="7" rank="1"/>
  </conditionalFormatting>
  <conditionalFormatting sqref="E16">
    <cfRule type="top10" dxfId="1240" priority="6" rank="1"/>
  </conditionalFormatting>
  <conditionalFormatting sqref="F16">
    <cfRule type="top10" dxfId="1239" priority="5" rank="1"/>
  </conditionalFormatting>
  <conditionalFormatting sqref="G16">
    <cfRule type="top10" dxfId="1238" priority="4" rank="1"/>
  </conditionalFormatting>
  <conditionalFormatting sqref="H16">
    <cfRule type="top10" dxfId="1237" priority="3" rank="1"/>
  </conditionalFormatting>
  <conditionalFormatting sqref="I16">
    <cfRule type="top10" dxfId="1236" priority="2" rank="1"/>
  </conditionalFormatting>
  <conditionalFormatting sqref="J16">
    <cfRule type="top10" dxfId="1235" priority="1" rank="1"/>
  </conditionalFormatting>
  <dataValidations count="1">
    <dataValidation type="list" allowBlank="1" showInputMessage="1" showErrorMessage="1" sqref="B15" xr:uid="{F359268D-3CAD-4230-9B2E-A202B8BA122F}">
      <formula1>$H$2:$H$102</formula1>
    </dataValidation>
  </dataValidations>
  <hyperlinks>
    <hyperlink ref="Q1" location="'Kentucky Rankings'!A1" display="Back to Ranking" xr:uid="{1FE6DC17-CD48-4431-80F9-F34619CAAB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76EB82-8CD0-40B0-BF59-A049C3FA46AE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F09E-D020-494F-B1BF-56A6DE3C5F19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101</v>
      </c>
      <c r="C2" s="34">
        <v>44030</v>
      </c>
      <c r="D2" s="35" t="s">
        <v>71</v>
      </c>
      <c r="E2" s="36">
        <v>161</v>
      </c>
      <c r="F2" s="36">
        <v>134</v>
      </c>
      <c r="G2" s="36">
        <v>166</v>
      </c>
      <c r="H2" s="36">
        <v>165</v>
      </c>
      <c r="I2" s="36"/>
      <c r="J2" s="36"/>
      <c r="K2" s="37">
        <v>4</v>
      </c>
      <c r="L2" s="37">
        <v>626</v>
      </c>
      <c r="M2" s="38">
        <v>156.5</v>
      </c>
      <c r="N2" s="39">
        <v>2</v>
      </c>
      <c r="O2" s="40">
        <v>158.5</v>
      </c>
    </row>
    <row r="5" spans="1:17" x14ac:dyDescent="0.25">
      <c r="K5" s="7">
        <f>SUM(K2:K4)</f>
        <v>4</v>
      </c>
      <c r="L5" s="7">
        <f>SUM(L2:L4)</f>
        <v>626</v>
      </c>
      <c r="M5" s="13">
        <f>SUM(L5/K5)</f>
        <v>156.5</v>
      </c>
      <c r="N5" s="7">
        <f>SUM(N2:N4)</f>
        <v>2</v>
      </c>
      <c r="O5" s="13">
        <f>SUM(M5+N5)</f>
        <v>158.5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I2">
    <cfRule type="top10" dxfId="449" priority="3" rank="1"/>
  </conditionalFormatting>
  <conditionalFormatting sqref="H2">
    <cfRule type="top10" dxfId="448" priority="4" rank="1"/>
  </conditionalFormatting>
  <conditionalFormatting sqref="G2">
    <cfRule type="top10" dxfId="447" priority="5" rank="1"/>
  </conditionalFormatting>
  <conditionalFormatting sqref="F2">
    <cfRule type="top10" dxfId="446" priority="6" rank="1"/>
  </conditionalFormatting>
  <conditionalFormatting sqref="E2">
    <cfRule type="top10" dxfId="445" priority="2" rank="1"/>
  </conditionalFormatting>
  <conditionalFormatting sqref="J2">
    <cfRule type="top10" dxfId="444" priority="1" rank="1"/>
  </conditionalFormatting>
  <hyperlinks>
    <hyperlink ref="Q1" location="'Kentucky Rankings'!A1" display="Back to Ranking" xr:uid="{81F1C77A-6E98-4F11-9E8B-B67F5D4820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C5B7AE-B34C-48BF-A998-A24932C5182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B2ED-A4F0-4C0E-9BB5-66B93E3FB1AF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94</v>
      </c>
      <c r="C2" s="34">
        <v>44030</v>
      </c>
      <c r="D2" s="35" t="s">
        <v>71</v>
      </c>
      <c r="E2" s="36">
        <v>192</v>
      </c>
      <c r="F2" s="36">
        <v>194</v>
      </c>
      <c r="G2" s="36">
        <v>195</v>
      </c>
      <c r="H2" s="36">
        <v>194</v>
      </c>
      <c r="I2" s="36"/>
      <c r="J2" s="36"/>
      <c r="K2" s="37">
        <v>4</v>
      </c>
      <c r="L2" s="37">
        <v>775</v>
      </c>
      <c r="M2" s="38">
        <v>193.75</v>
      </c>
      <c r="N2" s="39">
        <v>2</v>
      </c>
      <c r="O2" s="40">
        <v>195.75</v>
      </c>
    </row>
    <row r="5" spans="1:17" x14ac:dyDescent="0.25">
      <c r="K5" s="7">
        <f>SUM(K2:K4)</f>
        <v>4</v>
      </c>
      <c r="L5" s="7">
        <f>SUM(L2:L4)</f>
        <v>775</v>
      </c>
      <c r="M5" s="13">
        <f>SUM(L5/K5)</f>
        <v>193.75</v>
      </c>
      <c r="N5" s="7">
        <f>SUM(N2:N4)</f>
        <v>2</v>
      </c>
      <c r="O5" s="13">
        <f>SUM(M5+N5)</f>
        <v>195.75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443" priority="5" rank="1"/>
  </conditionalFormatting>
  <conditionalFormatting sqref="I2">
    <cfRule type="top10" dxfId="442" priority="2" rank="1"/>
    <cfRule type="top10" dxfId="441" priority="7" rank="1"/>
  </conditionalFormatting>
  <conditionalFormatting sqref="E2">
    <cfRule type="top10" dxfId="440" priority="6" rank="1"/>
  </conditionalFormatting>
  <conditionalFormatting sqref="G2">
    <cfRule type="top10" dxfId="439" priority="4" rank="1"/>
  </conditionalFormatting>
  <conditionalFormatting sqref="H2">
    <cfRule type="top10" dxfId="438" priority="3" rank="1"/>
  </conditionalFormatting>
  <conditionalFormatting sqref="J2">
    <cfRule type="top10" dxfId="437" priority="1" rank="1"/>
  </conditionalFormatting>
  <hyperlinks>
    <hyperlink ref="Q1" location="'Kentucky Rankings'!A1" display="Back to Ranking" xr:uid="{F6F3FBDF-73AF-4DE9-9CC5-A4FB9C5788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AA0486-319E-4444-922F-65C36FB3F5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C94D4-933D-4BCC-91AF-57B3D693EBCC}">
  <dimension ref="A1:Q9"/>
  <sheetViews>
    <sheetView workbookViewId="0">
      <selection activeCell="A6" sqref="A6:O6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84</v>
      </c>
      <c r="C2" s="34">
        <v>44006</v>
      </c>
      <c r="D2" s="35" t="s">
        <v>51</v>
      </c>
      <c r="E2" s="36">
        <v>187</v>
      </c>
      <c r="F2" s="36">
        <v>190</v>
      </c>
      <c r="G2" s="36">
        <v>189</v>
      </c>
      <c r="H2" s="36">
        <v>181</v>
      </c>
      <c r="I2" s="36"/>
      <c r="J2" s="36"/>
      <c r="K2" s="37">
        <v>4</v>
      </c>
      <c r="L2" s="37">
        <v>747</v>
      </c>
      <c r="M2" s="38">
        <v>186.75</v>
      </c>
      <c r="N2" s="39">
        <v>4</v>
      </c>
      <c r="O2" s="40">
        <v>190.75</v>
      </c>
    </row>
    <row r="3" spans="1:17" x14ac:dyDescent="0.25">
      <c r="A3" s="32" t="s">
        <v>56</v>
      </c>
      <c r="B3" s="33" t="s">
        <v>84</v>
      </c>
      <c r="C3" s="34">
        <v>44024</v>
      </c>
      <c r="D3" s="35" t="s">
        <v>51</v>
      </c>
      <c r="E3" s="36">
        <v>177</v>
      </c>
      <c r="F3" s="36">
        <v>184</v>
      </c>
      <c r="G3" s="36">
        <v>171</v>
      </c>
      <c r="H3" s="36">
        <v>188</v>
      </c>
      <c r="I3" s="36">
        <v>190</v>
      </c>
      <c r="J3" s="36">
        <v>189</v>
      </c>
      <c r="K3" s="37">
        <v>6</v>
      </c>
      <c r="L3" s="37">
        <v>1099</v>
      </c>
      <c r="M3" s="38">
        <v>183.16666666666666</v>
      </c>
      <c r="N3" s="39">
        <v>4</v>
      </c>
      <c r="O3" s="40">
        <v>187.16666666666666</v>
      </c>
    </row>
    <row r="4" spans="1:17" x14ac:dyDescent="0.25">
      <c r="A4" s="32" t="s">
        <v>56</v>
      </c>
      <c r="B4" s="33" t="s">
        <v>84</v>
      </c>
      <c r="C4" s="34">
        <v>44030</v>
      </c>
      <c r="D4" s="35" t="s">
        <v>71</v>
      </c>
      <c r="E4" s="36">
        <v>184</v>
      </c>
      <c r="F4" s="36">
        <v>184</v>
      </c>
      <c r="G4" s="36">
        <v>178</v>
      </c>
      <c r="H4" s="36">
        <v>183</v>
      </c>
      <c r="I4" s="36"/>
      <c r="J4" s="36"/>
      <c r="K4" s="37">
        <v>4</v>
      </c>
      <c r="L4" s="37">
        <v>729</v>
      </c>
      <c r="M4" s="38">
        <v>182.25</v>
      </c>
      <c r="N4" s="39">
        <v>2</v>
      </c>
      <c r="O4" s="40">
        <v>184.25</v>
      </c>
    </row>
    <row r="5" spans="1:17" x14ac:dyDescent="0.25">
      <c r="A5" s="32" t="s">
        <v>56</v>
      </c>
      <c r="B5" s="33" t="s">
        <v>84</v>
      </c>
      <c r="C5" s="34">
        <v>44052</v>
      </c>
      <c r="D5" s="35" t="s">
        <v>51</v>
      </c>
      <c r="E5" s="36">
        <v>174</v>
      </c>
      <c r="F5" s="36">
        <v>190</v>
      </c>
      <c r="G5" s="36">
        <v>181</v>
      </c>
      <c r="H5" s="36">
        <v>191.001</v>
      </c>
      <c r="I5" s="36"/>
      <c r="J5" s="36"/>
      <c r="K5" s="37">
        <v>4</v>
      </c>
      <c r="L5" s="37">
        <v>736.00099999999998</v>
      </c>
      <c r="M5" s="38">
        <v>184.00024999999999</v>
      </c>
      <c r="N5" s="39">
        <v>4</v>
      </c>
      <c r="O5" s="40">
        <v>188.00024999999999</v>
      </c>
    </row>
    <row r="6" spans="1:17" x14ac:dyDescent="0.25">
      <c r="A6" s="32" t="s">
        <v>56</v>
      </c>
      <c r="B6" s="33" t="s">
        <v>84</v>
      </c>
      <c r="C6" s="34">
        <v>44087</v>
      </c>
      <c r="D6" s="35" t="s">
        <v>51</v>
      </c>
      <c r="E6" s="36">
        <v>192</v>
      </c>
      <c r="F6" s="36">
        <v>181</v>
      </c>
      <c r="G6" s="36">
        <v>182</v>
      </c>
      <c r="H6" s="36">
        <v>181</v>
      </c>
      <c r="I6" s="36"/>
      <c r="J6" s="36"/>
      <c r="K6" s="37">
        <v>4</v>
      </c>
      <c r="L6" s="37">
        <v>736</v>
      </c>
      <c r="M6" s="38">
        <v>184</v>
      </c>
      <c r="N6" s="39">
        <v>5</v>
      </c>
      <c r="O6" s="40">
        <v>189</v>
      </c>
    </row>
    <row r="9" spans="1:17" x14ac:dyDescent="0.25">
      <c r="K9" s="7">
        <f>SUM(K2:K8)</f>
        <v>22</v>
      </c>
      <c r="L9" s="7">
        <f>SUM(L2:L8)</f>
        <v>4047.0010000000002</v>
      </c>
      <c r="M9" s="13">
        <f>SUM(L9/K9)</f>
        <v>183.95459090909091</v>
      </c>
      <c r="N9" s="7">
        <f>SUM(N2:N8)</f>
        <v>19</v>
      </c>
      <c r="O9" s="13">
        <f>SUM(M9+N9)</f>
        <v>202.95459090909091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9_1"/>
    <protectedRange algorithmName="SHA-512" hashValue="ON39YdpmFHfN9f47KpiRvqrKx0V9+erV1CNkpWzYhW/Qyc6aT8rEyCrvauWSYGZK2ia3o7vd3akF07acHAFpOA==" saltValue="yVW9XmDwTqEnmpSGai0KYg==" spinCount="100000" sqref="D2" name="Range1_1_14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52"/>
    <protectedRange algorithmName="SHA-512" hashValue="ON39YdpmFHfN9f47KpiRvqrKx0V9+erV1CNkpWzYhW/Qyc6aT8rEyCrvauWSYGZK2ia3o7vd3akF07acHAFpOA==" saltValue="yVW9XmDwTqEnmpSGai0KYg==" spinCount="100000" sqref="D6" name="Range1_1_40"/>
  </protectedRanges>
  <conditionalFormatting sqref="J2">
    <cfRule type="top10" dxfId="436" priority="25" rank="1"/>
  </conditionalFormatting>
  <conditionalFormatting sqref="I2">
    <cfRule type="top10" dxfId="435" priority="27" rank="1"/>
  </conditionalFormatting>
  <conditionalFormatting sqref="H2">
    <cfRule type="top10" dxfId="434" priority="28" rank="1"/>
  </conditionalFormatting>
  <conditionalFormatting sqref="G2">
    <cfRule type="top10" dxfId="433" priority="29" rank="1"/>
  </conditionalFormatting>
  <conditionalFormatting sqref="F2">
    <cfRule type="top10" dxfId="432" priority="30" rank="1"/>
  </conditionalFormatting>
  <conditionalFormatting sqref="E2">
    <cfRule type="top10" dxfId="431" priority="26" rank="1"/>
  </conditionalFormatting>
  <conditionalFormatting sqref="J3">
    <cfRule type="top10" dxfId="430" priority="19" rank="1"/>
  </conditionalFormatting>
  <conditionalFormatting sqref="I3">
    <cfRule type="top10" dxfId="429" priority="20" rank="1"/>
  </conditionalFormatting>
  <conditionalFormatting sqref="H3">
    <cfRule type="top10" dxfId="428" priority="21" rank="1"/>
  </conditionalFormatting>
  <conditionalFormatting sqref="G3">
    <cfRule type="top10" dxfId="427" priority="22" rank="1"/>
  </conditionalFormatting>
  <conditionalFormatting sqref="F3">
    <cfRule type="top10" dxfId="426" priority="23" rank="1"/>
  </conditionalFormatting>
  <conditionalFormatting sqref="E3">
    <cfRule type="top10" dxfId="425" priority="24" rank="1"/>
  </conditionalFormatting>
  <conditionalFormatting sqref="I4">
    <cfRule type="top10" dxfId="424" priority="15" rank="1"/>
  </conditionalFormatting>
  <conditionalFormatting sqref="H4">
    <cfRule type="top10" dxfId="423" priority="16" rank="1"/>
  </conditionalFormatting>
  <conditionalFormatting sqref="G4">
    <cfRule type="top10" dxfId="422" priority="17" rank="1"/>
  </conditionalFormatting>
  <conditionalFormatting sqref="F4">
    <cfRule type="top10" dxfId="421" priority="18" rank="1"/>
  </conditionalFormatting>
  <conditionalFormatting sqref="E4">
    <cfRule type="top10" dxfId="420" priority="14" rank="1"/>
  </conditionalFormatting>
  <conditionalFormatting sqref="J4">
    <cfRule type="top10" dxfId="419" priority="13" rank="1"/>
  </conditionalFormatting>
  <conditionalFormatting sqref="I5">
    <cfRule type="top10" dxfId="418" priority="9" rank="1"/>
  </conditionalFormatting>
  <conditionalFormatting sqref="H5">
    <cfRule type="top10" dxfId="417" priority="10" rank="1"/>
  </conditionalFormatting>
  <conditionalFormatting sqref="G5">
    <cfRule type="top10" dxfId="416" priority="11" rank="1"/>
  </conditionalFormatting>
  <conditionalFormatting sqref="F5">
    <cfRule type="top10" dxfId="415" priority="12" rank="1"/>
  </conditionalFormatting>
  <conditionalFormatting sqref="E5">
    <cfRule type="top10" dxfId="414" priority="8" rank="1"/>
  </conditionalFormatting>
  <conditionalFormatting sqref="J5">
    <cfRule type="top10" dxfId="413" priority="7" rank="1"/>
  </conditionalFormatting>
  <conditionalFormatting sqref="I6">
    <cfRule type="top10" dxfId="412" priority="3" rank="1"/>
  </conditionalFormatting>
  <conditionalFormatting sqref="H6">
    <cfRule type="top10" dxfId="411" priority="4" rank="1"/>
  </conditionalFormatting>
  <conditionalFormatting sqref="G6">
    <cfRule type="top10" dxfId="410" priority="5" rank="1"/>
  </conditionalFormatting>
  <conditionalFormatting sqref="F6">
    <cfRule type="top10" dxfId="409" priority="6" rank="1"/>
  </conditionalFormatting>
  <conditionalFormatting sqref="E6">
    <cfRule type="top10" dxfId="408" priority="2" rank="1"/>
  </conditionalFormatting>
  <conditionalFormatting sqref="J6">
    <cfRule type="top10" dxfId="407" priority="1" rank="1"/>
  </conditionalFormatting>
  <dataValidations count="1">
    <dataValidation type="list" allowBlank="1" showInputMessage="1" showErrorMessage="1" sqref="B2" xr:uid="{6E802452-F9CA-4B6E-8FFF-AFAB1143DDAA}">
      <formula1>$H$2:$H$105</formula1>
    </dataValidation>
  </dataValidations>
  <hyperlinks>
    <hyperlink ref="Q1" location="'Kentucky Rankings'!A1" display="Back to Ranking" xr:uid="{449C0E14-F401-43F1-B3A8-7274D3E80C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D0A63-93C0-4939-B2AB-1C0443560A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C2FE-7FC4-4875-BA97-0B7D427321F0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19</v>
      </c>
      <c r="B2" s="33" t="s">
        <v>44</v>
      </c>
      <c r="C2" s="34">
        <v>43968</v>
      </c>
      <c r="D2" s="35" t="s">
        <v>45</v>
      </c>
      <c r="E2" s="36">
        <v>184</v>
      </c>
      <c r="F2" s="36">
        <v>192</v>
      </c>
      <c r="G2" s="36">
        <v>189</v>
      </c>
      <c r="H2" s="36">
        <v>182</v>
      </c>
      <c r="I2" s="36"/>
      <c r="J2" s="36"/>
      <c r="K2" s="37">
        <f t="shared" ref="K2" si="0">COUNT(E2:J2)</f>
        <v>4</v>
      </c>
      <c r="L2" s="37">
        <f t="shared" ref="L2" si="1">SUM(E2:J2)</f>
        <v>747</v>
      </c>
      <c r="M2" s="38">
        <f t="shared" ref="M2" si="2">IFERROR(L2/K2,0)</f>
        <v>186.75</v>
      </c>
      <c r="N2" s="39">
        <v>5</v>
      </c>
      <c r="O2" s="40">
        <f t="shared" ref="O2" si="3">SUM(M2+N2)</f>
        <v>191.75</v>
      </c>
    </row>
    <row r="3" spans="1:17" x14ac:dyDescent="0.25">
      <c r="A3" s="32" t="s">
        <v>33</v>
      </c>
      <c r="B3" s="33" t="s">
        <v>44</v>
      </c>
      <c r="C3" s="34">
        <v>43978</v>
      </c>
      <c r="D3" s="35" t="s">
        <v>51</v>
      </c>
      <c r="E3" s="36">
        <v>186</v>
      </c>
      <c r="F3" s="36">
        <v>191</v>
      </c>
      <c r="G3" s="36">
        <v>188</v>
      </c>
      <c r="H3" s="36">
        <v>180</v>
      </c>
      <c r="I3" s="36"/>
      <c r="J3" s="36"/>
      <c r="K3" s="37">
        <v>4</v>
      </c>
      <c r="L3" s="37">
        <v>745</v>
      </c>
      <c r="M3" s="38">
        <v>186.25</v>
      </c>
      <c r="N3" s="39">
        <v>9</v>
      </c>
      <c r="O3" s="40">
        <v>195.25</v>
      </c>
    </row>
    <row r="4" spans="1:17" x14ac:dyDescent="0.25">
      <c r="A4" s="32" t="s">
        <v>33</v>
      </c>
      <c r="B4" s="33" t="s">
        <v>44</v>
      </c>
      <c r="C4" s="34">
        <v>43989</v>
      </c>
      <c r="D4" s="35" t="s">
        <v>51</v>
      </c>
      <c r="E4" s="36">
        <v>180</v>
      </c>
      <c r="F4" s="36">
        <v>188</v>
      </c>
      <c r="G4" s="36">
        <v>185</v>
      </c>
      <c r="H4" s="36">
        <v>183</v>
      </c>
      <c r="I4" s="36"/>
      <c r="J4" s="36"/>
      <c r="K4" s="37">
        <v>4</v>
      </c>
      <c r="L4" s="37">
        <v>736</v>
      </c>
      <c r="M4" s="38">
        <v>184</v>
      </c>
      <c r="N4" s="39">
        <v>13</v>
      </c>
      <c r="O4" s="40">
        <v>197</v>
      </c>
    </row>
    <row r="5" spans="1:17" x14ac:dyDescent="0.25">
      <c r="A5" s="32" t="s">
        <v>33</v>
      </c>
      <c r="B5" s="33" t="s">
        <v>44</v>
      </c>
      <c r="C5" s="34">
        <v>44002</v>
      </c>
      <c r="D5" s="35" t="s">
        <v>71</v>
      </c>
      <c r="E5" s="36">
        <v>188</v>
      </c>
      <c r="F5" s="36">
        <v>186</v>
      </c>
      <c r="G5" s="36">
        <v>188</v>
      </c>
      <c r="H5" s="36">
        <v>188</v>
      </c>
      <c r="I5" s="36"/>
      <c r="J5" s="36"/>
      <c r="K5" s="37">
        <v>4</v>
      </c>
      <c r="L5" s="37">
        <v>750</v>
      </c>
      <c r="M5" s="38">
        <v>187.5</v>
      </c>
      <c r="N5" s="39">
        <v>4</v>
      </c>
      <c r="O5" s="40">
        <v>191.5</v>
      </c>
    </row>
    <row r="6" spans="1:17" x14ac:dyDescent="0.25">
      <c r="A6" s="32" t="s">
        <v>33</v>
      </c>
      <c r="B6" s="33" t="s">
        <v>44</v>
      </c>
      <c r="C6" s="34">
        <v>44006</v>
      </c>
      <c r="D6" s="35" t="s">
        <v>51</v>
      </c>
      <c r="E6" s="36">
        <v>184</v>
      </c>
      <c r="F6" s="36">
        <v>189</v>
      </c>
      <c r="G6" s="36">
        <v>189</v>
      </c>
      <c r="H6" s="36">
        <v>186</v>
      </c>
      <c r="I6" s="36"/>
      <c r="J6" s="36"/>
      <c r="K6" s="37">
        <v>4</v>
      </c>
      <c r="L6" s="37">
        <v>748</v>
      </c>
      <c r="M6" s="38">
        <v>187</v>
      </c>
      <c r="N6" s="39">
        <v>3</v>
      </c>
      <c r="O6" s="40">
        <v>190</v>
      </c>
    </row>
    <row r="7" spans="1:17" x14ac:dyDescent="0.25">
      <c r="A7" s="32" t="s">
        <v>33</v>
      </c>
      <c r="B7" s="33" t="s">
        <v>44</v>
      </c>
      <c r="C7" s="34">
        <v>44024</v>
      </c>
      <c r="D7" s="35" t="s">
        <v>51</v>
      </c>
      <c r="E7" s="36">
        <v>186</v>
      </c>
      <c r="F7" s="36">
        <v>184</v>
      </c>
      <c r="G7" s="36">
        <v>190</v>
      </c>
      <c r="H7" s="36">
        <v>187</v>
      </c>
      <c r="I7" s="36">
        <v>188</v>
      </c>
      <c r="J7" s="36">
        <v>191</v>
      </c>
      <c r="K7" s="37">
        <v>6</v>
      </c>
      <c r="L7" s="37">
        <v>1126</v>
      </c>
      <c r="M7" s="38">
        <v>187.66666666666666</v>
      </c>
      <c r="N7" s="39">
        <v>14</v>
      </c>
      <c r="O7" s="40">
        <v>201.66666666666666</v>
      </c>
    </row>
    <row r="8" spans="1:17" x14ac:dyDescent="0.25">
      <c r="A8" s="32" t="s">
        <v>33</v>
      </c>
      <c r="B8" s="33" t="s">
        <v>44</v>
      </c>
      <c r="C8" s="34">
        <v>44030</v>
      </c>
      <c r="D8" s="35" t="s">
        <v>71</v>
      </c>
      <c r="E8" s="36">
        <v>192.001</v>
      </c>
      <c r="F8" s="36">
        <v>189</v>
      </c>
      <c r="G8" s="36">
        <v>191</v>
      </c>
      <c r="H8" s="36">
        <v>191</v>
      </c>
      <c r="I8" s="36"/>
      <c r="J8" s="36"/>
      <c r="K8" s="37">
        <v>4</v>
      </c>
      <c r="L8" s="37">
        <v>763.00099999999998</v>
      </c>
      <c r="M8" s="38">
        <v>190.75024999999999</v>
      </c>
      <c r="N8" s="39">
        <v>8</v>
      </c>
      <c r="O8" s="40">
        <v>198.75024999999999</v>
      </c>
    </row>
    <row r="9" spans="1:17" x14ac:dyDescent="0.25">
      <c r="A9" s="32" t="s">
        <v>33</v>
      </c>
      <c r="B9" s="33" t="s">
        <v>44</v>
      </c>
      <c r="C9" s="34">
        <v>44052</v>
      </c>
      <c r="D9" s="35" t="s">
        <v>51</v>
      </c>
      <c r="E9" s="36">
        <v>179</v>
      </c>
      <c r="F9" s="36">
        <v>180</v>
      </c>
      <c r="G9" s="36">
        <v>184</v>
      </c>
      <c r="H9" s="36">
        <v>185</v>
      </c>
      <c r="I9" s="36"/>
      <c r="J9" s="36"/>
      <c r="K9" s="37">
        <v>4</v>
      </c>
      <c r="L9" s="37">
        <v>728</v>
      </c>
      <c r="M9" s="38">
        <v>182</v>
      </c>
      <c r="N9" s="39">
        <v>2</v>
      </c>
      <c r="O9" s="40">
        <v>184</v>
      </c>
    </row>
    <row r="10" spans="1:17" x14ac:dyDescent="0.25">
      <c r="A10" s="32" t="s">
        <v>33</v>
      </c>
      <c r="B10" s="33" t="s">
        <v>44</v>
      </c>
      <c r="C10" s="34">
        <v>44069</v>
      </c>
      <c r="D10" s="35" t="s">
        <v>51</v>
      </c>
      <c r="E10" s="36">
        <v>184</v>
      </c>
      <c r="F10" s="36">
        <v>189</v>
      </c>
      <c r="G10" s="36">
        <v>188</v>
      </c>
      <c r="H10" s="36">
        <v>190</v>
      </c>
      <c r="I10" s="36"/>
      <c r="J10" s="36"/>
      <c r="K10" s="37">
        <v>4</v>
      </c>
      <c r="L10" s="37">
        <v>751</v>
      </c>
      <c r="M10" s="38">
        <v>187.75</v>
      </c>
      <c r="N10" s="39">
        <v>4</v>
      </c>
      <c r="O10" s="40">
        <v>191.75</v>
      </c>
    </row>
    <row r="13" spans="1:17" x14ac:dyDescent="0.25">
      <c r="K13" s="7">
        <f>SUM(K2:K12)</f>
        <v>38</v>
      </c>
      <c r="L13" s="7">
        <f>SUM(L2:L12)</f>
        <v>7094.0010000000002</v>
      </c>
      <c r="M13" s="13">
        <f>SUM(L13/K13)</f>
        <v>186.68423684210526</v>
      </c>
      <c r="N13" s="7">
        <f>SUM(N2:N12)</f>
        <v>62</v>
      </c>
      <c r="O13" s="13">
        <f>SUM(M13+N13)</f>
        <v>248.68423684210526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26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E9:J9 B9:C9" name="Range1_35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10:J10 B10:C10" name="Range1_39"/>
    <protectedRange algorithmName="SHA-512" hashValue="ON39YdpmFHfN9f47KpiRvqrKx0V9+erV1CNkpWzYhW/Qyc6aT8rEyCrvauWSYGZK2ia3o7vd3akF07acHAFpOA==" saltValue="yVW9XmDwTqEnmpSGai0KYg==" spinCount="100000" sqref="D10" name="Range1_1_30"/>
  </protectedRanges>
  <conditionalFormatting sqref="E2">
    <cfRule type="top10" dxfId="406" priority="49" rank="1"/>
  </conditionalFormatting>
  <conditionalFormatting sqref="F2">
    <cfRule type="top10" dxfId="405" priority="50" rank="1"/>
  </conditionalFormatting>
  <conditionalFormatting sqref="G2">
    <cfRule type="top10" dxfId="404" priority="51" rank="1"/>
  </conditionalFormatting>
  <conditionalFormatting sqref="H2">
    <cfRule type="top10" dxfId="403" priority="52" rank="1"/>
  </conditionalFormatting>
  <conditionalFormatting sqref="I2">
    <cfRule type="top10" dxfId="402" priority="53" rank="1"/>
  </conditionalFormatting>
  <conditionalFormatting sqref="J2">
    <cfRule type="top10" dxfId="401" priority="54" rank="1"/>
  </conditionalFormatting>
  <conditionalFormatting sqref="E3">
    <cfRule type="top10" dxfId="400" priority="48" rank="1"/>
  </conditionalFormatting>
  <conditionalFormatting sqref="F3">
    <cfRule type="top10" dxfId="399" priority="47" rank="1"/>
  </conditionalFormatting>
  <conditionalFormatting sqref="G3">
    <cfRule type="top10" dxfId="398" priority="46" rank="1"/>
  </conditionalFormatting>
  <conditionalFormatting sqref="H3">
    <cfRule type="top10" dxfId="397" priority="45" rank="1"/>
  </conditionalFormatting>
  <conditionalFormatting sqref="I3">
    <cfRule type="top10" dxfId="396" priority="44" rank="1"/>
  </conditionalFormatting>
  <conditionalFormatting sqref="J3">
    <cfRule type="top10" dxfId="395" priority="43" rank="1"/>
  </conditionalFormatting>
  <conditionalFormatting sqref="E4">
    <cfRule type="top10" dxfId="394" priority="42" rank="1"/>
  </conditionalFormatting>
  <conditionalFormatting sqref="F4">
    <cfRule type="top10" dxfId="393" priority="41" rank="1"/>
  </conditionalFormatting>
  <conditionalFormatting sqref="G4">
    <cfRule type="top10" dxfId="392" priority="40" rank="1"/>
  </conditionalFormatting>
  <conditionalFormatting sqref="H4">
    <cfRule type="top10" dxfId="391" priority="39" rank="1"/>
  </conditionalFormatting>
  <conditionalFormatting sqref="I4">
    <cfRule type="top10" dxfId="390" priority="38" rank="1"/>
  </conditionalFormatting>
  <conditionalFormatting sqref="J4">
    <cfRule type="top10" dxfId="389" priority="37" rank="1"/>
  </conditionalFormatting>
  <conditionalFormatting sqref="F5">
    <cfRule type="top10" dxfId="388" priority="36" rank="1"/>
  </conditionalFormatting>
  <conditionalFormatting sqref="G5">
    <cfRule type="top10" dxfId="387" priority="35" rank="1"/>
  </conditionalFormatting>
  <conditionalFormatting sqref="H5">
    <cfRule type="top10" dxfId="386" priority="34" rank="1"/>
  </conditionalFormatting>
  <conditionalFormatting sqref="I5">
    <cfRule type="top10" dxfId="385" priority="33" rank="1"/>
  </conditionalFormatting>
  <conditionalFormatting sqref="J5">
    <cfRule type="top10" dxfId="384" priority="32" rank="1"/>
  </conditionalFormatting>
  <conditionalFormatting sqref="E5">
    <cfRule type="top10" dxfId="383" priority="31" rank="1"/>
  </conditionalFormatting>
  <conditionalFormatting sqref="F6">
    <cfRule type="top10" dxfId="382" priority="30" rank="1"/>
  </conditionalFormatting>
  <conditionalFormatting sqref="G6">
    <cfRule type="top10" dxfId="381" priority="29" rank="1"/>
  </conditionalFormatting>
  <conditionalFormatting sqref="H6">
    <cfRule type="top10" dxfId="380" priority="28" rank="1"/>
  </conditionalFormatting>
  <conditionalFormatting sqref="I6">
    <cfRule type="top10" dxfId="379" priority="27" rank="1"/>
  </conditionalFormatting>
  <conditionalFormatting sqref="J6">
    <cfRule type="top10" dxfId="378" priority="26" rank="1"/>
  </conditionalFormatting>
  <conditionalFormatting sqref="E6">
    <cfRule type="top10" dxfId="377" priority="25" rank="1"/>
  </conditionalFormatting>
  <conditionalFormatting sqref="E7">
    <cfRule type="top10" dxfId="376" priority="24" rank="1"/>
  </conditionalFormatting>
  <conditionalFormatting sqref="F7">
    <cfRule type="top10" dxfId="375" priority="23" rank="1"/>
  </conditionalFormatting>
  <conditionalFormatting sqref="G7">
    <cfRule type="top10" dxfId="374" priority="22" rank="1"/>
  </conditionalFormatting>
  <conditionalFormatting sqref="H7">
    <cfRule type="top10" dxfId="373" priority="21" rank="1"/>
  </conditionalFormatting>
  <conditionalFormatting sqref="I7">
    <cfRule type="top10" dxfId="372" priority="20" rank="1"/>
  </conditionalFormatting>
  <conditionalFormatting sqref="J7">
    <cfRule type="top10" dxfId="371" priority="19" rank="1"/>
  </conditionalFormatting>
  <conditionalFormatting sqref="F8">
    <cfRule type="top10" dxfId="370" priority="18" rank="1"/>
  </conditionalFormatting>
  <conditionalFormatting sqref="G8">
    <cfRule type="top10" dxfId="369" priority="17" rank="1"/>
  </conditionalFormatting>
  <conditionalFormatting sqref="H8">
    <cfRule type="top10" dxfId="368" priority="16" rank="1"/>
  </conditionalFormatting>
  <conditionalFormatting sqref="I8">
    <cfRule type="top10" dxfId="367" priority="15" rank="1"/>
  </conditionalFormatting>
  <conditionalFormatting sqref="J8">
    <cfRule type="top10" dxfId="366" priority="14" rank="1"/>
  </conditionalFormatting>
  <conditionalFormatting sqref="E8">
    <cfRule type="top10" dxfId="365" priority="13" rank="1"/>
  </conditionalFormatting>
  <conditionalFormatting sqref="F9">
    <cfRule type="top10" dxfId="364" priority="12" rank="1"/>
  </conditionalFormatting>
  <conditionalFormatting sqref="G9">
    <cfRule type="top10" dxfId="363" priority="11" rank="1"/>
  </conditionalFormatting>
  <conditionalFormatting sqref="H9">
    <cfRule type="top10" dxfId="362" priority="10" rank="1"/>
  </conditionalFormatting>
  <conditionalFormatting sqref="I9">
    <cfRule type="top10" dxfId="361" priority="9" rank="1"/>
  </conditionalFormatting>
  <conditionalFormatting sqref="J9">
    <cfRule type="top10" dxfId="360" priority="8" rank="1"/>
  </conditionalFormatting>
  <conditionalFormatting sqref="E9">
    <cfRule type="top10" dxfId="359" priority="7" rank="1"/>
  </conditionalFormatting>
  <conditionalFormatting sqref="F10">
    <cfRule type="top10" dxfId="358" priority="6" rank="1"/>
  </conditionalFormatting>
  <conditionalFormatting sqref="G10">
    <cfRule type="top10" dxfId="357" priority="5" rank="1"/>
  </conditionalFormatting>
  <conditionalFormatting sqref="H10">
    <cfRule type="top10" dxfId="356" priority="4" rank="1"/>
  </conditionalFormatting>
  <conditionalFormatting sqref="I10">
    <cfRule type="top10" dxfId="355" priority="3" rank="1"/>
  </conditionalFormatting>
  <conditionalFormatting sqref="J10">
    <cfRule type="top10" dxfId="354" priority="2" rank="1"/>
  </conditionalFormatting>
  <conditionalFormatting sqref="E10">
    <cfRule type="top10" dxfId="353" priority="1" rank="1"/>
  </conditionalFormatting>
  <dataValidations count="2">
    <dataValidation type="list" allowBlank="1" showInputMessage="1" showErrorMessage="1" sqref="B5" xr:uid="{9F86F086-EB66-42CC-B283-F919C30A1C7B}">
      <formula1>$H$2:$H$120</formula1>
    </dataValidation>
    <dataValidation type="list" allowBlank="1" showInputMessage="1" showErrorMessage="1" sqref="B6" xr:uid="{A4713B75-8212-403F-A1A0-EF6ED14A37D4}">
      <formula1>$H$2:$H$105</formula1>
    </dataValidation>
  </dataValidations>
  <hyperlinks>
    <hyperlink ref="Q1" location="'Kentucky Rankings'!A1" display="Back to Ranking" xr:uid="{89F4183B-A144-4215-A163-CDF65DB20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AA148F-1141-40A5-91BB-84C5265B96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4319-C509-414D-86B1-46FE548C8AA9}">
  <dimension ref="A1:Q12"/>
  <sheetViews>
    <sheetView workbookViewId="0">
      <selection activeCell="A9" sqref="A9:O9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69</v>
      </c>
      <c r="C2" s="34">
        <v>44000</v>
      </c>
      <c r="D2" s="35" t="s">
        <v>38</v>
      </c>
      <c r="E2" s="36">
        <v>191</v>
      </c>
      <c r="F2" s="36">
        <v>188</v>
      </c>
      <c r="G2" s="36">
        <v>193</v>
      </c>
      <c r="H2" s="36"/>
      <c r="I2" s="36"/>
      <c r="J2" s="36"/>
      <c r="K2" s="37">
        <v>3</v>
      </c>
      <c r="L2" s="37">
        <v>572</v>
      </c>
      <c r="M2" s="38">
        <v>190.66666666666666</v>
      </c>
      <c r="N2" s="39">
        <v>11</v>
      </c>
      <c r="O2" s="40">
        <v>201.66666666666666</v>
      </c>
    </row>
    <row r="3" spans="1:17" x14ac:dyDescent="0.25">
      <c r="A3" s="32" t="s">
        <v>39</v>
      </c>
      <c r="B3" s="33" t="s">
        <v>85</v>
      </c>
      <c r="C3" s="34">
        <v>44014</v>
      </c>
      <c r="D3" s="35" t="s">
        <v>38</v>
      </c>
      <c r="E3" s="36">
        <v>186</v>
      </c>
      <c r="F3" s="36">
        <v>196</v>
      </c>
      <c r="G3" s="36">
        <v>198</v>
      </c>
      <c r="H3" s="36"/>
      <c r="I3" s="36"/>
      <c r="J3" s="36"/>
      <c r="K3" s="37">
        <v>3</v>
      </c>
      <c r="L3" s="37">
        <v>580</v>
      </c>
      <c r="M3" s="38">
        <v>193.33333333333334</v>
      </c>
      <c r="N3" s="39">
        <v>5</v>
      </c>
      <c r="O3" s="40">
        <v>198.33333333333334</v>
      </c>
    </row>
    <row r="4" spans="1:17" x14ac:dyDescent="0.25">
      <c r="A4" s="32" t="s">
        <v>50</v>
      </c>
      <c r="B4" s="33" t="s">
        <v>68</v>
      </c>
      <c r="C4" s="34">
        <v>44024</v>
      </c>
      <c r="D4" s="35" t="s">
        <v>51</v>
      </c>
      <c r="E4" s="36">
        <v>195</v>
      </c>
      <c r="F4" s="36">
        <v>195</v>
      </c>
      <c r="G4" s="36">
        <v>191</v>
      </c>
      <c r="H4" s="36">
        <v>195</v>
      </c>
      <c r="I4" s="36">
        <v>196</v>
      </c>
      <c r="J4" s="36">
        <v>196</v>
      </c>
      <c r="K4" s="37">
        <v>6</v>
      </c>
      <c r="L4" s="37">
        <v>1168</v>
      </c>
      <c r="M4" s="38">
        <v>194.66666666666666</v>
      </c>
      <c r="N4" s="39">
        <v>4</v>
      </c>
      <c r="O4" s="40">
        <v>198.66666666666666</v>
      </c>
    </row>
    <row r="5" spans="1:17" x14ac:dyDescent="0.25">
      <c r="A5" s="32" t="s">
        <v>50</v>
      </c>
      <c r="B5" s="33" t="s">
        <v>68</v>
      </c>
      <c r="C5" s="34">
        <v>44052</v>
      </c>
      <c r="D5" s="35" t="s">
        <v>51</v>
      </c>
      <c r="E5" s="36">
        <v>185</v>
      </c>
      <c r="F5" s="36">
        <v>187</v>
      </c>
      <c r="G5" s="36">
        <v>195</v>
      </c>
      <c r="H5" s="36">
        <v>190</v>
      </c>
      <c r="I5" s="36"/>
      <c r="J5" s="36"/>
      <c r="K5" s="37">
        <v>4</v>
      </c>
      <c r="L5" s="37">
        <v>757</v>
      </c>
      <c r="M5" s="38">
        <v>189.25</v>
      </c>
      <c r="N5" s="39">
        <v>2</v>
      </c>
      <c r="O5" s="40">
        <v>191.25</v>
      </c>
    </row>
    <row r="6" spans="1:17" x14ac:dyDescent="0.25">
      <c r="A6" s="32" t="s">
        <v>50</v>
      </c>
      <c r="B6" s="33" t="s">
        <v>68</v>
      </c>
      <c r="C6" s="34">
        <v>44051</v>
      </c>
      <c r="D6" s="35" t="s">
        <v>38</v>
      </c>
      <c r="E6" s="36">
        <v>196</v>
      </c>
      <c r="F6" s="36">
        <v>195</v>
      </c>
      <c r="G6" s="36">
        <v>190</v>
      </c>
      <c r="H6" s="36"/>
      <c r="I6" s="36"/>
      <c r="J6" s="36"/>
      <c r="K6" s="37">
        <v>3</v>
      </c>
      <c r="L6" s="37">
        <v>581</v>
      </c>
      <c r="M6" s="38">
        <v>193.66666666666666</v>
      </c>
      <c r="N6" s="39">
        <v>4</v>
      </c>
      <c r="O6" s="40">
        <v>197.66666666666666</v>
      </c>
    </row>
    <row r="7" spans="1:17" x14ac:dyDescent="0.25">
      <c r="A7" s="32" t="s">
        <v>50</v>
      </c>
      <c r="B7" s="33" t="s">
        <v>68</v>
      </c>
      <c r="C7" s="34">
        <v>44070</v>
      </c>
      <c r="D7" s="35" t="s">
        <v>38</v>
      </c>
      <c r="E7" s="36">
        <v>190</v>
      </c>
      <c r="F7" s="36">
        <v>193</v>
      </c>
      <c r="G7" s="36">
        <v>194</v>
      </c>
      <c r="H7" s="36"/>
      <c r="I7" s="36"/>
      <c r="J7" s="36"/>
      <c r="K7" s="37">
        <v>3</v>
      </c>
      <c r="L7" s="37">
        <v>577</v>
      </c>
      <c r="M7" s="38">
        <v>192.33333333333334</v>
      </c>
      <c r="N7" s="39">
        <v>4</v>
      </c>
      <c r="O7" s="40">
        <v>196.33333333333334</v>
      </c>
    </row>
    <row r="8" spans="1:17" x14ac:dyDescent="0.25">
      <c r="A8" s="32" t="s">
        <v>39</v>
      </c>
      <c r="B8" s="33" t="s">
        <v>68</v>
      </c>
      <c r="C8" s="34">
        <v>44084</v>
      </c>
      <c r="D8" s="35" t="s">
        <v>38</v>
      </c>
      <c r="E8" s="36">
        <v>195</v>
      </c>
      <c r="F8" s="36">
        <v>190</v>
      </c>
      <c r="G8" s="36">
        <v>185</v>
      </c>
      <c r="H8" s="36"/>
      <c r="I8" s="36"/>
      <c r="J8" s="36"/>
      <c r="K8" s="37">
        <v>3</v>
      </c>
      <c r="L8" s="37">
        <v>570</v>
      </c>
      <c r="M8" s="38">
        <v>190</v>
      </c>
      <c r="N8" s="39">
        <v>11</v>
      </c>
      <c r="O8" s="40">
        <v>201</v>
      </c>
    </row>
    <row r="9" spans="1:17" x14ac:dyDescent="0.25">
      <c r="A9" s="32" t="s">
        <v>39</v>
      </c>
      <c r="B9" s="33" t="s">
        <v>68</v>
      </c>
      <c r="C9" s="34">
        <v>44093</v>
      </c>
      <c r="D9" s="35" t="s">
        <v>38</v>
      </c>
      <c r="E9" s="36">
        <v>189</v>
      </c>
      <c r="F9" s="36">
        <v>189</v>
      </c>
      <c r="G9" s="36">
        <v>195</v>
      </c>
      <c r="H9" s="36"/>
      <c r="I9" s="36"/>
      <c r="J9" s="36"/>
      <c r="K9" s="37">
        <v>3</v>
      </c>
      <c r="L9" s="37">
        <v>573</v>
      </c>
      <c r="M9" s="38">
        <v>191</v>
      </c>
      <c r="N9" s="39">
        <v>6</v>
      </c>
      <c r="O9" s="40">
        <v>197</v>
      </c>
    </row>
    <row r="12" spans="1:17" x14ac:dyDescent="0.25">
      <c r="K12" s="7">
        <f>SUM(K2:K11)</f>
        <v>28</v>
      </c>
      <c r="L12" s="7">
        <f>SUM(L2:L11)</f>
        <v>5378</v>
      </c>
      <c r="M12" s="13">
        <f>SUM(L12/K12)</f>
        <v>192.07142857142858</v>
      </c>
      <c r="N12" s="7">
        <f>SUM(N2:N11)</f>
        <v>47</v>
      </c>
      <c r="O12" s="13">
        <f>SUM(M12+N12)</f>
        <v>239.07142857142858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33"/>
    <protectedRange algorithmName="SHA-512" hashValue="ON39YdpmFHfN9f47KpiRvqrKx0V9+erV1CNkpWzYhW/Qyc6aT8rEyCrvauWSYGZK2ia3o7vd3akF07acHAFpOA==" saltValue="yVW9XmDwTqEnmpSGai0KYg==" spinCount="100000" sqref="D5" name="Range1_1_25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_45"/>
    <protectedRange algorithmName="SHA-512" hashValue="ON39YdpmFHfN9f47KpiRvqrKx0V9+erV1CNkpWzYhW/Qyc6aT8rEyCrvauWSYGZK2ia3o7vd3akF07acHAFpOA==" saltValue="yVW9XmDwTqEnmpSGai0KYg==" spinCount="100000" sqref="D6" name="Range1_1_35"/>
    <protectedRange algorithmName="SHA-512" hashValue="ON39YdpmFHfN9f47KpiRvqrKx0V9+erV1CNkpWzYhW/Qyc6aT8rEyCrvauWSYGZK2ia3o7vd3akF07acHAFpOA==" saltValue="yVW9XmDwTqEnmpSGai0KYg==" spinCount="100000" sqref="E6:H6" name="Range1_3_11"/>
    <protectedRange algorithmName="SHA-512" hashValue="ON39YdpmFHfN9f47KpiRvqrKx0V9+erV1CNkpWzYhW/Qyc6aT8rEyCrvauWSYGZK2ia3o7vd3akF07acHAFpOA==" saltValue="yVW9XmDwTqEnmpSGai0KYg==" spinCount="100000" sqref="I7:J7 B7:C7" name="Range1_41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10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9:H9" name="Range1_3_1_1"/>
  </protectedRanges>
  <conditionalFormatting sqref="E2">
    <cfRule type="top10" dxfId="352" priority="50" rank="1"/>
  </conditionalFormatting>
  <conditionalFormatting sqref="F2">
    <cfRule type="top10" dxfId="351" priority="49" rank="1"/>
  </conditionalFormatting>
  <conditionalFormatting sqref="G2">
    <cfRule type="top10" dxfId="350" priority="48" rank="1"/>
  </conditionalFormatting>
  <conditionalFormatting sqref="H2">
    <cfRule type="top10" dxfId="349" priority="47" rank="1"/>
  </conditionalFormatting>
  <conditionalFormatting sqref="I2">
    <cfRule type="top10" dxfId="348" priority="45" rank="1"/>
  </conditionalFormatting>
  <conditionalFormatting sqref="J2">
    <cfRule type="top10" dxfId="347" priority="46" rank="1"/>
  </conditionalFormatting>
  <conditionalFormatting sqref="F3">
    <cfRule type="top10" dxfId="346" priority="43" rank="1"/>
  </conditionalFormatting>
  <conditionalFormatting sqref="G3">
    <cfRule type="top10" dxfId="345" priority="42" rank="1"/>
  </conditionalFormatting>
  <conditionalFormatting sqref="H3">
    <cfRule type="top10" dxfId="344" priority="41" rank="1"/>
  </conditionalFormatting>
  <conditionalFormatting sqref="I3">
    <cfRule type="top10" dxfId="343" priority="39" rank="1"/>
  </conditionalFormatting>
  <conditionalFormatting sqref="J3">
    <cfRule type="top10" dxfId="342" priority="40" rank="1"/>
  </conditionalFormatting>
  <conditionalFormatting sqref="E3">
    <cfRule type="top10" dxfId="341" priority="44" rank="1"/>
  </conditionalFormatting>
  <conditionalFormatting sqref="F4">
    <cfRule type="top10" dxfId="340" priority="37" rank="1"/>
  </conditionalFormatting>
  <conditionalFormatting sqref="G4">
    <cfRule type="top10" dxfId="339" priority="36" rank="1"/>
  </conditionalFormatting>
  <conditionalFormatting sqref="H4">
    <cfRule type="top10" dxfId="338" priority="35" rank="1"/>
  </conditionalFormatting>
  <conditionalFormatting sqref="I4">
    <cfRule type="top10" dxfId="337" priority="33" rank="1"/>
  </conditionalFormatting>
  <conditionalFormatting sqref="J4">
    <cfRule type="top10" dxfId="336" priority="34" rank="1"/>
  </conditionalFormatting>
  <conditionalFormatting sqref="E4">
    <cfRule type="top10" dxfId="335" priority="38" rank="1"/>
  </conditionalFormatting>
  <conditionalFormatting sqref="F5">
    <cfRule type="top10" dxfId="334" priority="30" rank="1"/>
  </conditionalFormatting>
  <conditionalFormatting sqref="I5">
    <cfRule type="top10" dxfId="333" priority="27" rank="1"/>
    <cfRule type="top10" dxfId="332" priority="32" rank="1"/>
  </conditionalFormatting>
  <conditionalFormatting sqref="E5">
    <cfRule type="top10" dxfId="331" priority="31" rank="1"/>
  </conditionalFormatting>
  <conditionalFormatting sqref="G5">
    <cfRule type="top10" dxfId="330" priority="29" rank="1"/>
  </conditionalFormatting>
  <conditionalFormatting sqref="H5">
    <cfRule type="top10" dxfId="329" priority="28" rank="1"/>
  </conditionalFormatting>
  <conditionalFormatting sqref="J5">
    <cfRule type="top10" dxfId="328" priority="26" rank="1"/>
  </conditionalFormatting>
  <conditionalFormatting sqref="F6">
    <cfRule type="top10" dxfId="327" priority="23" rank="1"/>
  </conditionalFormatting>
  <conditionalFormatting sqref="I6">
    <cfRule type="top10" dxfId="326" priority="20" rank="1"/>
    <cfRule type="top10" dxfId="325" priority="25" rank="1"/>
  </conditionalFormatting>
  <conditionalFormatting sqref="E6">
    <cfRule type="top10" dxfId="324" priority="24" rank="1"/>
  </conditionalFormatting>
  <conditionalFormatting sqref="G6">
    <cfRule type="top10" dxfId="323" priority="22" rank="1"/>
  </conditionalFormatting>
  <conditionalFormatting sqref="H6">
    <cfRule type="top10" dxfId="322" priority="21" rank="1"/>
  </conditionalFormatting>
  <conditionalFormatting sqref="J6">
    <cfRule type="top10" dxfId="321" priority="19" rank="1"/>
  </conditionalFormatting>
  <conditionalFormatting sqref="F7">
    <cfRule type="top10" dxfId="320" priority="17" rank="1"/>
  </conditionalFormatting>
  <conditionalFormatting sqref="G7">
    <cfRule type="top10" dxfId="319" priority="16" rank="1"/>
  </conditionalFormatting>
  <conditionalFormatting sqref="H7">
    <cfRule type="top10" dxfId="318" priority="15" rank="1"/>
  </conditionalFormatting>
  <conditionalFormatting sqref="I7">
    <cfRule type="top10" dxfId="317" priority="13" rank="1"/>
  </conditionalFormatting>
  <conditionalFormatting sqref="J7">
    <cfRule type="top10" dxfId="316" priority="14" rank="1"/>
  </conditionalFormatting>
  <conditionalFormatting sqref="E7">
    <cfRule type="top10" dxfId="315" priority="18" rank="1"/>
  </conditionalFormatting>
  <conditionalFormatting sqref="F8">
    <cfRule type="top10" dxfId="314" priority="11" rank="1"/>
  </conditionalFormatting>
  <conditionalFormatting sqref="G8">
    <cfRule type="top10" dxfId="313" priority="10" rank="1"/>
  </conditionalFormatting>
  <conditionalFormatting sqref="H8">
    <cfRule type="top10" dxfId="312" priority="9" rank="1"/>
  </conditionalFormatting>
  <conditionalFormatting sqref="I8">
    <cfRule type="top10" dxfId="311" priority="7" rank="1"/>
  </conditionalFormatting>
  <conditionalFormatting sqref="J8">
    <cfRule type="top10" dxfId="310" priority="8" rank="1"/>
  </conditionalFormatting>
  <conditionalFormatting sqref="E8">
    <cfRule type="top10" dxfId="309" priority="12" rank="1"/>
  </conditionalFormatting>
  <conditionalFormatting sqref="F9">
    <cfRule type="top10" dxfId="308" priority="5" rank="1"/>
  </conditionalFormatting>
  <conditionalFormatting sqref="G9">
    <cfRule type="top10" dxfId="307" priority="4" rank="1"/>
  </conditionalFormatting>
  <conditionalFormatting sqref="H9">
    <cfRule type="top10" dxfId="306" priority="3" rank="1"/>
  </conditionalFormatting>
  <conditionalFormatting sqref="I9">
    <cfRule type="top10" dxfId="305" priority="1" rank="1"/>
  </conditionalFormatting>
  <conditionalFormatting sqref="J9">
    <cfRule type="top10" dxfId="304" priority="2" rank="1"/>
  </conditionalFormatting>
  <conditionalFormatting sqref="E9">
    <cfRule type="top10" dxfId="303" priority="6" rank="1"/>
  </conditionalFormatting>
  <hyperlinks>
    <hyperlink ref="Q1" location="'Kentucky Rankings'!A1" display="Back to Ranking" xr:uid="{954D5FB1-CF35-4B9F-BFE1-03B89DA4A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A291F3-EA48-4CD0-AD02-69A02E0480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C2A6-2C3C-4D5F-B459-B5031E25A328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95</v>
      </c>
      <c r="C2" s="34">
        <v>44030</v>
      </c>
      <c r="D2" s="35" t="s">
        <v>71</v>
      </c>
      <c r="E2" s="36">
        <v>191</v>
      </c>
      <c r="F2" s="36">
        <v>195</v>
      </c>
      <c r="G2" s="36">
        <v>192</v>
      </c>
      <c r="H2" s="36">
        <v>196</v>
      </c>
      <c r="I2" s="36"/>
      <c r="J2" s="36"/>
      <c r="K2" s="37">
        <v>4</v>
      </c>
      <c r="L2" s="37">
        <v>774</v>
      </c>
      <c r="M2" s="38">
        <v>193.5</v>
      </c>
      <c r="N2" s="39">
        <v>2</v>
      </c>
      <c r="O2" s="40">
        <v>195.5</v>
      </c>
    </row>
    <row r="5" spans="1:17" x14ac:dyDescent="0.25">
      <c r="K5" s="7">
        <f>SUM(K2:K4)</f>
        <v>4</v>
      </c>
      <c r="L5" s="7">
        <f>SUM(L2:L4)</f>
        <v>774</v>
      </c>
      <c r="M5" s="13">
        <f>SUM(L5/K5)</f>
        <v>193.5</v>
      </c>
      <c r="N5" s="7">
        <f>SUM(N2:N4)</f>
        <v>2</v>
      </c>
      <c r="O5" s="13">
        <f>SUM(M5+N5)</f>
        <v>195.5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302" priority="5" rank="1"/>
  </conditionalFormatting>
  <conditionalFormatting sqref="I2">
    <cfRule type="top10" dxfId="301" priority="2" rank="1"/>
    <cfRule type="top10" dxfId="300" priority="7" rank="1"/>
  </conditionalFormatting>
  <conditionalFormatting sqref="E2">
    <cfRule type="top10" dxfId="299" priority="6" rank="1"/>
  </conditionalFormatting>
  <conditionalFormatting sqref="G2">
    <cfRule type="top10" dxfId="298" priority="4" rank="1"/>
  </conditionalFormatting>
  <conditionalFormatting sqref="H2">
    <cfRule type="top10" dxfId="297" priority="3" rank="1"/>
  </conditionalFormatting>
  <conditionalFormatting sqref="J2">
    <cfRule type="top10" dxfId="296" priority="1" rank="1"/>
  </conditionalFormatting>
  <hyperlinks>
    <hyperlink ref="Q1" location="'Kentucky Rankings'!A1" display="Back to Ranking" xr:uid="{8D84D38B-B9E1-41FC-84B4-C463559E66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A9548C-67F2-49D3-BF21-9FF7FB1A79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65FF-60AD-4762-9601-8724ACCC0B4A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100</v>
      </c>
      <c r="C2" s="34">
        <v>44030</v>
      </c>
      <c r="D2" s="35" t="s">
        <v>71</v>
      </c>
      <c r="E2" s="36">
        <v>171</v>
      </c>
      <c r="F2" s="36">
        <v>181</v>
      </c>
      <c r="G2" s="36">
        <v>172</v>
      </c>
      <c r="H2" s="36">
        <v>175</v>
      </c>
      <c r="I2" s="36"/>
      <c r="J2" s="36"/>
      <c r="K2" s="37">
        <v>4</v>
      </c>
      <c r="L2" s="37">
        <v>699</v>
      </c>
      <c r="M2" s="38">
        <v>174.75</v>
      </c>
      <c r="N2" s="39">
        <v>2</v>
      </c>
      <c r="O2" s="40">
        <v>176.75</v>
      </c>
    </row>
    <row r="5" spans="1:17" x14ac:dyDescent="0.25">
      <c r="K5" s="7">
        <f>SUM(K2:K4)</f>
        <v>4</v>
      </c>
      <c r="L5" s="7">
        <f>SUM(L2:L4)</f>
        <v>699</v>
      </c>
      <c r="M5" s="13">
        <f>SUM(L5/K5)</f>
        <v>174.75</v>
      </c>
      <c r="N5" s="7">
        <f>SUM(N2:N4)</f>
        <v>2</v>
      </c>
      <c r="O5" s="13">
        <f>SUM(M5+N5)</f>
        <v>176.75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I2">
    <cfRule type="top10" dxfId="295" priority="3" rank="1"/>
  </conditionalFormatting>
  <conditionalFormatting sqref="H2">
    <cfRule type="top10" dxfId="294" priority="4" rank="1"/>
  </conditionalFormatting>
  <conditionalFormatting sqref="G2">
    <cfRule type="top10" dxfId="293" priority="5" rank="1"/>
  </conditionalFormatting>
  <conditionalFormatting sqref="F2">
    <cfRule type="top10" dxfId="292" priority="6" rank="1"/>
  </conditionalFormatting>
  <conditionalFormatting sqref="E2">
    <cfRule type="top10" dxfId="291" priority="2" rank="1"/>
  </conditionalFormatting>
  <conditionalFormatting sqref="J2">
    <cfRule type="top10" dxfId="290" priority="1" rank="1"/>
  </conditionalFormatting>
  <hyperlinks>
    <hyperlink ref="Q1" location="'Kentucky Rankings'!A1" display="Back to Ranking" xr:uid="{12E1AA8C-567E-4328-A8B2-EA04D4838B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64166B-6704-440C-888F-42CB47B7DF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8E28-C4C8-4733-AD0D-FB8022F2BE90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26</v>
      </c>
      <c r="B2" s="33" t="s">
        <v>31</v>
      </c>
      <c r="C2" s="34">
        <v>43953</v>
      </c>
      <c r="D2" s="35" t="s">
        <v>32</v>
      </c>
      <c r="E2" s="36">
        <v>109</v>
      </c>
      <c r="F2" s="36">
        <v>123</v>
      </c>
      <c r="G2" s="36">
        <v>96</v>
      </c>
      <c r="H2" s="36"/>
      <c r="I2" s="36"/>
      <c r="J2" s="36"/>
      <c r="K2" s="37">
        <v>3</v>
      </c>
      <c r="L2" s="37">
        <v>328</v>
      </c>
      <c r="M2" s="38">
        <v>109.33333333333333</v>
      </c>
      <c r="N2" s="39">
        <v>2</v>
      </c>
      <c r="O2" s="40">
        <v>111.33333333333333</v>
      </c>
    </row>
    <row r="3" spans="1:17" x14ac:dyDescent="0.25">
      <c r="A3" s="32" t="s">
        <v>26</v>
      </c>
      <c r="B3" s="33" t="s">
        <v>31</v>
      </c>
      <c r="C3" s="34">
        <v>44051</v>
      </c>
      <c r="D3" s="35" t="s">
        <v>38</v>
      </c>
      <c r="E3" s="36">
        <v>148</v>
      </c>
      <c r="F3" s="36">
        <v>167</v>
      </c>
      <c r="G3" s="36">
        <v>175</v>
      </c>
      <c r="H3" s="36"/>
      <c r="I3" s="36"/>
      <c r="J3" s="36"/>
      <c r="K3" s="37">
        <v>3</v>
      </c>
      <c r="L3" s="37">
        <v>490</v>
      </c>
      <c r="M3" s="38">
        <v>163.33333333333334</v>
      </c>
      <c r="N3" s="39">
        <v>3</v>
      </c>
      <c r="O3" s="40">
        <v>166.33333333333334</v>
      </c>
    </row>
    <row r="4" spans="1:17" x14ac:dyDescent="0.25">
      <c r="A4" s="32" t="s">
        <v>25</v>
      </c>
      <c r="B4" s="33" t="s">
        <v>31</v>
      </c>
      <c r="C4" s="34">
        <v>44070</v>
      </c>
      <c r="D4" s="35" t="s">
        <v>38</v>
      </c>
      <c r="E4" s="36">
        <v>170</v>
      </c>
      <c r="F4" s="36">
        <v>169</v>
      </c>
      <c r="G4" s="36">
        <v>170</v>
      </c>
      <c r="H4" s="36"/>
      <c r="I4" s="36"/>
      <c r="J4" s="36"/>
      <c r="K4" s="37">
        <v>3</v>
      </c>
      <c r="L4" s="37">
        <v>509</v>
      </c>
      <c r="M4" s="38">
        <v>169.66666666666666</v>
      </c>
      <c r="N4" s="39">
        <v>6</v>
      </c>
      <c r="O4" s="40">
        <v>175.66666666666666</v>
      </c>
    </row>
    <row r="5" spans="1:17" x14ac:dyDescent="0.25">
      <c r="A5" s="32" t="s">
        <v>25</v>
      </c>
      <c r="B5" s="33" t="s">
        <v>31</v>
      </c>
      <c r="C5" s="34">
        <v>44084</v>
      </c>
      <c r="D5" s="35" t="s">
        <v>38</v>
      </c>
      <c r="E5" s="36">
        <v>74</v>
      </c>
      <c r="F5" s="36">
        <v>126</v>
      </c>
      <c r="G5" s="36">
        <v>145</v>
      </c>
      <c r="H5" s="36"/>
      <c r="I5" s="36"/>
      <c r="J5" s="36"/>
      <c r="K5" s="37">
        <v>3</v>
      </c>
      <c r="L5" s="37">
        <v>345</v>
      </c>
      <c r="M5" s="38">
        <v>115</v>
      </c>
      <c r="N5" s="39">
        <v>2</v>
      </c>
      <c r="O5" s="40">
        <v>117</v>
      </c>
    </row>
    <row r="6" spans="1:17" x14ac:dyDescent="0.25">
      <c r="A6" s="32" t="s">
        <v>25</v>
      </c>
      <c r="B6" s="33" t="s">
        <v>31</v>
      </c>
      <c r="C6" s="34">
        <v>44093</v>
      </c>
      <c r="D6" s="35" t="s">
        <v>38</v>
      </c>
      <c r="E6" s="36">
        <v>157</v>
      </c>
      <c r="F6" s="36">
        <v>136</v>
      </c>
      <c r="G6" s="36">
        <v>145</v>
      </c>
      <c r="H6" s="36"/>
      <c r="I6" s="36"/>
      <c r="J6" s="36"/>
      <c r="K6" s="37">
        <v>3</v>
      </c>
      <c r="L6" s="37">
        <v>438</v>
      </c>
      <c r="M6" s="38">
        <v>146</v>
      </c>
      <c r="N6" s="39">
        <v>4</v>
      </c>
      <c r="O6" s="40">
        <v>150</v>
      </c>
    </row>
    <row r="9" spans="1:17" x14ac:dyDescent="0.25">
      <c r="K9" s="7">
        <f>SUM(K2:K8)</f>
        <v>15</v>
      </c>
      <c r="L9" s="7">
        <f>SUM(L2:L8)</f>
        <v>2110</v>
      </c>
      <c r="M9" s="13">
        <f>SUM(L9/K9)</f>
        <v>140.66666666666666</v>
      </c>
      <c r="N9" s="7">
        <f>SUM(N2:N8)</f>
        <v>17</v>
      </c>
      <c r="O9" s="13">
        <f>SUM(M9+N9)</f>
        <v>157.66666666666666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4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E4:J4 B4:C4" name="Range1_44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5:J5 B5:C5" name="Range1_6_2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_1"/>
  </protectedRanges>
  <conditionalFormatting sqref="I2">
    <cfRule type="top10" dxfId="289" priority="30" rank="1"/>
  </conditionalFormatting>
  <conditionalFormatting sqref="H2">
    <cfRule type="top10" dxfId="288" priority="26" rank="1"/>
  </conditionalFormatting>
  <conditionalFormatting sqref="J2">
    <cfRule type="top10" dxfId="287" priority="27" rank="1"/>
  </conditionalFormatting>
  <conditionalFormatting sqref="G2">
    <cfRule type="top10" dxfId="286" priority="29" rank="1"/>
  </conditionalFormatting>
  <conditionalFormatting sqref="F2">
    <cfRule type="top10" dxfId="285" priority="28" rank="1"/>
  </conditionalFormatting>
  <conditionalFormatting sqref="E2">
    <cfRule type="top10" dxfId="284" priority="25" rank="1"/>
  </conditionalFormatting>
  <conditionalFormatting sqref="E3">
    <cfRule type="top10" dxfId="283" priority="24" rank="1"/>
  </conditionalFormatting>
  <conditionalFormatting sqref="F3">
    <cfRule type="top10" dxfId="282" priority="23" rank="1"/>
  </conditionalFormatting>
  <conditionalFormatting sqref="G3">
    <cfRule type="top10" dxfId="281" priority="22" rank="1"/>
  </conditionalFormatting>
  <conditionalFormatting sqref="H3">
    <cfRule type="top10" dxfId="280" priority="21" rank="1"/>
  </conditionalFormatting>
  <conditionalFormatting sqref="I3">
    <cfRule type="top10" dxfId="279" priority="20" rank="1"/>
  </conditionalFormatting>
  <conditionalFormatting sqref="J3">
    <cfRule type="top10" dxfId="278" priority="19" rank="1"/>
  </conditionalFormatting>
  <conditionalFormatting sqref="I4">
    <cfRule type="top10" dxfId="277" priority="18" rank="1"/>
  </conditionalFormatting>
  <conditionalFormatting sqref="H4">
    <cfRule type="top10" dxfId="276" priority="14" rank="1"/>
  </conditionalFormatting>
  <conditionalFormatting sqref="J4">
    <cfRule type="top10" dxfId="275" priority="15" rank="1"/>
  </conditionalFormatting>
  <conditionalFormatting sqref="G4">
    <cfRule type="top10" dxfId="274" priority="17" rank="1"/>
  </conditionalFormatting>
  <conditionalFormatting sqref="F4">
    <cfRule type="top10" dxfId="273" priority="16" rank="1"/>
  </conditionalFormatting>
  <conditionalFormatting sqref="E4">
    <cfRule type="top10" dxfId="272" priority="13" rank="1"/>
  </conditionalFormatting>
  <conditionalFormatting sqref="I5">
    <cfRule type="top10" dxfId="271" priority="12" rank="1"/>
  </conditionalFormatting>
  <conditionalFormatting sqref="H5">
    <cfRule type="top10" dxfId="270" priority="8" rank="1"/>
  </conditionalFormatting>
  <conditionalFormatting sqref="J5">
    <cfRule type="top10" dxfId="269" priority="9" rank="1"/>
  </conditionalFormatting>
  <conditionalFormatting sqref="G5">
    <cfRule type="top10" dxfId="268" priority="11" rank="1"/>
  </conditionalFormatting>
  <conditionalFormatting sqref="F5">
    <cfRule type="top10" dxfId="267" priority="10" rank="1"/>
  </conditionalFormatting>
  <conditionalFormatting sqref="E5">
    <cfRule type="top10" dxfId="266" priority="7" rank="1"/>
  </conditionalFormatting>
  <conditionalFormatting sqref="I6">
    <cfRule type="top10" dxfId="265" priority="6" rank="1"/>
  </conditionalFormatting>
  <conditionalFormatting sqref="H6">
    <cfRule type="top10" dxfId="264" priority="2" rank="1"/>
  </conditionalFormatting>
  <conditionalFormatting sqref="J6">
    <cfRule type="top10" dxfId="263" priority="3" rank="1"/>
  </conditionalFormatting>
  <conditionalFormatting sqref="G6">
    <cfRule type="top10" dxfId="262" priority="5" rank="1"/>
  </conditionalFormatting>
  <conditionalFormatting sqref="F6">
    <cfRule type="top10" dxfId="261" priority="4" rank="1"/>
  </conditionalFormatting>
  <conditionalFormatting sqref="E6">
    <cfRule type="top10" dxfId="260" priority="1" rank="1"/>
  </conditionalFormatting>
  <hyperlinks>
    <hyperlink ref="Q1" location="'Kentucky Rankings'!A1" display="Back to Ranking" xr:uid="{86D377E7-2FEB-4EF0-A514-F13C2EAC9F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078033-F85A-4FB4-84A9-9761352EF0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161F-E6B1-473A-9D2E-36C6A51E09C4}">
  <dimension ref="A1:Q6"/>
  <sheetViews>
    <sheetView workbookViewId="0">
      <selection activeCell="D17" sqref="D17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65</v>
      </c>
      <c r="C2" s="34">
        <v>43995</v>
      </c>
      <c r="D2" s="35" t="s">
        <v>38</v>
      </c>
      <c r="E2" s="36">
        <v>185</v>
      </c>
      <c r="F2" s="36">
        <v>186</v>
      </c>
      <c r="G2" s="36">
        <v>184</v>
      </c>
      <c r="H2" s="36"/>
      <c r="I2" s="36"/>
      <c r="J2" s="36"/>
      <c r="K2" s="37">
        <v>3</v>
      </c>
      <c r="L2" s="37">
        <v>555</v>
      </c>
      <c r="M2" s="38">
        <v>185</v>
      </c>
      <c r="N2" s="39">
        <v>4</v>
      </c>
      <c r="O2" s="40">
        <v>189</v>
      </c>
    </row>
    <row r="3" spans="1:17" x14ac:dyDescent="0.25">
      <c r="A3" s="32" t="s">
        <v>56</v>
      </c>
      <c r="B3" s="33" t="s">
        <v>65</v>
      </c>
      <c r="C3" s="34">
        <v>44014</v>
      </c>
      <c r="D3" s="35" t="s">
        <v>38</v>
      </c>
      <c r="E3" s="36">
        <v>178</v>
      </c>
      <c r="F3" s="36">
        <v>181</v>
      </c>
      <c r="G3" s="36">
        <v>183</v>
      </c>
      <c r="H3" s="36"/>
      <c r="I3" s="36"/>
      <c r="J3" s="36"/>
      <c r="K3" s="37">
        <v>3</v>
      </c>
      <c r="L3" s="37">
        <v>542</v>
      </c>
      <c r="M3" s="38">
        <v>180.66666666666666</v>
      </c>
      <c r="N3" s="39">
        <v>4</v>
      </c>
      <c r="O3" s="40">
        <v>184.66666666666666</v>
      </c>
    </row>
    <row r="6" spans="1:17" x14ac:dyDescent="0.25">
      <c r="K6" s="7">
        <f>SUM(K2:K5)</f>
        <v>6</v>
      </c>
      <c r="L6" s="7">
        <f>SUM(L2:L5)</f>
        <v>1097</v>
      </c>
      <c r="M6" s="13">
        <f>SUM(L6/K6)</f>
        <v>182.83333333333334</v>
      </c>
      <c r="N6" s="7">
        <f>SUM(N2:N5)</f>
        <v>8</v>
      </c>
      <c r="O6" s="13">
        <f>SUM(M6+N6)</f>
        <v>190.83333333333334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4"/>
  </protectedRanges>
  <conditionalFormatting sqref="E2">
    <cfRule type="top10" dxfId="259" priority="12" rank="1"/>
  </conditionalFormatting>
  <conditionalFormatting sqref="F2">
    <cfRule type="top10" dxfId="258" priority="11" rank="1"/>
  </conditionalFormatting>
  <conditionalFormatting sqref="G2">
    <cfRule type="top10" dxfId="257" priority="10" rank="1"/>
  </conditionalFormatting>
  <conditionalFormatting sqref="H2">
    <cfRule type="top10" dxfId="256" priority="9" rank="1"/>
  </conditionalFormatting>
  <conditionalFormatting sqref="I2">
    <cfRule type="top10" dxfId="255" priority="8" rank="1"/>
  </conditionalFormatting>
  <conditionalFormatting sqref="J2">
    <cfRule type="top10" dxfId="254" priority="7" rank="1"/>
  </conditionalFormatting>
  <conditionalFormatting sqref="J3">
    <cfRule type="top10" dxfId="253" priority="1" rank="1"/>
  </conditionalFormatting>
  <conditionalFormatting sqref="I3">
    <cfRule type="top10" dxfId="252" priority="2" rank="1"/>
  </conditionalFormatting>
  <conditionalFormatting sqref="H3">
    <cfRule type="top10" dxfId="251" priority="3" rank="1"/>
  </conditionalFormatting>
  <conditionalFormatting sqref="G3">
    <cfRule type="top10" dxfId="250" priority="4" rank="1"/>
  </conditionalFormatting>
  <conditionalFormatting sqref="F3">
    <cfRule type="top10" dxfId="249" priority="5" rank="1"/>
  </conditionalFormatting>
  <conditionalFormatting sqref="E3">
    <cfRule type="top10" dxfId="248" priority="6" rank="1"/>
  </conditionalFormatting>
  <hyperlinks>
    <hyperlink ref="Q1" location="'Kentucky Rankings'!A1" display="Back to Ranking" xr:uid="{B2908C84-F0D9-48FD-99A5-599E2AD315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C0F16-AAA4-4C92-ABB2-FD9AE9AF62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6E5F-7114-4F6C-8FD0-E441FF61BDFF}">
  <dimension ref="A1:Q14"/>
  <sheetViews>
    <sheetView workbookViewId="0">
      <selection activeCell="A11" sqref="A11:O1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49</v>
      </c>
      <c r="B2" s="32" t="s">
        <v>48</v>
      </c>
      <c r="C2" s="34">
        <v>43972</v>
      </c>
      <c r="D2" s="35" t="s">
        <v>38</v>
      </c>
      <c r="E2" s="36">
        <v>188</v>
      </c>
      <c r="F2" s="36">
        <v>186</v>
      </c>
      <c r="G2" s="36">
        <v>192</v>
      </c>
      <c r="H2" s="36"/>
      <c r="I2" s="36"/>
      <c r="J2" s="36"/>
      <c r="K2" s="37">
        <v>3</v>
      </c>
      <c r="L2" s="37">
        <v>566</v>
      </c>
      <c r="M2" s="38">
        <f>SUM(L2/K2)</f>
        <v>188.66666666666666</v>
      </c>
      <c r="N2" s="39">
        <v>5</v>
      </c>
      <c r="O2" s="40">
        <f>SUM(M2+N2)</f>
        <v>193.66666666666666</v>
      </c>
    </row>
    <row r="3" spans="1:17" x14ac:dyDescent="0.25">
      <c r="A3" s="32" t="s">
        <v>56</v>
      </c>
      <c r="B3" s="33" t="s">
        <v>48</v>
      </c>
      <c r="C3" s="34">
        <v>43995</v>
      </c>
      <c r="D3" s="35" t="s">
        <v>38</v>
      </c>
      <c r="E3" s="36">
        <v>181</v>
      </c>
      <c r="F3" s="36">
        <v>184</v>
      </c>
      <c r="G3" s="36">
        <v>185</v>
      </c>
      <c r="H3" s="36"/>
      <c r="I3" s="36"/>
      <c r="J3" s="36"/>
      <c r="K3" s="37">
        <v>3</v>
      </c>
      <c r="L3" s="37">
        <v>550</v>
      </c>
      <c r="M3" s="38">
        <v>183.33333333333334</v>
      </c>
      <c r="N3" s="39">
        <v>3</v>
      </c>
      <c r="O3" s="40">
        <v>186.33333333333334</v>
      </c>
    </row>
    <row r="4" spans="1:17" x14ac:dyDescent="0.25">
      <c r="A4" s="32" t="s">
        <v>56</v>
      </c>
      <c r="B4" s="33" t="s">
        <v>48</v>
      </c>
      <c r="C4" s="34">
        <v>44000</v>
      </c>
      <c r="D4" s="35" t="s">
        <v>38</v>
      </c>
      <c r="E4" s="36">
        <v>189</v>
      </c>
      <c r="F4" s="36">
        <v>164</v>
      </c>
      <c r="G4" s="36">
        <v>160</v>
      </c>
      <c r="H4" s="36"/>
      <c r="I4" s="36"/>
      <c r="J4" s="36"/>
      <c r="K4" s="37">
        <v>3</v>
      </c>
      <c r="L4" s="37">
        <v>513</v>
      </c>
      <c r="M4" s="38">
        <v>171</v>
      </c>
      <c r="N4" s="39">
        <v>5</v>
      </c>
      <c r="O4" s="40">
        <v>176</v>
      </c>
    </row>
    <row r="5" spans="1:17" x14ac:dyDescent="0.25">
      <c r="A5" s="32" t="s">
        <v>56</v>
      </c>
      <c r="B5" s="33" t="s">
        <v>48</v>
      </c>
      <c r="C5" s="34">
        <v>44014</v>
      </c>
      <c r="D5" s="35" t="s">
        <v>38</v>
      </c>
      <c r="E5" s="36">
        <v>185</v>
      </c>
      <c r="F5" s="36">
        <v>187</v>
      </c>
      <c r="G5" s="36">
        <v>185</v>
      </c>
      <c r="H5" s="36"/>
      <c r="I5" s="36"/>
      <c r="J5" s="36"/>
      <c r="K5" s="37">
        <v>3</v>
      </c>
      <c r="L5" s="37">
        <v>557</v>
      </c>
      <c r="M5" s="38">
        <v>185.66666666666666</v>
      </c>
      <c r="N5" s="39">
        <v>11</v>
      </c>
      <c r="O5" s="40">
        <v>196.66666666666666</v>
      </c>
    </row>
    <row r="6" spans="1:17" x14ac:dyDescent="0.25">
      <c r="A6" s="32" t="s">
        <v>56</v>
      </c>
      <c r="B6" s="33" t="s">
        <v>48</v>
      </c>
      <c r="C6" s="34">
        <v>44024</v>
      </c>
      <c r="D6" s="35" t="s">
        <v>51</v>
      </c>
      <c r="E6" s="36">
        <v>190</v>
      </c>
      <c r="F6" s="36">
        <v>186</v>
      </c>
      <c r="G6" s="36">
        <v>192</v>
      </c>
      <c r="H6" s="36">
        <v>184</v>
      </c>
      <c r="I6" s="36">
        <v>186</v>
      </c>
      <c r="J6" s="36">
        <v>188</v>
      </c>
      <c r="K6" s="37">
        <v>6</v>
      </c>
      <c r="L6" s="37">
        <v>1126</v>
      </c>
      <c r="M6" s="38">
        <v>187.66666666666666</v>
      </c>
      <c r="N6" s="39">
        <v>6</v>
      </c>
      <c r="O6" s="40">
        <v>193.66666666666666</v>
      </c>
    </row>
    <row r="7" spans="1:17" x14ac:dyDescent="0.25">
      <c r="A7" s="32" t="s">
        <v>56</v>
      </c>
      <c r="B7" s="33" t="s">
        <v>48</v>
      </c>
      <c r="C7" s="34">
        <v>44052</v>
      </c>
      <c r="D7" s="35" t="s">
        <v>51</v>
      </c>
      <c r="E7" s="36">
        <v>184</v>
      </c>
      <c r="F7" s="36">
        <v>181</v>
      </c>
      <c r="G7" s="36">
        <v>183</v>
      </c>
      <c r="H7" s="36">
        <v>188</v>
      </c>
      <c r="I7" s="36"/>
      <c r="J7" s="36"/>
      <c r="K7" s="37">
        <v>4</v>
      </c>
      <c r="L7" s="37">
        <v>736</v>
      </c>
      <c r="M7" s="38">
        <v>184</v>
      </c>
      <c r="N7" s="39">
        <v>3</v>
      </c>
      <c r="O7" s="40">
        <v>187</v>
      </c>
    </row>
    <row r="8" spans="1:17" x14ac:dyDescent="0.25">
      <c r="A8" s="32" t="s">
        <v>56</v>
      </c>
      <c r="B8" s="33" t="s">
        <v>48</v>
      </c>
      <c r="C8" s="34">
        <v>44051</v>
      </c>
      <c r="D8" s="35" t="s">
        <v>38</v>
      </c>
      <c r="E8" s="36">
        <v>179</v>
      </c>
      <c r="F8" s="36">
        <v>177</v>
      </c>
      <c r="G8" s="36">
        <v>176</v>
      </c>
      <c r="H8" s="36"/>
      <c r="I8" s="36"/>
      <c r="J8" s="36"/>
      <c r="K8" s="37">
        <v>3</v>
      </c>
      <c r="L8" s="37">
        <v>532</v>
      </c>
      <c r="M8" s="38">
        <v>177.33333333333334</v>
      </c>
      <c r="N8" s="39">
        <v>4</v>
      </c>
      <c r="O8" s="40">
        <v>181.33333333333334</v>
      </c>
    </row>
    <row r="9" spans="1:17" x14ac:dyDescent="0.25">
      <c r="A9" s="32" t="s">
        <v>56</v>
      </c>
      <c r="B9" s="33" t="s">
        <v>48</v>
      </c>
      <c r="C9" s="34">
        <v>44070</v>
      </c>
      <c r="D9" s="35" t="s">
        <v>38</v>
      </c>
      <c r="E9" s="36">
        <v>181</v>
      </c>
      <c r="F9" s="36">
        <v>183</v>
      </c>
      <c r="G9" s="36">
        <v>190</v>
      </c>
      <c r="H9" s="36"/>
      <c r="I9" s="36"/>
      <c r="J9" s="36"/>
      <c r="K9" s="37">
        <v>3</v>
      </c>
      <c r="L9" s="37">
        <v>554</v>
      </c>
      <c r="M9" s="38">
        <v>184.66666666666666</v>
      </c>
      <c r="N9" s="39">
        <v>5</v>
      </c>
      <c r="O9" s="40">
        <v>189.66666666666666</v>
      </c>
    </row>
    <row r="10" spans="1:17" x14ac:dyDescent="0.25">
      <c r="A10" s="32" t="s">
        <v>56</v>
      </c>
      <c r="B10" s="33" t="s">
        <v>48</v>
      </c>
      <c r="C10" s="34">
        <v>44084</v>
      </c>
      <c r="D10" s="35" t="s">
        <v>38</v>
      </c>
      <c r="E10" s="36">
        <v>188</v>
      </c>
      <c r="F10" s="36">
        <v>182</v>
      </c>
      <c r="G10" s="36">
        <v>181</v>
      </c>
      <c r="H10" s="36"/>
      <c r="I10" s="36"/>
      <c r="J10" s="36"/>
      <c r="K10" s="37">
        <v>3</v>
      </c>
      <c r="L10" s="37">
        <v>551</v>
      </c>
      <c r="M10" s="38">
        <v>183.66666666666666</v>
      </c>
      <c r="N10" s="39">
        <v>5</v>
      </c>
      <c r="O10" s="40">
        <v>188.66666666666666</v>
      </c>
    </row>
    <row r="11" spans="1:17" x14ac:dyDescent="0.25">
      <c r="A11" s="32" t="s">
        <v>56</v>
      </c>
      <c r="B11" s="33" t="s">
        <v>48</v>
      </c>
      <c r="C11" s="34">
        <v>44093</v>
      </c>
      <c r="D11" s="35" t="s">
        <v>38</v>
      </c>
      <c r="E11" s="36">
        <v>185</v>
      </c>
      <c r="F11" s="36">
        <v>179</v>
      </c>
      <c r="G11" s="36">
        <v>185</v>
      </c>
      <c r="H11" s="36"/>
      <c r="I11" s="36"/>
      <c r="J11" s="36"/>
      <c r="K11" s="37">
        <v>3</v>
      </c>
      <c r="L11" s="37">
        <v>549</v>
      </c>
      <c r="M11" s="38">
        <v>183</v>
      </c>
      <c r="N11" s="39">
        <v>5</v>
      </c>
      <c r="O11" s="40">
        <v>188</v>
      </c>
    </row>
    <row r="14" spans="1:17" x14ac:dyDescent="0.25">
      <c r="K14" s="7">
        <f>SUM(K2:K13)</f>
        <v>34</v>
      </c>
      <c r="L14" s="7">
        <f>SUM(L2:L13)</f>
        <v>6234</v>
      </c>
      <c r="M14" s="13">
        <f>SUM(L14/K14)</f>
        <v>183.35294117647058</v>
      </c>
      <c r="N14" s="7">
        <f>SUM(N2:N13)</f>
        <v>52</v>
      </c>
      <c r="O14" s="13">
        <f>SUM(M14+N14)</f>
        <v>235.35294117647058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2_2"/>
    <protectedRange algorithmName="SHA-512" hashValue="ON39YdpmFHfN9f47KpiRvqrKx0V9+erV1CNkpWzYhW/Qyc6aT8rEyCrvauWSYGZK2ia3o7vd3akF07acHAFpOA==" saltValue="yVW9XmDwTqEnmpSGai0KYg==" spinCount="100000" sqref="E3:J3 B3:C3" name="Range1_24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34"/>
    <protectedRange algorithmName="SHA-512" hashValue="ON39YdpmFHfN9f47KpiRvqrKx0V9+erV1CNkpWzYhW/Qyc6aT8rEyCrvauWSYGZK2ia3o7vd3akF07acHAFpOA==" saltValue="yVW9XmDwTqEnmpSGai0KYg==" spinCount="100000" sqref="D7" name="Range1_1_26"/>
    <protectedRange algorithmName="SHA-512" hashValue="ON39YdpmFHfN9f47KpiRvqrKx0V9+erV1CNkpWzYhW/Qyc6aT8rEyCrvauWSYGZK2ia3o7vd3akF07acHAFpOA==" saltValue="yVW9XmDwTqEnmpSGai0KYg==" spinCount="100000" sqref="E8:J8 B8:C8" name="Range1_46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9:J9 B9:C9" name="Range1_42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10:J10 B10:C10" name="Range1_4_16"/>
    <protectedRange algorithmName="SHA-512" hashValue="ON39YdpmFHfN9f47KpiRvqrKx0V9+erV1CNkpWzYhW/Qyc6aT8rEyCrvauWSYGZK2ia3o7vd3akF07acHAFpOA==" saltValue="yVW9XmDwTqEnmpSGai0KYg==" spinCount="100000" sqref="D10" name="Range1_1_2_16"/>
    <protectedRange algorithmName="SHA-512" hashValue="ON39YdpmFHfN9f47KpiRvqrKx0V9+erV1CNkpWzYhW/Qyc6aT8rEyCrvauWSYGZK2ia3o7vd3akF07acHAFpOA==" saltValue="yVW9XmDwTqEnmpSGai0KYg==" spinCount="100000" sqref="E11:J11 B11:C11" name="Range1_11_1"/>
    <protectedRange algorithmName="SHA-512" hashValue="ON39YdpmFHfN9f47KpiRvqrKx0V9+erV1CNkpWzYhW/Qyc6aT8rEyCrvauWSYGZK2ia3o7vd3akF07acHAFpOA==" saltValue="yVW9XmDwTqEnmpSGai0KYg==" spinCount="100000" sqref="D11" name="Range1_1_6_1"/>
  </protectedRanges>
  <conditionalFormatting sqref="I2">
    <cfRule type="top10" dxfId="247" priority="55" rank="1"/>
  </conditionalFormatting>
  <conditionalFormatting sqref="H2">
    <cfRule type="top10" dxfId="246" priority="56" rank="1"/>
  </conditionalFormatting>
  <conditionalFormatting sqref="J2">
    <cfRule type="top10" dxfId="245" priority="57" rank="1"/>
  </conditionalFormatting>
  <conditionalFormatting sqref="G2">
    <cfRule type="top10" dxfId="244" priority="58" rank="1"/>
  </conditionalFormatting>
  <conditionalFormatting sqref="F2">
    <cfRule type="top10" dxfId="243" priority="59" rank="1"/>
  </conditionalFormatting>
  <conditionalFormatting sqref="E2">
    <cfRule type="top10" dxfId="242" priority="60" rank="1"/>
  </conditionalFormatting>
  <conditionalFormatting sqref="J3">
    <cfRule type="top10" dxfId="241" priority="49" rank="1"/>
  </conditionalFormatting>
  <conditionalFormatting sqref="I3">
    <cfRule type="top10" dxfId="240" priority="50" rank="1"/>
  </conditionalFormatting>
  <conditionalFormatting sqref="H3">
    <cfRule type="top10" dxfId="239" priority="51" rank="1"/>
  </conditionalFormatting>
  <conditionalFormatting sqref="G3">
    <cfRule type="top10" dxfId="238" priority="52" rank="1"/>
  </conditionalFormatting>
  <conditionalFormatting sqref="F3">
    <cfRule type="top10" dxfId="237" priority="53" rank="1"/>
  </conditionalFormatting>
  <conditionalFormatting sqref="E3">
    <cfRule type="top10" dxfId="236" priority="54" rank="1"/>
  </conditionalFormatting>
  <conditionalFormatting sqref="J4">
    <cfRule type="top10" dxfId="235" priority="43" rank="1"/>
  </conditionalFormatting>
  <conditionalFormatting sqref="I4">
    <cfRule type="top10" dxfId="234" priority="44" rank="1"/>
  </conditionalFormatting>
  <conditionalFormatting sqref="H4">
    <cfRule type="top10" dxfId="233" priority="45" rank="1"/>
  </conditionalFormatting>
  <conditionalFormatting sqref="G4">
    <cfRule type="top10" dxfId="232" priority="46" rank="1"/>
  </conditionalFormatting>
  <conditionalFormatting sqref="F4">
    <cfRule type="top10" dxfId="231" priority="47" rank="1"/>
  </conditionalFormatting>
  <conditionalFormatting sqref="E4">
    <cfRule type="top10" dxfId="230" priority="48" rank="1"/>
  </conditionalFormatting>
  <conditionalFormatting sqref="J5">
    <cfRule type="top10" dxfId="229" priority="37" rank="1"/>
  </conditionalFormatting>
  <conditionalFormatting sqref="I5">
    <cfRule type="top10" dxfId="228" priority="38" rank="1"/>
  </conditionalFormatting>
  <conditionalFormatting sqref="H5">
    <cfRule type="top10" dxfId="227" priority="39" rank="1"/>
  </conditionalFormatting>
  <conditionalFormatting sqref="G5">
    <cfRule type="top10" dxfId="226" priority="40" rank="1"/>
  </conditionalFormatting>
  <conditionalFormatting sqref="F5">
    <cfRule type="top10" dxfId="225" priority="41" rank="1"/>
  </conditionalFormatting>
  <conditionalFormatting sqref="E5">
    <cfRule type="top10" dxfId="224" priority="42" rank="1"/>
  </conditionalFormatting>
  <conditionalFormatting sqref="J6">
    <cfRule type="top10" dxfId="223" priority="31" rank="1"/>
  </conditionalFormatting>
  <conditionalFormatting sqref="I6">
    <cfRule type="top10" dxfId="222" priority="32" rank="1"/>
  </conditionalFormatting>
  <conditionalFormatting sqref="H6">
    <cfRule type="top10" dxfId="221" priority="33" rank="1"/>
  </conditionalFormatting>
  <conditionalFormatting sqref="G6">
    <cfRule type="top10" dxfId="220" priority="34" rank="1"/>
  </conditionalFormatting>
  <conditionalFormatting sqref="F6">
    <cfRule type="top10" dxfId="219" priority="35" rank="1"/>
  </conditionalFormatting>
  <conditionalFormatting sqref="E6">
    <cfRule type="top10" dxfId="218" priority="36" rank="1"/>
  </conditionalFormatting>
  <conditionalFormatting sqref="I7">
    <cfRule type="top10" dxfId="217" priority="27" rank="1"/>
  </conditionalFormatting>
  <conditionalFormatting sqref="H7">
    <cfRule type="top10" dxfId="216" priority="28" rank="1"/>
  </conditionalFormatting>
  <conditionalFormatting sqref="G7">
    <cfRule type="top10" dxfId="215" priority="29" rank="1"/>
  </conditionalFormatting>
  <conditionalFormatting sqref="F7">
    <cfRule type="top10" dxfId="214" priority="30" rank="1"/>
  </conditionalFormatting>
  <conditionalFormatting sqref="E7">
    <cfRule type="top10" dxfId="213" priority="26" rank="1"/>
  </conditionalFormatting>
  <conditionalFormatting sqref="J7">
    <cfRule type="top10" dxfId="212" priority="25" rank="1"/>
  </conditionalFormatting>
  <conditionalFormatting sqref="I8">
    <cfRule type="top10" dxfId="211" priority="21" rank="1"/>
  </conditionalFormatting>
  <conditionalFormatting sqref="H8">
    <cfRule type="top10" dxfId="210" priority="22" rank="1"/>
  </conditionalFormatting>
  <conditionalFormatting sqref="G8">
    <cfRule type="top10" dxfId="209" priority="23" rank="1"/>
  </conditionalFormatting>
  <conditionalFormatting sqref="F8">
    <cfRule type="top10" dxfId="208" priority="24" rank="1"/>
  </conditionalFormatting>
  <conditionalFormatting sqref="E8">
    <cfRule type="top10" dxfId="207" priority="20" rank="1"/>
  </conditionalFormatting>
  <conditionalFormatting sqref="J8">
    <cfRule type="top10" dxfId="206" priority="19" rank="1"/>
  </conditionalFormatting>
  <conditionalFormatting sqref="J9">
    <cfRule type="top10" dxfId="205" priority="13" rank="1"/>
  </conditionalFormatting>
  <conditionalFormatting sqref="I9">
    <cfRule type="top10" dxfId="204" priority="14" rank="1"/>
  </conditionalFormatting>
  <conditionalFormatting sqref="H9">
    <cfRule type="top10" dxfId="203" priority="15" rank="1"/>
  </conditionalFormatting>
  <conditionalFormatting sqref="G9">
    <cfRule type="top10" dxfId="202" priority="16" rank="1"/>
  </conditionalFormatting>
  <conditionalFormatting sqref="F9">
    <cfRule type="top10" dxfId="201" priority="17" rank="1"/>
  </conditionalFormatting>
  <conditionalFormatting sqref="E9">
    <cfRule type="top10" dxfId="200" priority="18" rank="1"/>
  </conditionalFormatting>
  <conditionalFormatting sqref="J10">
    <cfRule type="top10" dxfId="199" priority="7" rank="1"/>
  </conditionalFormatting>
  <conditionalFormatting sqref="I10">
    <cfRule type="top10" dxfId="198" priority="8" rank="1"/>
  </conditionalFormatting>
  <conditionalFormatting sqref="H10">
    <cfRule type="top10" dxfId="197" priority="9" rank="1"/>
  </conditionalFormatting>
  <conditionalFormatting sqref="G10">
    <cfRule type="top10" dxfId="196" priority="10" rank="1"/>
  </conditionalFormatting>
  <conditionalFormatting sqref="F10">
    <cfRule type="top10" dxfId="195" priority="11" rank="1"/>
  </conditionalFormatting>
  <conditionalFormatting sqref="E10">
    <cfRule type="top10" dxfId="194" priority="12" rank="1"/>
  </conditionalFormatting>
  <conditionalFormatting sqref="J11">
    <cfRule type="top10" dxfId="193" priority="1" rank="1"/>
  </conditionalFormatting>
  <conditionalFormatting sqref="I11">
    <cfRule type="top10" dxfId="192" priority="2" rank="1"/>
  </conditionalFormatting>
  <conditionalFormatting sqref="H11">
    <cfRule type="top10" dxfId="191" priority="3" rank="1"/>
  </conditionalFormatting>
  <conditionalFormatting sqref="G11">
    <cfRule type="top10" dxfId="190" priority="4" rank="1"/>
  </conditionalFormatting>
  <conditionalFormatting sqref="F11">
    <cfRule type="top10" dxfId="189" priority="5" rank="1"/>
  </conditionalFormatting>
  <conditionalFormatting sqref="E11">
    <cfRule type="top10" dxfId="188" priority="6" rank="1"/>
  </conditionalFormatting>
  <hyperlinks>
    <hyperlink ref="Q1" location="'Kentucky Rankings'!A1" display="Back to Ranking" xr:uid="{EF493B95-D77B-43AE-8759-251667E5DE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4C195C-AF25-48FB-A444-135CF1D948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6210-D249-47C5-839C-044416969556}">
  <dimension ref="A1:Q12"/>
  <sheetViews>
    <sheetView workbookViewId="0">
      <selection activeCell="A13" sqref="A13:XFD19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90</v>
      </c>
      <c r="C2" s="34">
        <v>44030</v>
      </c>
      <c r="D2" s="35" t="s">
        <v>71</v>
      </c>
      <c r="E2" s="36">
        <v>195</v>
      </c>
      <c r="F2" s="36">
        <v>200</v>
      </c>
      <c r="G2" s="36">
        <v>200</v>
      </c>
      <c r="H2" s="36">
        <v>199.001</v>
      </c>
      <c r="I2" s="36"/>
      <c r="J2" s="36"/>
      <c r="K2" s="37">
        <v>4</v>
      </c>
      <c r="L2" s="37">
        <v>794.00099999999998</v>
      </c>
      <c r="M2" s="38">
        <v>198.50024999999999</v>
      </c>
      <c r="N2" s="39">
        <v>8</v>
      </c>
      <c r="O2" s="40">
        <v>206.50024999999999</v>
      </c>
    </row>
    <row r="5" spans="1:17" x14ac:dyDescent="0.25">
      <c r="K5" s="7">
        <f>SUM(K2:K4)</f>
        <v>4</v>
      </c>
      <c r="L5" s="7">
        <f>SUM(L2:L4)</f>
        <v>794.00099999999998</v>
      </c>
      <c r="M5" s="13">
        <f>SUM(L5/K5)</f>
        <v>198.50024999999999</v>
      </c>
      <c r="N5" s="7">
        <f>SUM(N2:N4)</f>
        <v>8</v>
      </c>
      <c r="O5" s="13">
        <f>SUM(M5+N5)</f>
        <v>206.50024999999999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1234" priority="5" rank="1"/>
  </conditionalFormatting>
  <conditionalFormatting sqref="I2">
    <cfRule type="top10" dxfId="1233" priority="2" rank="1"/>
    <cfRule type="top10" dxfId="1232" priority="7" rank="1"/>
  </conditionalFormatting>
  <conditionalFormatting sqref="E2">
    <cfRule type="top10" dxfId="1231" priority="6" rank="1"/>
  </conditionalFormatting>
  <conditionalFormatting sqref="G2">
    <cfRule type="top10" dxfId="1230" priority="4" rank="1"/>
  </conditionalFormatting>
  <conditionalFormatting sqref="H2">
    <cfRule type="top10" dxfId="1229" priority="3" rank="1"/>
  </conditionalFormatting>
  <conditionalFormatting sqref="J2">
    <cfRule type="top10" dxfId="1228" priority="1" rank="1"/>
  </conditionalFormatting>
  <hyperlinks>
    <hyperlink ref="Q1" location="'Kentucky Rankings'!A1" display="Back to Ranking" xr:uid="{F785B420-E76F-4C6A-BB5E-CB6B238082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CD7F2F-5CCC-4745-8541-DDFA627AE8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DB19-8AC5-47E5-90CA-0A07D77B1AFD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105</v>
      </c>
      <c r="C2" s="34">
        <v>44051</v>
      </c>
      <c r="D2" s="35" t="s">
        <v>38</v>
      </c>
      <c r="E2" s="36">
        <v>186</v>
      </c>
      <c r="F2" s="36">
        <v>180</v>
      </c>
      <c r="G2" s="36">
        <v>186</v>
      </c>
      <c r="H2" s="36"/>
      <c r="I2" s="36"/>
      <c r="J2" s="36"/>
      <c r="K2" s="37">
        <v>3</v>
      </c>
      <c r="L2" s="37">
        <v>552</v>
      </c>
      <c r="M2" s="38">
        <v>184</v>
      </c>
      <c r="N2" s="39">
        <v>2</v>
      </c>
      <c r="O2" s="40">
        <v>186</v>
      </c>
    </row>
    <row r="3" spans="1:17" x14ac:dyDescent="0.25">
      <c r="A3" t="s">
        <v>106</v>
      </c>
    </row>
    <row r="5" spans="1:17" x14ac:dyDescent="0.25">
      <c r="K5" s="7">
        <f>SUM(K2:K4)</f>
        <v>3</v>
      </c>
      <c r="L5" s="7">
        <f>SUM(L2:L4)</f>
        <v>552</v>
      </c>
      <c r="M5" s="13">
        <f>SUM(L5/K5)</f>
        <v>184</v>
      </c>
      <c r="N5" s="7">
        <f>SUM(N2:N4)</f>
        <v>2</v>
      </c>
      <c r="O5" s="13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5_2"/>
    <protectedRange algorithmName="SHA-512" hashValue="ON39YdpmFHfN9f47KpiRvqrKx0V9+erV1CNkpWzYhW/Qyc6aT8rEyCrvauWSYGZK2ia3o7vd3akF07acHAFpOA==" saltValue="yVW9XmDwTqEnmpSGai0KYg==" spinCount="100000" sqref="D2" name="Range1_1_35_2"/>
    <protectedRange algorithmName="SHA-512" hashValue="ON39YdpmFHfN9f47KpiRvqrKx0V9+erV1CNkpWzYhW/Qyc6aT8rEyCrvauWSYGZK2ia3o7vd3akF07acHAFpOA==" saltValue="yVW9XmDwTqEnmpSGai0KYg==" spinCount="100000" sqref="E2:H2" name="Range1_3_11_2"/>
  </protectedRanges>
  <conditionalFormatting sqref="F2">
    <cfRule type="top10" dxfId="187" priority="5" rank="1"/>
  </conditionalFormatting>
  <conditionalFormatting sqref="I2">
    <cfRule type="top10" dxfId="186" priority="2" rank="1"/>
    <cfRule type="top10" dxfId="185" priority="7" rank="1"/>
  </conditionalFormatting>
  <conditionalFormatting sqref="E2">
    <cfRule type="top10" dxfId="184" priority="6" rank="1"/>
  </conditionalFormatting>
  <conditionalFormatting sqref="G2">
    <cfRule type="top10" dxfId="183" priority="4" rank="1"/>
  </conditionalFormatting>
  <conditionalFormatting sqref="H2">
    <cfRule type="top10" dxfId="182" priority="3" rank="1"/>
  </conditionalFormatting>
  <conditionalFormatting sqref="J2">
    <cfRule type="top10" dxfId="181" priority="1" rank="1"/>
  </conditionalFormatting>
  <hyperlinks>
    <hyperlink ref="Q1" location="'Kentucky Rankings'!A1" display="Back to Ranking" xr:uid="{676AE418-33C7-4F2F-8C73-B088E3A383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0EC7AF-F662-4B94-98FF-710DA86432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6D98-13CA-44D6-BD0B-33650DD33477}">
  <dimension ref="A1:Q7"/>
  <sheetViews>
    <sheetView workbookViewId="0">
      <selection activeCell="A4" sqref="A4:O4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64</v>
      </c>
      <c r="C2" s="34">
        <v>43995</v>
      </c>
      <c r="D2" s="35" t="s">
        <v>38</v>
      </c>
      <c r="E2" s="36">
        <v>187</v>
      </c>
      <c r="F2" s="36">
        <v>189</v>
      </c>
      <c r="G2" s="36">
        <v>190</v>
      </c>
      <c r="H2" s="36"/>
      <c r="I2" s="36"/>
      <c r="J2" s="36"/>
      <c r="K2" s="37">
        <v>3</v>
      </c>
      <c r="L2" s="37">
        <v>566</v>
      </c>
      <c r="M2" s="38">
        <v>188.66666666666666</v>
      </c>
      <c r="N2" s="39">
        <v>11</v>
      </c>
      <c r="O2" s="40">
        <v>199.66666666666666</v>
      </c>
    </row>
    <row r="3" spans="1:17" x14ac:dyDescent="0.25">
      <c r="A3" s="32" t="s">
        <v>56</v>
      </c>
      <c r="B3" s="33" t="s">
        <v>64</v>
      </c>
      <c r="C3" s="34">
        <v>44014</v>
      </c>
      <c r="D3" s="35" t="s">
        <v>38</v>
      </c>
      <c r="E3" s="36">
        <v>181</v>
      </c>
      <c r="F3" s="36">
        <v>181</v>
      </c>
      <c r="G3" s="36">
        <v>179</v>
      </c>
      <c r="H3" s="36"/>
      <c r="I3" s="36"/>
      <c r="J3" s="36"/>
      <c r="K3" s="37">
        <v>3</v>
      </c>
      <c r="L3" s="37">
        <v>541</v>
      </c>
      <c r="M3" s="38">
        <v>180.33333333333334</v>
      </c>
      <c r="N3" s="39">
        <v>3</v>
      </c>
      <c r="O3" s="40">
        <v>183.33333333333334</v>
      </c>
    </row>
    <row r="4" spans="1:17" x14ac:dyDescent="0.25">
      <c r="A4" s="32" t="s">
        <v>56</v>
      </c>
      <c r="B4" s="33" t="s">
        <v>107</v>
      </c>
      <c r="C4" s="34">
        <v>44051</v>
      </c>
      <c r="D4" s="35" t="s">
        <v>38</v>
      </c>
      <c r="E4" s="36">
        <v>194</v>
      </c>
      <c r="F4" s="36">
        <v>191</v>
      </c>
      <c r="G4" s="36">
        <v>193</v>
      </c>
      <c r="H4" s="36"/>
      <c r="I4" s="36"/>
      <c r="J4" s="36"/>
      <c r="K4" s="37">
        <v>3</v>
      </c>
      <c r="L4" s="37">
        <v>578</v>
      </c>
      <c r="M4" s="38">
        <v>192.66666666666666</v>
      </c>
      <c r="N4" s="39">
        <v>11</v>
      </c>
      <c r="O4" s="40">
        <v>203.66666666666666</v>
      </c>
    </row>
    <row r="7" spans="1:17" x14ac:dyDescent="0.25">
      <c r="K7" s="7">
        <f>SUM(K2:K6)</f>
        <v>9</v>
      </c>
      <c r="L7" s="7">
        <f>SUM(L2:L6)</f>
        <v>1685</v>
      </c>
      <c r="M7" s="13">
        <f>SUM(L7/K7)</f>
        <v>187.22222222222223</v>
      </c>
      <c r="N7" s="7">
        <f>SUM(N2:N6)</f>
        <v>25</v>
      </c>
      <c r="O7" s="13">
        <f>SUM(M7+N7)</f>
        <v>212.22222222222223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4"/>
    <protectedRange algorithmName="SHA-512" hashValue="ON39YdpmFHfN9f47KpiRvqrKx0V9+erV1CNkpWzYhW/Qyc6aT8rEyCrvauWSYGZK2ia3o7vd3akF07acHAFpOA==" saltValue="yVW9XmDwTqEnmpSGai0KYg==" spinCount="100000" sqref="E4:J4 B4:C4" name="Range1_46"/>
    <protectedRange algorithmName="SHA-512" hashValue="ON39YdpmFHfN9f47KpiRvqrKx0V9+erV1CNkpWzYhW/Qyc6aT8rEyCrvauWSYGZK2ia3o7vd3akF07acHAFpOA==" saltValue="yVW9XmDwTqEnmpSGai0KYg==" spinCount="100000" sqref="D4" name="Range1_1_36"/>
  </protectedRanges>
  <conditionalFormatting sqref="E2">
    <cfRule type="top10" dxfId="180" priority="18" rank="1"/>
  </conditionalFormatting>
  <conditionalFormatting sqref="F2">
    <cfRule type="top10" dxfId="179" priority="17" rank="1"/>
  </conditionalFormatting>
  <conditionalFormatting sqref="G2">
    <cfRule type="top10" dxfId="178" priority="16" rank="1"/>
  </conditionalFormatting>
  <conditionalFormatting sqref="H2">
    <cfRule type="top10" dxfId="177" priority="15" rank="1"/>
  </conditionalFormatting>
  <conditionalFormatting sqref="I2">
    <cfRule type="top10" dxfId="176" priority="14" rank="1"/>
  </conditionalFormatting>
  <conditionalFormatting sqref="J2">
    <cfRule type="top10" dxfId="175" priority="13" rank="1"/>
  </conditionalFormatting>
  <conditionalFormatting sqref="J3">
    <cfRule type="top10" dxfId="174" priority="7" rank="1"/>
  </conditionalFormatting>
  <conditionalFormatting sqref="I3">
    <cfRule type="top10" dxfId="173" priority="8" rank="1"/>
  </conditionalFormatting>
  <conditionalFormatting sqref="H3">
    <cfRule type="top10" dxfId="172" priority="9" rank="1"/>
  </conditionalFormatting>
  <conditionalFormatting sqref="G3">
    <cfRule type="top10" dxfId="171" priority="10" rank="1"/>
  </conditionalFormatting>
  <conditionalFormatting sqref="F3">
    <cfRule type="top10" dxfId="170" priority="11" rank="1"/>
  </conditionalFormatting>
  <conditionalFormatting sqref="E3">
    <cfRule type="top10" dxfId="169" priority="12" rank="1"/>
  </conditionalFormatting>
  <conditionalFormatting sqref="I4">
    <cfRule type="top10" dxfId="168" priority="3" rank="1"/>
  </conditionalFormatting>
  <conditionalFormatting sqref="H4">
    <cfRule type="top10" dxfId="167" priority="4" rank="1"/>
  </conditionalFormatting>
  <conditionalFormatting sqref="G4">
    <cfRule type="top10" dxfId="166" priority="5" rank="1"/>
  </conditionalFormatting>
  <conditionalFormatting sqref="F4">
    <cfRule type="top10" dxfId="165" priority="6" rank="1"/>
  </conditionalFormatting>
  <conditionalFormatting sqref="E4">
    <cfRule type="top10" dxfId="164" priority="2" rank="1"/>
  </conditionalFormatting>
  <conditionalFormatting sqref="J4">
    <cfRule type="top10" dxfId="163" priority="1" rank="1"/>
  </conditionalFormatting>
  <hyperlinks>
    <hyperlink ref="Q1" location="'Kentucky Rankings'!A1" display="Back to Ranking" xr:uid="{0A0F24F3-C6B1-46CD-8042-6F2CBF2827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DCDB3-DFD0-42B7-BDBD-8AE7ABA4D1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B9C0-49DF-49C7-B956-CE131CF5D4E0}">
  <dimension ref="A1:Q1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89</v>
      </c>
      <c r="C2" s="34">
        <v>44030</v>
      </c>
      <c r="D2" s="35" t="s">
        <v>71</v>
      </c>
      <c r="E2" s="36">
        <v>199</v>
      </c>
      <c r="F2" s="36">
        <v>200.001</v>
      </c>
      <c r="G2" s="36">
        <v>198</v>
      </c>
      <c r="H2" s="36">
        <v>199</v>
      </c>
      <c r="I2" s="36"/>
      <c r="J2" s="36"/>
      <c r="K2" s="37">
        <v>4</v>
      </c>
      <c r="L2" s="37">
        <v>796.00099999999998</v>
      </c>
      <c r="M2" s="38">
        <v>199.00024999999999</v>
      </c>
      <c r="N2" s="39">
        <v>7</v>
      </c>
      <c r="O2" s="40">
        <v>206.00024999999999</v>
      </c>
    </row>
    <row r="5" spans="1:17" x14ac:dyDescent="0.25">
      <c r="K5" s="7">
        <f>SUM(K2:K4)</f>
        <v>4</v>
      </c>
      <c r="L5" s="7">
        <f>SUM(L2:L4)</f>
        <v>796.00099999999998</v>
      </c>
      <c r="M5" s="13">
        <f>SUM(L5/K5)</f>
        <v>199.00024999999999</v>
      </c>
      <c r="N5" s="7">
        <f>SUM(N2:N4)</f>
        <v>7</v>
      </c>
      <c r="O5" s="13">
        <f>SUM(M5+N5)</f>
        <v>206.00024999999999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32" t="s">
        <v>56</v>
      </c>
      <c r="B15" s="33" t="s">
        <v>89</v>
      </c>
      <c r="C15" s="34">
        <v>44030</v>
      </c>
      <c r="D15" s="35" t="s">
        <v>71</v>
      </c>
      <c r="E15" s="36">
        <v>197</v>
      </c>
      <c r="F15" s="36">
        <v>199</v>
      </c>
      <c r="G15" s="36">
        <v>188</v>
      </c>
      <c r="H15" s="36">
        <v>188</v>
      </c>
      <c r="I15" s="36"/>
      <c r="J15" s="36"/>
      <c r="K15" s="37">
        <v>4</v>
      </c>
      <c r="L15" s="37">
        <v>772</v>
      </c>
      <c r="M15" s="38">
        <v>193</v>
      </c>
      <c r="N15" s="39">
        <v>5</v>
      </c>
      <c r="O15" s="40">
        <v>198</v>
      </c>
    </row>
    <row r="18" spans="11:15" x14ac:dyDescent="0.25">
      <c r="K18" s="7">
        <f>SUM(K15:K17)</f>
        <v>4</v>
      </c>
      <c r="L18" s="7">
        <f>SUM(L15:L17)</f>
        <v>772</v>
      </c>
      <c r="M18" s="13">
        <f>SUM(L18/K18)</f>
        <v>193</v>
      </c>
      <c r="N18" s="7">
        <f>SUM(N15:N17)</f>
        <v>5</v>
      </c>
      <c r="O18" s="13">
        <f>SUM(M18+N18)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15:J15 B15:C15" name="Range1_25_1"/>
    <protectedRange algorithmName="SHA-512" hashValue="ON39YdpmFHfN9f47KpiRvqrKx0V9+erV1CNkpWzYhW/Qyc6aT8rEyCrvauWSYGZK2ia3o7vd3akF07acHAFpOA==" saltValue="yVW9XmDwTqEnmpSGai0KYg==" spinCount="100000" sqref="D15" name="Range1_1_20_1"/>
  </protectedRanges>
  <conditionalFormatting sqref="F2">
    <cfRule type="top10" dxfId="162" priority="11" rank="1"/>
  </conditionalFormatting>
  <conditionalFormatting sqref="I2">
    <cfRule type="top10" dxfId="161" priority="8" rank="1"/>
    <cfRule type="top10" dxfId="160" priority="13" rank="1"/>
  </conditionalFormatting>
  <conditionalFormatting sqref="E2">
    <cfRule type="top10" dxfId="159" priority="12" rank="1"/>
  </conditionalFormatting>
  <conditionalFormatting sqref="G2">
    <cfRule type="top10" dxfId="158" priority="10" rank="1"/>
  </conditionalFormatting>
  <conditionalFormatting sqref="H2">
    <cfRule type="top10" dxfId="157" priority="9" rank="1"/>
  </conditionalFormatting>
  <conditionalFormatting sqref="J2">
    <cfRule type="top10" dxfId="156" priority="7" rank="1"/>
  </conditionalFormatting>
  <conditionalFormatting sqref="I15">
    <cfRule type="top10" dxfId="155" priority="3" rank="1"/>
  </conditionalFormatting>
  <conditionalFormatting sqref="H15">
    <cfRule type="top10" dxfId="154" priority="4" rank="1"/>
  </conditionalFormatting>
  <conditionalFormatting sqref="G15">
    <cfRule type="top10" dxfId="153" priority="5" rank="1"/>
  </conditionalFormatting>
  <conditionalFormatting sqref="F15">
    <cfRule type="top10" dxfId="152" priority="6" rank="1"/>
  </conditionalFormatting>
  <conditionalFormatting sqref="E15">
    <cfRule type="top10" dxfId="151" priority="2" rank="1"/>
  </conditionalFormatting>
  <conditionalFormatting sqref="J15">
    <cfRule type="top10" dxfId="150" priority="1" rank="1"/>
  </conditionalFormatting>
  <hyperlinks>
    <hyperlink ref="Q1" location="'Kentucky Rankings'!A1" display="Back to Ranking" xr:uid="{81F61A0B-2D5C-472A-8F80-884AAA12B6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890839-EA3B-42E2-8ECF-1BD9D4265856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2440-1440-4BF4-9184-1929A235C02C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26</v>
      </c>
      <c r="B2" s="33" t="s">
        <v>80</v>
      </c>
      <c r="C2" s="34">
        <v>44002</v>
      </c>
      <c r="D2" s="35" t="s">
        <v>71</v>
      </c>
      <c r="E2" s="36">
        <v>23</v>
      </c>
      <c r="F2" s="36">
        <v>44</v>
      </c>
      <c r="G2" s="36">
        <v>159</v>
      </c>
      <c r="H2" s="36">
        <v>64</v>
      </c>
      <c r="I2" s="36"/>
      <c r="J2" s="36"/>
      <c r="K2" s="37">
        <v>4</v>
      </c>
      <c r="L2" s="37">
        <v>290</v>
      </c>
      <c r="M2" s="38">
        <v>72.5</v>
      </c>
      <c r="N2" s="39">
        <v>2</v>
      </c>
      <c r="O2" s="40">
        <v>74.5</v>
      </c>
    </row>
    <row r="5" spans="1:17" x14ac:dyDescent="0.25">
      <c r="K5" s="7">
        <f>SUM(K2:K4)</f>
        <v>4</v>
      </c>
      <c r="L5" s="7">
        <f>SUM(L2:L4)</f>
        <v>290</v>
      </c>
      <c r="M5" s="13">
        <f>SUM(L5/K5)</f>
        <v>72.5</v>
      </c>
      <c r="N5" s="7">
        <f>SUM(N2:N4)</f>
        <v>2</v>
      </c>
      <c r="O5" s="13">
        <f>SUM(M5+N5)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149" priority="6" rank="1"/>
  </conditionalFormatting>
  <conditionalFormatting sqref="F2">
    <cfRule type="top10" dxfId="148" priority="5" rank="1"/>
  </conditionalFormatting>
  <conditionalFormatting sqref="G2">
    <cfRule type="top10" dxfId="147" priority="4" rank="1"/>
  </conditionalFormatting>
  <conditionalFormatting sqref="H2">
    <cfRule type="top10" dxfId="146" priority="3" rank="1"/>
  </conditionalFormatting>
  <conditionalFormatting sqref="I2">
    <cfRule type="top10" dxfId="145" priority="2" rank="1"/>
  </conditionalFormatting>
  <conditionalFormatting sqref="J2">
    <cfRule type="top10" dxfId="144" priority="1" rank="1"/>
  </conditionalFormatting>
  <dataValidations count="1">
    <dataValidation type="list" allowBlank="1" showInputMessage="1" showErrorMessage="1" sqref="B2" xr:uid="{A5557AAA-7617-4D13-B454-A830E9D46D04}">
      <formula1>$H$2:$H$115</formula1>
    </dataValidation>
  </dataValidations>
  <hyperlinks>
    <hyperlink ref="Q1" location="'Kentucky Rankings'!A1" display="Back to Ranking" xr:uid="{9C79DDB8-F179-4C97-A39B-90A9EC1A6A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977B87-DA52-4D16-9427-0DDBE41274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B0D-3645-4C8A-90A0-08C9877A6D55}">
  <dimension ref="A1:Q18"/>
  <sheetViews>
    <sheetView workbookViewId="0">
      <selection activeCell="A15" sqref="A15:O1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39</v>
      </c>
      <c r="B2" s="33" t="s">
        <v>41</v>
      </c>
      <c r="C2" s="34">
        <v>43968</v>
      </c>
      <c r="D2" s="35" t="s">
        <v>45</v>
      </c>
      <c r="E2" s="36">
        <v>194</v>
      </c>
      <c r="F2" s="36">
        <v>196</v>
      </c>
      <c r="G2" s="36">
        <v>199</v>
      </c>
      <c r="H2" s="36">
        <v>190</v>
      </c>
      <c r="I2" s="36"/>
      <c r="J2" s="36"/>
      <c r="K2" s="37">
        <f t="shared" ref="K2" si="0">COUNT(E2:J2)</f>
        <v>4</v>
      </c>
      <c r="L2" s="37">
        <f t="shared" ref="L2" si="1">SUM(E2:J2)</f>
        <v>779</v>
      </c>
      <c r="M2" s="38">
        <f t="shared" ref="M2" si="2">IFERROR(L2/K2,0)</f>
        <v>194.75</v>
      </c>
      <c r="N2" s="39">
        <v>8</v>
      </c>
      <c r="O2" s="40">
        <f t="shared" ref="O2" si="3">SUM(M2+N2)</f>
        <v>202.75</v>
      </c>
    </row>
    <row r="3" spans="1:17" x14ac:dyDescent="0.25">
      <c r="A3" s="32" t="s">
        <v>50</v>
      </c>
      <c r="B3" s="33" t="s">
        <v>41</v>
      </c>
      <c r="C3" s="34">
        <v>43978</v>
      </c>
      <c r="D3" s="35" t="s">
        <v>51</v>
      </c>
      <c r="E3" s="36">
        <v>198</v>
      </c>
      <c r="F3" s="36">
        <v>197</v>
      </c>
      <c r="G3" s="36">
        <v>199</v>
      </c>
      <c r="H3" s="36">
        <v>197</v>
      </c>
      <c r="I3" s="36"/>
      <c r="J3" s="36"/>
      <c r="K3" s="37">
        <v>4</v>
      </c>
      <c r="L3" s="37">
        <v>791</v>
      </c>
      <c r="M3" s="38">
        <v>197.75</v>
      </c>
      <c r="N3" s="39">
        <v>11</v>
      </c>
      <c r="O3" s="40">
        <v>208.75</v>
      </c>
    </row>
    <row r="4" spans="1:17" x14ac:dyDescent="0.25">
      <c r="A4" s="32" t="s">
        <v>50</v>
      </c>
      <c r="B4" s="33" t="s">
        <v>41</v>
      </c>
      <c r="C4" s="34">
        <v>43989</v>
      </c>
      <c r="D4" s="35" t="s">
        <v>51</v>
      </c>
      <c r="E4" s="36">
        <v>193</v>
      </c>
      <c r="F4" s="36">
        <v>198</v>
      </c>
      <c r="G4" s="36">
        <v>195</v>
      </c>
      <c r="H4" s="36">
        <v>195</v>
      </c>
      <c r="I4" s="36"/>
      <c r="J4" s="36"/>
      <c r="K4" s="37">
        <v>4</v>
      </c>
      <c r="L4" s="37">
        <v>781</v>
      </c>
      <c r="M4" s="38">
        <v>195.25</v>
      </c>
      <c r="N4" s="39">
        <v>7</v>
      </c>
      <c r="O4" s="40">
        <v>202.25</v>
      </c>
    </row>
    <row r="5" spans="1:17" x14ac:dyDescent="0.25">
      <c r="A5" s="32" t="s">
        <v>50</v>
      </c>
      <c r="B5" s="33" t="s">
        <v>41</v>
      </c>
      <c r="C5" s="34">
        <v>44002</v>
      </c>
      <c r="D5" s="35" t="s">
        <v>71</v>
      </c>
      <c r="E5" s="36">
        <v>199.001</v>
      </c>
      <c r="F5" s="36">
        <v>189</v>
      </c>
      <c r="G5" s="36">
        <v>195</v>
      </c>
      <c r="H5" s="36">
        <v>197</v>
      </c>
      <c r="I5" s="36"/>
      <c r="J5" s="36"/>
      <c r="K5" s="37">
        <v>4</v>
      </c>
      <c r="L5" s="37">
        <v>780.00099999999998</v>
      </c>
      <c r="M5" s="38">
        <v>195.00024999999999</v>
      </c>
      <c r="N5" s="39">
        <v>8</v>
      </c>
      <c r="O5" s="40">
        <v>203.00024999999999</v>
      </c>
    </row>
    <row r="6" spans="1:17" x14ac:dyDescent="0.25">
      <c r="A6" s="32" t="s">
        <v>50</v>
      </c>
      <c r="B6" s="33" t="s">
        <v>41</v>
      </c>
      <c r="C6" s="34">
        <v>44006</v>
      </c>
      <c r="D6" s="35" t="s">
        <v>51</v>
      </c>
      <c r="E6" s="36">
        <v>199</v>
      </c>
      <c r="F6" s="36">
        <v>198</v>
      </c>
      <c r="G6" s="36">
        <v>198.001</v>
      </c>
      <c r="H6" s="36">
        <v>198</v>
      </c>
      <c r="I6" s="36"/>
      <c r="J6" s="36"/>
      <c r="K6" s="37">
        <v>4</v>
      </c>
      <c r="L6" s="37">
        <v>793.00099999999998</v>
      </c>
      <c r="M6" s="38">
        <v>198.25024999999999</v>
      </c>
      <c r="N6" s="39">
        <v>7</v>
      </c>
      <c r="O6" s="40">
        <v>205.25024999999999</v>
      </c>
    </row>
    <row r="7" spans="1:17" x14ac:dyDescent="0.25">
      <c r="A7" s="32" t="s">
        <v>50</v>
      </c>
      <c r="B7" s="33" t="s">
        <v>41</v>
      </c>
      <c r="C7" s="34">
        <v>44024</v>
      </c>
      <c r="D7" s="35" t="s">
        <v>51</v>
      </c>
      <c r="E7" s="36">
        <v>198</v>
      </c>
      <c r="F7" s="36">
        <v>198</v>
      </c>
      <c r="G7" s="36">
        <v>199.001</v>
      </c>
      <c r="H7" s="36">
        <v>181</v>
      </c>
      <c r="I7" s="36">
        <v>196</v>
      </c>
      <c r="J7" s="36">
        <v>196</v>
      </c>
      <c r="K7" s="37">
        <v>6</v>
      </c>
      <c r="L7" s="37">
        <v>1168.001</v>
      </c>
      <c r="M7" s="38">
        <v>194.66683333333333</v>
      </c>
      <c r="N7" s="39">
        <v>18</v>
      </c>
      <c r="O7" s="40">
        <v>212.66683333333333</v>
      </c>
    </row>
    <row r="8" spans="1:17" x14ac:dyDescent="0.25">
      <c r="A8" s="32" t="s">
        <v>50</v>
      </c>
      <c r="B8" s="33" t="s">
        <v>41</v>
      </c>
      <c r="C8" s="34">
        <v>44030</v>
      </c>
      <c r="D8" s="35" t="s">
        <v>71</v>
      </c>
      <c r="E8" s="36">
        <v>196</v>
      </c>
      <c r="F8" s="36">
        <v>197</v>
      </c>
      <c r="G8" s="36">
        <v>199</v>
      </c>
      <c r="H8" s="36">
        <v>196</v>
      </c>
      <c r="I8" s="36"/>
      <c r="J8" s="36"/>
      <c r="K8" s="37">
        <v>4</v>
      </c>
      <c r="L8" s="37">
        <v>788</v>
      </c>
      <c r="M8" s="38">
        <v>197</v>
      </c>
      <c r="N8" s="39">
        <v>2</v>
      </c>
      <c r="O8" s="40">
        <v>199</v>
      </c>
    </row>
    <row r="9" spans="1:17" x14ac:dyDescent="0.25">
      <c r="A9" s="32" t="s">
        <v>50</v>
      </c>
      <c r="B9" s="33" t="s">
        <v>41</v>
      </c>
      <c r="C9" s="34">
        <v>44034</v>
      </c>
      <c r="D9" s="35" t="s">
        <v>51</v>
      </c>
      <c r="E9" s="36">
        <v>197</v>
      </c>
      <c r="F9" s="36">
        <v>196</v>
      </c>
      <c r="G9" s="36">
        <v>200</v>
      </c>
      <c r="H9" s="36">
        <v>197</v>
      </c>
      <c r="I9" s="36"/>
      <c r="J9" s="36"/>
      <c r="K9" s="37">
        <v>4</v>
      </c>
      <c r="L9" s="37">
        <v>790</v>
      </c>
      <c r="M9" s="38">
        <v>197.5</v>
      </c>
      <c r="N9" s="39">
        <v>3</v>
      </c>
      <c r="O9" s="40">
        <v>200.5</v>
      </c>
    </row>
    <row r="10" spans="1:17" x14ac:dyDescent="0.25">
      <c r="A10" s="32" t="s">
        <v>50</v>
      </c>
      <c r="B10" s="33" t="s">
        <v>41</v>
      </c>
      <c r="C10" s="34">
        <v>44052</v>
      </c>
      <c r="D10" s="35" t="s">
        <v>51</v>
      </c>
      <c r="E10" s="36">
        <v>197</v>
      </c>
      <c r="F10" s="36">
        <v>196</v>
      </c>
      <c r="G10" s="36">
        <v>193</v>
      </c>
      <c r="H10" s="36">
        <v>198</v>
      </c>
      <c r="I10" s="36"/>
      <c r="J10" s="36"/>
      <c r="K10" s="37">
        <v>4</v>
      </c>
      <c r="L10" s="37">
        <v>784</v>
      </c>
      <c r="M10" s="38">
        <v>196</v>
      </c>
      <c r="N10" s="39">
        <v>3</v>
      </c>
      <c r="O10" s="40">
        <v>199</v>
      </c>
    </row>
    <row r="11" spans="1:17" x14ac:dyDescent="0.25">
      <c r="A11" s="32" t="s">
        <v>50</v>
      </c>
      <c r="B11" s="33" t="s">
        <v>41</v>
      </c>
      <c r="C11" s="34">
        <v>44051</v>
      </c>
      <c r="D11" s="35" t="s">
        <v>38</v>
      </c>
      <c r="E11" s="36">
        <v>196.001</v>
      </c>
      <c r="F11" s="36">
        <v>197</v>
      </c>
      <c r="G11" s="36">
        <v>195</v>
      </c>
      <c r="H11" s="36"/>
      <c r="I11" s="36"/>
      <c r="J11" s="36"/>
      <c r="K11" s="37">
        <v>3</v>
      </c>
      <c r="L11" s="37">
        <v>588.00099999999998</v>
      </c>
      <c r="M11" s="38">
        <v>196.00033333333332</v>
      </c>
      <c r="N11" s="39">
        <v>11</v>
      </c>
      <c r="O11" s="40">
        <v>207.00033333333332</v>
      </c>
    </row>
    <row r="12" spans="1:17" x14ac:dyDescent="0.25">
      <c r="A12" s="32" t="s">
        <v>50</v>
      </c>
      <c r="B12" s="33" t="s">
        <v>41</v>
      </c>
      <c r="C12" s="34">
        <v>44069</v>
      </c>
      <c r="D12" s="35" t="s">
        <v>51</v>
      </c>
      <c r="E12" s="36">
        <v>199</v>
      </c>
      <c r="F12" s="36">
        <v>197</v>
      </c>
      <c r="G12" s="36">
        <v>200</v>
      </c>
      <c r="H12" s="36">
        <v>200</v>
      </c>
      <c r="I12" s="36"/>
      <c r="J12" s="36"/>
      <c r="K12" s="37">
        <v>4</v>
      </c>
      <c r="L12" s="37">
        <v>796</v>
      </c>
      <c r="M12" s="38">
        <v>199</v>
      </c>
      <c r="N12" s="39">
        <v>11</v>
      </c>
      <c r="O12" s="40">
        <v>210</v>
      </c>
    </row>
    <row r="13" spans="1:17" x14ac:dyDescent="0.25">
      <c r="A13" s="32" t="s">
        <v>50</v>
      </c>
      <c r="B13" s="33" t="s">
        <v>41</v>
      </c>
      <c r="C13" s="34">
        <v>44070</v>
      </c>
      <c r="D13" s="35" t="s">
        <v>38</v>
      </c>
      <c r="E13" s="36">
        <v>197</v>
      </c>
      <c r="F13" s="36">
        <v>199</v>
      </c>
      <c r="G13" s="36">
        <v>197</v>
      </c>
      <c r="H13" s="36"/>
      <c r="I13" s="36"/>
      <c r="J13" s="36"/>
      <c r="K13" s="37">
        <v>3</v>
      </c>
      <c r="L13" s="37">
        <v>593</v>
      </c>
      <c r="M13" s="38">
        <v>197.66666666666666</v>
      </c>
      <c r="N13" s="39">
        <v>11</v>
      </c>
      <c r="O13" s="40">
        <v>208.66666666666666</v>
      </c>
    </row>
    <row r="14" spans="1:17" x14ac:dyDescent="0.25">
      <c r="A14" s="32" t="s">
        <v>50</v>
      </c>
      <c r="B14" s="33" t="s">
        <v>41</v>
      </c>
      <c r="C14" s="34">
        <v>44087</v>
      </c>
      <c r="D14" s="35" t="s">
        <v>51</v>
      </c>
      <c r="E14" s="36">
        <v>198</v>
      </c>
      <c r="F14" s="36">
        <v>198</v>
      </c>
      <c r="G14" s="36">
        <v>198</v>
      </c>
      <c r="H14" s="36">
        <v>199</v>
      </c>
      <c r="I14" s="36"/>
      <c r="J14" s="36"/>
      <c r="K14" s="37">
        <v>4</v>
      </c>
      <c r="L14" s="37">
        <v>793</v>
      </c>
      <c r="M14" s="38">
        <v>198.25</v>
      </c>
      <c r="N14" s="39">
        <v>9</v>
      </c>
      <c r="O14" s="40">
        <v>207.25</v>
      </c>
    </row>
    <row r="15" spans="1:17" x14ac:dyDescent="0.25">
      <c r="A15" s="32" t="s">
        <v>39</v>
      </c>
      <c r="B15" s="33" t="s">
        <v>41</v>
      </c>
      <c r="C15" s="34">
        <v>44093</v>
      </c>
      <c r="D15" s="35" t="s">
        <v>38</v>
      </c>
      <c r="E15" s="36">
        <v>191</v>
      </c>
      <c r="F15" s="36">
        <v>195</v>
      </c>
      <c r="G15" s="36">
        <v>191</v>
      </c>
      <c r="H15" s="36"/>
      <c r="I15" s="36"/>
      <c r="J15" s="36"/>
      <c r="K15" s="37">
        <v>3</v>
      </c>
      <c r="L15" s="37">
        <v>577</v>
      </c>
      <c r="M15" s="38">
        <v>192.33333333333334</v>
      </c>
      <c r="N15" s="39">
        <v>9</v>
      </c>
      <c r="O15" s="40">
        <v>201.33333333333334</v>
      </c>
    </row>
    <row r="18" spans="11:15" x14ac:dyDescent="0.25">
      <c r="K18" s="7">
        <f>SUM(K2:K17)</f>
        <v>55</v>
      </c>
      <c r="L18" s="7">
        <f>SUM(L2:L17)</f>
        <v>10801.004000000001</v>
      </c>
      <c r="M18" s="13">
        <f>SUM(L18/K18)</f>
        <v>196.38189090909091</v>
      </c>
      <c r="N18" s="7">
        <f>SUM(N2:N17)</f>
        <v>118</v>
      </c>
      <c r="O18" s="13">
        <f>SUM(M18+N18)</f>
        <v>314.38189090909088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3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3_1"/>
    <protectedRange algorithmName="SHA-512" hashValue="ON39YdpmFHfN9f47KpiRvqrKx0V9+erV1CNkpWzYhW/Qyc6aT8rEyCrvauWSYGZK2ia3o7vd3akF07acHAFpOA==" saltValue="yVW9XmDwTqEnmpSGai0KYg==" spinCount="100000" sqref="I9:J9 B9:C9" name="Range1_30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5_1"/>
    <protectedRange algorithmName="SHA-512" hashValue="ON39YdpmFHfN9f47KpiRvqrKx0V9+erV1CNkpWzYhW/Qyc6aT8rEyCrvauWSYGZK2ia3o7vd3akF07acHAFpOA==" saltValue="yVW9XmDwTqEnmpSGai0KYg==" spinCount="100000" sqref="I10:J10 B10:C10" name="Range1_33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E10:H10" name="Range1_3_7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35"/>
    <protectedRange algorithmName="SHA-512" hashValue="ON39YdpmFHfN9f47KpiRvqrKx0V9+erV1CNkpWzYhW/Qyc6aT8rEyCrvauWSYGZK2ia3o7vd3akF07acHAFpOA==" saltValue="yVW9XmDwTqEnmpSGai0KYg==" spinCount="100000" sqref="E11:H11" name="Range1_3_11"/>
    <protectedRange algorithmName="SHA-512" hashValue="ON39YdpmFHfN9f47KpiRvqrKx0V9+erV1CNkpWzYhW/Qyc6aT8rEyCrvauWSYGZK2ia3o7vd3akF07acHAFpOA==" saltValue="yVW9XmDwTqEnmpSGai0KYg==" spinCount="100000" sqref="I12:J12 B12:C12" name="Range1_14"/>
    <protectedRange algorithmName="SHA-512" hashValue="ON39YdpmFHfN9f47KpiRvqrKx0V9+erV1CNkpWzYhW/Qyc6aT8rEyCrvauWSYGZK2ia3o7vd3akF07acHAFpOA==" saltValue="yVW9XmDwTqEnmpSGai0KYg==" spinCount="100000" sqref="D12" name="Range1_1_8"/>
    <protectedRange algorithmName="SHA-512" hashValue="ON39YdpmFHfN9f47KpiRvqrKx0V9+erV1CNkpWzYhW/Qyc6aT8rEyCrvauWSYGZK2ia3o7vd3akF07acHAFpOA==" saltValue="yVW9XmDwTqEnmpSGai0KYg==" spinCount="100000" sqref="E12:H12" name="Range1_3_8"/>
    <protectedRange algorithmName="SHA-512" hashValue="ON39YdpmFHfN9f47KpiRvqrKx0V9+erV1CNkpWzYhW/Qyc6aT8rEyCrvauWSYGZK2ia3o7vd3akF07acHAFpOA==" saltValue="yVW9XmDwTqEnmpSGai0KYg==" spinCount="100000" sqref="I13:J13 B13:C13" name="Range1_41"/>
    <protectedRange algorithmName="SHA-512" hashValue="ON39YdpmFHfN9f47KpiRvqrKx0V9+erV1CNkpWzYhW/Qyc6aT8rEyCrvauWSYGZK2ia3o7vd3akF07acHAFpOA==" saltValue="yVW9XmDwTqEnmpSGai0KYg==" spinCount="100000" sqref="D13" name="Range1_1_31"/>
    <protectedRange algorithmName="SHA-512" hashValue="ON39YdpmFHfN9f47KpiRvqrKx0V9+erV1CNkpWzYhW/Qyc6aT8rEyCrvauWSYGZK2ia3o7vd3akF07acHAFpOA==" saltValue="yVW9XmDwTqEnmpSGai0KYg==" spinCount="100000" sqref="E13:H13" name="Range1_3_9"/>
    <protectedRange algorithmName="SHA-512" hashValue="ON39YdpmFHfN9f47KpiRvqrKx0V9+erV1CNkpWzYhW/Qyc6aT8rEyCrvauWSYGZK2ia3o7vd3akF07acHAFpOA==" saltValue="yVW9XmDwTqEnmpSGai0KYg==" spinCount="100000" sqref="I14:J14 B14:C14" name="Range1_51"/>
    <protectedRange algorithmName="SHA-512" hashValue="ON39YdpmFHfN9f47KpiRvqrKx0V9+erV1CNkpWzYhW/Qyc6aT8rEyCrvauWSYGZK2ia3o7vd3akF07acHAFpOA==" saltValue="yVW9XmDwTqEnmpSGai0KYg==" spinCount="100000" sqref="D14" name="Range1_1_39"/>
    <protectedRange algorithmName="SHA-512" hashValue="ON39YdpmFHfN9f47KpiRvqrKx0V9+erV1CNkpWzYhW/Qyc6aT8rEyCrvauWSYGZK2ia3o7vd3akF07acHAFpOA==" saltValue="yVW9XmDwTqEnmpSGai0KYg==" spinCount="100000" sqref="E14:H14" name="Range1_3_10"/>
    <protectedRange algorithmName="SHA-512" hashValue="ON39YdpmFHfN9f47KpiRvqrKx0V9+erV1CNkpWzYhW/Qyc6aT8rEyCrvauWSYGZK2ia3o7vd3akF07acHAFpOA==" saltValue="yVW9XmDwTqEnmpSGai0KYg==" spinCount="100000" sqref="I15:J15 B15:C15" name="Range1_10_1"/>
    <protectedRange algorithmName="SHA-512" hashValue="ON39YdpmFHfN9f47KpiRvqrKx0V9+erV1CNkpWzYhW/Qyc6aT8rEyCrvauWSYGZK2ia3o7vd3akF07acHAFpOA==" saltValue="yVW9XmDwTqEnmpSGai0KYg==" spinCount="100000" sqref="D15" name="Range1_1_5_1"/>
    <protectedRange algorithmName="SHA-512" hashValue="ON39YdpmFHfN9f47KpiRvqrKx0V9+erV1CNkpWzYhW/Qyc6aT8rEyCrvauWSYGZK2ia3o7vd3akF07acHAFpOA==" saltValue="yVW9XmDwTqEnmpSGai0KYg==" spinCount="100000" sqref="E15:H15" name="Range1_3_1_1"/>
  </protectedRanges>
  <conditionalFormatting sqref="E2">
    <cfRule type="top10" dxfId="143" priority="89" rank="1"/>
  </conditionalFormatting>
  <conditionalFormatting sqref="H2">
    <cfRule type="top10" dxfId="142" priority="86" rank="1"/>
  </conditionalFormatting>
  <conditionalFormatting sqref="F2">
    <cfRule type="top10" dxfId="141" priority="84" rank="1"/>
  </conditionalFormatting>
  <conditionalFormatting sqref="G2">
    <cfRule type="top10" dxfId="140" priority="85" rank="1"/>
  </conditionalFormatting>
  <conditionalFormatting sqref="I2">
    <cfRule type="top10" dxfId="139" priority="87" rank="1"/>
  </conditionalFormatting>
  <conditionalFormatting sqref="J2">
    <cfRule type="top10" dxfId="138" priority="88" rank="1"/>
  </conditionalFormatting>
  <conditionalFormatting sqref="F3">
    <cfRule type="top10" dxfId="137" priority="82" rank="1"/>
  </conditionalFormatting>
  <conditionalFormatting sqref="G3">
    <cfRule type="top10" dxfId="136" priority="81" rank="1"/>
  </conditionalFormatting>
  <conditionalFormatting sqref="H3">
    <cfRule type="top10" dxfId="135" priority="80" rank="1"/>
  </conditionalFormatting>
  <conditionalFormatting sqref="I3">
    <cfRule type="top10" dxfId="134" priority="78" rank="1"/>
  </conditionalFormatting>
  <conditionalFormatting sqref="J3">
    <cfRule type="top10" dxfId="133" priority="79" rank="1"/>
  </conditionalFormatting>
  <conditionalFormatting sqref="E3">
    <cfRule type="top10" dxfId="132" priority="83" rank="1"/>
  </conditionalFormatting>
  <conditionalFormatting sqref="F4">
    <cfRule type="top10" dxfId="131" priority="76" rank="1"/>
  </conditionalFormatting>
  <conditionalFormatting sqref="G4">
    <cfRule type="top10" dxfId="130" priority="75" rank="1"/>
  </conditionalFormatting>
  <conditionalFormatting sqref="H4">
    <cfRule type="top10" dxfId="129" priority="74" rank="1"/>
  </conditionalFormatting>
  <conditionalFormatting sqref="I4">
    <cfRule type="top10" dxfId="128" priority="72" rank="1"/>
  </conditionalFormatting>
  <conditionalFormatting sqref="J4">
    <cfRule type="top10" dxfId="127" priority="73" rank="1"/>
  </conditionalFormatting>
  <conditionalFormatting sqref="E4">
    <cfRule type="top10" dxfId="126" priority="77" rank="1"/>
  </conditionalFormatting>
  <conditionalFormatting sqref="F5">
    <cfRule type="top10" dxfId="125" priority="70" rank="1"/>
  </conditionalFormatting>
  <conditionalFormatting sqref="G5">
    <cfRule type="top10" dxfId="124" priority="69" rank="1"/>
  </conditionalFormatting>
  <conditionalFormatting sqref="H5">
    <cfRule type="top10" dxfId="123" priority="68" rank="1"/>
  </conditionalFormatting>
  <conditionalFormatting sqref="I5">
    <cfRule type="top10" dxfId="122" priority="66" rank="1"/>
  </conditionalFormatting>
  <conditionalFormatting sqref="J5">
    <cfRule type="top10" dxfId="121" priority="67" rank="1"/>
  </conditionalFormatting>
  <conditionalFormatting sqref="E5">
    <cfRule type="top10" dxfId="120" priority="71" rank="1"/>
  </conditionalFormatting>
  <conditionalFormatting sqref="F6">
    <cfRule type="top10" dxfId="119" priority="64" rank="1"/>
  </conditionalFormatting>
  <conditionalFormatting sqref="G6">
    <cfRule type="top10" dxfId="118" priority="63" rank="1"/>
  </conditionalFormatting>
  <conditionalFormatting sqref="H6">
    <cfRule type="top10" dxfId="117" priority="62" rank="1"/>
  </conditionalFormatting>
  <conditionalFormatting sqref="I6">
    <cfRule type="top10" dxfId="116" priority="60" rank="1"/>
  </conditionalFormatting>
  <conditionalFormatting sqref="J6">
    <cfRule type="top10" dxfId="115" priority="61" rank="1"/>
  </conditionalFormatting>
  <conditionalFormatting sqref="E6">
    <cfRule type="top10" dxfId="114" priority="65" rank="1"/>
  </conditionalFormatting>
  <conditionalFormatting sqref="F7">
    <cfRule type="top10" dxfId="113" priority="58" rank="1"/>
  </conditionalFormatting>
  <conditionalFormatting sqref="G7">
    <cfRule type="top10" dxfId="112" priority="57" rank="1"/>
  </conditionalFormatting>
  <conditionalFormatting sqref="H7">
    <cfRule type="top10" dxfId="111" priority="56" rank="1"/>
  </conditionalFormatting>
  <conditionalFormatting sqref="I7">
    <cfRule type="top10" dxfId="110" priority="54" rank="1"/>
  </conditionalFormatting>
  <conditionalFormatting sqref="J7">
    <cfRule type="top10" dxfId="109" priority="55" rank="1"/>
  </conditionalFormatting>
  <conditionalFormatting sqref="E7">
    <cfRule type="top10" dxfId="108" priority="59" rank="1"/>
  </conditionalFormatting>
  <conditionalFormatting sqref="F8">
    <cfRule type="top10" dxfId="107" priority="51" rank="1"/>
  </conditionalFormatting>
  <conditionalFormatting sqref="I8">
    <cfRule type="top10" dxfId="106" priority="48" rank="1"/>
    <cfRule type="top10" dxfId="105" priority="53" rank="1"/>
  </conditionalFormatting>
  <conditionalFormatting sqref="E8">
    <cfRule type="top10" dxfId="104" priority="52" rank="1"/>
  </conditionalFormatting>
  <conditionalFormatting sqref="G8">
    <cfRule type="top10" dxfId="103" priority="50" rank="1"/>
  </conditionalFormatting>
  <conditionalFormatting sqref="H8">
    <cfRule type="top10" dxfId="102" priority="49" rank="1"/>
  </conditionalFormatting>
  <conditionalFormatting sqref="J8">
    <cfRule type="top10" dxfId="101" priority="47" rank="1"/>
  </conditionalFormatting>
  <conditionalFormatting sqref="F9">
    <cfRule type="top10" dxfId="100" priority="45" rank="1"/>
  </conditionalFormatting>
  <conditionalFormatting sqref="G9">
    <cfRule type="top10" dxfId="99" priority="44" rank="1"/>
  </conditionalFormatting>
  <conditionalFormatting sqref="H9">
    <cfRule type="top10" dxfId="98" priority="43" rank="1"/>
  </conditionalFormatting>
  <conditionalFormatting sqref="I9">
    <cfRule type="top10" dxfId="97" priority="41" rank="1"/>
  </conditionalFormatting>
  <conditionalFormatting sqref="J9">
    <cfRule type="top10" dxfId="96" priority="42" rank="1"/>
  </conditionalFormatting>
  <conditionalFormatting sqref="E9">
    <cfRule type="top10" dxfId="95" priority="46" rank="1"/>
  </conditionalFormatting>
  <conditionalFormatting sqref="F10">
    <cfRule type="top10" dxfId="94" priority="38" rank="1"/>
  </conditionalFormatting>
  <conditionalFormatting sqref="I10">
    <cfRule type="top10" dxfId="93" priority="35" rank="1"/>
    <cfRule type="top10" dxfId="92" priority="40" rank="1"/>
  </conditionalFormatting>
  <conditionalFormatting sqref="E10">
    <cfRule type="top10" dxfId="91" priority="39" rank="1"/>
  </conditionalFormatting>
  <conditionalFormatting sqref="G10">
    <cfRule type="top10" dxfId="90" priority="37" rank="1"/>
  </conditionalFormatting>
  <conditionalFormatting sqref="H10">
    <cfRule type="top10" dxfId="89" priority="36" rank="1"/>
  </conditionalFormatting>
  <conditionalFormatting sqref="J10">
    <cfRule type="top10" dxfId="88" priority="34" rank="1"/>
  </conditionalFormatting>
  <conditionalFormatting sqref="F11">
    <cfRule type="top10" dxfId="87" priority="31" rank="1"/>
  </conditionalFormatting>
  <conditionalFormatting sqref="I11">
    <cfRule type="top10" dxfId="86" priority="28" rank="1"/>
    <cfRule type="top10" dxfId="85" priority="33" rank="1"/>
  </conditionalFormatting>
  <conditionalFormatting sqref="E11">
    <cfRule type="top10" dxfId="84" priority="32" rank="1"/>
  </conditionalFormatting>
  <conditionalFormatting sqref="G11">
    <cfRule type="top10" dxfId="83" priority="30" rank="1"/>
  </conditionalFormatting>
  <conditionalFormatting sqref="H11">
    <cfRule type="top10" dxfId="82" priority="29" rank="1"/>
  </conditionalFormatting>
  <conditionalFormatting sqref="J11">
    <cfRule type="top10" dxfId="81" priority="27" rank="1"/>
  </conditionalFormatting>
  <conditionalFormatting sqref="F12">
    <cfRule type="top10" dxfId="80" priority="24" rank="1"/>
  </conditionalFormatting>
  <conditionalFormatting sqref="I12">
    <cfRule type="top10" dxfId="79" priority="21" rank="1"/>
    <cfRule type="top10" dxfId="78" priority="26" rank="1"/>
  </conditionalFormatting>
  <conditionalFormatting sqref="E12">
    <cfRule type="top10" dxfId="77" priority="25" rank="1"/>
  </conditionalFormatting>
  <conditionalFormatting sqref="G12">
    <cfRule type="top10" dxfId="76" priority="23" rank="1"/>
  </conditionalFormatting>
  <conditionalFormatting sqref="H12">
    <cfRule type="top10" dxfId="75" priority="22" rank="1"/>
  </conditionalFormatting>
  <conditionalFormatting sqref="J12">
    <cfRule type="top10" dxfId="74" priority="20" rank="1"/>
  </conditionalFormatting>
  <conditionalFormatting sqref="F13">
    <cfRule type="top10" dxfId="73" priority="18" rank="1"/>
  </conditionalFormatting>
  <conditionalFormatting sqref="G13">
    <cfRule type="top10" dxfId="72" priority="17" rank="1"/>
  </conditionalFormatting>
  <conditionalFormatting sqref="H13">
    <cfRule type="top10" dxfId="71" priority="16" rank="1"/>
  </conditionalFormatting>
  <conditionalFormatting sqref="I13">
    <cfRule type="top10" dxfId="70" priority="14" rank="1"/>
  </conditionalFormatting>
  <conditionalFormatting sqref="J13">
    <cfRule type="top10" dxfId="69" priority="15" rank="1"/>
  </conditionalFormatting>
  <conditionalFormatting sqref="E13">
    <cfRule type="top10" dxfId="68" priority="19" rank="1"/>
  </conditionalFormatting>
  <conditionalFormatting sqref="F14">
    <cfRule type="top10" dxfId="67" priority="11" rank="1"/>
  </conditionalFormatting>
  <conditionalFormatting sqref="I14">
    <cfRule type="top10" dxfId="66" priority="8" rank="1"/>
    <cfRule type="top10" dxfId="65" priority="13" rank="1"/>
  </conditionalFormatting>
  <conditionalFormatting sqref="E14">
    <cfRule type="top10" dxfId="64" priority="12" rank="1"/>
  </conditionalFormatting>
  <conditionalFormatting sqref="G14">
    <cfRule type="top10" dxfId="63" priority="10" rank="1"/>
  </conditionalFormatting>
  <conditionalFormatting sqref="H14">
    <cfRule type="top10" dxfId="62" priority="9" rank="1"/>
  </conditionalFormatting>
  <conditionalFormatting sqref="J14">
    <cfRule type="top10" dxfId="61" priority="7" rank="1"/>
  </conditionalFormatting>
  <conditionalFormatting sqref="F15">
    <cfRule type="top10" dxfId="60" priority="5" rank="1"/>
  </conditionalFormatting>
  <conditionalFormatting sqref="G15">
    <cfRule type="top10" dxfId="59" priority="4" rank="1"/>
  </conditionalFormatting>
  <conditionalFormatting sqref="H15">
    <cfRule type="top10" dxfId="58" priority="3" rank="1"/>
  </conditionalFormatting>
  <conditionalFormatting sqref="I15">
    <cfRule type="top10" dxfId="57" priority="1" rank="1"/>
  </conditionalFormatting>
  <conditionalFormatting sqref="J15">
    <cfRule type="top10" dxfId="56" priority="2" rank="1"/>
  </conditionalFormatting>
  <conditionalFormatting sqref="E15">
    <cfRule type="top10" dxfId="55" priority="6" rank="1"/>
  </conditionalFormatting>
  <hyperlinks>
    <hyperlink ref="Q1" location="'Kentucky Rankings'!A1" display="Back to Ranking" xr:uid="{FBF97E1B-CA1F-4A58-8102-DCDF64B7C8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1FECD8-5F84-4E29-AA33-98104E1265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9C15-EAC8-488E-9D41-77EF9AFB6608}">
  <dimension ref="A1:Q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56</v>
      </c>
      <c r="B2" s="33" t="s">
        <v>61</v>
      </c>
      <c r="C2" s="34">
        <v>43989</v>
      </c>
      <c r="D2" s="35" t="s">
        <v>51</v>
      </c>
      <c r="E2" s="36">
        <v>170</v>
      </c>
      <c r="F2" s="36">
        <v>168</v>
      </c>
      <c r="G2" s="36">
        <v>154</v>
      </c>
      <c r="H2" s="36">
        <v>165</v>
      </c>
      <c r="I2" s="36"/>
      <c r="J2" s="36"/>
      <c r="K2" s="37">
        <v>4</v>
      </c>
      <c r="L2" s="37">
        <v>657</v>
      </c>
      <c r="M2" s="38">
        <v>164.25</v>
      </c>
      <c r="N2" s="39">
        <v>4</v>
      </c>
      <c r="O2" s="40">
        <v>168.25</v>
      </c>
    </row>
    <row r="3" spans="1:17" x14ac:dyDescent="0.25">
      <c r="A3" s="32" t="s">
        <v>56</v>
      </c>
      <c r="B3" s="33" t="s">
        <v>61</v>
      </c>
      <c r="C3" s="34">
        <v>44052</v>
      </c>
      <c r="D3" s="35" t="s">
        <v>51</v>
      </c>
      <c r="E3" s="36">
        <v>184</v>
      </c>
      <c r="F3" s="36">
        <v>179</v>
      </c>
      <c r="G3" s="36">
        <v>181</v>
      </c>
      <c r="H3" s="36">
        <v>176</v>
      </c>
      <c r="I3" s="36"/>
      <c r="J3" s="36"/>
      <c r="K3" s="37">
        <v>4</v>
      </c>
      <c r="L3" s="37">
        <v>720</v>
      </c>
      <c r="M3" s="38">
        <v>180</v>
      </c>
      <c r="N3" s="39">
        <v>2</v>
      </c>
      <c r="O3" s="40">
        <v>182</v>
      </c>
    </row>
    <row r="6" spans="1:17" x14ac:dyDescent="0.25">
      <c r="K6" s="7">
        <f>SUM(K2:K5)</f>
        <v>8</v>
      </c>
      <c r="L6" s="7">
        <f>SUM(L2:L5)</f>
        <v>1377</v>
      </c>
      <c r="M6" s="13">
        <f>SUM(L6/K6)</f>
        <v>172.125</v>
      </c>
      <c r="N6" s="7">
        <f>SUM(N2:N5)</f>
        <v>6</v>
      </c>
      <c r="O6" s="13">
        <f>SUM(M6+N6)</f>
        <v>178.125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34"/>
    <protectedRange algorithmName="SHA-512" hashValue="ON39YdpmFHfN9f47KpiRvqrKx0V9+erV1CNkpWzYhW/Qyc6aT8rEyCrvauWSYGZK2ia3o7vd3akF07acHAFpOA==" saltValue="yVW9XmDwTqEnmpSGai0KYg==" spinCount="100000" sqref="D3" name="Range1_1_26"/>
  </protectedRanges>
  <conditionalFormatting sqref="E2">
    <cfRule type="top10" dxfId="54" priority="12" rank="1"/>
  </conditionalFormatting>
  <conditionalFormatting sqref="F2">
    <cfRule type="top10" dxfId="53" priority="11" rank="1"/>
  </conditionalFormatting>
  <conditionalFormatting sqref="G2">
    <cfRule type="top10" dxfId="52" priority="10" rank="1"/>
  </conditionalFormatting>
  <conditionalFormatting sqref="H2">
    <cfRule type="top10" dxfId="51" priority="9" rank="1"/>
  </conditionalFormatting>
  <conditionalFormatting sqref="I2">
    <cfRule type="top10" dxfId="50" priority="8" rank="1"/>
  </conditionalFormatting>
  <conditionalFormatting sqref="J2">
    <cfRule type="top10" dxfId="49" priority="7" rank="1"/>
  </conditionalFormatting>
  <conditionalFormatting sqref="I3">
    <cfRule type="top10" dxfId="48" priority="3" rank="1"/>
  </conditionalFormatting>
  <conditionalFormatting sqref="H3">
    <cfRule type="top10" dxfId="47" priority="4" rank="1"/>
  </conditionalFormatting>
  <conditionalFormatting sqref="G3">
    <cfRule type="top10" dxfId="46" priority="5" rank="1"/>
  </conditionalFormatting>
  <conditionalFormatting sqref="F3">
    <cfRule type="top10" dxfId="45" priority="6" rank="1"/>
  </conditionalFormatting>
  <conditionalFormatting sqref="E3">
    <cfRule type="top10" dxfId="44" priority="2" rank="1"/>
  </conditionalFormatting>
  <conditionalFormatting sqref="J3">
    <cfRule type="top10" dxfId="43" priority="1" rank="1"/>
  </conditionalFormatting>
  <hyperlinks>
    <hyperlink ref="Q1" location="'Kentucky Rankings'!A1" display="Back to Ranking" xr:uid="{2F4C7CFF-4D0D-45F3-A36D-8EAC5CDA4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491967-8B0B-4378-B4EC-64E7E060DC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E41-A22C-4D17-A7E3-7A906CCD37C1}">
  <dimension ref="A1:Q7"/>
  <sheetViews>
    <sheetView workbookViewId="0">
      <selection activeCell="B14" sqref="B14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52</v>
      </c>
      <c r="C2" s="34">
        <v>43978</v>
      </c>
      <c r="D2" s="35" t="s">
        <v>51</v>
      </c>
      <c r="E2" s="36">
        <v>196</v>
      </c>
      <c r="F2" s="36">
        <v>196</v>
      </c>
      <c r="G2" s="36">
        <v>198</v>
      </c>
      <c r="H2" s="36">
        <v>199</v>
      </c>
      <c r="I2" s="36"/>
      <c r="J2" s="36"/>
      <c r="K2" s="37">
        <v>4</v>
      </c>
      <c r="L2" s="37">
        <v>789</v>
      </c>
      <c r="M2" s="38">
        <v>197.25</v>
      </c>
      <c r="N2" s="39">
        <v>6</v>
      </c>
      <c r="O2" s="40">
        <v>203.25</v>
      </c>
    </row>
    <row r="3" spans="1:17" x14ac:dyDescent="0.25">
      <c r="A3" s="32" t="s">
        <v>50</v>
      </c>
      <c r="B3" s="33" t="s">
        <v>52</v>
      </c>
      <c r="C3" s="34">
        <v>43989</v>
      </c>
      <c r="D3" s="35" t="s">
        <v>51</v>
      </c>
      <c r="E3" s="36">
        <v>198</v>
      </c>
      <c r="F3" s="36">
        <v>192</v>
      </c>
      <c r="G3" s="36">
        <v>192</v>
      </c>
      <c r="H3" s="36">
        <v>197</v>
      </c>
      <c r="I3" s="36"/>
      <c r="J3" s="36"/>
      <c r="K3" s="37">
        <v>4</v>
      </c>
      <c r="L3" s="37">
        <v>779</v>
      </c>
      <c r="M3" s="38">
        <v>194.75</v>
      </c>
      <c r="N3" s="39">
        <v>6</v>
      </c>
      <c r="O3" s="40">
        <v>200.75</v>
      </c>
    </row>
    <row r="4" spans="1:17" x14ac:dyDescent="0.25">
      <c r="A4" s="32" t="s">
        <v>50</v>
      </c>
      <c r="B4" s="33" t="s">
        <v>52</v>
      </c>
      <c r="C4" s="34">
        <v>44024</v>
      </c>
      <c r="D4" s="35" t="s">
        <v>51</v>
      </c>
      <c r="E4" s="36">
        <v>192</v>
      </c>
      <c r="F4" s="36">
        <v>195</v>
      </c>
      <c r="G4" s="36">
        <v>195</v>
      </c>
      <c r="H4" s="36">
        <v>188</v>
      </c>
      <c r="I4" s="36">
        <v>195</v>
      </c>
      <c r="J4" s="36">
        <v>196</v>
      </c>
      <c r="K4" s="37">
        <v>6</v>
      </c>
      <c r="L4" s="37">
        <v>1161</v>
      </c>
      <c r="M4" s="38">
        <v>193.5</v>
      </c>
      <c r="N4" s="39">
        <v>4</v>
      </c>
      <c r="O4" s="40">
        <v>197.5</v>
      </c>
    </row>
    <row r="7" spans="1:17" x14ac:dyDescent="0.25">
      <c r="K7" s="7">
        <f>SUM(K2:K6)</f>
        <v>14</v>
      </c>
      <c r="L7" s="7">
        <f>SUM(L2:L6)</f>
        <v>2729</v>
      </c>
      <c r="M7" s="13">
        <f>SUM(L7/K7)</f>
        <v>194.92857142857142</v>
      </c>
      <c r="N7" s="7">
        <f>SUM(N2:N6)</f>
        <v>16</v>
      </c>
      <c r="O7" s="13">
        <f>SUM(M7+N7)</f>
        <v>210.92857142857142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2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42" priority="18" rank="1"/>
  </conditionalFormatting>
  <conditionalFormatting sqref="F2">
    <cfRule type="top10" dxfId="41" priority="17" rank="1"/>
  </conditionalFormatting>
  <conditionalFormatting sqref="G2">
    <cfRule type="top10" dxfId="40" priority="16" rank="1"/>
  </conditionalFormatting>
  <conditionalFormatting sqref="H2">
    <cfRule type="top10" dxfId="39" priority="15" rank="1"/>
  </conditionalFormatting>
  <conditionalFormatting sqref="I2">
    <cfRule type="top10" dxfId="38" priority="13" rank="1"/>
  </conditionalFormatting>
  <conditionalFormatting sqref="J2">
    <cfRule type="top10" dxfId="37" priority="14" rank="1"/>
  </conditionalFormatting>
  <conditionalFormatting sqref="F3">
    <cfRule type="top10" dxfId="36" priority="11" rank="1"/>
  </conditionalFormatting>
  <conditionalFormatting sqref="G3">
    <cfRule type="top10" dxfId="35" priority="10" rank="1"/>
  </conditionalFormatting>
  <conditionalFormatting sqref="H3">
    <cfRule type="top10" dxfId="34" priority="9" rank="1"/>
  </conditionalFormatting>
  <conditionalFormatting sqref="I3">
    <cfRule type="top10" dxfId="33" priority="7" rank="1"/>
  </conditionalFormatting>
  <conditionalFormatting sqref="J3">
    <cfRule type="top10" dxfId="32" priority="8" rank="1"/>
  </conditionalFormatting>
  <conditionalFormatting sqref="E3">
    <cfRule type="top10" dxfId="31" priority="12" rank="1"/>
  </conditionalFormatting>
  <conditionalFormatting sqref="F4">
    <cfRule type="top10" dxfId="30" priority="5" rank="1"/>
  </conditionalFormatting>
  <conditionalFormatting sqref="G4">
    <cfRule type="top10" dxfId="29" priority="4" rank="1"/>
  </conditionalFormatting>
  <conditionalFormatting sqref="H4">
    <cfRule type="top10" dxfId="28" priority="3" rank="1"/>
  </conditionalFormatting>
  <conditionalFormatting sqref="I4">
    <cfRule type="top10" dxfId="27" priority="1" rank="1"/>
  </conditionalFormatting>
  <conditionalFormatting sqref="J4">
    <cfRule type="top10" dxfId="26" priority="2" rank="1"/>
  </conditionalFormatting>
  <conditionalFormatting sqref="E4">
    <cfRule type="top10" dxfId="25" priority="6" rank="1"/>
  </conditionalFormatting>
  <hyperlinks>
    <hyperlink ref="Q1" location="'Kentucky Rankings'!A1" display="Back to Ranking" xr:uid="{1333B576-DE61-40F4-A5E5-8DAD89283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4D65ED-10C4-478C-8864-549C217157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1FF4-91D8-42A3-97AA-D55092D8883A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33</v>
      </c>
      <c r="B2" s="33" t="s">
        <v>62</v>
      </c>
      <c r="C2" s="34">
        <v>43989</v>
      </c>
      <c r="D2" s="35" t="s">
        <v>51</v>
      </c>
      <c r="E2" s="36">
        <v>169</v>
      </c>
      <c r="F2" s="36">
        <v>157</v>
      </c>
      <c r="G2" s="36">
        <v>155</v>
      </c>
      <c r="H2" s="36">
        <v>167</v>
      </c>
      <c r="I2" s="36"/>
      <c r="J2" s="36"/>
      <c r="K2" s="37">
        <v>4</v>
      </c>
      <c r="L2" s="37">
        <v>648</v>
      </c>
      <c r="M2" s="38">
        <v>162</v>
      </c>
      <c r="N2" s="39">
        <v>3</v>
      </c>
      <c r="O2" s="40">
        <v>165</v>
      </c>
    </row>
    <row r="5" spans="1:17" x14ac:dyDescent="0.25">
      <c r="K5" s="7">
        <f>SUM(K2:K4)</f>
        <v>4</v>
      </c>
      <c r="L5" s="7">
        <f>SUM(L2:L4)</f>
        <v>648</v>
      </c>
      <c r="M5" s="13">
        <f>SUM(L5/K5)</f>
        <v>162</v>
      </c>
      <c r="N5" s="7">
        <f>SUM(N2:N4)</f>
        <v>3</v>
      </c>
      <c r="O5" s="13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E2">
    <cfRule type="top10" dxfId="24" priority="6" rank="1"/>
  </conditionalFormatting>
  <conditionalFormatting sqref="F2">
    <cfRule type="top10" dxfId="23" priority="5" rank="1"/>
  </conditionalFormatting>
  <conditionalFormatting sqref="G2">
    <cfRule type="top10" dxfId="22" priority="4" rank="1"/>
  </conditionalFormatting>
  <conditionalFormatting sqref="H2">
    <cfRule type="top10" dxfId="21" priority="3" rank="1"/>
  </conditionalFormatting>
  <conditionalFormatting sqref="I2">
    <cfRule type="top10" dxfId="20" priority="2" rank="1"/>
  </conditionalFormatting>
  <conditionalFormatting sqref="J2">
    <cfRule type="top10" dxfId="19" priority="1" rank="1"/>
  </conditionalFormatting>
  <hyperlinks>
    <hyperlink ref="Q1" location="'Kentucky Rankings'!A1" display="Back to Ranking" xr:uid="{52540F5C-ECC8-45BC-B901-1F8133C5FB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2835B9-C7B3-42C6-8FDE-FA145BE38D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2983-3803-4B91-95F1-01B1733F6001}">
  <dimension ref="A1:Q7"/>
  <sheetViews>
    <sheetView workbookViewId="0">
      <selection activeCell="B16" sqref="B16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74</v>
      </c>
      <c r="C2" s="34">
        <v>44002</v>
      </c>
      <c r="D2" s="35" t="s">
        <v>71</v>
      </c>
      <c r="E2" s="36">
        <v>185</v>
      </c>
      <c r="F2" s="36">
        <v>184</v>
      </c>
      <c r="G2" s="36">
        <v>182</v>
      </c>
      <c r="H2" s="36">
        <v>183</v>
      </c>
      <c r="I2" s="36"/>
      <c r="J2" s="36"/>
      <c r="K2" s="37">
        <v>4</v>
      </c>
      <c r="L2" s="37">
        <v>734</v>
      </c>
      <c r="M2" s="38">
        <v>183.5</v>
      </c>
      <c r="N2" s="39">
        <v>2</v>
      </c>
      <c r="O2" s="40">
        <v>185.5</v>
      </c>
    </row>
    <row r="3" spans="1:17" x14ac:dyDescent="0.25">
      <c r="A3" s="32" t="s">
        <v>50</v>
      </c>
      <c r="B3" s="33" t="s">
        <v>102</v>
      </c>
      <c r="C3" s="34">
        <v>44034</v>
      </c>
      <c r="D3" s="35" t="s">
        <v>51</v>
      </c>
      <c r="E3" s="36">
        <v>199</v>
      </c>
      <c r="F3" s="36">
        <v>195</v>
      </c>
      <c r="G3" s="36">
        <v>196</v>
      </c>
      <c r="H3" s="36">
        <v>198</v>
      </c>
      <c r="I3" s="36"/>
      <c r="J3" s="36"/>
      <c r="K3" s="37">
        <v>4</v>
      </c>
      <c r="L3" s="37">
        <v>788</v>
      </c>
      <c r="M3" s="38">
        <v>197</v>
      </c>
      <c r="N3" s="39">
        <v>4</v>
      </c>
      <c r="O3" s="40">
        <v>201</v>
      </c>
    </row>
    <row r="4" spans="1:17" x14ac:dyDescent="0.25">
      <c r="A4" s="32" t="s">
        <v>50</v>
      </c>
      <c r="B4" s="33" t="s">
        <v>102</v>
      </c>
      <c r="C4" s="34">
        <v>44052</v>
      </c>
      <c r="D4" s="35" t="s">
        <v>51</v>
      </c>
      <c r="E4" s="36">
        <v>193</v>
      </c>
      <c r="F4" s="36">
        <v>196</v>
      </c>
      <c r="G4" s="36">
        <v>197</v>
      </c>
      <c r="H4" s="36">
        <v>196</v>
      </c>
      <c r="I4" s="36"/>
      <c r="J4" s="36"/>
      <c r="K4" s="37">
        <v>4</v>
      </c>
      <c r="L4" s="37">
        <v>782</v>
      </c>
      <c r="M4" s="38">
        <v>195.5</v>
      </c>
      <c r="N4" s="39">
        <v>2</v>
      </c>
      <c r="O4" s="40">
        <v>197.5</v>
      </c>
    </row>
    <row r="7" spans="1:17" x14ac:dyDescent="0.25">
      <c r="K7" s="7">
        <f>SUM(K2:K6)</f>
        <v>12</v>
      </c>
      <c r="L7" s="7">
        <f>SUM(L2:L6)</f>
        <v>2304</v>
      </c>
      <c r="M7" s="13">
        <f>SUM(L7/K7)</f>
        <v>192</v>
      </c>
      <c r="N7" s="7">
        <f>SUM(N2:N6)</f>
        <v>8</v>
      </c>
      <c r="O7" s="13">
        <f>SUM(M7+N7)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</protectedRanges>
  <conditionalFormatting sqref="E2">
    <cfRule type="top10" dxfId="18" priority="19" rank="1"/>
  </conditionalFormatting>
  <conditionalFormatting sqref="F2">
    <cfRule type="top10" dxfId="17" priority="18" rank="1"/>
  </conditionalFormatting>
  <conditionalFormatting sqref="G2">
    <cfRule type="top10" dxfId="16" priority="17" rank="1"/>
  </conditionalFormatting>
  <conditionalFormatting sqref="H2">
    <cfRule type="top10" dxfId="15" priority="16" rank="1"/>
  </conditionalFormatting>
  <conditionalFormatting sqref="I2">
    <cfRule type="top10" dxfId="14" priority="14" rank="1"/>
  </conditionalFormatting>
  <conditionalFormatting sqref="J2">
    <cfRule type="top10" dxfId="13" priority="15" rank="1"/>
  </conditionalFormatting>
  <conditionalFormatting sqref="F3">
    <cfRule type="top10" dxfId="12" priority="12" rank="1"/>
  </conditionalFormatting>
  <conditionalFormatting sqref="G3">
    <cfRule type="top10" dxfId="11" priority="11" rank="1"/>
  </conditionalFormatting>
  <conditionalFormatting sqref="H3">
    <cfRule type="top10" dxfId="10" priority="10" rank="1"/>
  </conditionalFormatting>
  <conditionalFormatting sqref="I3">
    <cfRule type="top10" dxfId="9" priority="8" rank="1"/>
  </conditionalFormatting>
  <conditionalFormatting sqref="J3">
    <cfRule type="top10" dxfId="8" priority="9" rank="1"/>
  </conditionalFormatting>
  <conditionalFormatting sqref="E3">
    <cfRule type="top10" dxfId="7" priority="13" rank="1"/>
  </conditionalFormatting>
  <conditionalFormatting sqref="F4">
    <cfRule type="top10" dxfId="6" priority="5" rank="1"/>
  </conditionalFormatting>
  <conditionalFormatting sqref="I4">
    <cfRule type="top10" dxfId="5" priority="2" rank="1"/>
    <cfRule type="top10" dxfId="4" priority="7" rank="1"/>
  </conditionalFormatting>
  <conditionalFormatting sqref="E4">
    <cfRule type="top10" dxfId="3" priority="6" rank="1"/>
  </conditionalFormatting>
  <conditionalFormatting sqref="G4">
    <cfRule type="top10" dxfId="2" priority="4" rank="1"/>
  </conditionalFormatting>
  <conditionalFormatting sqref="H4">
    <cfRule type="top10" dxfId="1" priority="3" rank="1"/>
  </conditionalFormatting>
  <conditionalFormatting sqref="J4">
    <cfRule type="top10" dxfId="0" priority="1" rank="1"/>
  </conditionalFormatting>
  <hyperlinks>
    <hyperlink ref="Q1" location="'Kentucky Rankings'!A1" display="Back to Ranking" xr:uid="{BE7B4B72-2CF4-4058-8C6C-9B51B1F7DA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755A0E-BF39-4A44-8215-458EF457D6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A5A3-00F6-487F-9D6A-7D17B3EED3B2}">
  <dimension ref="A1:Q12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91</v>
      </c>
      <c r="C2" s="34">
        <v>44030</v>
      </c>
      <c r="D2" s="35" t="s">
        <v>71</v>
      </c>
      <c r="E2" s="36">
        <v>196</v>
      </c>
      <c r="F2" s="36">
        <v>198</v>
      </c>
      <c r="G2" s="36">
        <v>194</v>
      </c>
      <c r="H2" s="36">
        <v>196</v>
      </c>
      <c r="I2" s="36"/>
      <c r="J2" s="36"/>
      <c r="K2" s="37">
        <v>4</v>
      </c>
      <c r="L2" s="37">
        <v>784</v>
      </c>
      <c r="M2" s="38">
        <v>196</v>
      </c>
      <c r="N2" s="39">
        <v>2</v>
      </c>
      <c r="O2" s="40">
        <v>198</v>
      </c>
    </row>
    <row r="5" spans="1:17" x14ac:dyDescent="0.25">
      <c r="K5" s="7">
        <f>SUM(K2:K4)</f>
        <v>4</v>
      </c>
      <c r="L5" s="7">
        <f>SUM(L2:L4)</f>
        <v>784</v>
      </c>
      <c r="M5" s="13">
        <f>SUM(L5/K5)</f>
        <v>196</v>
      </c>
      <c r="N5" s="7">
        <f>SUM(N2:N4)</f>
        <v>2</v>
      </c>
      <c r="O5" s="13">
        <f>SUM(M5+N5)</f>
        <v>198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227" priority="5" rank="1"/>
  </conditionalFormatting>
  <conditionalFormatting sqref="I2">
    <cfRule type="top10" dxfId="1226" priority="2" rank="1"/>
    <cfRule type="top10" dxfId="1225" priority="7" rank="1"/>
  </conditionalFormatting>
  <conditionalFormatting sqref="E2">
    <cfRule type="top10" dxfId="1224" priority="6" rank="1"/>
  </conditionalFormatting>
  <conditionalFormatting sqref="G2">
    <cfRule type="top10" dxfId="1223" priority="4" rank="1"/>
  </conditionalFormatting>
  <conditionalFormatting sqref="H2">
    <cfRule type="top10" dxfId="1222" priority="3" rank="1"/>
  </conditionalFormatting>
  <conditionalFormatting sqref="J2">
    <cfRule type="top10" dxfId="1221" priority="1" rank="1"/>
  </conditionalFormatting>
  <hyperlinks>
    <hyperlink ref="Q1" location="'Kentucky Rankings'!A1" display="Back to Ranking" xr:uid="{B79549F3-692E-4AAB-81F6-1761CBBB20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26995F-F3DD-42C1-B25C-8151F5FF76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B664-5CC8-4D80-B694-57AAC6954FCE}">
  <dimension ref="A1:Q12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98</v>
      </c>
      <c r="C2" s="34">
        <v>44030</v>
      </c>
      <c r="D2" s="35" t="s">
        <v>71</v>
      </c>
      <c r="E2" s="36">
        <v>184</v>
      </c>
      <c r="F2" s="36">
        <v>194</v>
      </c>
      <c r="G2" s="36">
        <v>190</v>
      </c>
      <c r="H2" s="36">
        <v>194</v>
      </c>
      <c r="I2" s="36"/>
      <c r="J2" s="36"/>
      <c r="K2" s="37">
        <v>4</v>
      </c>
      <c r="L2" s="37">
        <v>762</v>
      </c>
      <c r="M2" s="38">
        <v>190.5</v>
      </c>
      <c r="N2" s="39">
        <v>2</v>
      </c>
      <c r="O2" s="40">
        <v>192.5</v>
      </c>
    </row>
    <row r="5" spans="1:17" x14ac:dyDescent="0.25">
      <c r="K5" s="7">
        <f>SUM(K2:K4)</f>
        <v>4</v>
      </c>
      <c r="L5" s="7">
        <f>SUM(L2:L4)</f>
        <v>762</v>
      </c>
      <c r="M5" s="13">
        <f>SUM(L5/K5)</f>
        <v>190.5</v>
      </c>
      <c r="N5" s="7">
        <f>SUM(N2:N4)</f>
        <v>2</v>
      </c>
      <c r="O5" s="13">
        <f>SUM(M5+N5)</f>
        <v>192.5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220" priority="5" rank="1"/>
  </conditionalFormatting>
  <conditionalFormatting sqref="I2">
    <cfRule type="top10" dxfId="1219" priority="2" rank="1"/>
    <cfRule type="top10" dxfId="1218" priority="7" rank="1"/>
  </conditionalFormatting>
  <conditionalFormatting sqref="E2">
    <cfRule type="top10" dxfId="1217" priority="6" rank="1"/>
  </conditionalFormatting>
  <conditionalFormatting sqref="G2">
    <cfRule type="top10" dxfId="1216" priority="4" rank="1"/>
  </conditionalFormatting>
  <conditionalFormatting sqref="H2">
    <cfRule type="top10" dxfId="1215" priority="3" rank="1"/>
  </conditionalFormatting>
  <conditionalFormatting sqref="J2">
    <cfRule type="top10" dxfId="1214" priority="1" rank="1"/>
  </conditionalFormatting>
  <hyperlinks>
    <hyperlink ref="Q1" location="'Kentucky Rankings'!A1" display="Back to Ranking" xr:uid="{140CC5FF-792A-4059-B9D5-14F44D8E27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60E0A2-F2B6-486B-8266-37B6654CD8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C4BC-2D65-45E0-B98B-700F92D6F539}">
  <dimension ref="A1:Q12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93</v>
      </c>
      <c r="C2" s="34">
        <v>44030</v>
      </c>
      <c r="D2" s="35" t="s">
        <v>71</v>
      </c>
      <c r="E2" s="36">
        <v>195.00200000000001</v>
      </c>
      <c r="F2" s="36">
        <v>191</v>
      </c>
      <c r="G2" s="36">
        <v>193</v>
      </c>
      <c r="H2" s="36">
        <v>196</v>
      </c>
      <c r="I2" s="36"/>
      <c r="J2" s="36"/>
      <c r="K2" s="37">
        <v>4</v>
      </c>
      <c r="L2" s="37">
        <v>775.00199999999995</v>
      </c>
      <c r="M2" s="38">
        <v>193.75049999999999</v>
      </c>
      <c r="N2" s="39">
        <v>2</v>
      </c>
      <c r="O2" s="40">
        <v>195.75049999999999</v>
      </c>
    </row>
    <row r="3" spans="1:17" x14ac:dyDescent="0.25">
      <c r="A3" s="32" t="s">
        <v>50</v>
      </c>
      <c r="B3" s="33" t="s">
        <v>93</v>
      </c>
      <c r="C3" s="34">
        <v>44087</v>
      </c>
      <c r="D3" s="35" t="s">
        <v>51</v>
      </c>
      <c r="E3" s="36">
        <v>195</v>
      </c>
      <c r="F3" s="36">
        <v>196</v>
      </c>
      <c r="G3" s="36">
        <v>198</v>
      </c>
      <c r="H3" s="36">
        <v>199</v>
      </c>
      <c r="I3" s="36"/>
      <c r="J3" s="36"/>
      <c r="K3" s="37">
        <v>4</v>
      </c>
      <c r="L3" s="37">
        <v>788</v>
      </c>
      <c r="M3" s="38">
        <v>197</v>
      </c>
      <c r="N3" s="39">
        <v>3</v>
      </c>
      <c r="O3" s="40">
        <v>200</v>
      </c>
    </row>
    <row r="6" spans="1:17" x14ac:dyDescent="0.25">
      <c r="K6" s="7">
        <f>SUM(K2:K5)</f>
        <v>8</v>
      </c>
      <c r="L6" s="7">
        <f>SUM(L2:L5)</f>
        <v>1563.002</v>
      </c>
      <c r="M6" s="13">
        <f>SUM(L6/K6)</f>
        <v>195.37524999999999</v>
      </c>
      <c r="N6" s="7">
        <f>SUM(N2:N5)</f>
        <v>5</v>
      </c>
      <c r="O6" s="13">
        <f>SUM(M6+N6)</f>
        <v>200.37524999999999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51"/>
    <protectedRange algorithmName="SHA-512" hashValue="ON39YdpmFHfN9f47KpiRvqrKx0V9+erV1CNkpWzYhW/Qyc6aT8rEyCrvauWSYGZK2ia3o7vd3akF07acHAFpOA==" saltValue="yVW9XmDwTqEnmpSGai0KYg==" spinCount="100000" sqref="D3" name="Range1_1_39"/>
    <protectedRange algorithmName="SHA-512" hashValue="ON39YdpmFHfN9f47KpiRvqrKx0V9+erV1CNkpWzYhW/Qyc6aT8rEyCrvauWSYGZK2ia3o7vd3akF07acHAFpOA==" saltValue="yVW9XmDwTqEnmpSGai0KYg==" spinCount="100000" sqref="E3:H3" name="Range1_3_10"/>
  </protectedRanges>
  <conditionalFormatting sqref="F2">
    <cfRule type="top10" dxfId="1213" priority="12" rank="1"/>
  </conditionalFormatting>
  <conditionalFormatting sqref="I2">
    <cfRule type="top10" dxfId="1212" priority="9" rank="1"/>
    <cfRule type="top10" dxfId="1211" priority="14" rank="1"/>
  </conditionalFormatting>
  <conditionalFormatting sqref="E2">
    <cfRule type="top10" dxfId="1210" priority="13" rank="1"/>
  </conditionalFormatting>
  <conditionalFormatting sqref="G2">
    <cfRule type="top10" dxfId="1209" priority="11" rank="1"/>
  </conditionalFormatting>
  <conditionalFormatting sqref="H2">
    <cfRule type="top10" dxfId="1208" priority="10" rank="1"/>
  </conditionalFormatting>
  <conditionalFormatting sqref="J2">
    <cfRule type="top10" dxfId="1207" priority="8" rank="1"/>
  </conditionalFormatting>
  <conditionalFormatting sqref="F3">
    <cfRule type="top10" dxfId="1206" priority="5" rank="1"/>
  </conditionalFormatting>
  <conditionalFormatting sqref="I3">
    <cfRule type="top10" dxfId="1205" priority="2" rank="1"/>
    <cfRule type="top10" dxfId="1204" priority="7" rank="1"/>
  </conditionalFormatting>
  <conditionalFormatting sqref="E3">
    <cfRule type="top10" dxfId="1203" priority="6" rank="1"/>
  </conditionalFormatting>
  <conditionalFormatting sqref="G3">
    <cfRule type="top10" dxfId="1202" priority="4" rank="1"/>
  </conditionalFormatting>
  <conditionalFormatting sqref="H3">
    <cfRule type="top10" dxfId="1201" priority="3" rank="1"/>
  </conditionalFormatting>
  <conditionalFormatting sqref="J3">
    <cfRule type="top10" dxfId="1200" priority="1" rank="1"/>
  </conditionalFormatting>
  <hyperlinks>
    <hyperlink ref="Q1" location="'Kentucky Rankings'!A1" display="Back to Ranking" xr:uid="{FD4FA0B7-D430-458A-B388-CE153F44A8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09BF5E-DAA9-491E-8242-DA29A7225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0E1F-5575-40A3-9EA5-4991AAF4A22E}">
  <dimension ref="A1:Q12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32" t="s">
        <v>50</v>
      </c>
      <c r="B2" s="33" t="s">
        <v>92</v>
      </c>
      <c r="C2" s="34">
        <v>44030</v>
      </c>
      <c r="D2" s="35" t="s">
        <v>71</v>
      </c>
      <c r="E2" s="36">
        <v>197</v>
      </c>
      <c r="F2" s="36">
        <v>194</v>
      </c>
      <c r="G2" s="36">
        <v>195</v>
      </c>
      <c r="H2" s="36">
        <v>196</v>
      </c>
      <c r="I2" s="36"/>
      <c r="J2" s="36"/>
      <c r="K2" s="37">
        <v>4</v>
      </c>
      <c r="L2" s="37">
        <v>782</v>
      </c>
      <c r="M2" s="38">
        <v>195.5</v>
      </c>
      <c r="N2" s="39">
        <v>2</v>
      </c>
      <c r="O2" s="40">
        <v>197.5</v>
      </c>
    </row>
    <row r="5" spans="1:17" x14ac:dyDescent="0.25">
      <c r="K5" s="7">
        <f>SUM(K2:K4)</f>
        <v>4</v>
      </c>
      <c r="L5" s="7">
        <f>SUM(L2:L4)</f>
        <v>782</v>
      </c>
      <c r="M5" s="13">
        <f>SUM(L5/K5)</f>
        <v>195.5</v>
      </c>
      <c r="N5" s="7">
        <f>SUM(N2:N4)</f>
        <v>2</v>
      </c>
      <c r="O5" s="13">
        <f>SUM(M5+N5)</f>
        <v>197.5</v>
      </c>
    </row>
    <row r="12" spans="1:17" ht="15.75" customHeight="1" x14ac:dyDescent="0.25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199" priority="5" rank="1"/>
  </conditionalFormatting>
  <conditionalFormatting sqref="I2">
    <cfRule type="top10" dxfId="1198" priority="2" rank="1"/>
    <cfRule type="top10" dxfId="1197" priority="7" rank="1"/>
  </conditionalFormatting>
  <conditionalFormatting sqref="E2">
    <cfRule type="top10" dxfId="1196" priority="6" rank="1"/>
  </conditionalFormatting>
  <conditionalFormatting sqref="G2">
    <cfRule type="top10" dxfId="1195" priority="4" rank="1"/>
  </conditionalFormatting>
  <conditionalFormatting sqref="H2">
    <cfRule type="top10" dxfId="1194" priority="3" rank="1"/>
  </conditionalFormatting>
  <conditionalFormatting sqref="J2">
    <cfRule type="top10" dxfId="1193" priority="1" rank="1"/>
  </conditionalFormatting>
  <hyperlinks>
    <hyperlink ref="Q1" location="'Kentucky Rankings'!A1" display="Back to Ranking" xr:uid="{7CC69599-4B17-4676-8686-DAC2E3F2CC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A591E8-93BB-4FF9-AEAB-DD2B60DCE9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Kentucky Rankings</vt:lpstr>
      <vt:lpstr>Adam Plummer</vt:lpstr>
      <vt:lpstr>Ann Tucker</vt:lpstr>
      <vt:lpstr>Art Shaffer</vt:lpstr>
      <vt:lpstr>Bill Smith</vt:lpstr>
      <vt:lpstr>Brad Patton</vt:lpstr>
      <vt:lpstr>Brandon Eversole</vt:lpstr>
      <vt:lpstr>Cecil Combs</vt:lpstr>
      <vt:lpstr>Chris Bradley</vt:lpstr>
      <vt:lpstr>Dan Persful</vt:lpstr>
      <vt:lpstr>David Buckley</vt:lpstr>
      <vt:lpstr>David McGeorge</vt:lpstr>
      <vt:lpstr>Dean Dixon</vt:lpstr>
      <vt:lpstr>Don Wilson</vt:lpstr>
      <vt:lpstr>Doug Gabbard</vt:lpstr>
      <vt:lpstr>Elizabeth Bogart</vt:lpstr>
      <vt:lpstr>Foster Arvin</vt:lpstr>
      <vt:lpstr>Freddy Taylor</vt:lpstr>
      <vt:lpstr>James Helmuth</vt:lpstr>
      <vt:lpstr>Jeff Riester</vt:lpstr>
      <vt:lpstr>Jeromy Viands</vt:lpstr>
      <vt:lpstr>Jerry Kendall</vt:lpstr>
      <vt:lpstr>Jim Starr</vt:lpstr>
      <vt:lpstr>Joe Jarrell</vt:lpstr>
      <vt:lpstr>Joey Kimbrell</vt:lpstr>
      <vt:lpstr>John Gardner</vt:lpstr>
      <vt:lpstr>John Goodin</vt:lpstr>
      <vt:lpstr>John Plummer</vt:lpstr>
      <vt:lpstr>Johhny Mathews</vt:lpstr>
      <vt:lpstr>Jon McGeorge</vt:lpstr>
      <vt:lpstr>Jamie Compton</vt:lpstr>
      <vt:lpstr>Jill Ashlock</vt:lpstr>
      <vt:lpstr>Jim Pierce</vt:lpstr>
      <vt:lpstr>Jud Denniston</vt:lpstr>
      <vt:lpstr>Katherine Blackard</vt:lpstr>
      <vt:lpstr>Kyle Ashlock</vt:lpstr>
      <vt:lpstr>Keith Northcutt</vt:lpstr>
      <vt:lpstr>Larry Taylor</vt:lpstr>
      <vt:lpstr>Luke Carroll</vt:lpstr>
      <vt:lpstr>Mason Whitaker</vt:lpstr>
      <vt:lpstr>Mathew Strong</vt:lpstr>
      <vt:lpstr>Max Dixon</vt:lpstr>
      <vt:lpstr>Michael Blackard</vt:lpstr>
      <vt:lpstr>Michael Wilson</vt:lpstr>
      <vt:lpstr>Mike Gross</vt:lpstr>
      <vt:lpstr>Pedon Pelphrey</vt:lpstr>
      <vt:lpstr>Randy Kimbrell</vt:lpstr>
      <vt:lpstr>Rick Gray</vt:lpstr>
      <vt:lpstr>Rick Hahn</vt:lpstr>
      <vt:lpstr>Rick Powers</vt:lpstr>
      <vt:lpstr>Ryan Gray</vt:lpstr>
      <vt:lpstr>Shawn Carroll</vt:lpstr>
      <vt:lpstr>Steve Bogart</vt:lpstr>
      <vt:lpstr>Steve DuVall</vt:lpstr>
      <vt:lpstr>Thomas Murrell</vt:lpstr>
      <vt:lpstr>Todd Wilson</vt:lpstr>
      <vt:lpstr>Tyler Dreaden</vt:lpstr>
      <vt:lpstr>Walley Smallwood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2020-09-20T13:24:48Z</dcterms:modified>
</cp:coreProperties>
</file>