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ABRA 2020\Texas\"/>
    </mc:Choice>
  </mc:AlternateContent>
  <xr:revisionPtr revIDLastSave="0" documentId="13_ncr:1_{FECAFB31-86BD-4D86-B6D0-3F850533368A}" xr6:coauthVersionLast="45" xr6:coauthVersionMax="45" xr10:uidLastSave="{00000000-0000-0000-0000-000000000000}"/>
  <bookViews>
    <workbookView xWindow="-120" yWindow="-120" windowWidth="29040" windowHeight="15840" xr2:uid="{A35FAFAA-3A44-445C-BAAA-3002DD1ECE94}"/>
  </bookViews>
  <sheets>
    <sheet name="Texas  2020 Ranking" sheetId="1" r:id="rId1"/>
    <sheet name="Allen Taylor" sheetId="56" r:id="rId2"/>
    <sheet name="Audrey Holland" sheetId="28" r:id="rId3"/>
    <sheet name="Bert Farias" sheetId="4" r:id="rId4"/>
    <sheet name="Bill Middlebrook" sheetId="37" r:id="rId5"/>
    <sheet name="Bobby Williams" sheetId="70" r:id="rId6"/>
    <sheet name="Bonnie Fogg" sheetId="30" r:id="rId7"/>
    <sheet name="Brian Vincent" sheetId="46" r:id="rId8"/>
    <sheet name="Carolyn Wilson" sheetId="63" r:id="rId9"/>
    <sheet name="Chris Ruolf" sheetId="80" r:id="rId10"/>
    <sheet name="Claudia Escoto" sheetId="40" r:id="rId11"/>
    <sheet name="Daniel Dumitru" sheetId="69" r:id="rId12"/>
    <sheet name="Daniel Henry" sheetId="73" r:id="rId13"/>
    <sheet name="Darren Krumweide" sheetId="22" r:id="rId14"/>
    <sheet name="David Lewis" sheetId="81" r:id="rId15"/>
    <sheet name="David Russell" sheetId="51" r:id="rId16"/>
    <sheet name="David Strother" sheetId="21" r:id="rId17"/>
    <sheet name="Dina Tunberg" sheetId="5" r:id="rId18"/>
    <sheet name="Don Christensen" sheetId="77" r:id="rId19"/>
    <sheet name="Dustin Wilson" sheetId="62" r:id="rId20"/>
    <sheet name="Evelio McDonald" sheetId="49" r:id="rId21"/>
    <sheet name="Fred Jamison" sheetId="47" r:id="rId22"/>
    <sheet name="Gary Hicks" sheetId="76" r:id="rId23"/>
    <sheet name="Gerry Rodriguez" sheetId="2" r:id="rId24"/>
    <sheet name="Harry Trainer" sheetId="29" r:id="rId25"/>
    <sheet name="Holand Perez" sheetId="65" r:id="rId26"/>
    <sheet name="Howard Wilson" sheetId="26" r:id="rId27"/>
    <sheet name="Hubert Kelsheimer" sheetId="68" r:id="rId28"/>
    <sheet name="Ian Holland" sheetId="23" r:id="rId29"/>
    <sheet name="James Braddy" sheetId="41" r:id="rId30"/>
    <sheet name="James Clarke" sheetId="43" r:id="rId31"/>
    <sheet name="Jay Griffin" sheetId="53" r:id="rId32"/>
    <sheet name="Jason Chegwidden" sheetId="71" r:id="rId33"/>
    <sheet name="Jerry Hensler" sheetId="48" r:id="rId34"/>
    <sheet name="Jerry Willeford" sheetId="27" r:id="rId35"/>
    <sheet name="Jim davis" sheetId="31" r:id="rId36"/>
    <sheet name="Jim Stewart" sheetId="52" r:id="rId37"/>
    <sheet name="Jim Swaringin" sheetId="17" r:id="rId38"/>
    <sheet name="Joe Chacon" sheetId="38" r:id="rId39"/>
    <sheet name="Joe David" sheetId="10" r:id="rId40"/>
    <sheet name="Joe Shahan" sheetId="59" r:id="rId41"/>
    <sheet name="Joe Yanez" sheetId="66" r:id="rId42"/>
    <sheet name="John Pormann" sheetId="60" r:id="rId43"/>
    <sheet name="Jose Yanez" sheetId="57" r:id="rId44"/>
    <sheet name="Josie Hensler" sheetId="39" r:id="rId45"/>
    <sheet name="JJ Griffin" sheetId="20" r:id="rId46"/>
    <sheet name="Keith Williquette" sheetId="58" r:id="rId47"/>
    <sheet name="Ken Osmond" sheetId="75" r:id="rId48"/>
    <sheet name="Kenneth Sledge" sheetId="24" r:id="rId49"/>
    <sheet name="Kirby Dahl" sheetId="61" r:id="rId50"/>
    <sheet name="Kris Cadena" sheetId="64" r:id="rId51"/>
    <sheet name="Les Williams" sheetId="50" r:id="rId52"/>
    <sheet name="Lisa Chacon" sheetId="44" r:id="rId53"/>
    <sheet name="Marc Young" sheetId="34" r:id="rId54"/>
    <sheet name="Mark Demarest" sheetId="55" r:id="rId55"/>
    <sheet name="Mark Self" sheetId="13" r:id="rId56"/>
    <sheet name="Micheal Jordon" sheetId="72" r:id="rId57"/>
    <sheet name="Mike Hanley" sheetId="78" r:id="rId58"/>
    <sheet name="Pat Stewart" sheetId="36" r:id="rId59"/>
    <sheet name="Paul Dyer" sheetId="19" r:id="rId60"/>
    <sheet name="Randy Lantrip" sheetId="33" r:id="rId61"/>
    <sheet name="Rene Melendez" sheetId="42" r:id="rId62"/>
    <sheet name="Ricky Kyker" sheetId="74" r:id="rId63"/>
    <sheet name="Ron Herring" sheetId="15" r:id="rId64"/>
    <sheet name="Samantha Holland" sheetId="67" r:id="rId65"/>
    <sheet name="Simon Milov" sheetId="12" r:id="rId66"/>
    <sheet name="Steven Shimotsu" sheetId="14" r:id="rId67"/>
    <sheet name="Tony Carruth" sheetId="25" r:id="rId68"/>
    <sheet name="Tom Cunningham" sheetId="16" r:id="rId69"/>
    <sheet name="Tracy Self" sheetId="11" r:id="rId70"/>
    <sheet name="Wanda Lantrip" sheetId="35" r:id="rId71"/>
    <sheet name="Wayne Argence" sheetId="45" r:id="rId72"/>
    <sheet name="Zach Scurlock" sheetId="32" r:id="rId73"/>
    <sheet name="Zachary Turner" sheetId="18" r:id="rId74"/>
  </sheets>
  <externalReferences>
    <externalReference r:id="rId75"/>
    <externalReference r:id="rId76"/>
    <externalReference r:id="rId77"/>
    <externalReference r:id="rId78"/>
    <externalReference r:id="rId79"/>
    <externalReference r:id="rId80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G65" i="1"/>
  <c r="F65" i="1"/>
  <c r="E65" i="1"/>
  <c r="D65" i="1"/>
  <c r="N5" i="81"/>
  <c r="L5" i="81"/>
  <c r="K5" i="81"/>
  <c r="H26" i="1"/>
  <c r="G26" i="1"/>
  <c r="F26" i="1"/>
  <c r="E26" i="1"/>
  <c r="D26" i="1"/>
  <c r="H88" i="1"/>
  <c r="G88" i="1"/>
  <c r="F88" i="1"/>
  <c r="E88" i="1"/>
  <c r="D88" i="1"/>
  <c r="N15" i="80"/>
  <c r="L15" i="80"/>
  <c r="K15" i="80"/>
  <c r="N5" i="80"/>
  <c r="L5" i="80"/>
  <c r="K5" i="80"/>
  <c r="H107" i="1"/>
  <c r="G107" i="1"/>
  <c r="F107" i="1"/>
  <c r="E107" i="1"/>
  <c r="D107" i="1"/>
  <c r="N25" i="21"/>
  <c r="L25" i="21"/>
  <c r="M25" i="21" s="1"/>
  <c r="O25" i="21" s="1"/>
  <c r="K25" i="21"/>
  <c r="H84" i="1"/>
  <c r="G84" i="1"/>
  <c r="F84" i="1"/>
  <c r="E84" i="1"/>
  <c r="D84" i="1"/>
  <c r="N24" i="37"/>
  <c r="L24" i="37"/>
  <c r="M24" i="37" s="1"/>
  <c r="O24" i="37" s="1"/>
  <c r="K24" i="37"/>
  <c r="N17" i="68"/>
  <c r="G59" i="1" s="1"/>
  <c r="L17" i="68"/>
  <c r="E59" i="1" s="1"/>
  <c r="K17" i="68"/>
  <c r="D59" i="1" s="1"/>
  <c r="M5" i="81" l="1"/>
  <c r="O5" i="81" s="1"/>
  <c r="M15" i="80"/>
  <c r="O15" i="80" s="1"/>
  <c r="M5" i="80"/>
  <c r="O5" i="80" s="1"/>
  <c r="M17" i="68"/>
  <c r="E114" i="1"/>
  <c r="N6" i="78"/>
  <c r="G114" i="1" s="1"/>
  <c r="L6" i="78"/>
  <c r="K6" i="78"/>
  <c r="D114" i="1" s="1"/>
  <c r="H64" i="1"/>
  <c r="G64" i="1"/>
  <c r="F64" i="1"/>
  <c r="E64" i="1"/>
  <c r="D64" i="1"/>
  <c r="N6" i="77"/>
  <c r="L6" i="77"/>
  <c r="M6" i="77" s="1"/>
  <c r="O6" i="77" s="1"/>
  <c r="K6" i="77"/>
  <c r="N6" i="76"/>
  <c r="G62" i="1" s="1"/>
  <c r="L6" i="76"/>
  <c r="E62" i="1" s="1"/>
  <c r="K6" i="76"/>
  <c r="D62" i="1" s="1"/>
  <c r="H54" i="1"/>
  <c r="G54" i="1"/>
  <c r="F54" i="1"/>
  <c r="E54" i="1"/>
  <c r="D54" i="1"/>
  <c r="N5" i="75"/>
  <c r="L5" i="75"/>
  <c r="M5" i="75" s="1"/>
  <c r="O5" i="75" s="1"/>
  <c r="K5" i="75"/>
  <c r="E33" i="1"/>
  <c r="D33" i="1"/>
  <c r="H35" i="1"/>
  <c r="G35" i="1"/>
  <c r="F35" i="1"/>
  <c r="E35" i="1"/>
  <c r="D35" i="1"/>
  <c r="N5" i="74"/>
  <c r="L5" i="74"/>
  <c r="K5" i="74"/>
  <c r="N6" i="73"/>
  <c r="G33" i="1" s="1"/>
  <c r="L6" i="73"/>
  <c r="K6" i="73"/>
  <c r="O17" i="68" l="1"/>
  <c r="H59" i="1" s="1"/>
  <c r="F59" i="1"/>
  <c r="M6" i="78"/>
  <c r="M6" i="76"/>
  <c r="M5" i="74"/>
  <c r="O5" i="74" s="1"/>
  <c r="M6" i="73"/>
  <c r="O11" i="27"/>
  <c r="O15" i="43"/>
  <c r="O9" i="39"/>
  <c r="O17" i="47"/>
  <c r="L5" i="49"/>
  <c r="M5" i="49" s="1"/>
  <c r="O5" i="49" s="1"/>
  <c r="N19" i="50"/>
  <c r="G15" i="1" s="1"/>
  <c r="L19" i="50"/>
  <c r="E15" i="1" s="1"/>
  <c r="K19" i="50"/>
  <c r="D15" i="1" s="1"/>
  <c r="O6" i="78" l="1"/>
  <c r="H114" i="1" s="1"/>
  <c r="F114" i="1"/>
  <c r="O6" i="76"/>
  <c r="H62" i="1" s="1"/>
  <c r="F62" i="1"/>
  <c r="O6" i="73"/>
  <c r="H33" i="1" s="1"/>
  <c r="F33" i="1"/>
  <c r="M19" i="50"/>
  <c r="N19" i="16"/>
  <c r="G85" i="1" s="1"/>
  <c r="L19" i="16"/>
  <c r="K19" i="16"/>
  <c r="D85" i="1" s="1"/>
  <c r="N6" i="72"/>
  <c r="G63" i="1" s="1"/>
  <c r="L6" i="72"/>
  <c r="E63" i="1" s="1"/>
  <c r="K6" i="72"/>
  <c r="D63" i="1" s="1"/>
  <c r="N5" i="71"/>
  <c r="G60" i="1" s="1"/>
  <c r="L5" i="71"/>
  <c r="K5" i="71"/>
  <c r="D60" i="1" s="1"/>
  <c r="N8" i="70"/>
  <c r="G20" i="1" s="1"/>
  <c r="L8" i="70"/>
  <c r="E20" i="1" s="1"/>
  <c r="K8" i="70"/>
  <c r="D20" i="1" s="1"/>
  <c r="M5" i="71" l="1"/>
  <c r="O5" i="71" s="1"/>
  <c r="H60" i="1" s="1"/>
  <c r="M19" i="16"/>
  <c r="O19" i="16" s="1"/>
  <c r="H85" i="1" s="1"/>
  <c r="F60" i="1"/>
  <c r="E60" i="1"/>
  <c r="E85" i="1"/>
  <c r="O19" i="50"/>
  <c r="H15" i="1" s="1"/>
  <c r="F15" i="1"/>
  <c r="M6" i="72"/>
  <c r="M8" i="70"/>
  <c r="O5" i="50"/>
  <c r="N5" i="69"/>
  <c r="G36" i="1" s="1"/>
  <c r="L5" i="69"/>
  <c r="E36" i="1" s="1"/>
  <c r="K5" i="69"/>
  <c r="D36" i="1" s="1"/>
  <c r="N6" i="68"/>
  <c r="G28" i="1" s="1"/>
  <c r="L6" i="68"/>
  <c r="E28" i="1" s="1"/>
  <c r="K6" i="68"/>
  <c r="D28" i="1" s="1"/>
  <c r="D21" i="1"/>
  <c r="N20" i="47"/>
  <c r="G21" i="1" s="1"/>
  <c r="L20" i="47"/>
  <c r="E21" i="1" s="1"/>
  <c r="K20" i="47"/>
  <c r="F85" i="1" l="1"/>
  <c r="O6" i="72"/>
  <c r="H63" i="1" s="1"/>
  <c r="F63" i="1"/>
  <c r="O8" i="70"/>
  <c r="H20" i="1" s="1"/>
  <c r="F20" i="1"/>
  <c r="M20" i="47"/>
  <c r="M5" i="69"/>
  <c r="M6" i="68"/>
  <c r="N5" i="67"/>
  <c r="G56" i="1" s="1"/>
  <c r="L5" i="67"/>
  <c r="E56" i="1" s="1"/>
  <c r="K5" i="67"/>
  <c r="D56" i="1" s="1"/>
  <c r="N5" i="66"/>
  <c r="G61" i="1" s="1"/>
  <c r="L5" i="66"/>
  <c r="E61" i="1" s="1"/>
  <c r="K5" i="66"/>
  <c r="D61" i="1" s="1"/>
  <c r="N5" i="65"/>
  <c r="G58" i="1" s="1"/>
  <c r="L5" i="65"/>
  <c r="E58" i="1" s="1"/>
  <c r="K5" i="65"/>
  <c r="D58" i="1" s="1"/>
  <c r="N5" i="64"/>
  <c r="G53" i="1" s="1"/>
  <c r="L5" i="64"/>
  <c r="E53" i="1" s="1"/>
  <c r="K5" i="64"/>
  <c r="D53" i="1" s="1"/>
  <c r="O6" i="68" l="1"/>
  <c r="H28" i="1" s="1"/>
  <c r="F28" i="1"/>
  <c r="M5" i="65"/>
  <c r="F58" i="1" s="1"/>
  <c r="O5" i="69"/>
  <c r="H36" i="1" s="1"/>
  <c r="F36" i="1"/>
  <c r="M5" i="67"/>
  <c r="O20" i="47"/>
  <c r="H21" i="1" s="1"/>
  <c r="F21" i="1"/>
  <c r="M5" i="66"/>
  <c r="M5" i="64"/>
  <c r="O5" i="67" l="1"/>
  <c r="H56" i="1" s="1"/>
  <c r="F56" i="1"/>
  <c r="O5" i="64"/>
  <c r="H53" i="1" s="1"/>
  <c r="F53" i="1"/>
  <c r="O5" i="65"/>
  <c r="H58" i="1" s="1"/>
  <c r="O5" i="66"/>
  <c r="H61" i="1" s="1"/>
  <c r="F61" i="1"/>
  <c r="N5" i="63"/>
  <c r="G110" i="1" s="1"/>
  <c r="L5" i="63"/>
  <c r="E110" i="1" s="1"/>
  <c r="K5" i="63"/>
  <c r="D110" i="1" s="1"/>
  <c r="M5" i="63" l="1"/>
  <c r="N5" i="62"/>
  <c r="G67" i="1" s="1"/>
  <c r="L5" i="62"/>
  <c r="E67" i="1" s="1"/>
  <c r="K5" i="62"/>
  <c r="D67" i="1" s="1"/>
  <c r="O5" i="63" l="1"/>
  <c r="H110" i="1" s="1"/>
  <c r="F110" i="1"/>
  <c r="M5" i="62"/>
  <c r="N6" i="61"/>
  <c r="G34" i="1" s="1"/>
  <c r="L6" i="61"/>
  <c r="K6" i="61"/>
  <c r="D34" i="1" s="1"/>
  <c r="M6" i="61" l="1"/>
  <c r="O6" i="61" s="1"/>
  <c r="H34" i="1" s="1"/>
  <c r="E34" i="1"/>
  <c r="O5" i="62"/>
  <c r="H67" i="1" s="1"/>
  <c r="F67" i="1"/>
  <c r="N14" i="42"/>
  <c r="G25" i="1" s="1"/>
  <c r="L14" i="42"/>
  <c r="E25" i="1" s="1"/>
  <c r="K14" i="42"/>
  <c r="D25" i="1" s="1"/>
  <c r="F34" i="1" l="1"/>
  <c r="M14" i="42"/>
  <c r="L5" i="60"/>
  <c r="K5" i="60"/>
  <c r="D109" i="1" s="1"/>
  <c r="N5" i="60"/>
  <c r="G109" i="1" s="1"/>
  <c r="L7" i="59"/>
  <c r="K7" i="59"/>
  <c r="D23" i="1" s="1"/>
  <c r="N7" i="59"/>
  <c r="G23" i="1" s="1"/>
  <c r="N22" i="10"/>
  <c r="G83" i="1" s="1"/>
  <c r="L22" i="10"/>
  <c r="E83" i="1" s="1"/>
  <c r="K22" i="10"/>
  <c r="N5" i="58"/>
  <c r="G86" i="1" s="1"/>
  <c r="L5" i="58"/>
  <c r="E86" i="1" s="1"/>
  <c r="K5" i="58"/>
  <c r="N5" i="57"/>
  <c r="G57" i="1" s="1"/>
  <c r="L5" i="57"/>
  <c r="K5" i="57"/>
  <c r="D57" i="1" s="1"/>
  <c r="O4" i="48"/>
  <c r="N6" i="56"/>
  <c r="G82" i="1" s="1"/>
  <c r="L6" i="56"/>
  <c r="E82" i="1" s="1"/>
  <c r="K6" i="56"/>
  <c r="D82" i="1" s="1"/>
  <c r="N25" i="38"/>
  <c r="G79" i="1" s="1"/>
  <c r="K25" i="38"/>
  <c r="N10" i="55"/>
  <c r="G74" i="1" s="1"/>
  <c r="L10" i="55"/>
  <c r="E74" i="1" s="1"/>
  <c r="K10" i="55"/>
  <c r="D74" i="1" s="1"/>
  <c r="L25" i="38"/>
  <c r="E79" i="1" s="1"/>
  <c r="N6" i="53"/>
  <c r="G111" i="1" s="1"/>
  <c r="L6" i="53"/>
  <c r="K6" i="53"/>
  <c r="D111" i="1" s="1"/>
  <c r="O2" i="52"/>
  <c r="N10" i="52"/>
  <c r="G47" i="1" s="1"/>
  <c r="L10" i="52"/>
  <c r="E47" i="1" s="1"/>
  <c r="K10" i="52"/>
  <c r="D47" i="1" s="1"/>
  <c r="O2" i="51"/>
  <c r="O10" i="43"/>
  <c r="N18" i="43"/>
  <c r="G101" i="1" s="1"/>
  <c r="K18" i="43"/>
  <c r="D101" i="1" s="1"/>
  <c r="L3" i="43"/>
  <c r="L6" i="43" s="1"/>
  <c r="K3" i="43"/>
  <c r="M3" i="43" s="1"/>
  <c r="O3" i="43" s="1"/>
  <c r="O14" i="41"/>
  <c r="L13" i="41"/>
  <c r="K13" i="41"/>
  <c r="K18" i="41" s="1"/>
  <c r="N18" i="41"/>
  <c r="G17" i="1" s="1"/>
  <c r="N6" i="51"/>
  <c r="L6" i="51"/>
  <c r="E106" i="1" s="1"/>
  <c r="K6" i="51"/>
  <c r="D106" i="1" s="1"/>
  <c r="O2" i="50"/>
  <c r="N8" i="50"/>
  <c r="G78" i="1" s="1"/>
  <c r="K8" i="50"/>
  <c r="D78" i="1" s="1"/>
  <c r="O17" i="49"/>
  <c r="N21" i="49"/>
  <c r="G81" i="1" s="1"/>
  <c r="K21" i="49"/>
  <c r="D81" i="1" s="1"/>
  <c r="L2" i="49"/>
  <c r="L9" i="49" s="1"/>
  <c r="E9" i="1" s="1"/>
  <c r="K2" i="49"/>
  <c r="K9" i="49" s="1"/>
  <c r="N9" i="49"/>
  <c r="G9" i="1" s="1"/>
  <c r="O4" i="44"/>
  <c r="O3" i="44"/>
  <c r="O5" i="40"/>
  <c r="O4" i="40"/>
  <c r="L3" i="40"/>
  <c r="L14" i="40" s="1"/>
  <c r="E45" i="1" s="1"/>
  <c r="K3" i="40"/>
  <c r="K14" i="40" s="1"/>
  <c r="D45" i="1" s="1"/>
  <c r="O3" i="48"/>
  <c r="L2" i="48"/>
  <c r="K2" i="48"/>
  <c r="K8" i="48" s="1"/>
  <c r="D14" i="1" s="1"/>
  <c r="N8" i="48"/>
  <c r="G14" i="1" s="1"/>
  <c r="D3" i="11"/>
  <c r="D3" i="13"/>
  <c r="L3" i="39"/>
  <c r="K3" i="39"/>
  <c r="K15" i="39" s="1"/>
  <c r="D6" i="1" s="1"/>
  <c r="L3" i="38"/>
  <c r="L11" i="38" s="1"/>
  <c r="E11" i="1" s="1"/>
  <c r="K3" i="38"/>
  <c r="K11" i="38" s="1"/>
  <c r="D11" i="1" s="1"/>
  <c r="L18" i="43"/>
  <c r="E101" i="1" s="1"/>
  <c r="L18" i="41"/>
  <c r="E17" i="1" s="1"/>
  <c r="L8" i="50"/>
  <c r="E78" i="1" s="1"/>
  <c r="L21" i="49"/>
  <c r="E81" i="1" s="1"/>
  <c r="N6" i="47"/>
  <c r="G108" i="1" s="1"/>
  <c r="L6" i="47"/>
  <c r="K6" i="47"/>
  <c r="D108" i="1" s="1"/>
  <c r="N7" i="46"/>
  <c r="G105" i="1" s="1"/>
  <c r="L7" i="46"/>
  <c r="E105" i="1" s="1"/>
  <c r="K7" i="46"/>
  <c r="N8" i="45"/>
  <c r="G80" i="1" s="1"/>
  <c r="L8" i="45"/>
  <c r="E80" i="1" s="1"/>
  <c r="K8" i="45"/>
  <c r="N14" i="44"/>
  <c r="G76" i="1" s="1"/>
  <c r="L14" i="44"/>
  <c r="E76" i="1" s="1"/>
  <c r="K14" i="44"/>
  <c r="D76" i="1" s="1"/>
  <c r="N6" i="43"/>
  <c r="G89" i="1" s="1"/>
  <c r="N5" i="42"/>
  <c r="G91" i="1" s="1"/>
  <c r="L5" i="42"/>
  <c r="E91" i="1" s="1"/>
  <c r="K5" i="42"/>
  <c r="D91" i="1" s="1"/>
  <c r="N5" i="41"/>
  <c r="L5" i="41"/>
  <c r="E51" i="1" s="1"/>
  <c r="K5" i="41"/>
  <c r="D51" i="1" s="1"/>
  <c r="N14" i="40"/>
  <c r="G45" i="1" s="1"/>
  <c r="N15" i="39"/>
  <c r="G6" i="1" s="1"/>
  <c r="N11" i="38"/>
  <c r="G11" i="1" s="1"/>
  <c r="L9" i="26"/>
  <c r="E102" i="1" s="1"/>
  <c r="K9" i="26"/>
  <c r="D102" i="1" s="1"/>
  <c r="N34" i="24"/>
  <c r="G49" i="1" s="1"/>
  <c r="L34" i="24"/>
  <c r="K34" i="24"/>
  <c r="D49" i="1" s="1"/>
  <c r="L14" i="37"/>
  <c r="N14" i="37"/>
  <c r="G8" i="1" s="1"/>
  <c r="K14" i="37"/>
  <c r="D8" i="1" s="1"/>
  <c r="L8" i="11"/>
  <c r="E18" i="1" s="1"/>
  <c r="K8" i="11"/>
  <c r="D18" i="1" s="1"/>
  <c r="L8" i="13"/>
  <c r="K8" i="13"/>
  <c r="D16" i="1" s="1"/>
  <c r="N6" i="36"/>
  <c r="G113" i="1" s="1"/>
  <c r="L6" i="36"/>
  <c r="E113" i="1" s="1"/>
  <c r="K6" i="36"/>
  <c r="D113" i="1" s="1"/>
  <c r="D2" i="36"/>
  <c r="C2" i="36" s="1"/>
  <c r="N5" i="35"/>
  <c r="G87" i="1" s="1"/>
  <c r="L5" i="35"/>
  <c r="E87" i="1" s="1"/>
  <c r="K5" i="35"/>
  <c r="D87" i="1" s="1"/>
  <c r="D2" i="35"/>
  <c r="C2" i="35" s="1"/>
  <c r="N5" i="34"/>
  <c r="G32" i="1" s="1"/>
  <c r="L5" i="34"/>
  <c r="K5" i="34"/>
  <c r="D32" i="1" s="1"/>
  <c r="N5" i="32"/>
  <c r="G30" i="1" s="1"/>
  <c r="L5" i="32"/>
  <c r="K5" i="32"/>
  <c r="D30" i="1" s="1"/>
  <c r="N5" i="33"/>
  <c r="G31" i="1" s="1"/>
  <c r="L5" i="33"/>
  <c r="E31" i="1" s="1"/>
  <c r="K5" i="33"/>
  <c r="D31" i="1" s="1"/>
  <c r="N5" i="31"/>
  <c r="G24" i="1" s="1"/>
  <c r="L5" i="31"/>
  <c r="K5" i="31"/>
  <c r="D24" i="1" s="1"/>
  <c r="N6" i="30"/>
  <c r="G22" i="1" s="1"/>
  <c r="L6" i="30"/>
  <c r="E22" i="1" s="1"/>
  <c r="K6" i="30"/>
  <c r="D22" i="1" s="1"/>
  <c r="N11" i="29"/>
  <c r="G103" i="1" s="1"/>
  <c r="L11" i="29"/>
  <c r="E103" i="1" s="1"/>
  <c r="K11" i="29"/>
  <c r="D103" i="1" s="1"/>
  <c r="N5" i="28"/>
  <c r="G112" i="1" s="1"/>
  <c r="L5" i="28"/>
  <c r="K5" i="28"/>
  <c r="D112" i="1" s="1"/>
  <c r="N19" i="27"/>
  <c r="G99" i="1" s="1"/>
  <c r="L19" i="27"/>
  <c r="E99" i="1" s="1"/>
  <c r="K19" i="27"/>
  <c r="N9" i="26"/>
  <c r="G102" i="1" s="1"/>
  <c r="N16" i="25"/>
  <c r="G100" i="1" s="1"/>
  <c r="L16" i="25"/>
  <c r="E100" i="1" s="1"/>
  <c r="K16" i="25"/>
  <c r="D100" i="1" s="1"/>
  <c r="N5" i="24"/>
  <c r="G92" i="1" s="1"/>
  <c r="L5" i="24"/>
  <c r="E92" i="1" s="1"/>
  <c r="K5" i="24"/>
  <c r="D92" i="1" s="1"/>
  <c r="N5" i="23"/>
  <c r="G90" i="1" s="1"/>
  <c r="L5" i="23"/>
  <c r="E90" i="1" s="1"/>
  <c r="K5" i="23"/>
  <c r="D90" i="1" s="1"/>
  <c r="N15" i="22"/>
  <c r="G75" i="1" s="1"/>
  <c r="L15" i="22"/>
  <c r="E75" i="1" s="1"/>
  <c r="K15" i="22"/>
  <c r="D75" i="1" s="1"/>
  <c r="N15" i="21"/>
  <c r="G46" i="1" s="1"/>
  <c r="L15" i="21"/>
  <c r="E46" i="1" s="1"/>
  <c r="K15" i="21"/>
  <c r="D46" i="1" s="1"/>
  <c r="N13" i="20"/>
  <c r="G48" i="1" s="1"/>
  <c r="L13" i="20"/>
  <c r="E48" i="1" s="1"/>
  <c r="K13" i="20"/>
  <c r="D48" i="1" s="1"/>
  <c r="N16" i="19"/>
  <c r="G44" i="1" s="1"/>
  <c r="L16" i="19"/>
  <c r="E44" i="1" s="1"/>
  <c r="K16" i="19"/>
  <c r="N6" i="18"/>
  <c r="G37" i="1" s="1"/>
  <c r="L6" i="18"/>
  <c r="E37" i="1" s="1"/>
  <c r="K6" i="18"/>
  <c r="D37" i="1" s="1"/>
  <c r="N12" i="17"/>
  <c r="G10" i="1" s="1"/>
  <c r="L12" i="17"/>
  <c r="K12" i="17"/>
  <c r="D10" i="1" s="1"/>
  <c r="N9" i="16"/>
  <c r="G12" i="1" s="1"/>
  <c r="L9" i="16"/>
  <c r="E12" i="1" s="1"/>
  <c r="K9" i="16"/>
  <c r="D12" i="1" s="1"/>
  <c r="N11" i="15"/>
  <c r="G7" i="1" s="1"/>
  <c r="L11" i="15"/>
  <c r="E7" i="1" s="1"/>
  <c r="K11" i="15"/>
  <c r="D7" i="1" s="1"/>
  <c r="N5" i="14"/>
  <c r="G66" i="1" s="1"/>
  <c r="L5" i="14"/>
  <c r="E66" i="1" s="1"/>
  <c r="K5" i="14"/>
  <c r="D66" i="1" s="1"/>
  <c r="L5" i="5"/>
  <c r="K5" i="5"/>
  <c r="D55" i="1" s="1"/>
  <c r="N5" i="5"/>
  <c r="G55" i="1" s="1"/>
  <c r="L5" i="4"/>
  <c r="E52" i="1" s="1"/>
  <c r="K5" i="4"/>
  <c r="D52" i="1" s="1"/>
  <c r="N5" i="4"/>
  <c r="G52" i="1" s="1"/>
  <c r="L7" i="2"/>
  <c r="E29" i="1" s="1"/>
  <c r="K7" i="2"/>
  <c r="D29" i="1" s="1"/>
  <c r="N7" i="2"/>
  <c r="G29" i="1" s="1"/>
  <c r="L8" i="10"/>
  <c r="E19" i="1" s="1"/>
  <c r="K8" i="10"/>
  <c r="D19" i="1" s="1"/>
  <c r="N8" i="10"/>
  <c r="G19" i="1" s="1"/>
  <c r="N5" i="12"/>
  <c r="G27" i="1" s="1"/>
  <c r="L5" i="12"/>
  <c r="K5" i="12"/>
  <c r="D27" i="1" s="1"/>
  <c r="N8" i="11"/>
  <c r="G18" i="1" s="1"/>
  <c r="N8" i="13"/>
  <c r="G16" i="1" s="1"/>
  <c r="M6" i="51" l="1"/>
  <c r="F106" i="1" s="1"/>
  <c r="M5" i="5"/>
  <c r="F55" i="1" s="1"/>
  <c r="M6" i="30"/>
  <c r="F22" i="1" s="1"/>
  <c r="M2" i="48"/>
  <c r="O2" i="48" s="1"/>
  <c r="M5" i="57"/>
  <c r="O5" i="57" s="1"/>
  <c r="H57" i="1" s="1"/>
  <c r="M6" i="36"/>
  <c r="F113" i="1" s="1"/>
  <c r="M5" i="12"/>
  <c r="F27" i="1" s="1"/>
  <c r="M5" i="32"/>
  <c r="O5" i="32" s="1"/>
  <c r="H30" i="1" s="1"/>
  <c r="M5" i="60"/>
  <c r="O5" i="60" s="1"/>
  <c r="H109" i="1" s="1"/>
  <c r="M5" i="4"/>
  <c r="F52" i="1" s="1"/>
  <c r="M5" i="31"/>
  <c r="F24" i="1" s="1"/>
  <c r="M6" i="56"/>
  <c r="F82" i="1" s="1"/>
  <c r="L8" i="48"/>
  <c r="E24" i="1"/>
  <c r="M9" i="26"/>
  <c r="O9" i="26" s="1"/>
  <c r="H102" i="1" s="1"/>
  <c r="M16" i="19"/>
  <c r="O16" i="19" s="1"/>
  <c r="H44" i="1" s="1"/>
  <c r="M11" i="15"/>
  <c r="F7" i="1" s="1"/>
  <c r="M14" i="44"/>
  <c r="F76" i="1" s="1"/>
  <c r="M5" i="24"/>
  <c r="O5" i="24" s="1"/>
  <c r="H92" i="1" s="1"/>
  <c r="M13" i="41"/>
  <c r="O13" i="41" s="1"/>
  <c r="M7" i="2"/>
  <c r="O7" i="2" s="1"/>
  <c r="H29" i="1" s="1"/>
  <c r="M16" i="25"/>
  <c r="O16" i="25" s="1"/>
  <c r="H100" i="1" s="1"/>
  <c r="M11" i="29"/>
  <c r="F103" i="1" s="1"/>
  <c r="M13" i="20"/>
  <c r="F48" i="1" s="1"/>
  <c r="M12" i="17"/>
  <c r="F10" i="1" s="1"/>
  <c r="M8" i="11"/>
  <c r="M5" i="14"/>
  <c r="K6" i="43"/>
  <c r="D89" i="1" s="1"/>
  <c r="M6" i="47"/>
  <c r="O6" i="47" s="1"/>
  <c r="H108" i="1" s="1"/>
  <c r="M2" i="49"/>
  <c r="O2" i="49" s="1"/>
  <c r="E57" i="1"/>
  <c r="M6" i="18"/>
  <c r="F37" i="1" s="1"/>
  <c r="M18" i="41"/>
  <c r="E109" i="1"/>
  <c r="M15" i="21"/>
  <c r="M8" i="10"/>
  <c r="E10" i="1"/>
  <c r="E30" i="1"/>
  <c r="M5" i="35"/>
  <c r="O5" i="35" s="1"/>
  <c r="H87" i="1" s="1"/>
  <c r="M5" i="41"/>
  <c r="F51" i="1" s="1"/>
  <c r="E108" i="1"/>
  <c r="O14" i="42"/>
  <c r="H25" i="1" s="1"/>
  <c r="F25" i="1"/>
  <c r="M18" i="43"/>
  <c r="O18" i="43" s="1"/>
  <c r="H101" i="1" s="1"/>
  <c r="M10" i="52"/>
  <c r="O10" i="52" s="1"/>
  <c r="H47" i="1" s="1"/>
  <c r="M3" i="38"/>
  <c r="O3" i="38" s="1"/>
  <c r="M11" i="38"/>
  <c r="F11" i="1" s="1"/>
  <c r="M21" i="49"/>
  <c r="F81" i="1" s="1"/>
  <c r="M15" i="22"/>
  <c r="F75" i="1" s="1"/>
  <c r="D44" i="1"/>
  <c r="M9" i="16"/>
  <c r="F12" i="1" s="1"/>
  <c r="E89" i="1"/>
  <c r="M8" i="50"/>
  <c r="M14" i="40"/>
  <c r="O14" i="40" s="1"/>
  <c r="H45" i="1" s="1"/>
  <c r="M3" i="40"/>
  <c r="O3" i="40" s="1"/>
  <c r="O6" i="36"/>
  <c r="H113" i="1" s="1"/>
  <c r="E32" i="1"/>
  <c r="M5" i="34"/>
  <c r="D80" i="1"/>
  <c r="M8" i="45"/>
  <c r="D105" i="1"/>
  <c r="M7" i="46"/>
  <c r="M3" i="39"/>
  <c r="O3" i="39" s="1"/>
  <c r="L15" i="39"/>
  <c r="E23" i="1"/>
  <c r="M7" i="59"/>
  <c r="M5" i="23"/>
  <c r="E49" i="1"/>
  <c r="M34" i="24"/>
  <c r="M10" i="55"/>
  <c r="D86" i="1"/>
  <c r="M5" i="58"/>
  <c r="D83" i="1"/>
  <c r="M22" i="10"/>
  <c r="E8" i="1"/>
  <c r="M14" i="37"/>
  <c r="G106" i="1"/>
  <c r="D79" i="1"/>
  <c r="M25" i="38"/>
  <c r="E55" i="1"/>
  <c r="D99" i="1"/>
  <c r="M19" i="27"/>
  <c r="M5" i="28"/>
  <c r="E112" i="1"/>
  <c r="M5" i="33"/>
  <c r="M8" i="13"/>
  <c r="E16" i="1"/>
  <c r="G51" i="1"/>
  <c r="D9" i="1"/>
  <c r="M9" i="49"/>
  <c r="D17" i="1"/>
  <c r="E111" i="1"/>
  <c r="M6" i="53"/>
  <c r="E27" i="1"/>
  <c r="M5" i="42"/>
  <c r="O6" i="51" l="1"/>
  <c r="H106" i="1" s="1"/>
  <c r="O6" i="30"/>
  <c r="H22" i="1" s="1"/>
  <c r="F29" i="1"/>
  <c r="F30" i="1"/>
  <c r="F102" i="1"/>
  <c r="F45" i="1"/>
  <c r="O6" i="18"/>
  <c r="H37" i="1" s="1"/>
  <c r="O6" i="56"/>
  <c r="H82" i="1" s="1"/>
  <c r="F44" i="1"/>
  <c r="O5" i="5"/>
  <c r="H55" i="1" s="1"/>
  <c r="F101" i="1"/>
  <c r="F57" i="1"/>
  <c r="F109" i="1"/>
  <c r="O5" i="4"/>
  <c r="H52" i="1" s="1"/>
  <c r="O11" i="38"/>
  <c r="H11" i="1" s="1"/>
  <c r="F87" i="1"/>
  <c r="O5" i="12"/>
  <c r="H27" i="1" s="1"/>
  <c r="O5" i="31"/>
  <c r="H24" i="1" s="1"/>
  <c r="O13" i="20"/>
  <c r="H48" i="1" s="1"/>
  <c r="O11" i="15"/>
  <c r="H7" i="1" s="1"/>
  <c r="O11" i="29"/>
  <c r="H103" i="1" s="1"/>
  <c r="E14" i="1"/>
  <c r="M8" i="48"/>
  <c r="F100" i="1"/>
  <c r="M6" i="43"/>
  <c r="O14" i="44"/>
  <c r="H76" i="1" s="1"/>
  <c r="F47" i="1"/>
  <c r="F108" i="1"/>
  <c r="F92" i="1"/>
  <c r="O12" i="17"/>
  <c r="H10" i="1" s="1"/>
  <c r="O5" i="41"/>
  <c r="H51" i="1" s="1"/>
  <c r="O15" i="22"/>
  <c r="H75" i="1" s="1"/>
  <c r="F17" i="1"/>
  <c r="O18" i="41"/>
  <c r="H17" i="1" s="1"/>
  <c r="F66" i="1"/>
  <c r="O5" i="14"/>
  <c r="H66" i="1" s="1"/>
  <c r="O8" i="10"/>
  <c r="H19" i="1" s="1"/>
  <c r="F19" i="1"/>
  <c r="O8" i="11"/>
  <c r="H18" i="1" s="1"/>
  <c r="F18" i="1"/>
  <c r="O15" i="21"/>
  <c r="H46" i="1" s="1"/>
  <c r="F46" i="1"/>
  <c r="O21" i="49"/>
  <c r="H81" i="1" s="1"/>
  <c r="O9" i="16"/>
  <c r="H12" i="1" s="1"/>
  <c r="O8" i="50"/>
  <c r="H78" i="1" s="1"/>
  <c r="F78" i="1"/>
  <c r="F99" i="1"/>
  <c r="O19" i="27"/>
  <c r="H99" i="1" s="1"/>
  <c r="O25" i="38"/>
  <c r="H79" i="1" s="1"/>
  <c r="F79" i="1"/>
  <c r="F23" i="1"/>
  <c r="O7" i="59"/>
  <c r="H23" i="1" s="1"/>
  <c r="O8" i="45"/>
  <c r="H80" i="1" s="1"/>
  <c r="F80" i="1"/>
  <c r="F32" i="1"/>
  <c r="O5" i="34"/>
  <c r="H32" i="1" s="1"/>
  <c r="O5" i="42"/>
  <c r="H91" i="1" s="1"/>
  <c r="F91" i="1"/>
  <c r="F31" i="1"/>
  <c r="O5" i="33"/>
  <c r="H31" i="1" s="1"/>
  <c r="F90" i="1"/>
  <c r="O5" i="23"/>
  <c r="H90" i="1" s="1"/>
  <c r="F9" i="1"/>
  <c r="O9" i="49"/>
  <c r="H9" i="1" s="1"/>
  <c r="M15" i="39"/>
  <c r="E6" i="1"/>
  <c r="O7" i="46"/>
  <c r="H105" i="1" s="1"/>
  <c r="F105" i="1"/>
  <c r="F83" i="1"/>
  <c r="O22" i="10"/>
  <c r="H83" i="1" s="1"/>
  <c r="F49" i="1"/>
  <c r="O34" i="24"/>
  <c r="H49" i="1" s="1"/>
  <c r="O6" i="53"/>
  <c r="H111" i="1" s="1"/>
  <c r="F111" i="1"/>
  <c r="F16" i="1"/>
  <c r="O8" i="13"/>
  <c r="H16" i="1" s="1"/>
  <c r="F112" i="1"/>
  <c r="O5" i="28"/>
  <c r="H112" i="1" s="1"/>
  <c r="O14" i="37"/>
  <c r="H8" i="1" s="1"/>
  <c r="F8" i="1"/>
  <c r="O5" i="58"/>
  <c r="H86" i="1" s="1"/>
  <c r="F86" i="1"/>
  <c r="O10" i="55"/>
  <c r="H74" i="1" s="1"/>
  <c r="F74" i="1"/>
  <c r="O8" i="48" l="1"/>
  <c r="H14" i="1" s="1"/>
  <c r="F14" i="1"/>
  <c r="F89" i="1"/>
  <c r="O6" i="43"/>
  <c r="H89" i="1" s="1"/>
  <c r="O15" i="39"/>
  <c r="H6" i="1" s="1"/>
  <c r="F6" i="1"/>
</calcChain>
</file>

<file path=xl/sharedStrings.xml><?xml version="1.0" encoding="utf-8"?>
<sst xmlns="http://schemas.openxmlformats.org/spreadsheetml/2006/main" count="2490" uniqueCount="129">
  <si>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</si>
  <si>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</si>
  <si>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</si>
  <si>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</si>
  <si>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</si>
  <si>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</si>
  <si>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</si>
  <si>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</si>
  <si>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</si>
  <si>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</si>
  <si>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</si>
  <si>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</si>
  <si>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</si>
  <si>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</si>
  <si>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</si>
  <si>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</si>
  <si>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</si>
  <si>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Lite Barrel Bolt</t>
  </si>
  <si>
    <t>Target Total</t>
  </si>
  <si>
    <t>Agg</t>
  </si>
  <si>
    <t>Agg + Points</t>
  </si>
  <si>
    <t>Outlaw Heavy</t>
  </si>
  <si>
    <t>ABRA OUTLAW HEAVY RANKING 2020</t>
  </si>
  <si>
    <t>ABRA OUTLAW LITE RANKING 2020</t>
  </si>
  <si>
    <t>ABRA UNLIMITED RANKING 2020</t>
  </si>
  <si>
    <t>ABRA FACTORY RANKING 2020</t>
  </si>
  <si>
    <t>Texas</t>
  </si>
  <si>
    <t>Mark Self</t>
  </si>
  <si>
    <t>Edinburg, TX</t>
  </si>
  <si>
    <t>Tracy Self</t>
  </si>
  <si>
    <t>Simon Milov</t>
  </si>
  <si>
    <t>Joe David</t>
  </si>
  <si>
    <t>Gerry Rodriguez</t>
  </si>
  <si>
    <t>Bert Farias</t>
  </si>
  <si>
    <t>Dina Tunberg</t>
  </si>
  <si>
    <t>Steven Shimotsu</t>
  </si>
  <si>
    <t>Dina Turnberg</t>
  </si>
  <si>
    <t># Of Targets</t>
  </si>
  <si>
    <t>Ron Herring</t>
  </si>
  <si>
    <t>Tom Cunningham</t>
  </si>
  <si>
    <t>Jim Swaringin</t>
  </si>
  <si>
    <t>Zachary Turner</t>
  </si>
  <si>
    <t>Darren Krumweide</t>
  </si>
  <si>
    <t>Ian Holland</t>
  </si>
  <si>
    <t>Kenneth Sledge</t>
  </si>
  <si>
    <t>JJ Griffin</t>
  </si>
  <si>
    <t>David Strother</t>
  </si>
  <si>
    <t>Factory</t>
  </si>
  <si>
    <t>Unlimited</t>
  </si>
  <si>
    <t>Tony Carruth</t>
  </si>
  <si>
    <t>Howard Wilson</t>
  </si>
  <si>
    <t>Jerry Willeford</t>
  </si>
  <si>
    <t>Audrey Holland</t>
  </si>
  <si>
    <t>Harry Trainer</t>
  </si>
  <si>
    <t>San Angelo, TX</t>
  </si>
  <si>
    <t>Zachary Tuner</t>
  </si>
  <si>
    <t>Paul Dyer</t>
  </si>
  <si>
    <t>Unlimited Semi Auto</t>
  </si>
  <si>
    <t>Factory Semi Auto</t>
  </si>
  <si>
    <t>Back to Ranking</t>
  </si>
  <si>
    <t>Outlaw Hvy</t>
  </si>
  <si>
    <t>Bonnie Fogg</t>
  </si>
  <si>
    <t>Jim Davis</t>
  </si>
  <si>
    <t>David Joe</t>
  </si>
  <si>
    <t>Zach Scurlock</t>
  </si>
  <si>
    <t>Randy Lantrip</t>
  </si>
  <si>
    <t>Marc Young</t>
  </si>
  <si>
    <t>Wanda Lantrip</t>
  </si>
  <si>
    <t>Pat Stewart</t>
  </si>
  <si>
    <t>Ronald Herring</t>
  </si>
  <si>
    <t>Bill Middlebrook</t>
  </si>
  <si>
    <t>Outlaw Lt</t>
  </si>
  <si>
    <t>J.J. Griffin</t>
  </si>
  <si>
    <t>Joe Chacon</t>
  </si>
  <si>
    <t>Josie Hensler</t>
  </si>
  <si>
    <t>Boerne, TX</t>
  </si>
  <si>
    <t>James Braddy</t>
  </si>
  <si>
    <t>Claudia Escoto</t>
  </si>
  <si>
    <t>Wayne Argence</t>
  </si>
  <si>
    <t>Lisa Chacon</t>
  </si>
  <si>
    <t>James Clarke</t>
  </si>
  <si>
    <t>Rene Melendez</t>
  </si>
  <si>
    <t xml:space="preserve">Lisa Chacon </t>
  </si>
  <si>
    <t>Brian Vincent</t>
  </si>
  <si>
    <t>Fred Jamison</t>
  </si>
  <si>
    <t xml:space="preserve">Boerne </t>
  </si>
  <si>
    <t>Boerne</t>
  </si>
  <si>
    <t>Edinburg, Tx</t>
  </si>
  <si>
    <t>Jerry Hensler</t>
  </si>
  <si>
    <t>Evelio McDonald</t>
  </si>
  <si>
    <t>Les Williams</t>
  </si>
  <si>
    <t>David Russell</t>
  </si>
  <si>
    <t>Jim Stewart</t>
  </si>
  <si>
    <t>Darren Krumwiede</t>
  </si>
  <si>
    <t>Jay Griffin</t>
  </si>
  <si>
    <t>Mark Demarest</t>
  </si>
  <si>
    <t>Allen Taylor</t>
  </si>
  <si>
    <t>Jose Yanez</t>
  </si>
  <si>
    <t>Keith Williquette</t>
  </si>
  <si>
    <t>Joe Shahan</t>
  </si>
  <si>
    <t>John Pormann</t>
  </si>
  <si>
    <t>John Porman</t>
  </si>
  <si>
    <t>Kirby Dahl</t>
  </si>
  <si>
    <t>Dustin Wilson</t>
  </si>
  <si>
    <t>`</t>
  </si>
  <si>
    <t>Carolyn Wilson</t>
  </si>
  <si>
    <t>Kris Cadena</t>
  </si>
  <si>
    <t>Holden Perez</t>
  </si>
  <si>
    <t>Samantha Holland</t>
  </si>
  <si>
    <t>Joe Yanez</t>
  </si>
  <si>
    <t>Hubert Kelsheimer</t>
  </si>
  <si>
    <t>Daniel Dumitru</t>
  </si>
  <si>
    <t>Bobby Williams</t>
  </si>
  <si>
    <t>Jason Chegwidden</t>
  </si>
  <si>
    <t>Outlaw Lite</t>
  </si>
  <si>
    <t>Michael Jordon</t>
  </si>
  <si>
    <t>Michael Jordan</t>
  </si>
  <si>
    <t xml:space="preserve"> </t>
  </si>
  <si>
    <t>Daniel Henry</t>
  </si>
  <si>
    <t>Daniel henry</t>
  </si>
  <si>
    <t>Ricky Kyker</t>
  </si>
  <si>
    <t>Ken Osmond</t>
  </si>
  <si>
    <t>Gary Hicks</t>
  </si>
  <si>
    <t>Don Christensen</t>
  </si>
  <si>
    <t>Mike Hanley</t>
  </si>
  <si>
    <t>Hubert Kelshiemer</t>
  </si>
  <si>
    <t>Chris Ruolf</t>
  </si>
  <si>
    <t>Chris Ruoff</t>
  </si>
  <si>
    <t>David Lewis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</si>
</sst>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6" fillId="0" borderId="0" xfId="0" applyFont="1" applyAlignment="1">
      <alignment horizontal="center" wrapText="1" shrinkToFit="1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6" fillId="0" borderId="2" xfId="0" applyFont="1" applyBorder="1" applyAlignment="1">
      <alignment horizontal="center" wrapText="1" shrinkToFi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7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0" fontId="8" fillId="3" borderId="0" xfId="0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locked="0"/>
    </xf>
  </cellXfs>
  <cellStyles count="2">
    <cellStyle name="Hyperlink" xfId="1" builtinId="8"/>
    <cellStyle name="Normal" xfId="0" builtinId="0"/>
  </cellStyles>
  <dxfs count="180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externalLink" Target="externalLinks/externalLink4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20/Texas/ABRA%20TX%20Scoring%20Program%20TEST1%201-20-20-LISA%20(1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ngeloMasterABR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x%20%202-22-2020%20(1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17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RESULTS COPY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114"/>
  <sheetViews>
    <sheetView tabSelected="1" topLeftCell="A64" workbookViewId="0">
      <selection activeCell="I87" sqref="I87"/>
    </sheetView>
  </sheetViews>
  <sheetFormatPr defaultRowHeight="15" x14ac:dyDescent="0.25"/>
  <cols>
    <col min="1" max="1" width="9.140625" style="9"/>
    <col min="2" max="2" width="13.42578125" style="9" bestFit="1" customWidth="1"/>
    <col min="3" max="3" width="18.42578125" style="50" bestFit="1" customWidth="1"/>
    <col min="4" max="4" width="15.7109375" style="9" bestFit="1" customWidth="1"/>
    <col min="5" max="5" width="16.140625" style="9" bestFit="1" customWidth="1"/>
    <col min="6" max="6" width="9.140625" style="27"/>
    <col min="7" max="7" width="9.140625" style="9"/>
    <col min="8" max="8" width="16.28515625" style="27" bestFit="1" customWidth="1"/>
  </cols>
  <sheetData>
    <row r="1" spans="1:8" x14ac:dyDescent="0.25">
      <c r="A1" s="11" t="s">
        <v>117</v>
      </c>
      <c r="B1" s="11"/>
      <c r="C1" s="47"/>
      <c r="D1" s="11"/>
      <c r="E1" s="11"/>
      <c r="F1" s="25"/>
      <c r="G1" s="11"/>
      <c r="H1" s="25"/>
    </row>
    <row r="2" spans="1:8" ht="28.5" x14ac:dyDescent="0.45">
      <c r="A2" s="11"/>
      <c r="B2" s="11"/>
      <c r="C2" s="48" t="s">
        <v>22</v>
      </c>
      <c r="D2" s="11"/>
      <c r="E2" s="11"/>
      <c r="F2" s="25"/>
      <c r="G2" s="11"/>
      <c r="H2" s="25"/>
    </row>
    <row r="3" spans="1:8" ht="18.75" x14ac:dyDescent="0.3">
      <c r="A3" s="11"/>
      <c r="B3" s="11"/>
      <c r="C3" s="47"/>
      <c r="D3" s="15" t="s">
        <v>26</v>
      </c>
      <c r="E3" s="11"/>
      <c r="F3" s="25"/>
      <c r="G3" s="11"/>
      <c r="H3" s="25"/>
    </row>
    <row r="4" spans="1:8" x14ac:dyDescent="0.25">
      <c r="A4" s="11"/>
      <c r="B4" s="11"/>
      <c r="C4" s="47"/>
      <c r="D4" s="11"/>
      <c r="E4" s="11"/>
      <c r="F4" s="25"/>
      <c r="G4" s="11"/>
      <c r="H4" s="25"/>
    </row>
    <row r="5" spans="1:8" ht="18.75" x14ac:dyDescent="0.4">
      <c r="A5" s="12" t="s">
        <v>0</v>
      </c>
      <c r="B5" s="12" t="s">
        <v>1</v>
      </c>
      <c r="C5" s="49" t="s">
        <v>2</v>
      </c>
      <c r="D5" s="12" t="s">
        <v>37</v>
      </c>
      <c r="E5" s="12" t="s">
        <v>18</v>
      </c>
      <c r="F5" s="26" t="s">
        <v>19</v>
      </c>
      <c r="G5" s="12" t="s">
        <v>14</v>
      </c>
      <c r="H5" s="26" t="s">
        <v>20</v>
      </c>
    </row>
    <row r="6" spans="1:8" x14ac:dyDescent="0.25">
      <c r="A6" s="9">
        <v>1</v>
      </c>
      <c r="B6" s="9" t="s">
        <v>21</v>
      </c>
      <c r="C6" s="42" t="s">
        <v>74</v>
      </c>
      <c r="D6" s="10">
        <f>SUM('Josie Hensler'!K15)</f>
        <v>46</v>
      </c>
      <c r="E6" s="10">
        <f>SUM('Josie Hensler'!L15)</f>
        <v>8955.0010000000002</v>
      </c>
      <c r="F6" s="27">
        <f>SUM('Josie Hensler'!M15)</f>
        <v>194.67393478260871</v>
      </c>
      <c r="G6" s="10">
        <f>SUM('Josie Hensler'!N15)</f>
        <v>84</v>
      </c>
      <c r="H6" s="27">
        <f>SUM('Josie Hensler'!O15)</f>
        <v>278.67393478260874</v>
      </c>
    </row>
    <row r="7" spans="1:8" x14ac:dyDescent="0.25">
      <c r="A7" s="9">
        <v>2</v>
      </c>
      <c r="B7" s="9" t="s">
        <v>21</v>
      </c>
      <c r="C7" s="42" t="s">
        <v>38</v>
      </c>
      <c r="D7" s="10">
        <f>SUM('Ron Herring'!K11)</f>
        <v>28</v>
      </c>
      <c r="E7" s="10">
        <f>SUM('Ron Herring'!L11)</f>
        <v>5243.0010000000002</v>
      </c>
      <c r="F7" s="27">
        <f>SUM('Ron Herring'!M11)</f>
        <v>187.25003571428573</v>
      </c>
      <c r="G7" s="10">
        <f>SUM('Ron Herring'!N11)</f>
        <v>64</v>
      </c>
      <c r="H7" s="27">
        <f>SUM('Ron Herring'!O11)</f>
        <v>251.25003571428573</v>
      </c>
    </row>
    <row r="8" spans="1:8" x14ac:dyDescent="0.25">
      <c r="A8" s="9">
        <v>3</v>
      </c>
      <c r="B8" s="9" t="s">
        <v>21</v>
      </c>
      <c r="C8" s="42" t="s">
        <v>70</v>
      </c>
      <c r="D8" s="10">
        <f>SUM('Bill Middlebrook'!K14)</f>
        <v>42</v>
      </c>
      <c r="E8" s="10">
        <f>SUM('Bill Middlebrook'!L14)</f>
        <v>7809.0010000000002</v>
      </c>
      <c r="F8" s="27">
        <f>SUM('Bill Middlebrook'!M14)</f>
        <v>185.92859523809526</v>
      </c>
      <c r="G8" s="10">
        <f>SUM('Bill Middlebrook'!N14)</f>
        <v>62</v>
      </c>
      <c r="H8" s="27">
        <f>SUM('Bill Middlebrook'!O14)</f>
        <v>247.92859523809526</v>
      </c>
    </row>
    <row r="9" spans="1:8" x14ac:dyDescent="0.25">
      <c r="A9" s="9">
        <v>4</v>
      </c>
      <c r="B9" s="9" t="s">
        <v>21</v>
      </c>
      <c r="C9" s="42" t="s">
        <v>89</v>
      </c>
      <c r="D9" s="10">
        <f>SUM('Evelio McDonald'!K9)</f>
        <v>22</v>
      </c>
      <c r="E9" s="10">
        <f>SUM('Evelio McDonald'!L9)</f>
        <v>4290</v>
      </c>
      <c r="F9" s="27">
        <f>SUM('Evelio McDonald'!M9)</f>
        <v>195</v>
      </c>
      <c r="G9" s="10">
        <f>SUM('Evelio McDonald'!N9)</f>
        <v>52</v>
      </c>
      <c r="H9" s="27">
        <f>SUM('Evelio McDonald'!O9)</f>
        <v>247</v>
      </c>
    </row>
    <row r="10" spans="1:8" x14ac:dyDescent="0.25">
      <c r="A10" s="9">
        <v>5</v>
      </c>
      <c r="B10" s="9" t="s">
        <v>21</v>
      </c>
      <c r="C10" s="42" t="s">
        <v>40</v>
      </c>
      <c r="D10" s="10">
        <f>SUM('Jim Swaringin'!K12)</f>
        <v>34</v>
      </c>
      <c r="E10" s="10">
        <f>SUM('Jim Swaringin'!L12)</f>
        <v>6353.0020000000004</v>
      </c>
      <c r="F10" s="27">
        <f>SUM('Jim Swaringin'!M12)</f>
        <v>186.85300000000001</v>
      </c>
      <c r="G10" s="10">
        <f>SUM('Jim Swaringin'!N12)</f>
        <v>54</v>
      </c>
      <c r="H10" s="27">
        <f>SUM('Jim Swaringin'!O12)</f>
        <v>240.85300000000001</v>
      </c>
    </row>
    <row r="11" spans="1:8" x14ac:dyDescent="0.25">
      <c r="A11" s="9">
        <v>6</v>
      </c>
      <c r="B11" s="9" t="s">
        <v>21</v>
      </c>
      <c r="C11" s="42" t="s">
        <v>73</v>
      </c>
      <c r="D11" s="10">
        <f>SUM('Joe Chacon'!K11)</f>
        <v>28</v>
      </c>
      <c r="E11" s="10">
        <f>SUM('Joe Chacon'!L11)</f>
        <v>5400</v>
      </c>
      <c r="F11" s="27">
        <f>SUM('Joe Chacon'!M11)</f>
        <v>192.85714285714286</v>
      </c>
      <c r="G11" s="10">
        <f>SUM('Joe Chacon'!N11)</f>
        <v>29</v>
      </c>
      <c r="H11" s="27">
        <f>SUM('Joe Chacon'!O11)</f>
        <v>221.85714285714286</v>
      </c>
    </row>
    <row r="12" spans="1:8" x14ac:dyDescent="0.25">
      <c r="A12" s="9">
        <v>7</v>
      </c>
      <c r="B12" s="9" t="s">
        <v>21</v>
      </c>
      <c r="C12" s="42" t="s">
        <v>39</v>
      </c>
      <c r="D12" s="10">
        <f>SUM('Tom Cunningham'!K9)</f>
        <v>20</v>
      </c>
      <c r="E12" s="10">
        <f>SUM('Tom Cunningham'!L9)</f>
        <v>3615.0029999999997</v>
      </c>
      <c r="F12" s="27">
        <f>SUM('Tom Cunningham'!M9)</f>
        <v>180.75014999999999</v>
      </c>
      <c r="G12" s="10">
        <f>SUM('Tom Cunningham'!N9)</f>
        <v>18</v>
      </c>
      <c r="H12" s="27">
        <f>SUM('Tom Cunningham'!O9)</f>
        <v>198.75014999999999</v>
      </c>
    </row>
    <row r="13" spans="1:8" x14ac:dyDescent="0.25">
      <c r="A13" s="57"/>
      <c r="B13" s="57"/>
      <c r="C13" s="52"/>
      <c r="D13" s="58"/>
      <c r="E13" s="58"/>
      <c r="F13" s="59"/>
      <c r="G13" s="58"/>
      <c r="H13" s="59"/>
    </row>
    <row r="14" spans="1:8" x14ac:dyDescent="0.25">
      <c r="A14" s="9">
        <v>8</v>
      </c>
      <c r="B14" s="9" t="s">
        <v>21</v>
      </c>
      <c r="C14" s="42" t="s">
        <v>88</v>
      </c>
      <c r="D14" s="10">
        <f>SUM('Jerry Hensler'!K8)</f>
        <v>18</v>
      </c>
      <c r="E14" s="10">
        <f>SUM('Jerry Hensler'!L8)</f>
        <v>3524.0119999999997</v>
      </c>
      <c r="F14" s="27">
        <f>SUM('Jerry Hensler'!M8)</f>
        <v>195.77844444444443</v>
      </c>
      <c r="G14" s="10">
        <f>SUM('Jerry Hensler'!N8)</f>
        <v>42</v>
      </c>
      <c r="H14" s="27">
        <f>SUM('Jerry Hensler'!O8)</f>
        <v>237.77844444444443</v>
      </c>
    </row>
    <row r="15" spans="1:8" x14ac:dyDescent="0.25">
      <c r="A15" s="9">
        <v>9</v>
      </c>
      <c r="B15" s="9" t="s">
        <v>21</v>
      </c>
      <c r="C15" s="55" t="s">
        <v>90</v>
      </c>
      <c r="D15" s="10">
        <f>SUM('Les Williams'!K19)</f>
        <v>12</v>
      </c>
      <c r="E15" s="10">
        <f>SUM('Les Williams'!L19)</f>
        <v>2365.0010000000002</v>
      </c>
      <c r="F15" s="27">
        <f>SUM('Les Williams'!M19)</f>
        <v>197.08341666666669</v>
      </c>
      <c r="G15" s="10">
        <f>SUM('Les Williams'!N19)</f>
        <v>33</v>
      </c>
      <c r="H15" s="27">
        <f>SUM('Les Williams'!O19)</f>
        <v>230.08341666666669</v>
      </c>
    </row>
    <row r="16" spans="1:8" x14ac:dyDescent="0.25">
      <c r="A16" s="9">
        <v>10</v>
      </c>
      <c r="B16" s="9" t="s">
        <v>21</v>
      </c>
      <c r="C16" s="42" t="s">
        <v>27</v>
      </c>
      <c r="D16" s="10">
        <f>SUM('Mark Self'!K8)</f>
        <v>16</v>
      </c>
      <c r="E16" s="10">
        <f>SUM('Mark Self'!L8)</f>
        <v>3044.1</v>
      </c>
      <c r="F16" s="27">
        <f>SUM('Mark Self'!M8)</f>
        <v>190.25624999999999</v>
      </c>
      <c r="G16" s="10">
        <f>SUM('Mark Self'!N8)</f>
        <v>34</v>
      </c>
      <c r="H16" s="27">
        <f>SUM('Mark Self'!O8)</f>
        <v>224.25624999999999</v>
      </c>
    </row>
    <row r="17" spans="1:8" x14ac:dyDescent="0.25">
      <c r="A17" s="9">
        <v>11</v>
      </c>
      <c r="B17" s="9" t="s">
        <v>21</v>
      </c>
      <c r="C17" s="42" t="s">
        <v>76</v>
      </c>
      <c r="D17" s="10">
        <f>SUM('James Braddy'!K18)</f>
        <v>12</v>
      </c>
      <c r="E17" s="10">
        <f>SUM('James Braddy'!L18)</f>
        <v>2330</v>
      </c>
      <c r="F17" s="27">
        <f>SUM('James Braddy'!M18)</f>
        <v>194.16666666666666</v>
      </c>
      <c r="G17" s="10">
        <f>SUM('James Braddy'!N18)</f>
        <v>13</v>
      </c>
      <c r="H17" s="27">
        <f>SUM('James Braddy'!O18)</f>
        <v>207.16666666666666</v>
      </c>
    </row>
    <row r="18" spans="1:8" x14ac:dyDescent="0.25">
      <c r="A18" s="9">
        <v>12</v>
      </c>
      <c r="B18" s="9" t="s">
        <v>21</v>
      </c>
      <c r="C18" s="42" t="s">
        <v>29</v>
      </c>
      <c r="D18" s="10">
        <f>SUM('Tracy Self'!K8)</f>
        <v>16</v>
      </c>
      <c r="E18" s="10">
        <f>SUM('Tracy Self'!L8)</f>
        <v>2984.0010000000002</v>
      </c>
      <c r="F18" s="27">
        <f>SUM('Tracy Self'!M8)</f>
        <v>186.50006250000001</v>
      </c>
      <c r="G18" s="10">
        <f>SUM('Tracy Self'!N8)</f>
        <v>20</v>
      </c>
      <c r="H18" s="27">
        <f>SUM('Tracy Self'!O8)</f>
        <v>206.50006250000001</v>
      </c>
    </row>
    <row r="19" spans="1:8" x14ac:dyDescent="0.25">
      <c r="A19" s="9">
        <v>13</v>
      </c>
      <c r="B19" s="9" t="s">
        <v>21</v>
      </c>
      <c r="C19" s="42" t="s">
        <v>31</v>
      </c>
      <c r="D19" s="10">
        <f>SUM('Joe David'!K8)</f>
        <v>16</v>
      </c>
      <c r="E19" s="10">
        <f>SUM('Joe David'!L8)</f>
        <v>2993</v>
      </c>
      <c r="F19" s="27">
        <f>SUM('Joe David'!M8)</f>
        <v>187.0625</v>
      </c>
      <c r="G19" s="10">
        <f>SUM('Joe David'!N8)</f>
        <v>15</v>
      </c>
      <c r="H19" s="27">
        <f>SUM('Joe David'!O8)</f>
        <v>202.0625</v>
      </c>
    </row>
    <row r="20" spans="1:8" x14ac:dyDescent="0.25">
      <c r="A20" s="9">
        <v>14</v>
      </c>
      <c r="B20" s="9" t="s">
        <v>21</v>
      </c>
      <c r="C20" s="55" t="s">
        <v>112</v>
      </c>
      <c r="D20" s="10">
        <f>SUM('Bobby Williams'!K8)</f>
        <v>18</v>
      </c>
      <c r="E20" s="10">
        <f>SUM('Bobby Williams'!L8)</f>
        <v>3269.0010000000002</v>
      </c>
      <c r="F20" s="27">
        <f>SUM('Bobby Williams'!M8)</f>
        <v>181.61116666666669</v>
      </c>
      <c r="G20" s="10">
        <f>SUM('Bobby Williams'!N8)</f>
        <v>20</v>
      </c>
      <c r="H20" s="27">
        <f>SUM('Bobby Williams'!O8)</f>
        <v>201.61116666666669</v>
      </c>
    </row>
    <row r="21" spans="1:8" x14ac:dyDescent="0.25">
      <c r="A21" s="9">
        <v>15</v>
      </c>
      <c r="B21" s="9" t="s">
        <v>21</v>
      </c>
      <c r="C21" s="42" t="s">
        <v>84</v>
      </c>
      <c r="D21" s="10">
        <f>SUM('Fred Jamison'!K20)</f>
        <v>8</v>
      </c>
      <c r="E21" s="10">
        <f>SUM('Fred Jamison'!L20)</f>
        <v>1536</v>
      </c>
      <c r="F21" s="27">
        <f>SUM('Fred Jamison'!M20)</f>
        <v>192</v>
      </c>
      <c r="G21" s="10">
        <f>SUM('Fred Jamison'!N20)</f>
        <v>6</v>
      </c>
      <c r="H21" s="27">
        <f>SUM('Fred Jamison'!O20)</f>
        <v>198</v>
      </c>
    </row>
    <row r="22" spans="1:8" x14ac:dyDescent="0.25">
      <c r="A22" s="9">
        <v>16</v>
      </c>
      <c r="B22" s="9" t="s">
        <v>21</v>
      </c>
      <c r="C22" s="42" t="s">
        <v>61</v>
      </c>
      <c r="D22" s="10">
        <f>SUM('Bonnie Fogg'!K6)</f>
        <v>8</v>
      </c>
      <c r="E22" s="10">
        <f>SUM('Bonnie Fogg'!L6)</f>
        <v>1502.001</v>
      </c>
      <c r="F22" s="27">
        <f>SUM('Bonnie Fogg'!M6)</f>
        <v>187.750125</v>
      </c>
      <c r="G22" s="10">
        <f>SUM('Bonnie Fogg'!N6)</f>
        <v>9</v>
      </c>
      <c r="H22" s="27">
        <f>SUM('Bonnie Fogg'!O6)</f>
        <v>196.750125</v>
      </c>
    </row>
    <row r="23" spans="1:8" x14ac:dyDescent="0.25">
      <c r="A23" s="9">
        <v>17</v>
      </c>
      <c r="B23" s="9" t="s">
        <v>21</v>
      </c>
      <c r="C23" s="42" t="s">
        <v>99</v>
      </c>
      <c r="D23" s="10">
        <f>SUM('Joe Shahan'!K7)</f>
        <v>12</v>
      </c>
      <c r="E23" s="10">
        <f>SUM('Joe Shahan'!L7)</f>
        <v>2203.0029999999997</v>
      </c>
      <c r="F23" s="27">
        <f>SUM('Joe Shahan'!M7)</f>
        <v>183.58358333333331</v>
      </c>
      <c r="G23" s="10">
        <f>SUM('Joe Shahan'!N7)</f>
        <v>13</v>
      </c>
      <c r="H23" s="27">
        <f>SUM('Joe Shahan'!O7)</f>
        <v>196.58358333333331</v>
      </c>
    </row>
    <row r="24" spans="1:8" x14ac:dyDescent="0.25">
      <c r="A24" s="9">
        <v>18</v>
      </c>
      <c r="B24" s="9" t="s">
        <v>21</v>
      </c>
      <c r="C24" s="42" t="s">
        <v>62</v>
      </c>
      <c r="D24" s="10">
        <f>SUM('Jim davis'!K5)</f>
        <v>4</v>
      </c>
      <c r="E24" s="10">
        <f>SUM('Jim davis'!L5)</f>
        <v>765.00099999999998</v>
      </c>
      <c r="F24" s="27">
        <f>SUM('Jim davis'!M5)</f>
        <v>191.25024999999999</v>
      </c>
      <c r="G24" s="10">
        <f>SUM('Jim davis'!N5)</f>
        <v>5</v>
      </c>
      <c r="H24" s="27">
        <f>SUM('Jim davis'!O5)</f>
        <v>196.25024999999999</v>
      </c>
    </row>
    <row r="25" spans="1:8" x14ac:dyDescent="0.25">
      <c r="A25" s="9">
        <v>19</v>
      </c>
      <c r="B25" s="9" t="s">
        <v>21</v>
      </c>
      <c r="C25" s="42" t="s">
        <v>81</v>
      </c>
      <c r="D25" s="10">
        <f>SUM('Rene Melendez'!K14)</f>
        <v>4</v>
      </c>
      <c r="E25" s="10">
        <f>SUM('Rene Melendez'!L14)</f>
        <v>765</v>
      </c>
      <c r="F25" s="27">
        <f>SUM('Rene Melendez'!M14)</f>
        <v>191.25</v>
      </c>
      <c r="G25" s="10">
        <f>SUM('Rene Melendez'!N14)</f>
        <v>4</v>
      </c>
      <c r="H25" s="27">
        <f>SUM('Rene Melendez'!O14)</f>
        <v>195.25</v>
      </c>
    </row>
    <row r="26" spans="1:8" x14ac:dyDescent="0.25">
      <c r="A26" s="9">
        <v>20</v>
      </c>
      <c r="B26" s="9" t="s">
        <v>21</v>
      </c>
      <c r="C26" s="42" t="s">
        <v>126</v>
      </c>
      <c r="D26" s="10">
        <f>SUM('Chris Ruolf'!K15)</f>
        <v>4</v>
      </c>
      <c r="E26" s="10">
        <f>SUM('Chris Ruolf'!L15)</f>
        <v>754</v>
      </c>
      <c r="F26" s="27">
        <f>SUM('Chris Ruolf'!M15)</f>
        <v>188.5</v>
      </c>
      <c r="G26" s="10">
        <f>SUM('Chris Ruolf'!N15)</f>
        <v>3</v>
      </c>
      <c r="H26" s="27">
        <f>SUM('Chris Ruolf'!O15)</f>
        <v>191.5</v>
      </c>
    </row>
    <row r="27" spans="1:8" x14ac:dyDescent="0.25">
      <c r="A27" s="9">
        <v>21</v>
      </c>
      <c r="B27" s="9" t="s">
        <v>21</v>
      </c>
      <c r="C27" s="42" t="s">
        <v>30</v>
      </c>
      <c r="D27" s="10">
        <f>SUM('Simon Milov'!K5)</f>
        <v>4</v>
      </c>
      <c r="E27" s="10">
        <f>SUM('Simon Milov'!L5)</f>
        <v>752</v>
      </c>
      <c r="F27" s="27">
        <f>SUM('Simon Milov'!M5)</f>
        <v>188</v>
      </c>
      <c r="G27" s="10">
        <f>SUM('Simon Milov'!N5)</f>
        <v>3</v>
      </c>
      <c r="H27" s="27">
        <f>SUM('Simon Milov'!O5)</f>
        <v>191</v>
      </c>
    </row>
    <row r="28" spans="1:8" x14ac:dyDescent="0.25">
      <c r="A28" s="9">
        <v>22</v>
      </c>
      <c r="B28" s="9" t="s">
        <v>21</v>
      </c>
      <c r="C28" s="42" t="s">
        <v>110</v>
      </c>
      <c r="D28" s="10">
        <f>SUM('Hubert Kelsheimer'!K6)</f>
        <v>8</v>
      </c>
      <c r="E28" s="10">
        <f>SUM('Hubert Kelsheimer'!L6)</f>
        <v>1483</v>
      </c>
      <c r="F28" s="27">
        <f>SUM('Hubert Kelsheimer'!M6)</f>
        <v>185.375</v>
      </c>
      <c r="G28" s="10">
        <f>SUM('Hubert Kelsheimer'!N6)</f>
        <v>4</v>
      </c>
      <c r="H28" s="27">
        <f>SUM('Hubert Kelsheimer'!O6)</f>
        <v>189.375</v>
      </c>
    </row>
    <row r="29" spans="1:8" x14ac:dyDescent="0.25">
      <c r="A29" s="9">
        <v>23</v>
      </c>
      <c r="B29" s="9" t="s">
        <v>21</v>
      </c>
      <c r="C29" s="42" t="s">
        <v>32</v>
      </c>
      <c r="D29" s="10">
        <f>SUM('Gerry Rodriguez'!K7)</f>
        <v>12</v>
      </c>
      <c r="E29" s="10">
        <f>SUM('Gerry Rodriguez'!L7)</f>
        <v>2173</v>
      </c>
      <c r="F29" s="27">
        <f>SUM('Gerry Rodriguez'!M7)</f>
        <v>181.08333333333334</v>
      </c>
      <c r="G29" s="10">
        <f>SUM('Gerry Rodriguez'!N7)</f>
        <v>8</v>
      </c>
      <c r="H29" s="27">
        <f>SUM('Gerry Rodriguez'!O7)</f>
        <v>189.08333333333334</v>
      </c>
    </row>
    <row r="30" spans="1:8" x14ac:dyDescent="0.25">
      <c r="A30" s="9">
        <v>24</v>
      </c>
      <c r="B30" s="9" t="s">
        <v>21</v>
      </c>
      <c r="C30" s="42" t="s">
        <v>64</v>
      </c>
      <c r="D30" s="10">
        <f>SUM('Zach Scurlock'!K5)</f>
        <v>4</v>
      </c>
      <c r="E30" s="10">
        <f>SUM('Zach Scurlock'!L5)</f>
        <v>746</v>
      </c>
      <c r="F30" s="27">
        <f>SUM('Zach Scurlock'!M5)</f>
        <v>186.5</v>
      </c>
      <c r="G30" s="10">
        <f>SUM('Zach Scurlock'!N5)</f>
        <v>2</v>
      </c>
      <c r="H30" s="27">
        <f>SUM('Zach Scurlock'!O5)</f>
        <v>188.5</v>
      </c>
    </row>
    <row r="31" spans="1:8" x14ac:dyDescent="0.25">
      <c r="A31" s="9">
        <v>25</v>
      </c>
      <c r="B31" s="9" t="s">
        <v>21</v>
      </c>
      <c r="C31" s="42" t="s">
        <v>65</v>
      </c>
      <c r="D31" s="10">
        <f>SUM('Randy Lantrip'!K5)</f>
        <v>4</v>
      </c>
      <c r="E31" s="10">
        <f>SUM('Randy Lantrip'!L5)</f>
        <v>744</v>
      </c>
      <c r="F31" s="27">
        <f>SUM('Randy Lantrip'!M5)</f>
        <v>186</v>
      </c>
      <c r="G31" s="10">
        <f>SUM('Randy Lantrip'!N5)</f>
        <v>2</v>
      </c>
      <c r="H31" s="27">
        <f>SUM('Randy Lantrip'!O5)</f>
        <v>188</v>
      </c>
    </row>
    <row r="32" spans="1:8" x14ac:dyDescent="0.25">
      <c r="A32" s="9">
        <v>26</v>
      </c>
      <c r="B32" s="9" t="s">
        <v>21</v>
      </c>
      <c r="C32" s="42" t="s">
        <v>66</v>
      </c>
      <c r="D32" s="10">
        <f>SUM('Marc Young'!K5)</f>
        <v>4</v>
      </c>
      <c r="E32" s="10">
        <f>SUM('Marc Young'!L5)</f>
        <v>734</v>
      </c>
      <c r="F32" s="27">
        <f>SUM('Marc Young'!M5)</f>
        <v>183.5</v>
      </c>
      <c r="G32" s="10">
        <f>SUM('Marc Young'!N5)</f>
        <v>2</v>
      </c>
      <c r="H32" s="27">
        <f>SUM('Marc Young'!O5)</f>
        <v>185.5</v>
      </c>
    </row>
    <row r="33" spans="1:8 16384:16384" x14ac:dyDescent="0.25">
      <c r="A33" s="9">
        <v>27</v>
      </c>
      <c r="B33" s="9" t="s">
        <v>21</v>
      </c>
      <c r="C33" s="42" t="s">
        <v>118</v>
      </c>
      <c r="D33" s="10">
        <f>SUM('Daniel Henry'!K6)</f>
        <v>10</v>
      </c>
      <c r="E33" s="10">
        <f>SUM('Daniel Henry'!L6)</f>
        <v>1781</v>
      </c>
      <c r="F33" s="27">
        <f>SUM('Daniel Henry'!M6)</f>
        <v>178.1</v>
      </c>
      <c r="G33" s="10">
        <f>SUM('Daniel Henry'!N6)</f>
        <v>7</v>
      </c>
      <c r="H33" s="27">
        <f>SUM('Daniel Henry'!O6)</f>
        <v>185.1</v>
      </c>
    </row>
    <row r="34" spans="1:8 16384:16384" x14ac:dyDescent="0.25">
      <c r="A34" s="9">
        <v>28</v>
      </c>
      <c r="B34" s="9" t="s">
        <v>21</v>
      </c>
      <c r="C34" s="42" t="s">
        <v>102</v>
      </c>
      <c r="D34" s="10">
        <f>SUM('Kirby Dahl'!K6)</f>
        <v>8</v>
      </c>
      <c r="E34" s="10">
        <f>SUM('Kirby Dahl'!L6)</f>
        <v>1441.001</v>
      </c>
      <c r="F34" s="27">
        <f>SUM('Kirby Dahl'!M6)</f>
        <v>180.125125</v>
      </c>
      <c r="G34" s="10">
        <f>SUM('Kirby Dahl'!N6)</f>
        <v>4</v>
      </c>
      <c r="H34" s="27">
        <f>SUM('Kirby Dahl'!O6)</f>
        <v>184.125125</v>
      </c>
    </row>
    <row r="35" spans="1:8 16384:16384" x14ac:dyDescent="0.25">
      <c r="A35" s="9">
        <v>29</v>
      </c>
      <c r="B35" s="9" t="s">
        <v>21</v>
      </c>
      <c r="C35" s="42" t="s">
        <v>120</v>
      </c>
      <c r="D35" s="10">
        <f>SUM('Ricky Kyker'!K5)</f>
        <v>6</v>
      </c>
      <c r="E35" s="10">
        <f>SUM('Ricky Kyker'!L5)</f>
        <v>1052.001</v>
      </c>
      <c r="F35" s="27">
        <f>SUM('Ricky Kyker'!M5)</f>
        <v>175.33349999999999</v>
      </c>
      <c r="G35" s="10">
        <f>SUM('Ricky Kyker'!N5)</f>
        <v>4</v>
      </c>
      <c r="H35" s="27">
        <f>SUM('Ricky Kyker'!O5)</f>
        <v>179.33349999999999</v>
      </c>
    </row>
    <row r="36" spans="1:8 16384:16384" x14ac:dyDescent="0.25">
      <c r="A36" s="9">
        <v>30</v>
      </c>
      <c r="B36" s="9" t="s">
        <v>21</v>
      </c>
      <c r="C36" s="42" t="s">
        <v>111</v>
      </c>
      <c r="D36" s="10">
        <f>SUM('Daniel Dumitru'!K5)</f>
        <v>4</v>
      </c>
      <c r="E36" s="10">
        <f>SUM('Daniel Dumitru'!L5)</f>
        <v>708</v>
      </c>
      <c r="F36" s="27">
        <f>SUM('Daniel Dumitru'!M5)</f>
        <v>177</v>
      </c>
      <c r="G36" s="10">
        <f>SUM('Daniel Dumitru'!N5)</f>
        <v>2</v>
      </c>
      <c r="H36" s="27">
        <f>SUM('Daniel Dumitru'!O5)</f>
        <v>179</v>
      </c>
    </row>
    <row r="37" spans="1:8 16384:16384" x14ac:dyDescent="0.25">
      <c r="A37" s="9">
        <v>31</v>
      </c>
      <c r="B37" s="9" t="s">
        <v>21</v>
      </c>
      <c r="C37" s="42" t="s">
        <v>41</v>
      </c>
      <c r="D37" s="10">
        <f>SUM('Zachary Turner'!K6)</f>
        <v>8</v>
      </c>
      <c r="E37" s="10">
        <f>SUM('Zachary Turner'!L6)</f>
        <v>1371</v>
      </c>
      <c r="F37" s="27">
        <f>SUM('Zachary Turner'!M6)</f>
        <v>171.375</v>
      </c>
      <c r="G37" s="10">
        <f>SUM('Zachary Turner'!N6)</f>
        <v>4</v>
      </c>
      <c r="H37" s="27">
        <f>SUM('Zachary Turner'!O6)</f>
        <v>175.375</v>
      </c>
      <c r="XFD37" s="10"/>
    </row>
    <row r="38" spans="1:8 16384:16384" x14ac:dyDescent="0.25">
      <c r="C38" s="42"/>
      <c r="D38" s="10"/>
      <c r="E38" s="10"/>
      <c r="G38" s="10"/>
    </row>
    <row r="39" spans="1:8 16384:16384" x14ac:dyDescent="0.25">
      <c r="A39" s="11"/>
      <c r="B39" s="11"/>
      <c r="C39" s="47"/>
      <c r="D39" s="11"/>
      <c r="E39" s="11"/>
      <c r="F39" s="25"/>
      <c r="G39" s="11"/>
      <c r="H39" s="25"/>
    </row>
    <row r="40" spans="1:8 16384:16384" ht="28.5" x14ac:dyDescent="0.45">
      <c r="A40" s="11"/>
      <c r="B40" s="11"/>
      <c r="C40" s="48" t="s">
        <v>23</v>
      </c>
      <c r="D40" s="11"/>
      <c r="E40" s="11"/>
      <c r="F40" s="25"/>
      <c r="G40" s="11"/>
      <c r="H40" s="25"/>
    </row>
    <row r="41" spans="1:8 16384:16384" ht="18.75" x14ac:dyDescent="0.3">
      <c r="A41" s="11"/>
      <c r="B41" s="11"/>
      <c r="C41" s="47"/>
      <c r="D41" s="15" t="s">
        <v>26</v>
      </c>
      <c r="E41" s="11"/>
      <c r="F41" s="25"/>
      <c r="G41" s="11"/>
      <c r="H41" s="25"/>
    </row>
    <row r="42" spans="1:8 16384:16384" x14ac:dyDescent="0.25">
      <c r="A42" s="11"/>
      <c r="B42" s="11"/>
      <c r="C42" s="47"/>
      <c r="D42" s="11"/>
      <c r="E42" s="11"/>
      <c r="F42" s="25"/>
      <c r="G42" s="11"/>
      <c r="H42" s="25"/>
    </row>
    <row r="43" spans="1:8 16384:16384" ht="18.75" x14ac:dyDescent="0.4">
      <c r="A43" s="12" t="s">
        <v>0</v>
      </c>
      <c r="B43" s="12" t="s">
        <v>1</v>
      </c>
      <c r="C43" s="49" t="s">
        <v>2</v>
      </c>
      <c r="D43" s="12" t="s">
        <v>37</v>
      </c>
      <c r="E43" s="12" t="s">
        <v>18</v>
      </c>
      <c r="F43" s="26" t="s">
        <v>19</v>
      </c>
      <c r="G43" s="12" t="s">
        <v>14</v>
      </c>
      <c r="H43" s="26" t="s">
        <v>20</v>
      </c>
    </row>
    <row r="44" spans="1:8 16384:16384" x14ac:dyDescent="0.25">
      <c r="A44" s="9">
        <v>1</v>
      </c>
      <c r="B44" s="9" t="s">
        <v>114</v>
      </c>
      <c r="C44" s="42" t="s">
        <v>56</v>
      </c>
      <c r="D44" s="10">
        <f>SUM('Paul Dyer'!K16)</f>
        <v>50</v>
      </c>
      <c r="E44" s="10">
        <f>SUM('Paul Dyer'!L16)</f>
        <v>9470</v>
      </c>
      <c r="F44" s="27">
        <f>SUM('Paul Dyer'!M16)</f>
        <v>189.4</v>
      </c>
      <c r="G44" s="10">
        <f>SUM('Paul Dyer'!N16)</f>
        <v>164</v>
      </c>
      <c r="H44" s="27">
        <f>SUM('Paul Dyer'!O16)</f>
        <v>353.4</v>
      </c>
    </row>
    <row r="45" spans="1:8 16384:16384" x14ac:dyDescent="0.25">
      <c r="A45" s="9">
        <v>2</v>
      </c>
      <c r="B45" s="9" t="s">
        <v>114</v>
      </c>
      <c r="C45" s="43" t="s">
        <v>77</v>
      </c>
      <c r="D45" s="10">
        <f>SUM('Claudia Escoto'!K14)</f>
        <v>40</v>
      </c>
      <c r="E45" s="10">
        <f>SUM('Claudia Escoto'!L14)</f>
        <v>7089</v>
      </c>
      <c r="F45" s="27">
        <f>SUM('Claudia Escoto'!M14)</f>
        <v>177.22499999999999</v>
      </c>
      <c r="G45" s="10">
        <f>SUM('Claudia Escoto'!N14)</f>
        <v>81</v>
      </c>
      <c r="H45" s="27">
        <f>SUM('Claudia Escoto'!O14)</f>
        <v>258.22500000000002</v>
      </c>
    </row>
    <row r="46" spans="1:8 16384:16384" x14ac:dyDescent="0.25">
      <c r="A46" s="9">
        <v>3</v>
      </c>
      <c r="B46" s="9" t="s">
        <v>114</v>
      </c>
      <c r="C46" s="43" t="s">
        <v>46</v>
      </c>
      <c r="D46" s="10">
        <f>SUM('David Strother'!K15)</f>
        <v>46</v>
      </c>
      <c r="E46" s="10">
        <f>SUM('David Strother'!L15)</f>
        <v>8063.0010000000002</v>
      </c>
      <c r="F46" s="27">
        <f>SUM('David Strother'!M15)</f>
        <v>175.28263043478262</v>
      </c>
      <c r="G46" s="10">
        <f>SUM('David Strother'!N15)</f>
        <v>44</v>
      </c>
      <c r="H46" s="27">
        <f>SUM('David Strother'!O15)</f>
        <v>219.28263043478262</v>
      </c>
    </row>
    <row r="47" spans="1:8 16384:16384" x14ac:dyDescent="0.25">
      <c r="A47" s="9">
        <v>4</v>
      </c>
      <c r="B47" s="9" t="s">
        <v>114</v>
      </c>
      <c r="C47" s="43" t="s">
        <v>92</v>
      </c>
      <c r="D47" s="10">
        <f>SUM('Jim Stewart'!K10)</f>
        <v>24</v>
      </c>
      <c r="E47" s="10">
        <f>SUM('Jim Stewart'!L10)</f>
        <v>3940</v>
      </c>
      <c r="F47" s="27">
        <f>SUM('Jim Stewart'!M10)</f>
        <v>164.16666666666666</v>
      </c>
      <c r="G47" s="10">
        <f>SUM('Jim Stewart'!N10)</f>
        <v>47</v>
      </c>
      <c r="H47" s="27">
        <f>SUM('Jim Stewart'!O10)</f>
        <v>211.16666666666666</v>
      </c>
      <c r="XFD47" s="10"/>
    </row>
    <row r="48" spans="1:8 16384:16384" x14ac:dyDescent="0.25">
      <c r="A48" s="9">
        <v>5</v>
      </c>
      <c r="B48" s="9" t="s">
        <v>114</v>
      </c>
      <c r="C48" s="43" t="s">
        <v>45</v>
      </c>
      <c r="D48" s="10">
        <f>SUM('JJ Griffin'!K13)</f>
        <v>38</v>
      </c>
      <c r="E48" s="10">
        <f>SUM('JJ Griffin'!L13)</f>
        <v>6688.0020000000004</v>
      </c>
      <c r="F48" s="27">
        <f>SUM('JJ Griffin'!M13)</f>
        <v>176.00005263157897</v>
      </c>
      <c r="G48" s="10">
        <f>SUM('JJ Griffin'!N13)</f>
        <v>33</v>
      </c>
      <c r="H48" s="27">
        <f>SUM('JJ Griffin'!O13)</f>
        <v>209.00005263157897</v>
      </c>
    </row>
    <row r="49" spans="1:8 16384:16384" x14ac:dyDescent="0.25">
      <c r="A49" s="9">
        <v>6</v>
      </c>
      <c r="B49" s="9" t="s">
        <v>114</v>
      </c>
      <c r="C49" s="43" t="s">
        <v>44</v>
      </c>
      <c r="D49" s="10">
        <f>SUM('Kenneth Sledge'!K34)</f>
        <v>42</v>
      </c>
      <c r="E49" s="10">
        <f>SUM('Kenneth Sledge'!L34)</f>
        <v>7225.0020000000004</v>
      </c>
      <c r="F49" s="27">
        <f>SUM('Kenneth Sledge'!M34)</f>
        <v>172.02385714285714</v>
      </c>
      <c r="G49" s="10">
        <f>SUM('Kenneth Sledge'!N34)</f>
        <v>35</v>
      </c>
      <c r="H49" s="27">
        <f>SUM('Kenneth Sledge'!O34)</f>
        <v>207.02385714285714</v>
      </c>
    </row>
    <row r="50" spans="1:8 16384:16384" x14ac:dyDescent="0.25">
      <c r="A50" s="51"/>
      <c r="B50" s="51"/>
      <c r="C50" s="52"/>
      <c r="D50" s="53"/>
      <c r="E50" s="53"/>
      <c r="F50" s="54"/>
      <c r="G50" s="53"/>
      <c r="H50" s="54"/>
    </row>
    <row r="51" spans="1:8 16384:16384" x14ac:dyDescent="0.25">
      <c r="A51" s="9">
        <v>7</v>
      </c>
      <c r="B51" s="9" t="s">
        <v>114</v>
      </c>
      <c r="C51" s="43" t="s">
        <v>76</v>
      </c>
      <c r="D51" s="10">
        <f>SUM('James Braddy'!K5)</f>
        <v>4</v>
      </c>
      <c r="E51" s="10">
        <f>SUM('James Braddy'!L5)</f>
        <v>754</v>
      </c>
      <c r="F51" s="27">
        <f>SUM('James Braddy'!M5)</f>
        <v>188.5</v>
      </c>
      <c r="G51" s="10">
        <f>SUM('James Braddy'!N5)</f>
        <v>13</v>
      </c>
      <c r="H51" s="27">
        <f>SUM('James Braddy'!O5)</f>
        <v>201.5</v>
      </c>
    </row>
    <row r="52" spans="1:8 16384:16384" x14ac:dyDescent="0.25">
      <c r="A52" s="9">
        <v>8</v>
      </c>
      <c r="B52" s="9" t="s">
        <v>114</v>
      </c>
      <c r="C52" s="43" t="s">
        <v>33</v>
      </c>
      <c r="D52" s="10">
        <f>SUM('Bert Farias'!K5)</f>
        <v>4</v>
      </c>
      <c r="E52" s="10">
        <f>SUM('Bert Farias'!L5)</f>
        <v>720</v>
      </c>
      <c r="F52" s="27">
        <f>SUM('Bert Farias'!M5)</f>
        <v>180</v>
      </c>
      <c r="G52" s="10">
        <f>SUM('Bert Farias'!N5)</f>
        <v>9</v>
      </c>
      <c r="H52" s="27">
        <f>SUM('Bert Farias'!O5)</f>
        <v>189</v>
      </c>
    </row>
    <row r="53" spans="1:8 16384:16384" x14ac:dyDescent="0.25">
      <c r="A53" s="9">
        <v>9</v>
      </c>
      <c r="B53" s="9" t="s">
        <v>114</v>
      </c>
      <c r="C53" s="42" t="s">
        <v>106</v>
      </c>
      <c r="D53" s="10">
        <f>SUM('Kris Cadena'!K5)</f>
        <v>4</v>
      </c>
      <c r="E53" s="10">
        <f>SUM('Kris Cadena'!L5)</f>
        <v>719</v>
      </c>
      <c r="F53" s="27">
        <f>SUM('Kris Cadena'!M5)</f>
        <v>179.75</v>
      </c>
      <c r="G53" s="10">
        <f>SUM('Kris Cadena'!N5)</f>
        <v>9</v>
      </c>
      <c r="H53" s="27">
        <f>SUM('Kris Cadena'!O5)</f>
        <v>188.75</v>
      </c>
    </row>
    <row r="54" spans="1:8 16384:16384" x14ac:dyDescent="0.25">
      <c r="A54" s="9">
        <v>10</v>
      </c>
      <c r="B54" s="9" t="s">
        <v>114</v>
      </c>
      <c r="C54" s="43" t="s">
        <v>121</v>
      </c>
      <c r="D54" s="10">
        <f>SUM('Ken Osmond'!K5)</f>
        <v>6</v>
      </c>
      <c r="E54" s="10">
        <f>SUM('Ken Osmond'!L5)</f>
        <v>1068.001</v>
      </c>
      <c r="F54" s="27">
        <f>SUM('Ken Osmond'!M5)</f>
        <v>178.00016666666667</v>
      </c>
      <c r="G54" s="10">
        <f>SUM('Ken Osmond'!N5)</f>
        <v>8</v>
      </c>
      <c r="H54" s="27">
        <f>SUM('Ken Osmond'!O5)</f>
        <v>186.00016666666667</v>
      </c>
    </row>
    <row r="55" spans="1:8 16384:16384" x14ac:dyDescent="0.25">
      <c r="A55" s="9">
        <v>11</v>
      </c>
      <c r="B55" s="9" t="s">
        <v>114</v>
      </c>
      <c r="C55" s="43" t="s">
        <v>36</v>
      </c>
      <c r="D55" s="10">
        <f>SUM('Dina Tunberg'!K5)</f>
        <v>4</v>
      </c>
      <c r="E55" s="10">
        <f>SUM('Dina Tunberg'!L5)</f>
        <v>707</v>
      </c>
      <c r="F55" s="27">
        <f>SUM('Dina Tunberg'!M5)</f>
        <v>176.75</v>
      </c>
      <c r="G55" s="10">
        <f>SUM('Dina Tunberg'!N5)</f>
        <v>8</v>
      </c>
      <c r="H55" s="27">
        <f>SUM('Dina Tunberg'!O5)</f>
        <v>184.75</v>
      </c>
    </row>
    <row r="56" spans="1:8 16384:16384" x14ac:dyDescent="0.25">
      <c r="A56" s="9">
        <v>12</v>
      </c>
      <c r="B56" s="9" t="s">
        <v>114</v>
      </c>
      <c r="C56" s="42" t="s">
        <v>108</v>
      </c>
      <c r="D56" s="10">
        <f>SUM('Samantha Holland'!K5)</f>
        <v>4</v>
      </c>
      <c r="E56" s="10">
        <f>SUM('Samantha Holland'!L5)</f>
        <v>706</v>
      </c>
      <c r="F56" s="27">
        <f>SUM('Samantha Holland'!M5)</f>
        <v>176.5</v>
      </c>
      <c r="G56" s="10">
        <f>SUM('Samantha Holland'!N5)</f>
        <v>6</v>
      </c>
      <c r="H56" s="27">
        <f>SUM('Samantha Holland'!O5)</f>
        <v>182.5</v>
      </c>
    </row>
    <row r="57" spans="1:8 16384:16384" x14ac:dyDescent="0.25">
      <c r="A57" s="9">
        <v>13</v>
      </c>
      <c r="B57" s="9" t="s">
        <v>114</v>
      </c>
      <c r="C57" s="43" t="s">
        <v>97</v>
      </c>
      <c r="D57" s="10">
        <f>SUM('Jose Yanez'!K5)</f>
        <v>4</v>
      </c>
      <c r="E57" s="10">
        <f>SUM('Jose Yanez'!L5)</f>
        <v>706</v>
      </c>
      <c r="F57" s="27">
        <f>SUM('Jose Yanez'!M5)</f>
        <v>176.5</v>
      </c>
      <c r="G57" s="10">
        <f>SUM('Jose Yanez'!N5)</f>
        <v>5</v>
      </c>
      <c r="H57" s="27">
        <f>SUM('Jose Yanez'!O5)</f>
        <v>181.5</v>
      </c>
    </row>
    <row r="58" spans="1:8 16384:16384" x14ac:dyDescent="0.25">
      <c r="A58" s="9">
        <v>14</v>
      </c>
      <c r="B58" s="9" t="s">
        <v>114</v>
      </c>
      <c r="C58" s="42" t="s">
        <v>107</v>
      </c>
      <c r="D58" s="10">
        <f>SUM('Holand Perez'!K5)</f>
        <v>4</v>
      </c>
      <c r="E58" s="10">
        <f>SUM('Holand Perez'!L5)</f>
        <v>704</v>
      </c>
      <c r="F58" s="27">
        <f>SUM('Holand Perez'!M5)</f>
        <v>176</v>
      </c>
      <c r="G58" s="10">
        <f>SUM('Holand Perez'!N5)</f>
        <v>5</v>
      </c>
      <c r="H58" s="27">
        <f>SUM('Holand Perez'!O5)</f>
        <v>181</v>
      </c>
    </row>
    <row r="59" spans="1:8 16384:16384" x14ac:dyDescent="0.25">
      <c r="A59" s="9">
        <v>15</v>
      </c>
      <c r="B59" s="9" t="s">
        <v>114</v>
      </c>
      <c r="C59" s="42" t="s">
        <v>110</v>
      </c>
      <c r="D59" s="10">
        <f>SUM('Hubert Kelsheimer'!K17)</f>
        <v>8</v>
      </c>
      <c r="E59" s="10">
        <f>SUM('Hubert Kelsheimer'!L17)</f>
        <v>1386</v>
      </c>
      <c r="F59" s="27">
        <f>SUM('Hubert Kelsheimer'!M17)</f>
        <v>173.25</v>
      </c>
      <c r="G59" s="10">
        <f>SUM('Hubert Kelsheimer'!N17)</f>
        <v>7</v>
      </c>
      <c r="H59" s="27">
        <f>SUM('Hubert Kelsheimer'!O17)</f>
        <v>180.25</v>
      </c>
    </row>
    <row r="60" spans="1:8 16384:16384" x14ac:dyDescent="0.25">
      <c r="A60" s="9">
        <v>16</v>
      </c>
      <c r="B60" s="9" t="s">
        <v>114</v>
      </c>
      <c r="C60" s="43" t="s">
        <v>113</v>
      </c>
      <c r="D60" s="10">
        <f>SUM('Jason Chegwidden'!K5)</f>
        <v>4</v>
      </c>
      <c r="E60" s="10">
        <f>SUM('Jason Chegwidden'!L5)</f>
        <v>705</v>
      </c>
      <c r="F60" s="27">
        <f>SUM('Jason Chegwidden'!M5)</f>
        <v>176.25</v>
      </c>
      <c r="G60" s="10">
        <f>SUM('Jason Chegwidden'!N5)</f>
        <v>3</v>
      </c>
      <c r="H60" s="27">
        <f>SUM('Jason Chegwidden'!O5)</f>
        <v>179.25</v>
      </c>
    </row>
    <row r="61" spans="1:8 16384:16384" x14ac:dyDescent="0.25">
      <c r="A61" s="9">
        <v>17</v>
      </c>
      <c r="B61" s="9" t="s">
        <v>114</v>
      </c>
      <c r="C61" s="42" t="s">
        <v>109</v>
      </c>
      <c r="D61" s="10">
        <f>SUM('Joe Yanez'!K5)</f>
        <v>4</v>
      </c>
      <c r="E61" s="10">
        <f>SUM('Joe Yanez'!L5)</f>
        <v>692</v>
      </c>
      <c r="F61" s="27">
        <f>SUM('Joe Yanez'!M5)</f>
        <v>173</v>
      </c>
      <c r="G61" s="10">
        <f>SUM('Joe Yanez'!N5)</f>
        <v>4</v>
      </c>
      <c r="H61" s="27">
        <f>SUM('Joe Yanez'!O5)</f>
        <v>177</v>
      </c>
    </row>
    <row r="62" spans="1:8 16384:16384" x14ac:dyDescent="0.25">
      <c r="A62" s="9">
        <v>18</v>
      </c>
      <c r="B62" s="9" t="s">
        <v>114</v>
      </c>
      <c r="C62" s="43" t="s">
        <v>122</v>
      </c>
      <c r="D62" s="10">
        <f>SUM('Gary Hicks'!K6)</f>
        <v>10</v>
      </c>
      <c r="E62" s="10">
        <f>SUM('Gary Hicks'!L6)</f>
        <v>1699</v>
      </c>
      <c r="F62" s="27">
        <f>SUM('Gary Hicks'!M6)</f>
        <v>169.9</v>
      </c>
      <c r="G62" s="10">
        <f>SUM('Gary Hicks'!N6)</f>
        <v>6</v>
      </c>
      <c r="H62" s="27">
        <f>SUM('Gary Hicks'!O6)</f>
        <v>175.9</v>
      </c>
    </row>
    <row r="63" spans="1:8 16384:16384" x14ac:dyDescent="0.25">
      <c r="A63" s="9">
        <v>19</v>
      </c>
      <c r="B63" s="9" t="s">
        <v>114</v>
      </c>
      <c r="C63" s="43" t="s">
        <v>115</v>
      </c>
      <c r="D63" s="10">
        <f>SUM('Micheal Jordon'!K6)</f>
        <v>8</v>
      </c>
      <c r="E63" s="10">
        <f>SUM('Micheal Jordon'!L6)</f>
        <v>1330.001</v>
      </c>
      <c r="F63" s="27">
        <f>SUM('Micheal Jordon'!M6)</f>
        <v>166.250125</v>
      </c>
      <c r="G63" s="10">
        <f>SUM('Micheal Jordon'!N6)</f>
        <v>4</v>
      </c>
      <c r="H63" s="27">
        <f>SUM('Micheal Jordon'!O6)</f>
        <v>170.250125</v>
      </c>
      <c r="XFD63" s="10"/>
    </row>
    <row r="64" spans="1:8 16384:16384" x14ac:dyDescent="0.25">
      <c r="A64" s="9">
        <v>20</v>
      </c>
      <c r="B64" s="9" t="s">
        <v>114</v>
      </c>
      <c r="C64" s="43" t="s">
        <v>123</v>
      </c>
      <c r="D64" s="10">
        <f>SUM('Don Christensen'!K6)</f>
        <v>6</v>
      </c>
      <c r="E64" s="10">
        <f>SUM('Don Christensen'!L6)</f>
        <v>995</v>
      </c>
      <c r="F64" s="27">
        <f>SUM('Don Christensen'!M6)</f>
        <v>165.83333333333334</v>
      </c>
      <c r="G64" s="10">
        <f>SUM('Don Christensen'!N6)</f>
        <v>4</v>
      </c>
      <c r="H64" s="27">
        <f>SUM('Don Christensen'!O6)</f>
        <v>169.83333333333334</v>
      </c>
      <c r="XFD64" s="10"/>
    </row>
    <row r="65" spans="1:8 16384:16384" x14ac:dyDescent="0.25">
      <c r="A65" s="9">
        <v>21</v>
      </c>
      <c r="B65" s="9" t="s">
        <v>114</v>
      </c>
      <c r="C65" s="42" t="s">
        <v>128</v>
      </c>
      <c r="D65" s="10">
        <f>SUM('David Lewis'!K5)</f>
        <v>4</v>
      </c>
      <c r="E65" s="10">
        <f>SUM('David Lewis'!L5)</f>
        <v>623</v>
      </c>
      <c r="F65" s="27">
        <f>SUM('David Lewis'!M5)</f>
        <v>155.75</v>
      </c>
      <c r="G65" s="10">
        <f>SUM('David Lewis'!N5)</f>
        <v>4</v>
      </c>
      <c r="H65" s="27">
        <f>SUM('David Lewis'!O5)</f>
        <v>159.75</v>
      </c>
      <c r="XFD65" s="10"/>
    </row>
    <row r="66" spans="1:8 16384:16384" x14ac:dyDescent="0.25">
      <c r="A66" s="9">
        <v>22</v>
      </c>
      <c r="B66" s="9" t="s">
        <v>114</v>
      </c>
      <c r="C66" s="43" t="s">
        <v>35</v>
      </c>
      <c r="D66" s="10">
        <f>SUM('Steven Shimotsu'!K5)</f>
        <v>4</v>
      </c>
      <c r="E66" s="10">
        <f>SUM('Steven Shimotsu'!L5)</f>
        <v>626</v>
      </c>
      <c r="F66" s="27">
        <f>SUM('Steven Shimotsu'!M5)</f>
        <v>156.5</v>
      </c>
      <c r="G66" s="10">
        <f>SUM('Steven Shimotsu'!N5)</f>
        <v>3</v>
      </c>
      <c r="H66" s="27">
        <f>SUM('Steven Shimotsu'!O5)</f>
        <v>159.5</v>
      </c>
      <c r="XFD66" s="10"/>
    </row>
    <row r="67" spans="1:8 16384:16384" x14ac:dyDescent="0.25">
      <c r="A67" s="9">
        <v>23</v>
      </c>
      <c r="B67" s="9" t="s">
        <v>114</v>
      </c>
      <c r="C67" s="43" t="s">
        <v>103</v>
      </c>
      <c r="D67" s="10">
        <f>SUM('Dustin Wilson'!K5)</f>
        <v>4</v>
      </c>
      <c r="E67" s="10">
        <f>SUM('Dustin Wilson'!L5)</f>
        <v>613</v>
      </c>
      <c r="F67" s="27">
        <f>SUM('Dustin Wilson'!M5)</f>
        <v>153.25</v>
      </c>
      <c r="G67" s="10">
        <f>SUM('Dustin Wilson'!N5)</f>
        <v>4</v>
      </c>
      <c r="H67" s="27">
        <f>SUM('Dustin Wilson'!O5)</f>
        <v>157.25</v>
      </c>
      <c r="XFD67" s="10"/>
    </row>
    <row r="68" spans="1:8 16384:16384" x14ac:dyDescent="0.25">
      <c r="C68" s="43"/>
      <c r="D68" s="10"/>
      <c r="E68" s="10"/>
      <c r="G68" s="10"/>
    </row>
    <row r="69" spans="1:8 16384:16384" x14ac:dyDescent="0.25">
      <c r="A69" s="11"/>
      <c r="B69" s="11"/>
      <c r="C69" s="47"/>
      <c r="D69" s="11"/>
      <c r="E69" s="11"/>
      <c r="F69" s="25"/>
      <c r="G69" s="11"/>
      <c r="H69" s="25"/>
    </row>
    <row r="70" spans="1:8 16384:16384" ht="28.5" x14ac:dyDescent="0.45">
      <c r="A70" s="11"/>
      <c r="B70" s="11"/>
      <c r="C70" s="48" t="s">
        <v>24</v>
      </c>
      <c r="D70" s="11"/>
      <c r="E70" s="11"/>
      <c r="F70" s="25"/>
      <c r="G70" s="11"/>
      <c r="H70" s="25"/>
    </row>
    <row r="71" spans="1:8 16384:16384" ht="18.75" x14ac:dyDescent="0.3">
      <c r="A71" s="11"/>
      <c r="B71" s="11"/>
      <c r="C71" s="47"/>
      <c r="D71" s="15" t="s">
        <v>26</v>
      </c>
      <c r="E71" s="11"/>
      <c r="F71" s="25"/>
      <c r="G71" s="11"/>
      <c r="H71" s="25"/>
    </row>
    <row r="72" spans="1:8 16384:16384" x14ac:dyDescent="0.25">
      <c r="A72" s="11"/>
      <c r="B72" s="11"/>
      <c r="C72" s="47"/>
      <c r="D72" s="11"/>
      <c r="E72" s="11"/>
      <c r="F72" s="25"/>
      <c r="G72" s="11"/>
      <c r="H72" s="25"/>
    </row>
    <row r="73" spans="1:8 16384:16384" ht="18.75" x14ac:dyDescent="0.4">
      <c r="A73" s="12" t="s">
        <v>0</v>
      </c>
      <c r="B73" s="12" t="s">
        <v>1</v>
      </c>
      <c r="C73" s="49" t="s">
        <v>2</v>
      </c>
      <c r="D73" s="12" t="s">
        <v>37</v>
      </c>
      <c r="E73" s="12" t="s">
        <v>18</v>
      </c>
      <c r="F73" s="26" t="s">
        <v>19</v>
      </c>
      <c r="G73" s="12" t="s">
        <v>14</v>
      </c>
      <c r="H73" s="26" t="s">
        <v>20</v>
      </c>
    </row>
    <row r="74" spans="1:8 16384:16384" x14ac:dyDescent="0.25">
      <c r="A74" s="9">
        <v>1</v>
      </c>
      <c r="B74" s="9" t="s">
        <v>48</v>
      </c>
      <c r="C74" s="43" t="s">
        <v>95</v>
      </c>
      <c r="D74" s="10">
        <f>SUM('Mark Demarest'!K10)</f>
        <v>26</v>
      </c>
      <c r="E74" s="10">
        <f>SUM('Mark Demarest'!L10)</f>
        <v>4931</v>
      </c>
      <c r="F74" s="27">
        <f>SUM('Mark Demarest'!M10)</f>
        <v>189.65384615384616</v>
      </c>
      <c r="G74" s="10">
        <f>SUM('Mark Demarest'!N10)</f>
        <v>75</v>
      </c>
      <c r="H74" s="27">
        <f>SUM('Mark Demarest'!O10)</f>
        <v>264.65384615384619</v>
      </c>
    </row>
    <row r="75" spans="1:8 16384:16384" x14ac:dyDescent="0.25">
      <c r="A75" s="9">
        <v>2</v>
      </c>
      <c r="B75" s="9" t="s">
        <v>48</v>
      </c>
      <c r="C75" s="43" t="s">
        <v>42</v>
      </c>
      <c r="D75" s="10">
        <f>SUM('Darren Krumweide'!K15)</f>
        <v>46</v>
      </c>
      <c r="E75" s="10">
        <f>SUM('Darren Krumweide'!L15)</f>
        <v>8466.0020000000004</v>
      </c>
      <c r="F75" s="27">
        <f>SUM('Darren Krumweide'!M15)</f>
        <v>184.04352173913045</v>
      </c>
      <c r="G75" s="10">
        <f>SUM('Darren Krumweide'!N15)</f>
        <v>75</v>
      </c>
      <c r="H75" s="27">
        <f>SUM('Darren Krumweide'!O15)</f>
        <v>259.04352173913048</v>
      </c>
    </row>
    <row r="76" spans="1:8 16384:16384" x14ac:dyDescent="0.25">
      <c r="A76" s="9">
        <v>3</v>
      </c>
      <c r="B76" s="9" t="s">
        <v>48</v>
      </c>
      <c r="C76" s="43" t="s">
        <v>79</v>
      </c>
      <c r="D76" s="10">
        <f>SUM('Lisa Chacon'!K14)</f>
        <v>40</v>
      </c>
      <c r="E76" s="10">
        <f>SUM('Lisa Chacon'!L14)</f>
        <v>7634.0010000000002</v>
      </c>
      <c r="F76" s="27">
        <f>SUM('Lisa Chacon'!M14)</f>
        <v>190.85002500000002</v>
      </c>
      <c r="G76" s="10">
        <f>SUM('Lisa Chacon'!N14)</f>
        <v>56</v>
      </c>
      <c r="H76" s="27">
        <f>SUM('Lisa Chacon'!O14)</f>
        <v>246.85002500000002</v>
      </c>
    </row>
    <row r="77" spans="1:8 16384:16384" x14ac:dyDescent="0.25">
      <c r="A77" s="51"/>
      <c r="B77" s="51"/>
      <c r="C77" s="52"/>
      <c r="D77" s="53"/>
      <c r="E77" s="53"/>
      <c r="F77" s="54"/>
      <c r="G77" s="53"/>
      <c r="H77" s="54"/>
    </row>
    <row r="78" spans="1:8 16384:16384" x14ac:dyDescent="0.25">
      <c r="A78" s="9">
        <v>4</v>
      </c>
      <c r="B78" s="9" t="s">
        <v>48</v>
      </c>
      <c r="C78" s="43" t="s">
        <v>90</v>
      </c>
      <c r="D78" s="10">
        <f>SUM('Les Williams'!K8)</f>
        <v>16</v>
      </c>
      <c r="E78" s="10">
        <f>SUM('Les Williams'!L8)</f>
        <v>3099.0039999999999</v>
      </c>
      <c r="F78" s="27">
        <f>SUM('Les Williams'!M8)</f>
        <v>193.68774999999999</v>
      </c>
      <c r="G78" s="10">
        <f>SUM('Les Williams'!N8)</f>
        <v>36</v>
      </c>
      <c r="H78" s="27">
        <f>SUM('Les Williams'!O8)</f>
        <v>229.68774999999999</v>
      </c>
    </row>
    <row r="79" spans="1:8 16384:16384" x14ac:dyDescent="0.25">
      <c r="A79" s="9">
        <v>5</v>
      </c>
      <c r="B79" s="9" t="s">
        <v>48</v>
      </c>
      <c r="C79" s="43" t="s">
        <v>73</v>
      </c>
      <c r="D79" s="10">
        <f>SUM('Joe Chacon'!K25)</f>
        <v>12</v>
      </c>
      <c r="E79" s="10">
        <f>SUM('Joe Chacon'!L25)</f>
        <v>2332.002</v>
      </c>
      <c r="F79" s="27">
        <f>SUM('Joe Chacon'!M25)</f>
        <v>194.33349999999999</v>
      </c>
      <c r="G79" s="10">
        <f>SUM('Joe Chacon'!N25)</f>
        <v>29</v>
      </c>
      <c r="H79" s="27">
        <f>SUM('Joe Chacon'!O25)</f>
        <v>223.33349999999999</v>
      </c>
    </row>
    <row r="80" spans="1:8 16384:16384" x14ac:dyDescent="0.25">
      <c r="A80" s="9">
        <v>6</v>
      </c>
      <c r="B80" s="9" t="s">
        <v>48</v>
      </c>
      <c r="C80" s="43" t="s">
        <v>78</v>
      </c>
      <c r="D80" s="10">
        <f>SUM('Wayne Argence'!K8)</f>
        <v>16</v>
      </c>
      <c r="E80" s="10">
        <f>SUM('Wayne Argence'!L8)</f>
        <v>3059</v>
      </c>
      <c r="F80" s="27">
        <f>SUM('Wayne Argence'!M8)</f>
        <v>191.1875</v>
      </c>
      <c r="G80" s="10">
        <f>SUM('Wayne Argence'!N8)</f>
        <v>23</v>
      </c>
      <c r="H80" s="27">
        <f>SUM('Wayne Argence'!O8)</f>
        <v>214.1875</v>
      </c>
    </row>
    <row r="81" spans="1:8" x14ac:dyDescent="0.25">
      <c r="A81" s="9">
        <v>7</v>
      </c>
      <c r="B81" s="9" t="s">
        <v>48</v>
      </c>
      <c r="C81" s="43" t="s">
        <v>89</v>
      </c>
      <c r="D81" s="10">
        <f>SUM('Evelio McDonald'!K21)</f>
        <v>8</v>
      </c>
      <c r="E81" s="10">
        <f>SUM('Evelio McDonald'!L21)</f>
        <v>1549</v>
      </c>
      <c r="F81" s="27">
        <f>SUM('Evelio McDonald'!M21)</f>
        <v>193.625</v>
      </c>
      <c r="G81" s="10">
        <f>SUM('Evelio McDonald'!N21)</f>
        <v>16</v>
      </c>
      <c r="H81" s="27">
        <f>SUM('Evelio McDonald'!O21)</f>
        <v>209.625</v>
      </c>
    </row>
    <row r="82" spans="1:8" x14ac:dyDescent="0.25">
      <c r="A82" s="9">
        <v>8</v>
      </c>
      <c r="B82" s="9" t="s">
        <v>48</v>
      </c>
      <c r="C82" s="43" t="s">
        <v>96</v>
      </c>
      <c r="D82" s="10">
        <f>SUM('Allen Taylor'!K6)</f>
        <v>8</v>
      </c>
      <c r="E82" s="10">
        <f>SUM('Allen Taylor'!L6)</f>
        <v>1477.001</v>
      </c>
      <c r="F82" s="27">
        <f>SUM('Allen Taylor'!M6)</f>
        <v>184.625125</v>
      </c>
      <c r="G82" s="10">
        <f>SUM('Allen Taylor'!N6)</f>
        <v>17</v>
      </c>
      <c r="H82" s="27">
        <f>SUM('Allen Taylor'!O6)</f>
        <v>201.625125</v>
      </c>
    </row>
    <row r="83" spans="1:8" x14ac:dyDescent="0.25">
      <c r="A83" s="9">
        <v>9</v>
      </c>
      <c r="B83" s="9" t="s">
        <v>48</v>
      </c>
      <c r="C83" s="43" t="s">
        <v>31</v>
      </c>
      <c r="D83" s="10">
        <f>SUM('Joe David'!K22)</f>
        <v>4</v>
      </c>
      <c r="E83" s="10">
        <f>SUM('Joe David'!L22)</f>
        <v>735</v>
      </c>
      <c r="F83" s="27">
        <f>SUM('Joe David'!M22)</f>
        <v>183.75</v>
      </c>
      <c r="G83" s="10">
        <f>SUM('Joe David'!N22)</f>
        <v>11</v>
      </c>
      <c r="H83" s="27">
        <f>SUM('Joe David'!O22)</f>
        <v>194.75</v>
      </c>
    </row>
    <row r="84" spans="1:8" x14ac:dyDescent="0.25">
      <c r="A84" s="9">
        <v>10</v>
      </c>
      <c r="B84" s="9" t="s">
        <v>48</v>
      </c>
      <c r="C84" s="42" t="s">
        <v>70</v>
      </c>
      <c r="D84" s="10">
        <f>SUM('Bill Middlebrook'!K24)</f>
        <v>4</v>
      </c>
      <c r="E84" s="10">
        <f>SUM('Bill Middlebrook'!L24)</f>
        <v>730</v>
      </c>
      <c r="F84" s="27">
        <f>SUM('Bill Middlebrook'!M24)</f>
        <v>182.5</v>
      </c>
      <c r="G84" s="10">
        <f>SUM('Bill Middlebrook'!N24)</f>
        <v>9</v>
      </c>
      <c r="H84" s="27">
        <f>SUM('Bill Middlebrook'!O24)</f>
        <v>191.5</v>
      </c>
    </row>
    <row r="85" spans="1:8" x14ac:dyDescent="0.25">
      <c r="A85" s="9">
        <v>11</v>
      </c>
      <c r="B85" s="9" t="s">
        <v>48</v>
      </c>
      <c r="C85" s="56" t="s">
        <v>39</v>
      </c>
      <c r="D85" s="10">
        <f>SUM('Tom Cunningham'!K19)</f>
        <v>8</v>
      </c>
      <c r="E85" s="10">
        <f>SUM('Tom Cunningham'!L19)</f>
        <v>1442.001</v>
      </c>
      <c r="F85" s="27">
        <f>SUM('Tom Cunningham'!M19)</f>
        <v>180.250125</v>
      </c>
      <c r="G85" s="10">
        <f>SUM('Tom Cunningham'!N19)</f>
        <v>7</v>
      </c>
      <c r="H85" s="27">
        <f>SUM('Tom Cunningham'!O19)</f>
        <v>187.250125</v>
      </c>
    </row>
    <row r="86" spans="1:8" x14ac:dyDescent="0.25">
      <c r="A86" s="9">
        <v>12</v>
      </c>
      <c r="B86" s="9" t="s">
        <v>48</v>
      </c>
      <c r="C86" s="43" t="s">
        <v>98</v>
      </c>
      <c r="D86" s="10">
        <f>SUM('Keith Williquette'!K5)</f>
        <v>4</v>
      </c>
      <c r="E86" s="10">
        <f>SUM('Keith Williquette'!L5)</f>
        <v>725</v>
      </c>
      <c r="F86" s="27">
        <f>SUM('Keith Williquette'!M5)</f>
        <v>181.25</v>
      </c>
      <c r="G86" s="10">
        <f>SUM('Keith Williquette'!N5)</f>
        <v>6</v>
      </c>
      <c r="H86" s="27">
        <f>SUM('Keith Williquette'!O5)</f>
        <v>187.25</v>
      </c>
    </row>
    <row r="87" spans="1:8" x14ac:dyDescent="0.25">
      <c r="A87" s="9">
        <v>13</v>
      </c>
      <c r="B87" s="9" t="s">
        <v>48</v>
      </c>
      <c r="C87" s="43" t="s">
        <v>67</v>
      </c>
      <c r="D87" s="10">
        <f>SUM('Wanda Lantrip'!K5)</f>
        <v>4</v>
      </c>
      <c r="E87" s="10">
        <f>SUM('Wanda Lantrip'!L5)</f>
        <v>715</v>
      </c>
      <c r="F87" s="27">
        <f>SUM('Wanda Lantrip'!M5)</f>
        <v>178.75</v>
      </c>
      <c r="G87" s="10">
        <f>SUM('Wanda Lantrip'!N5)</f>
        <v>5</v>
      </c>
      <c r="H87" s="27">
        <f>SUM('Wanda Lantrip'!O5)</f>
        <v>183.75</v>
      </c>
    </row>
    <row r="88" spans="1:8" x14ac:dyDescent="0.25">
      <c r="A88" s="9">
        <v>14</v>
      </c>
      <c r="B88" s="9" t="s">
        <v>48</v>
      </c>
      <c r="C88" s="42" t="s">
        <v>126</v>
      </c>
      <c r="D88" s="10">
        <f>SUM('Chris Ruolf'!K5)</f>
        <v>4</v>
      </c>
      <c r="E88" s="10">
        <f>SUM('Chris Ruolf'!L5)</f>
        <v>717</v>
      </c>
      <c r="F88" s="27">
        <f>SUM('Chris Ruolf'!M5)</f>
        <v>179.25</v>
      </c>
      <c r="G88" s="10">
        <f>SUM('Chris Ruolf'!N5)</f>
        <v>3</v>
      </c>
      <c r="H88" s="27">
        <f>SUM('Chris Ruolf'!O5)</f>
        <v>182.25</v>
      </c>
    </row>
    <row r="89" spans="1:8" x14ac:dyDescent="0.25">
      <c r="A89" s="9">
        <v>15</v>
      </c>
      <c r="B89" s="9" t="s">
        <v>48</v>
      </c>
      <c r="C89" s="43" t="s">
        <v>80</v>
      </c>
      <c r="D89" s="10">
        <f>SUM('James Clarke'!K6)</f>
        <v>8</v>
      </c>
      <c r="E89" s="10">
        <f>SUM('James Clarke'!L6)</f>
        <v>1371</v>
      </c>
      <c r="F89" s="27">
        <f>SUM('James Clarke'!M6)</f>
        <v>171.375</v>
      </c>
      <c r="G89" s="10">
        <f>SUM('James Clarke'!N6)</f>
        <v>7</v>
      </c>
      <c r="H89" s="27">
        <f>SUM('James Clarke'!O6)</f>
        <v>178.375</v>
      </c>
    </row>
    <row r="90" spans="1:8" x14ac:dyDescent="0.25">
      <c r="A90" s="9">
        <v>16</v>
      </c>
      <c r="B90" s="9" t="s">
        <v>48</v>
      </c>
      <c r="C90" s="43" t="s">
        <v>43</v>
      </c>
      <c r="D90" s="10">
        <f>SUM('Ian Holland'!K5)</f>
        <v>4</v>
      </c>
      <c r="E90" s="10">
        <f>SUM('Ian Holland'!L5)</f>
        <v>694</v>
      </c>
      <c r="F90" s="27">
        <f>SUM('Ian Holland'!M5)</f>
        <v>173.5</v>
      </c>
      <c r="G90" s="10">
        <f>SUM('Ian Holland'!N5)</f>
        <v>4</v>
      </c>
      <c r="H90" s="27">
        <f>SUM('Ian Holland'!O5)</f>
        <v>177.5</v>
      </c>
    </row>
    <row r="91" spans="1:8" x14ac:dyDescent="0.25">
      <c r="A91" s="9">
        <v>17</v>
      </c>
      <c r="B91" s="9" t="s">
        <v>48</v>
      </c>
      <c r="C91" s="43" t="s">
        <v>81</v>
      </c>
      <c r="D91" s="10">
        <f>SUM('Rene Melendez'!K5)</f>
        <v>4</v>
      </c>
      <c r="E91" s="10">
        <f>SUM('Rene Melendez'!L5)</f>
        <v>687</v>
      </c>
      <c r="F91" s="27">
        <f>SUM('Rene Melendez'!M5)</f>
        <v>171.75</v>
      </c>
      <c r="G91" s="10">
        <f>SUM('Rene Melendez'!N5)</f>
        <v>3</v>
      </c>
      <c r="H91" s="27">
        <f>SUM('Rene Melendez'!O5)</f>
        <v>174.75</v>
      </c>
    </row>
    <row r="92" spans="1:8" x14ac:dyDescent="0.25">
      <c r="A92" s="9">
        <v>18</v>
      </c>
      <c r="B92" s="9" t="s">
        <v>48</v>
      </c>
      <c r="C92" s="43" t="s">
        <v>44</v>
      </c>
      <c r="D92" s="10">
        <f>SUM('Kenneth Sledge'!K5)</f>
        <v>4</v>
      </c>
      <c r="E92" s="10">
        <f>SUM('Kenneth Sledge'!L5)</f>
        <v>617</v>
      </c>
      <c r="F92" s="27">
        <f>SUM('Kenneth Sledge'!M5)</f>
        <v>154.25</v>
      </c>
      <c r="G92" s="10">
        <f>SUM('Kenneth Sledge'!N5)</f>
        <v>3</v>
      </c>
      <c r="H92" s="27">
        <f>SUM('Kenneth Sledge'!O5)</f>
        <v>157.25</v>
      </c>
    </row>
    <row r="93" spans="1:8" x14ac:dyDescent="0.25">
      <c r="C93" s="43"/>
      <c r="D93" s="10"/>
      <c r="E93" s="10"/>
      <c r="G93" s="10"/>
    </row>
    <row r="94" spans="1:8" x14ac:dyDescent="0.25">
      <c r="A94" s="11"/>
      <c r="B94" s="11"/>
      <c r="C94" s="47"/>
      <c r="D94" s="11"/>
      <c r="E94" s="11"/>
      <c r="F94" s="25"/>
      <c r="G94" s="11"/>
      <c r="H94" s="25"/>
    </row>
    <row r="95" spans="1:8" ht="28.5" x14ac:dyDescent="0.45">
      <c r="A95" s="11"/>
      <c r="B95" s="11"/>
      <c r="C95" s="48" t="s">
        <v>25</v>
      </c>
      <c r="D95" s="11"/>
      <c r="E95" s="11"/>
      <c r="F95" s="25"/>
      <c r="G95" s="11"/>
      <c r="H95" s="25"/>
    </row>
    <row r="96" spans="1:8" ht="18.75" x14ac:dyDescent="0.3">
      <c r="A96" s="11"/>
      <c r="B96" s="11"/>
      <c r="C96" s="47"/>
      <c r="D96" s="15" t="s">
        <v>26</v>
      </c>
      <c r="E96" s="11"/>
      <c r="F96" s="25"/>
      <c r="G96" s="11"/>
      <c r="H96" s="25"/>
    </row>
    <row r="97" spans="1:8" x14ac:dyDescent="0.25">
      <c r="A97" s="11"/>
      <c r="B97" s="11"/>
      <c r="C97" s="47"/>
      <c r="D97" s="11"/>
      <c r="E97" s="11"/>
      <c r="F97" s="25"/>
      <c r="G97" s="11"/>
      <c r="H97" s="25"/>
    </row>
    <row r="98" spans="1:8" ht="18.75" x14ac:dyDescent="0.4">
      <c r="A98" s="12" t="s">
        <v>0</v>
      </c>
      <c r="B98" s="12" t="s">
        <v>1</v>
      </c>
      <c r="C98" s="49" t="s">
        <v>2</v>
      </c>
      <c r="D98" s="12" t="s">
        <v>37</v>
      </c>
      <c r="E98" s="12" t="s">
        <v>18</v>
      </c>
      <c r="F98" s="26" t="s">
        <v>19</v>
      </c>
      <c r="G98" s="12" t="s">
        <v>14</v>
      </c>
      <c r="H98" s="26" t="s">
        <v>20</v>
      </c>
    </row>
    <row r="99" spans="1:8" x14ac:dyDescent="0.25">
      <c r="A99" s="9">
        <v>1</v>
      </c>
      <c r="B99" s="9" t="s">
        <v>47</v>
      </c>
      <c r="C99" s="43" t="s">
        <v>51</v>
      </c>
      <c r="D99" s="10">
        <f>SUM('Jerry Willeford'!K19)</f>
        <v>62</v>
      </c>
      <c r="E99" s="10">
        <f>SUM('Jerry Willeford'!L19)</f>
        <v>10944.003000000001</v>
      </c>
      <c r="F99" s="27">
        <f>SUM('Jerry Willeford'!M19)</f>
        <v>176.51617741935485</v>
      </c>
      <c r="G99" s="10">
        <f>SUM('Jerry Willeford'!N19)</f>
        <v>144</v>
      </c>
      <c r="H99" s="27">
        <f>SUM('Jerry Willeford'!O19)</f>
        <v>320.51617741935485</v>
      </c>
    </row>
    <row r="100" spans="1:8" x14ac:dyDescent="0.25">
      <c r="A100" s="9">
        <v>2</v>
      </c>
      <c r="B100" s="9" t="s">
        <v>47</v>
      </c>
      <c r="C100" s="43" t="s">
        <v>49</v>
      </c>
      <c r="D100" s="10">
        <f>SUM('Tony Carruth'!K16)</f>
        <v>50</v>
      </c>
      <c r="E100" s="10">
        <f>SUM('Tony Carruth'!L16)</f>
        <v>8679.0040000000008</v>
      </c>
      <c r="F100" s="27">
        <f>SUM('Tony Carruth'!M16)</f>
        <v>173.58008000000001</v>
      </c>
      <c r="G100" s="10">
        <f>SUM('Tony Carruth'!N16)</f>
        <v>88</v>
      </c>
      <c r="H100" s="27">
        <f>SUM('Tony Carruth'!O16)</f>
        <v>261.58008000000001</v>
      </c>
    </row>
    <row r="101" spans="1:8" x14ac:dyDescent="0.25">
      <c r="A101" s="9">
        <v>3</v>
      </c>
      <c r="B101" s="9" t="s">
        <v>47</v>
      </c>
      <c r="C101" s="43" t="s">
        <v>80</v>
      </c>
      <c r="D101" s="10">
        <f>SUM('James Clarke'!K18)</f>
        <v>24</v>
      </c>
      <c r="E101" s="10">
        <f>SUM('James Clarke'!L18)</f>
        <v>4122</v>
      </c>
      <c r="F101" s="27">
        <f>SUM('James Clarke'!M18)</f>
        <v>171.75</v>
      </c>
      <c r="G101" s="10">
        <f>SUM('James Clarke'!N18)</f>
        <v>33</v>
      </c>
      <c r="H101" s="27">
        <f>SUM('James Clarke'!O18)</f>
        <v>204.75</v>
      </c>
    </row>
    <row r="102" spans="1:8" x14ac:dyDescent="0.25">
      <c r="A102" s="9">
        <v>4</v>
      </c>
      <c r="B102" s="9" t="s">
        <v>47</v>
      </c>
      <c r="C102" s="43" t="s">
        <v>50</v>
      </c>
      <c r="D102" s="10">
        <f>SUM('Howard Wilson'!K9)</f>
        <v>20</v>
      </c>
      <c r="E102" s="10">
        <f>SUM('Howard Wilson'!L9)</f>
        <v>3424</v>
      </c>
      <c r="F102" s="27">
        <f>SUM('Howard Wilson'!M9)</f>
        <v>171.2</v>
      </c>
      <c r="G102" s="10">
        <f>SUM('Howard Wilson'!N9)</f>
        <v>22</v>
      </c>
      <c r="H102" s="27">
        <f>SUM('Howard Wilson'!O9)</f>
        <v>193.2</v>
      </c>
    </row>
    <row r="103" spans="1:8" x14ac:dyDescent="0.25">
      <c r="A103" s="9">
        <v>5</v>
      </c>
      <c r="B103" s="9" t="s">
        <v>47</v>
      </c>
      <c r="C103" s="43" t="s">
        <v>53</v>
      </c>
      <c r="D103" s="10">
        <f>SUM('Harry Trainer'!K11)</f>
        <v>28</v>
      </c>
      <c r="E103" s="10">
        <f>SUM('Harry Trainer'!L11)</f>
        <v>4565</v>
      </c>
      <c r="F103" s="27">
        <f>SUM('Harry Trainer'!M11)</f>
        <v>163.03571428571428</v>
      </c>
      <c r="G103" s="10">
        <f>SUM('Harry Trainer'!N11)</f>
        <v>27</v>
      </c>
      <c r="H103" s="27">
        <f>SUM('Harry Trainer'!O11)</f>
        <v>190.03571428571428</v>
      </c>
    </row>
    <row r="104" spans="1:8" x14ac:dyDescent="0.25">
      <c r="A104" s="51"/>
      <c r="B104" s="51"/>
      <c r="C104" s="52"/>
      <c r="D104" s="53"/>
      <c r="E104" s="53"/>
      <c r="F104" s="54"/>
      <c r="G104" s="53"/>
      <c r="H104" s="54"/>
    </row>
    <row r="105" spans="1:8" x14ac:dyDescent="0.25">
      <c r="A105" s="9">
        <v>6</v>
      </c>
      <c r="B105" s="9" t="s">
        <v>47</v>
      </c>
      <c r="C105" s="43" t="s">
        <v>83</v>
      </c>
      <c r="D105" s="10">
        <f>SUM('Brian Vincent'!K7)</f>
        <v>12</v>
      </c>
      <c r="E105" s="10">
        <f>SUM('Brian Vincent'!L7)</f>
        <v>2214</v>
      </c>
      <c r="F105" s="27">
        <f>SUM('Brian Vincent'!M7)</f>
        <v>184.5</v>
      </c>
      <c r="G105" s="10">
        <f>SUM('Brian Vincent'!N7)</f>
        <v>32</v>
      </c>
      <c r="H105" s="27">
        <f>SUM('Brian Vincent'!O7)</f>
        <v>216.5</v>
      </c>
    </row>
    <row r="106" spans="1:8" x14ac:dyDescent="0.25">
      <c r="A106" s="9">
        <v>7</v>
      </c>
      <c r="B106" s="9" t="s">
        <v>47</v>
      </c>
      <c r="C106" s="43" t="s">
        <v>91</v>
      </c>
      <c r="D106" s="10">
        <f>SUM('David Russell'!K6)</f>
        <v>8</v>
      </c>
      <c r="E106" s="10">
        <f>SUM('David Russell'!L6)</f>
        <v>1433</v>
      </c>
      <c r="F106" s="27">
        <f>SUM('David Russell'!M6)</f>
        <v>179.125</v>
      </c>
      <c r="G106" s="10">
        <f>SUM('David Russell'!N6)</f>
        <v>16</v>
      </c>
      <c r="H106" s="27">
        <f>SUM('David Russell'!O6)</f>
        <v>195.125</v>
      </c>
    </row>
    <row r="107" spans="1:8" x14ac:dyDescent="0.25">
      <c r="A107" s="9">
        <v>8</v>
      </c>
      <c r="B107" s="9" t="s">
        <v>47</v>
      </c>
      <c r="C107" s="43" t="s">
        <v>46</v>
      </c>
      <c r="D107" s="10">
        <f>SUM('David Strother'!K25)</f>
        <v>4</v>
      </c>
      <c r="E107" s="10">
        <f>SUM('David Strother'!L25)</f>
        <v>707</v>
      </c>
      <c r="F107" s="27">
        <f>SUM('David Strother'!M25)</f>
        <v>176.75</v>
      </c>
      <c r="G107" s="10">
        <f>SUM('David Strother'!N25)</f>
        <v>8</v>
      </c>
      <c r="H107" s="27">
        <f>SUM('David Strother'!O25)</f>
        <v>184.75</v>
      </c>
    </row>
    <row r="108" spans="1:8" x14ac:dyDescent="0.25">
      <c r="A108" s="9">
        <v>9</v>
      </c>
      <c r="B108" s="9" t="s">
        <v>47</v>
      </c>
      <c r="C108" s="43" t="s">
        <v>84</v>
      </c>
      <c r="D108" s="10">
        <f>SUM('Fred Jamison'!K6)</f>
        <v>8</v>
      </c>
      <c r="E108" s="10">
        <f>SUM('Fred Jamison'!L6)</f>
        <v>1401</v>
      </c>
      <c r="F108" s="27">
        <f>SUM('Fred Jamison'!M6)</f>
        <v>175.125</v>
      </c>
      <c r="G108" s="10">
        <f>SUM('Fred Jamison'!N6)</f>
        <v>6</v>
      </c>
      <c r="H108" s="27">
        <f>SUM('Fred Jamison'!O6)</f>
        <v>181.125</v>
      </c>
    </row>
    <row r="109" spans="1:8" x14ac:dyDescent="0.25">
      <c r="A109" s="9">
        <v>10</v>
      </c>
      <c r="B109" s="9" t="s">
        <v>47</v>
      </c>
      <c r="C109" s="43" t="s">
        <v>101</v>
      </c>
      <c r="D109" s="10">
        <f>SUM('John Pormann'!K5)</f>
        <v>4</v>
      </c>
      <c r="E109" s="10">
        <f>SUM('John Pormann'!L5)</f>
        <v>671</v>
      </c>
      <c r="F109" s="27">
        <f>SUM('John Pormann'!M5)</f>
        <v>167.75</v>
      </c>
      <c r="G109" s="10">
        <f>SUM('John Pormann'!N5)</f>
        <v>2</v>
      </c>
      <c r="H109" s="27">
        <f>SUM('John Pormann'!O5)</f>
        <v>169.75</v>
      </c>
    </row>
    <row r="110" spans="1:8" x14ac:dyDescent="0.25">
      <c r="A110" s="9">
        <v>11</v>
      </c>
      <c r="B110" s="9" t="s">
        <v>47</v>
      </c>
      <c r="C110" s="43" t="s">
        <v>105</v>
      </c>
      <c r="D110" s="10">
        <f>SUM('Carolyn Wilson'!K5)</f>
        <v>4</v>
      </c>
      <c r="E110" s="10">
        <f>SUM('Carolyn Wilson'!L5)</f>
        <v>668</v>
      </c>
      <c r="F110" s="27">
        <f>SUM('Carolyn Wilson'!M5)</f>
        <v>167</v>
      </c>
      <c r="G110" s="10">
        <f>SUM('Carolyn Wilson'!N5)</f>
        <v>2</v>
      </c>
      <c r="H110" s="27">
        <f>SUM('Carolyn Wilson'!O5)</f>
        <v>169</v>
      </c>
    </row>
    <row r="111" spans="1:8" x14ac:dyDescent="0.25">
      <c r="A111" s="9">
        <v>12</v>
      </c>
      <c r="B111" s="9" t="s">
        <v>47</v>
      </c>
      <c r="C111" s="43" t="s">
        <v>94</v>
      </c>
      <c r="D111" s="10">
        <f>SUM('Jay Griffin'!K6)</f>
        <v>10</v>
      </c>
      <c r="E111" s="10">
        <f>SUM('Jay Griffin'!L6)</f>
        <v>1578</v>
      </c>
      <c r="F111" s="27">
        <f>SUM('Jay Griffin'!M6)</f>
        <v>157.80000000000001</v>
      </c>
      <c r="G111" s="10">
        <f>SUM('Jay Griffin'!N6)</f>
        <v>8</v>
      </c>
      <c r="H111" s="27">
        <f>SUM('Jay Griffin'!O6)</f>
        <v>165.8</v>
      </c>
    </row>
    <row r="112" spans="1:8" x14ac:dyDescent="0.25">
      <c r="A112" s="9">
        <v>13</v>
      </c>
      <c r="B112" s="9" t="s">
        <v>47</v>
      </c>
      <c r="C112" s="43" t="s">
        <v>52</v>
      </c>
      <c r="D112" s="10">
        <f>SUM('Audrey Holland'!K5)</f>
        <v>4</v>
      </c>
      <c r="E112" s="10">
        <f>SUM('Audrey Holland'!L5)</f>
        <v>646</v>
      </c>
      <c r="F112" s="27">
        <f>SUM('Audrey Holland'!M5)</f>
        <v>161.5</v>
      </c>
      <c r="G112" s="10">
        <f>SUM('Audrey Holland'!N5)</f>
        <v>2</v>
      </c>
      <c r="H112" s="27">
        <f>SUM('Audrey Holland'!O5)</f>
        <v>163.5</v>
      </c>
    </row>
    <row r="113" spans="1:8" x14ac:dyDescent="0.25">
      <c r="A113" s="9">
        <v>14</v>
      </c>
      <c r="B113" s="9" t="s">
        <v>47</v>
      </c>
      <c r="C113" s="43" t="s">
        <v>68</v>
      </c>
      <c r="D113" s="10">
        <f>SUM('Pat Stewart'!K6)</f>
        <v>8</v>
      </c>
      <c r="E113" s="10">
        <f>SUM('Pat Stewart'!L6)</f>
        <v>1198</v>
      </c>
      <c r="F113" s="27">
        <f>SUM('Pat Stewart'!M6)</f>
        <v>149.75</v>
      </c>
      <c r="G113" s="10">
        <f>SUM('Pat Stewart'!N6)</f>
        <v>10</v>
      </c>
      <c r="H113" s="27">
        <f>SUM('Pat Stewart'!O6)</f>
        <v>159.75</v>
      </c>
    </row>
    <row r="114" spans="1:8" x14ac:dyDescent="0.25">
      <c r="A114" s="9">
        <v>15</v>
      </c>
      <c r="B114" s="9" t="s">
        <v>47</v>
      </c>
      <c r="C114" s="43" t="s">
        <v>124</v>
      </c>
      <c r="D114" s="10">
        <f>SUM('Mike Hanley'!K6)</f>
        <v>10</v>
      </c>
      <c r="E114" s="10">
        <f>SUM('Mike Hanley'!L6)</f>
        <v>1314</v>
      </c>
      <c r="F114" s="27">
        <f>SUM('Mike Hanley'!M6)</f>
        <v>131.4</v>
      </c>
      <c r="G114" s="10">
        <f>SUM('Mike Hanley'!N6)</f>
        <v>6</v>
      </c>
      <c r="H114" s="27">
        <f>SUM('Mike Hanley'!O6)</f>
        <v>137.4</v>
      </c>
    </row>
  </sheetData>
  <sortState xmlns:xlrd2="http://schemas.microsoft.com/office/spreadsheetml/2017/richdata2" ref="C105:H114">
    <sortCondition descending="1" ref="H99:H114"/>
  </sortState>
  <hyperlinks>
    <hyperlink ref="C16" location="'Mark Self'!A1" display="Mark Self" xr:uid="{252CED0D-C367-448F-AB70-23B1A86834FF}"/>
    <hyperlink ref="C18" location="'Tracy Self'!A1" display="Tracy Self" xr:uid="{D5D856E2-65EA-4214-9AA6-465AFC720C9E}"/>
    <hyperlink ref="C27" location="'Simon Milov'!A1" display="Simon Milov" xr:uid="{24A6C988-30CA-43A5-A663-843FE08A1A2D}"/>
    <hyperlink ref="C19" location="'Joe David'!A1" display="Joe David" xr:uid="{3B3D7AFF-B40B-4885-9764-47277297411B}"/>
    <hyperlink ref="C29" location="'Gerry Rodriguez'!A1" display="Gerry Rodriguez" xr:uid="{A051CD85-6254-4D9A-8193-56447CF761BB}"/>
    <hyperlink ref="C52" location="'Bert Farias'!A1" display="Bert Farias" xr:uid="{0EC921C0-D359-4D70-A580-B3F831DC33B4}"/>
    <hyperlink ref="C55" location="'Dina Tunberg'!A1" display="Dina Turnberg" xr:uid="{3DF32D55-3C3A-4B23-81D3-33818FF66075}"/>
    <hyperlink ref="C66" location="'Steven Shimotsu'!A1" display="Steven Shimotsu" xr:uid="{07113035-1D0B-4371-8221-CF0FDF060F0A}"/>
    <hyperlink ref="C7" location="'Ron Herring'!A1" display="Ron Herring" xr:uid="{5952DA6A-E3D2-4E7E-8DA8-2BED678F9533}"/>
    <hyperlink ref="C12" location="'Tom Cunningham'!A1" display="Tom Cunningham" xr:uid="{6645782F-870E-4807-951C-1B14DB73F0F9}"/>
    <hyperlink ref="C10" location="'Jim Swaringin'!A1" display="Jim Swaringin" xr:uid="{B0365329-7FE5-4EEF-A586-169C66777935}"/>
    <hyperlink ref="C37" location="'Zachary Turner'!A1" display="Zachary Turner" xr:uid="{BA86F49D-CA9C-4EE1-8AE1-BA7B4F222454}"/>
    <hyperlink ref="C48" location="'JJ Griffin'!A1" display="JJ Griffin" xr:uid="{1AC60046-EE3C-4B19-BFB7-B6083930248C}"/>
    <hyperlink ref="C46" location="'David Strother'!A1" display="David Strother" xr:uid="{0ADDD267-E0EF-4DD2-A1BF-94B57F76F1A0}"/>
    <hyperlink ref="C75" location="'Darren Krumweide'!A1" display="Darren Krumweide" xr:uid="{A945D852-BD89-488F-A489-CC020D98568C}"/>
    <hyperlink ref="C90" location="'Ian Holland'!A1" display="Ian Holland" xr:uid="{D69FA021-CC33-4C59-BD98-84412CDF7B34}"/>
    <hyperlink ref="C92" location="'Kenneth Sledge'!A1" display="Kenneth Sledge" xr:uid="{0D59A416-EE48-4B2C-AD08-40DD15C0A631}"/>
    <hyperlink ref="C100" location="'Tony Carruth'!A1" display="Tony Carruth" xr:uid="{D51366F4-C2BB-4E1B-AC58-01F3F1C3F3C2}"/>
    <hyperlink ref="C102" location="'Howard Wilson'!A1" display="Howard Wilson" xr:uid="{21A24B17-E29D-48D1-A6D6-0C28054DAC51}"/>
    <hyperlink ref="C99" location="'Jerry Willeford'!A1" display="Jerry Willeford" xr:uid="{051C788F-104C-4E5D-8332-20BBAA925F4E}"/>
    <hyperlink ref="C112" location="'Audrey Holland'!A1" display="Audrey Holland" xr:uid="{B825A518-A69A-428F-8E11-9FC6CB2C171B}"/>
    <hyperlink ref="C103" location="'Harry Trainer'!A1" display="Harry Trainer" xr:uid="{94A28B9C-2CE4-4310-A85F-EF282FC219AD}"/>
    <hyperlink ref="C44" location="'Paul Dyer'!A1" display="Paul Dyer" xr:uid="{9DEBEA65-609E-445B-B300-C13CD3922C8E}"/>
    <hyperlink ref="C22" location="'Bonnie Fogg'!A1" display="Bonnie Fogg" xr:uid="{D4D122E5-E91E-4B78-B4EA-060623A862DE}"/>
    <hyperlink ref="C24" location="'Jim davis'!A1" display="Jim Davis" xr:uid="{1A0F2857-AA9E-44EE-9D7A-259ADC5D0D4E}"/>
    <hyperlink ref="C30" location="'Zach Scurlock'!A1" display="Zach Scurlock" xr:uid="{5AB98C95-3112-4E19-9266-CBC9EBCE384B}"/>
    <hyperlink ref="C31" location="'Randy Lantrip'!A1" display="Randy Lantrip" xr:uid="{06C9CA8A-7A09-42A6-ACDB-7E81CE745D65}"/>
    <hyperlink ref="C32" location="'Marc Young'!A1" display="Marc Young" xr:uid="{F6712F04-3CD6-49D3-B522-5C073AE36480}"/>
    <hyperlink ref="C87" location="'Wanda Lantrip'!A1" display="Wanda Lantrip" xr:uid="{C6830753-D169-4E5A-85D5-2809AF444F03}"/>
    <hyperlink ref="C113" location="'Pat Stewart'!A1" display="Pat Stewart" xr:uid="{5C37A7D4-E966-455B-A62F-A8AFAF5671E3}"/>
    <hyperlink ref="C8" location="'Bill Middlebrook'!A1" display="Bill Middlebrook" xr:uid="{B1E2E2C4-A505-42A4-8322-1844E12A9F61}"/>
    <hyperlink ref="C49" location="'Kenneth Sledge'!A1" display="Kenneth Sledge" xr:uid="{037C5C39-4C1C-4179-B799-39FC984DFA04}"/>
    <hyperlink ref="C11" location="'Joe Chacon'!A1" display="Joe Chacon" xr:uid="{CDE59A9E-0B93-4BEA-8A2A-D2B1E0B46EF9}"/>
    <hyperlink ref="C6" location="'Josie Hensler'!A1" display="Josie Hensler" xr:uid="{D58CAD79-0500-4F52-96A8-FB20DA448DDB}"/>
    <hyperlink ref="C51" location="'James Braddy'!A1" display="James Braddy" xr:uid="{A0D46100-7F19-47A1-AF02-400693716DF5}"/>
    <hyperlink ref="C45" location="'Claudia Escoto'!A1" display="Claudia Escoto" xr:uid="{E923DF5C-B8A4-40B9-AE15-1156ADF7A01B}"/>
    <hyperlink ref="C80" location="'Wayne Argence'!A1" display="Wayne Argence" xr:uid="{65B6B219-9321-49A8-9AD0-43D7FF9D5DFD}"/>
    <hyperlink ref="C76" location="'Lisa Chacon'!A1" display="Lisa Chacon" xr:uid="{6BB0EB85-D0B0-47D6-A9C1-DB9B893C44BA}"/>
    <hyperlink ref="C89" location="'James Clarke'!A1" display="James Clarke" xr:uid="{B5D50DA5-5D72-43B7-8681-F946A34AD8BF}"/>
    <hyperlink ref="C91" location="'Rene Melendez'!A1" display="Rene Melendez" xr:uid="{134F944C-4EA1-4829-8BCF-1D28ACBEB470}"/>
    <hyperlink ref="C105" location="'Brian Vincent'!A1" display="Brian Vincent" xr:uid="{F7817255-60A4-4D2B-9453-80BBAF561C73}"/>
    <hyperlink ref="C108" location="'Fred Jamison'!A1" display="Fred Jamison" xr:uid="{D706BC8B-ABC8-4719-8085-1FBE00852E66}"/>
    <hyperlink ref="C14" location="'Jerry Hensler'!A1" display="Jerry Hensler" xr:uid="{3E7DE0FC-079D-4036-A9E7-12D7B748A180}"/>
    <hyperlink ref="C9" location="'Evelio McDonald'!A1" display="Evelio McDonald" xr:uid="{7D6CBDAB-81F9-4955-ACCB-F182D16C05DA}"/>
    <hyperlink ref="C78" location="'Les Williams'!A1" display="Les Williams" xr:uid="{D6860ADE-79E7-4D84-AEF5-3654E0D545FC}"/>
    <hyperlink ref="C81" location="'Evelio McDonald'!A1" display="Evelio McDonald" xr:uid="{9B39996E-E649-47DA-8CAE-DD6DE9D81D76}"/>
    <hyperlink ref="C17" location="'James Braddy'!A1" display="James Braddy" xr:uid="{519131D4-ABC9-40DD-984D-E335F439EB9F}"/>
    <hyperlink ref="C101" location="'James Clarke'!A1" display="James Clarke" xr:uid="{6E747F75-A52A-417C-BD76-9BCDBF11357E}"/>
    <hyperlink ref="C106" location="'David Russell'!A1" display="David Russell" xr:uid="{9F3B00DA-57FC-4485-BA97-FE7B09364A6F}"/>
    <hyperlink ref="C47" location="'Jim Stewart'!A1" display="Jim Stewart" xr:uid="{54CDF057-4C74-4BF2-AA26-840FDFE7E93C}"/>
    <hyperlink ref="C111" location="'Jay Griffin'!A1" display="Jay Griffin" xr:uid="{8E3F6C06-90C0-4A69-8141-5FBE87519A15}"/>
    <hyperlink ref="C79" location="'Joe Chacon'!A1" display="Joe Chacon" xr:uid="{6E08285C-73E8-47E0-A5DA-921F4C0AD50A}"/>
    <hyperlink ref="C74" location="'Mark Demarest'!A1" display="Mark Demarest" xr:uid="{31A4D92E-FB4D-48CA-A23D-5EAAA90F1C64}"/>
    <hyperlink ref="C82" location="'Allen Taylor'!A1" display="Allen Taylor" xr:uid="{A0EDBF83-0512-439C-9FF7-6A2FCACE973D}"/>
    <hyperlink ref="C57" location="'Jose Yanez'!A1" display="Jose Yanez" xr:uid="{0EBEAA7F-27CA-4AB6-A924-29113394C1D9}"/>
    <hyperlink ref="C86" location="'Keith Williquette'!A1" display="Keith Williquette" xr:uid="{03D8A9B4-34D9-4CE6-A553-17951F39FD84}"/>
    <hyperlink ref="C83" location="'Joe David'!A1" display="Joe David" xr:uid="{622612A2-F834-4481-A8A2-0D69BDA5FDFD}"/>
    <hyperlink ref="C23" location="'Joe Shahan'!A1" display="Joe Shahan" xr:uid="{2126846A-7426-4E0E-A141-78181A4E6D49}"/>
    <hyperlink ref="C109" location="'John Pormann'!A1" display="John Porman" xr:uid="{7DF69614-1A13-42F5-AFE5-6F81E4D152D8}"/>
    <hyperlink ref="C25" location="'Rene Melendez'!A1" display="Rene Melendez" xr:uid="{0D07700D-B719-467B-B70E-A54B459BDA41}"/>
    <hyperlink ref="C34" location="'Kirby Dahl'!A1" display="Kirby Dahl" xr:uid="{13882A9F-5068-4E63-A08F-B626AA4228CF}"/>
    <hyperlink ref="C67" location="'Dustin Wilson'!A1" display="Dustin Wilson" xr:uid="{3C7146D5-93EB-4999-8577-1BE740EFDE97}"/>
    <hyperlink ref="C110" location="'Carolyn Wilson'!A1" display="Carolyn Wilson" xr:uid="{62AE4E9D-3655-4401-B946-0CCB3DAA79CA}"/>
    <hyperlink ref="C53" location="'Kris Cadena'!A1" display="Kris Cadena" xr:uid="{F356B7CC-93E7-4BA4-A527-A1737DC0EF2A}"/>
    <hyperlink ref="C58" location="'Holand Perez'!A1" display="Holden Perez" xr:uid="{6088F254-A5D6-4897-9459-5CC242FF56CD}"/>
    <hyperlink ref="C56" location="'Samantha Holland'!A1" display="Samantha Holland" xr:uid="{DB72F7DC-2E8E-4290-AC1F-31ECB3A75FBE}"/>
    <hyperlink ref="C61" location="'Joe Yanez'!A1" display="Joe Yanez" xr:uid="{3D57583A-7E59-40D1-86F2-A1C7CF0F2AE0}"/>
    <hyperlink ref="C21" location="'Fred Jamison'!A1" display="Fred Jamison" xr:uid="{656E62A2-C557-4167-9514-A099E0F72062}"/>
    <hyperlink ref="C28" location="'Hubert Kelsheimer'!A1" display="Hubert Kelsheimer" xr:uid="{D4F5C080-1675-4285-8BF5-3269284EAB71}"/>
    <hyperlink ref="C36" location="'Daniel Dumitru'!A1" display="Daniel Dumitru" xr:uid="{832B2FEF-30FD-4D59-B88B-4B82F59DD1BF}"/>
    <hyperlink ref="C20" location="'Bobby Williams'!A1" display="Bobby Williams" xr:uid="{161821E1-CBD6-446F-A6D9-54A2B213B0C7}"/>
    <hyperlink ref="C60" location="'Jason Chegwidden'!A1" display="Jason Chegwidden" xr:uid="{CEE72CB5-ECED-43AC-966B-87F070417124}"/>
    <hyperlink ref="C63" location="'Micheal Jordon'!A1" display="Michael Jordon" xr:uid="{7889733A-1432-4228-88B1-AE1BFA581C5C}"/>
    <hyperlink ref="C85" location="'Tom Cunningham'!A1" display="Tom Cunningham" xr:uid="{F243924D-E3E2-440B-916A-A48A7C462F13}"/>
    <hyperlink ref="C15" location="'Les Williams'!A1" display="Les Williams" xr:uid="{87D1FBEE-3C4E-458B-924A-C02E498FB454}"/>
    <hyperlink ref="C33" location="'Daniel Henry'!A1" display="Daniel Henry" xr:uid="{48807BC8-F84B-4CDD-8831-DC426BD96593}"/>
    <hyperlink ref="C35" location="'Ricky Kyker'!A1" display="Ricky Kyker" xr:uid="{74F53589-C299-4369-9EA5-F5C59B654FBD}"/>
    <hyperlink ref="C54" location="'Ken Osmond'!A1" display="Ken Osmond" xr:uid="{47AAB2A4-3F70-49A1-AD54-EAFF58AB2A83}"/>
    <hyperlink ref="C62" location="'Gary Hicks'!A1" display="Gary Hicks" xr:uid="{000F91BD-BB46-4A5A-8486-99A445C6AD6E}"/>
    <hyperlink ref="C64" location="'Don Christensen'!A1" display="Don Christensen" xr:uid="{502287D7-015B-4D16-96E2-D181DD1AD202}"/>
    <hyperlink ref="C114" location="'Mike Hanley'!A1" display="Mike Hanley" xr:uid="{0B76A9F2-EF49-4AC5-9085-C0A6BED0AB1D}"/>
    <hyperlink ref="C59" location="'Hubert Kelsheimer'!A1" display="Hubert Kelsheimer" xr:uid="{876194B0-5CD6-4815-BB10-D8DBF24950C3}"/>
    <hyperlink ref="C84" location="'Bill Middlebrook'!A1" display="Bill Middlebrook" xr:uid="{ED25496E-4D5A-4E51-80DA-0E5D2A75C942}"/>
    <hyperlink ref="C107" location="'David Strother'!A1" display="David Strother" xr:uid="{919B4BE4-6559-46C5-84C4-524D7A4079D0}"/>
    <hyperlink ref="C88" location="'Chris Ruolf'!A1" display="Chris Ruolf" xr:uid="{0399F9A0-820D-4C98-9A92-5ECCC1768F70}"/>
    <hyperlink ref="C26" location="'Chris Ruolf'!A1" display="Chris Ruolf" xr:uid="{22A24F3A-E16F-48F9-8E1F-49656F78E49A}"/>
    <hyperlink ref="C65" location="'David Lewis'!A1" display="David Lewis" xr:uid="{25A39099-1200-405E-A55C-F03927681C4A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68DA-25E1-42D5-983F-B77E5B745A12}">
  <dimension ref="A1:Q15"/>
  <sheetViews>
    <sheetView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48</v>
      </c>
      <c r="B2" s="17" t="s">
        <v>127</v>
      </c>
      <c r="C2" s="18">
        <v>44089</v>
      </c>
      <c r="D2" s="19" t="s">
        <v>75</v>
      </c>
      <c r="E2" s="20">
        <v>183</v>
      </c>
      <c r="F2" s="20">
        <v>186</v>
      </c>
      <c r="G2" s="20">
        <v>188</v>
      </c>
      <c r="H2" s="20">
        <v>160</v>
      </c>
      <c r="I2" s="20"/>
      <c r="J2" s="20"/>
      <c r="K2" s="28">
        <v>4</v>
      </c>
      <c r="L2" s="28">
        <v>717</v>
      </c>
      <c r="M2" s="29">
        <v>179.25</v>
      </c>
      <c r="N2" s="30">
        <v>3</v>
      </c>
      <c r="O2" s="31">
        <v>182.25</v>
      </c>
    </row>
    <row r="5" spans="1:17" x14ac:dyDescent="0.25">
      <c r="K5" s="8">
        <f>SUM(K2:K4)</f>
        <v>4</v>
      </c>
      <c r="L5" s="8">
        <f>SUM(L2:L4)</f>
        <v>717</v>
      </c>
      <c r="M5" s="7">
        <f>SUM(L5/K5)</f>
        <v>179.25</v>
      </c>
      <c r="N5" s="8">
        <f>SUM(N2:N4)</f>
        <v>3</v>
      </c>
      <c r="O5" s="14">
        <f>SUM(M5+N5)</f>
        <v>182.25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6" t="s">
        <v>60</v>
      </c>
      <c r="B12" s="17" t="s">
        <v>127</v>
      </c>
      <c r="C12" s="18">
        <v>44093</v>
      </c>
      <c r="D12" s="19" t="s">
        <v>75</v>
      </c>
      <c r="E12" s="20">
        <v>188</v>
      </c>
      <c r="F12" s="20">
        <v>193</v>
      </c>
      <c r="G12" s="20">
        <v>186</v>
      </c>
      <c r="H12" s="20">
        <v>187</v>
      </c>
      <c r="I12" s="20"/>
      <c r="J12" s="20"/>
      <c r="K12" s="28">
        <v>4</v>
      </c>
      <c r="L12" s="28">
        <v>754</v>
      </c>
      <c r="M12" s="29">
        <v>188.5</v>
      </c>
      <c r="N12" s="30">
        <v>3</v>
      </c>
      <c r="O12" s="31">
        <v>191.5</v>
      </c>
    </row>
    <row r="15" spans="1:17" x14ac:dyDescent="0.25">
      <c r="K15" s="8">
        <f>SUM(K12:K14)</f>
        <v>4</v>
      </c>
      <c r="L15" s="8">
        <f>SUM(L12:L14)</f>
        <v>754</v>
      </c>
      <c r="M15" s="7">
        <f>SUM(L15/K15)</f>
        <v>188.5</v>
      </c>
      <c r="N15" s="8">
        <f>SUM(N12:N14)</f>
        <v>3</v>
      </c>
      <c r="O15" s="14">
        <f>SUM(M15+N15)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E2:J2 B2:C2" name="Range1_4_10_1"/>
    <protectedRange algorithmName="SHA-512" hashValue="ON39YdpmFHfN9f47KpiRvqrKx0V9+erV1CNkpWzYhW/Qyc6aT8rEyCrvauWSYGZK2ia3o7vd3akF07acHAFpOA==" saltValue="yVW9XmDwTqEnmpSGai0KYg==" spinCount="100000" sqref="D2" name="Range1_1_2_3_1"/>
    <protectedRange algorithmName="SHA-512" hashValue="ON39YdpmFHfN9f47KpiRvqrKx0V9+erV1CNkpWzYhW/Qyc6aT8rEyCrvauWSYGZK2ia3o7vd3akF07acHAFpOA==" saltValue="yVW9XmDwTqEnmpSGai0KYg==" spinCount="100000" sqref="I12:J12 B12:C12" name="Range1_8_1"/>
    <protectedRange algorithmName="SHA-512" hashValue="ON39YdpmFHfN9f47KpiRvqrKx0V9+erV1CNkpWzYhW/Qyc6aT8rEyCrvauWSYGZK2ia3o7vd3akF07acHAFpOA==" saltValue="yVW9XmDwTqEnmpSGai0KYg==" spinCount="100000" sqref="D12" name="Range1_1_7_1"/>
    <protectedRange algorithmName="SHA-512" hashValue="ON39YdpmFHfN9f47KpiRvqrKx0V9+erV1CNkpWzYhW/Qyc6aT8rEyCrvauWSYGZK2ia3o7vd3akF07acHAFpOA==" saltValue="yVW9XmDwTqEnmpSGai0KYg==" spinCount="100000" sqref="E12:H12" name="Range1_3_1_1"/>
  </protectedRanges>
  <conditionalFormatting sqref="E2">
    <cfRule type="top10" dxfId="1649" priority="18" rank="1"/>
  </conditionalFormatting>
  <conditionalFormatting sqref="F2">
    <cfRule type="top10" dxfId="1648" priority="17" rank="1"/>
  </conditionalFormatting>
  <conditionalFormatting sqref="G2">
    <cfRule type="top10" dxfId="1647" priority="16" rank="1"/>
  </conditionalFormatting>
  <conditionalFormatting sqref="H2">
    <cfRule type="top10" dxfId="1646" priority="15" rank="1"/>
  </conditionalFormatting>
  <conditionalFormatting sqref="I2">
    <cfRule type="top10" dxfId="1645" priority="14" rank="1"/>
  </conditionalFormatting>
  <conditionalFormatting sqref="J2">
    <cfRule type="top10" dxfId="1644" priority="13" rank="1"/>
  </conditionalFormatting>
  <conditionalFormatting sqref="E12">
    <cfRule type="top10" dxfId="1643" priority="6" rank="1"/>
  </conditionalFormatting>
  <conditionalFormatting sqref="F12">
    <cfRule type="top10" dxfId="1642" priority="5" rank="1"/>
  </conditionalFormatting>
  <conditionalFormatting sqref="G12">
    <cfRule type="top10" dxfId="1641" priority="4" rank="1"/>
  </conditionalFormatting>
  <conditionalFormatting sqref="H12">
    <cfRule type="top10" dxfId="1640" priority="3" rank="1"/>
  </conditionalFormatting>
  <conditionalFormatting sqref="I12">
    <cfRule type="top10" dxfId="1639" priority="1" rank="1"/>
  </conditionalFormatting>
  <conditionalFormatting sqref="J12">
    <cfRule type="top10" dxfId="1638" priority="2" rank="1"/>
  </conditionalFormatting>
  <hyperlinks>
    <hyperlink ref="Q1" location="'Texas  2020 Ranking'!A1" display="Back to Ranking" xr:uid="{BBA6899E-FB79-438D-A407-18E34F1F9E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15BEAA-6B08-47C0-85A0-E64F28F513AC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9DED5-A334-4B14-95E8-3DA51E831932}"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77</v>
      </c>
      <c r="C2" s="18">
        <v>43907</v>
      </c>
      <c r="D2" s="19" t="s">
        <v>75</v>
      </c>
      <c r="E2" s="20">
        <v>164</v>
      </c>
      <c r="F2" s="20">
        <v>182</v>
      </c>
      <c r="G2" s="20">
        <v>187</v>
      </c>
      <c r="H2" s="20">
        <v>182</v>
      </c>
      <c r="I2" s="20"/>
      <c r="J2" s="20"/>
      <c r="K2" s="28">
        <v>4</v>
      </c>
      <c r="L2" s="28">
        <v>715</v>
      </c>
      <c r="M2" s="29">
        <v>178.75</v>
      </c>
      <c r="N2" s="30">
        <v>4</v>
      </c>
      <c r="O2" s="31">
        <v>182.75</v>
      </c>
    </row>
    <row r="3" spans="1:17" x14ac:dyDescent="0.25">
      <c r="A3" s="46" t="s">
        <v>71</v>
      </c>
      <c r="B3" s="17" t="s">
        <v>77</v>
      </c>
      <c r="C3" s="18">
        <v>43942</v>
      </c>
      <c r="D3" s="19" t="s">
        <v>86</v>
      </c>
      <c r="E3" s="20">
        <v>179</v>
      </c>
      <c r="F3" s="20">
        <v>180</v>
      </c>
      <c r="G3" s="20">
        <v>174</v>
      </c>
      <c r="H3" s="20">
        <v>176</v>
      </c>
      <c r="I3" s="20"/>
      <c r="J3" s="20"/>
      <c r="K3" s="28">
        <f t="shared" ref="K3" si="0">COUNT(E3:J3)</f>
        <v>4</v>
      </c>
      <c r="L3" s="28">
        <f t="shared" ref="L3" si="1">SUM(E3:J3)</f>
        <v>709</v>
      </c>
      <c r="M3" s="29">
        <f t="shared" ref="M3" si="2">IFERROR(L3/K3,0)</f>
        <v>177.25</v>
      </c>
      <c r="N3" s="30">
        <v>5</v>
      </c>
      <c r="O3" s="31">
        <f t="shared" ref="O3:O4" si="3">SUM(M3+N3)</f>
        <v>182.25</v>
      </c>
    </row>
    <row r="4" spans="1:17" x14ac:dyDescent="0.25">
      <c r="A4" s="16" t="s">
        <v>71</v>
      </c>
      <c r="B4" s="17" t="s">
        <v>77</v>
      </c>
      <c r="C4" s="18">
        <v>43947</v>
      </c>
      <c r="D4" s="19" t="s">
        <v>86</v>
      </c>
      <c r="E4" s="20">
        <v>182</v>
      </c>
      <c r="F4" s="20">
        <v>181</v>
      </c>
      <c r="G4" s="20">
        <v>182</v>
      </c>
      <c r="H4" s="20">
        <v>179</v>
      </c>
      <c r="I4" s="20"/>
      <c r="J4" s="20"/>
      <c r="K4" s="28">
        <v>4</v>
      </c>
      <c r="L4" s="28">
        <v>724</v>
      </c>
      <c r="M4" s="29">
        <v>181</v>
      </c>
      <c r="N4" s="30">
        <v>5</v>
      </c>
      <c r="O4" s="31">
        <f t="shared" si="3"/>
        <v>186</v>
      </c>
    </row>
    <row r="5" spans="1:17" x14ac:dyDescent="0.25">
      <c r="A5" s="16" t="s">
        <v>71</v>
      </c>
      <c r="B5" s="17" t="s">
        <v>77</v>
      </c>
      <c r="C5" s="18">
        <v>43970</v>
      </c>
      <c r="D5" s="19" t="s">
        <v>75</v>
      </c>
      <c r="E5" s="20">
        <v>175</v>
      </c>
      <c r="F5" s="20">
        <v>182</v>
      </c>
      <c r="G5" s="20">
        <v>168</v>
      </c>
      <c r="H5" s="20">
        <v>177</v>
      </c>
      <c r="I5" s="20"/>
      <c r="J5" s="20"/>
      <c r="K5" s="28">
        <v>4</v>
      </c>
      <c r="L5" s="28">
        <v>702</v>
      </c>
      <c r="M5" s="29">
        <v>175.5</v>
      </c>
      <c r="N5" s="30">
        <v>6</v>
      </c>
      <c r="O5" s="31">
        <f>SUM(M5+N5)</f>
        <v>181.5</v>
      </c>
    </row>
    <row r="6" spans="1:17" x14ac:dyDescent="0.25">
      <c r="A6" s="16" t="s">
        <v>71</v>
      </c>
      <c r="B6" s="17" t="s">
        <v>77</v>
      </c>
      <c r="C6" s="18">
        <v>43975</v>
      </c>
      <c r="D6" s="19" t="s">
        <v>75</v>
      </c>
      <c r="E6" s="20">
        <v>181</v>
      </c>
      <c r="F6" s="20">
        <v>178</v>
      </c>
      <c r="G6" s="20">
        <v>178</v>
      </c>
      <c r="H6" s="20">
        <v>169</v>
      </c>
      <c r="I6" s="20"/>
      <c r="J6" s="20"/>
      <c r="K6" s="28">
        <v>4</v>
      </c>
      <c r="L6" s="28">
        <v>706</v>
      </c>
      <c r="M6" s="29">
        <v>176.5</v>
      </c>
      <c r="N6" s="30">
        <v>13</v>
      </c>
      <c r="O6" s="31">
        <v>189.5</v>
      </c>
    </row>
    <row r="7" spans="1:17" x14ac:dyDescent="0.25">
      <c r="A7" s="16" t="s">
        <v>71</v>
      </c>
      <c r="B7" s="17" t="s">
        <v>77</v>
      </c>
      <c r="C7" s="18">
        <v>43998</v>
      </c>
      <c r="D7" s="19" t="s">
        <v>75</v>
      </c>
      <c r="E7" s="20">
        <v>169</v>
      </c>
      <c r="F7" s="20">
        <v>167</v>
      </c>
      <c r="G7" s="20">
        <v>177</v>
      </c>
      <c r="H7" s="20">
        <v>178</v>
      </c>
      <c r="I7" s="20"/>
      <c r="J7" s="20"/>
      <c r="K7" s="28">
        <v>4</v>
      </c>
      <c r="L7" s="28">
        <v>691</v>
      </c>
      <c r="M7" s="29">
        <v>172.75</v>
      </c>
      <c r="N7" s="30">
        <v>9</v>
      </c>
      <c r="O7" s="31">
        <v>181.75</v>
      </c>
    </row>
    <row r="8" spans="1:17" x14ac:dyDescent="0.25">
      <c r="A8" s="16" t="s">
        <v>71</v>
      </c>
      <c r="B8" s="17" t="s">
        <v>77</v>
      </c>
      <c r="C8" s="18">
        <v>44033</v>
      </c>
      <c r="D8" s="19" t="s">
        <v>75</v>
      </c>
      <c r="E8" s="20">
        <v>172</v>
      </c>
      <c r="F8" s="20">
        <v>170</v>
      </c>
      <c r="G8" s="20">
        <v>176</v>
      </c>
      <c r="H8" s="20">
        <v>167</v>
      </c>
      <c r="I8" s="20"/>
      <c r="J8" s="20"/>
      <c r="K8" s="28">
        <v>4</v>
      </c>
      <c r="L8" s="28">
        <v>685</v>
      </c>
      <c r="M8" s="29">
        <v>171.25</v>
      </c>
      <c r="N8" s="30">
        <v>11</v>
      </c>
      <c r="O8" s="31">
        <v>182.25</v>
      </c>
    </row>
    <row r="9" spans="1:17" x14ac:dyDescent="0.25">
      <c r="A9" s="16" t="s">
        <v>71</v>
      </c>
      <c r="B9" s="17" t="s">
        <v>77</v>
      </c>
      <c r="C9" s="18">
        <v>44086</v>
      </c>
      <c r="D9" s="19" t="s">
        <v>54</v>
      </c>
      <c r="E9" s="20">
        <v>173</v>
      </c>
      <c r="F9" s="20">
        <v>180</v>
      </c>
      <c r="G9" s="20">
        <v>175</v>
      </c>
      <c r="H9" s="20">
        <v>170</v>
      </c>
      <c r="I9" s="20"/>
      <c r="J9" s="20"/>
      <c r="K9" s="28">
        <v>4</v>
      </c>
      <c r="L9" s="28">
        <v>698</v>
      </c>
      <c r="M9" s="29">
        <v>174.5</v>
      </c>
      <c r="N9" s="30">
        <v>2</v>
      </c>
      <c r="O9" s="31">
        <v>176.5</v>
      </c>
    </row>
    <row r="10" spans="1:17" x14ac:dyDescent="0.25">
      <c r="A10" s="16" t="s">
        <v>71</v>
      </c>
      <c r="B10" s="17" t="s">
        <v>77</v>
      </c>
      <c r="C10" s="18">
        <v>44089</v>
      </c>
      <c r="D10" s="19" t="s">
        <v>75</v>
      </c>
      <c r="E10" s="20">
        <v>183</v>
      </c>
      <c r="F10" s="20">
        <v>185</v>
      </c>
      <c r="G10" s="20">
        <v>188</v>
      </c>
      <c r="H10" s="20">
        <v>181</v>
      </c>
      <c r="I10" s="20"/>
      <c r="J10" s="20"/>
      <c r="K10" s="28">
        <v>4</v>
      </c>
      <c r="L10" s="28">
        <v>737</v>
      </c>
      <c r="M10" s="29">
        <v>184.25</v>
      </c>
      <c r="N10" s="30">
        <v>13</v>
      </c>
      <c r="O10" s="31">
        <v>197.25</v>
      </c>
    </row>
    <row r="11" spans="1:17" x14ac:dyDescent="0.25">
      <c r="A11" s="16" t="s">
        <v>71</v>
      </c>
      <c r="B11" s="17" t="s">
        <v>77</v>
      </c>
      <c r="C11" s="18">
        <v>44093</v>
      </c>
      <c r="D11" s="19" t="s">
        <v>75</v>
      </c>
      <c r="E11" s="20">
        <v>178</v>
      </c>
      <c r="F11" s="20">
        <v>182</v>
      </c>
      <c r="G11" s="20">
        <v>182</v>
      </c>
      <c r="H11" s="20">
        <v>180</v>
      </c>
      <c r="I11" s="20"/>
      <c r="J11" s="20"/>
      <c r="K11" s="28">
        <v>4</v>
      </c>
      <c r="L11" s="28">
        <v>722</v>
      </c>
      <c r="M11" s="29">
        <v>180.5</v>
      </c>
      <c r="N11" s="30">
        <v>13</v>
      </c>
      <c r="O11" s="31">
        <v>193.5</v>
      </c>
    </row>
    <row r="14" spans="1:17" x14ac:dyDescent="0.25">
      <c r="K14" s="8">
        <f>SUM(K2:K13)</f>
        <v>40</v>
      </c>
      <c r="L14" s="8">
        <f>SUM(L2:L13)</f>
        <v>7089</v>
      </c>
      <c r="M14" s="7">
        <f>SUM(L14/K14)</f>
        <v>177.22499999999999</v>
      </c>
      <c r="N14" s="8">
        <f>SUM(N2:N13)</f>
        <v>81</v>
      </c>
      <c r="O14" s="14">
        <f>SUM(M14+N14)</f>
        <v>258.22500000000002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2_1_1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E6:J6 B6:C6" name="Range1_2_5"/>
    <protectedRange algorithmName="SHA-512" hashValue="ON39YdpmFHfN9f47KpiRvqrKx0V9+erV1CNkpWzYhW/Qyc6aT8rEyCrvauWSYGZK2ia3o7vd3akF07acHAFpOA==" saltValue="yVW9XmDwTqEnmpSGai0KYg==" spinCount="100000" sqref="D6" name="Range1_1_1_6"/>
    <protectedRange algorithmName="SHA-512" hashValue="ON39YdpmFHfN9f47KpiRvqrKx0V9+erV1CNkpWzYhW/Qyc6aT8rEyCrvauWSYGZK2ia3o7vd3akF07acHAFpOA==" saltValue="yVW9XmDwTqEnmpSGai0KYg==" spinCount="100000" sqref="E7:J7 B7:C7" name="Range1_2_2"/>
    <protectedRange algorithmName="SHA-512" hashValue="ON39YdpmFHfN9f47KpiRvqrKx0V9+erV1CNkpWzYhW/Qyc6aT8rEyCrvauWSYGZK2ia3o7vd3akF07acHAFpOA==" saltValue="yVW9XmDwTqEnmpSGai0KYg==" spinCount="100000" sqref="D7" name="Range1_1_1_2"/>
    <protectedRange algorithmName="SHA-512" hashValue="ON39YdpmFHfN9f47KpiRvqrKx0V9+erV1CNkpWzYhW/Qyc6aT8rEyCrvauWSYGZK2ia3o7vd3akF07acHAFpOA==" saltValue="yVW9XmDwTqEnmpSGai0KYg==" spinCount="100000" sqref="E8:J8 B8:C8" name="Range1_7"/>
    <protectedRange algorithmName="SHA-512" hashValue="ON39YdpmFHfN9f47KpiRvqrKx0V9+erV1CNkpWzYhW/Qyc6aT8rEyCrvauWSYGZK2ia3o7vd3akF07acHAFpOA==" saltValue="yVW9XmDwTqEnmpSGai0KYg==" spinCount="100000" sqref="D8" name="Range1_1_5"/>
    <protectedRange sqref="E9:J9 B9:C9" name="Range1_2_1_2"/>
    <protectedRange sqref="D9" name="Range1_1_1_3"/>
    <protectedRange algorithmName="SHA-512" hashValue="ON39YdpmFHfN9f47KpiRvqrKx0V9+erV1CNkpWzYhW/Qyc6aT8rEyCrvauWSYGZK2ia3o7vd3akF07acHAFpOA==" saltValue="yVW9XmDwTqEnmpSGai0KYg==" spinCount="100000" sqref="E10:J10 B10:C10" name="Range1_2_5_1"/>
    <protectedRange algorithmName="SHA-512" hashValue="ON39YdpmFHfN9f47KpiRvqrKx0V9+erV1CNkpWzYhW/Qyc6aT8rEyCrvauWSYGZK2ia3o7vd3akF07acHAFpOA==" saltValue="yVW9XmDwTqEnmpSGai0KYg==" spinCount="100000" sqref="D10" name="Range1_1_1_6_1"/>
    <protectedRange algorithmName="SHA-512" hashValue="ON39YdpmFHfN9f47KpiRvqrKx0V9+erV1CNkpWzYhW/Qyc6aT8rEyCrvauWSYGZK2ia3o7vd3akF07acHAFpOA==" saltValue="yVW9XmDwTqEnmpSGai0KYg==" spinCount="100000" sqref="E11:J11 B11:C11" name="Range1_2_2_1"/>
    <protectedRange algorithmName="SHA-512" hashValue="ON39YdpmFHfN9f47KpiRvqrKx0V9+erV1CNkpWzYhW/Qyc6aT8rEyCrvauWSYGZK2ia3o7vd3akF07acHAFpOA==" saltValue="yVW9XmDwTqEnmpSGai0KYg==" spinCount="100000" sqref="D11" name="Range1_1_1_1_1"/>
  </protectedRanges>
  <conditionalFormatting sqref="J2">
    <cfRule type="top10" dxfId="1637" priority="55" rank="1"/>
  </conditionalFormatting>
  <conditionalFormatting sqref="I2">
    <cfRule type="top10" dxfId="1636" priority="56" rank="1"/>
  </conditionalFormatting>
  <conditionalFormatting sqref="H2">
    <cfRule type="top10" dxfId="1635" priority="57" rank="1"/>
  </conditionalFormatting>
  <conditionalFormatting sqref="G2">
    <cfRule type="top10" dxfId="1634" priority="58" rank="1"/>
  </conditionalFormatting>
  <conditionalFormatting sqref="F2">
    <cfRule type="top10" dxfId="1633" priority="59" rank="1"/>
  </conditionalFormatting>
  <conditionalFormatting sqref="E2">
    <cfRule type="top10" dxfId="1632" priority="60" rank="1"/>
  </conditionalFormatting>
  <conditionalFormatting sqref="J3">
    <cfRule type="top10" dxfId="1631" priority="49" rank="1"/>
  </conditionalFormatting>
  <conditionalFormatting sqref="I3">
    <cfRule type="top10" dxfId="1630" priority="50" rank="1"/>
  </conditionalFormatting>
  <conditionalFormatting sqref="H3">
    <cfRule type="top10" dxfId="1629" priority="51" rank="1"/>
  </conditionalFormatting>
  <conditionalFormatting sqref="G3">
    <cfRule type="top10" dxfId="1628" priority="52" rank="1"/>
  </conditionalFormatting>
  <conditionalFormatting sqref="F3">
    <cfRule type="top10" dxfId="1627" priority="53" rank="1"/>
  </conditionalFormatting>
  <conditionalFormatting sqref="E3">
    <cfRule type="top10" dxfId="1626" priority="54" rank="1"/>
  </conditionalFormatting>
  <conditionalFormatting sqref="J4">
    <cfRule type="top10" dxfId="1625" priority="43" rank="1"/>
  </conditionalFormatting>
  <conditionalFormatting sqref="I4">
    <cfRule type="top10" dxfId="1624" priority="44" rank="1"/>
  </conditionalFormatting>
  <conditionalFormatting sqref="H4">
    <cfRule type="top10" dxfId="1623" priority="45" rank="1"/>
  </conditionalFormatting>
  <conditionalFormatting sqref="G4">
    <cfRule type="top10" dxfId="1622" priority="46" rank="1"/>
  </conditionalFormatting>
  <conditionalFormatting sqref="F4">
    <cfRule type="top10" dxfId="1621" priority="47" rank="1"/>
  </conditionalFormatting>
  <conditionalFormatting sqref="E4">
    <cfRule type="top10" dxfId="1620" priority="48" rank="1"/>
  </conditionalFormatting>
  <conditionalFormatting sqref="J5">
    <cfRule type="top10" dxfId="1619" priority="37" rank="1"/>
  </conditionalFormatting>
  <conditionalFormatting sqref="I5">
    <cfRule type="top10" dxfId="1618" priority="38" rank="1"/>
  </conditionalFormatting>
  <conditionalFormatting sqref="H5">
    <cfRule type="top10" dxfId="1617" priority="39" rank="1"/>
  </conditionalFormatting>
  <conditionalFormatting sqref="G5">
    <cfRule type="top10" dxfId="1616" priority="40" rank="1"/>
  </conditionalFormatting>
  <conditionalFormatting sqref="F5">
    <cfRule type="top10" dxfId="1615" priority="41" rank="1"/>
  </conditionalFormatting>
  <conditionalFormatting sqref="E5">
    <cfRule type="top10" dxfId="1614" priority="42" rank="1"/>
  </conditionalFormatting>
  <conditionalFormatting sqref="J6">
    <cfRule type="top10" dxfId="1613" priority="31" rank="1"/>
  </conditionalFormatting>
  <conditionalFormatting sqref="I6">
    <cfRule type="top10" dxfId="1612" priority="32" rank="1"/>
  </conditionalFormatting>
  <conditionalFormatting sqref="H6">
    <cfRule type="top10" dxfId="1611" priority="33" rank="1"/>
  </conditionalFormatting>
  <conditionalFormatting sqref="G6">
    <cfRule type="top10" dxfId="1610" priority="34" rank="1"/>
  </conditionalFormatting>
  <conditionalFormatting sqref="F6">
    <cfRule type="top10" dxfId="1609" priority="35" rank="1"/>
  </conditionalFormatting>
  <conditionalFormatting sqref="E6">
    <cfRule type="top10" dxfId="1608" priority="36" rank="1"/>
  </conditionalFormatting>
  <conditionalFormatting sqref="J7">
    <cfRule type="top10" dxfId="1607" priority="25" rank="1"/>
  </conditionalFormatting>
  <conditionalFormatting sqref="I7">
    <cfRule type="top10" dxfId="1606" priority="26" rank="1"/>
  </conditionalFormatting>
  <conditionalFormatting sqref="H7">
    <cfRule type="top10" dxfId="1605" priority="27" rank="1"/>
  </conditionalFormatting>
  <conditionalFormatting sqref="G7">
    <cfRule type="top10" dxfId="1604" priority="28" rank="1"/>
  </conditionalFormatting>
  <conditionalFormatting sqref="F7">
    <cfRule type="top10" dxfId="1603" priority="29" rank="1"/>
  </conditionalFormatting>
  <conditionalFormatting sqref="E7">
    <cfRule type="top10" dxfId="1602" priority="30" rank="1"/>
  </conditionalFormatting>
  <conditionalFormatting sqref="J8">
    <cfRule type="top10" dxfId="1601" priority="19" rank="1"/>
  </conditionalFormatting>
  <conditionalFormatting sqref="I8">
    <cfRule type="top10" dxfId="1600" priority="20" rank="1"/>
  </conditionalFormatting>
  <conditionalFormatting sqref="H8">
    <cfRule type="top10" dxfId="1599" priority="21" rank="1"/>
  </conditionalFormatting>
  <conditionalFormatting sqref="G8">
    <cfRule type="top10" dxfId="1598" priority="22" rank="1"/>
  </conditionalFormatting>
  <conditionalFormatting sqref="F8">
    <cfRule type="top10" dxfId="1597" priority="23" rank="1"/>
  </conditionalFormatting>
  <conditionalFormatting sqref="E8">
    <cfRule type="top10" dxfId="1596" priority="24" rank="1"/>
  </conditionalFormatting>
  <conditionalFormatting sqref="J9">
    <cfRule type="top10" dxfId="1595" priority="13" rank="1"/>
  </conditionalFormatting>
  <conditionalFormatting sqref="I9">
    <cfRule type="top10" dxfId="1594" priority="14" rank="1"/>
  </conditionalFormatting>
  <conditionalFormatting sqref="H9">
    <cfRule type="top10" dxfId="1593" priority="15" rank="1"/>
  </conditionalFormatting>
  <conditionalFormatting sqref="G9">
    <cfRule type="top10" dxfId="1592" priority="16" rank="1"/>
  </conditionalFormatting>
  <conditionalFormatting sqref="F9">
    <cfRule type="top10" dxfId="1591" priority="17" rank="1"/>
  </conditionalFormatting>
  <conditionalFormatting sqref="E9">
    <cfRule type="top10" dxfId="1590" priority="18" rank="1"/>
  </conditionalFormatting>
  <conditionalFormatting sqref="J10">
    <cfRule type="top10" dxfId="1589" priority="7" rank="1"/>
  </conditionalFormatting>
  <conditionalFormatting sqref="I10">
    <cfRule type="top10" dxfId="1588" priority="8" rank="1"/>
  </conditionalFormatting>
  <conditionalFormatting sqref="H10">
    <cfRule type="top10" dxfId="1587" priority="9" rank="1"/>
  </conditionalFormatting>
  <conditionalFormatting sqref="G10">
    <cfRule type="top10" dxfId="1586" priority="10" rank="1"/>
  </conditionalFormatting>
  <conditionalFormatting sqref="F10">
    <cfRule type="top10" dxfId="1585" priority="11" rank="1"/>
  </conditionalFormatting>
  <conditionalFormatting sqref="E10">
    <cfRule type="top10" dxfId="1584" priority="12" rank="1"/>
  </conditionalFormatting>
  <conditionalFormatting sqref="J11">
    <cfRule type="top10" dxfId="1583" priority="1" rank="1"/>
  </conditionalFormatting>
  <conditionalFormatting sqref="I11">
    <cfRule type="top10" dxfId="1582" priority="2" rank="1"/>
  </conditionalFormatting>
  <conditionalFormatting sqref="H11">
    <cfRule type="top10" dxfId="1581" priority="3" rank="1"/>
  </conditionalFormatting>
  <conditionalFormatting sqref="G11">
    <cfRule type="top10" dxfId="1580" priority="4" rank="1"/>
  </conditionalFormatting>
  <conditionalFormatting sqref="F11">
    <cfRule type="top10" dxfId="1579" priority="5" rank="1"/>
  </conditionalFormatting>
  <conditionalFormatting sqref="E11">
    <cfRule type="top10" dxfId="1578" priority="6" rank="1"/>
  </conditionalFormatting>
  <hyperlinks>
    <hyperlink ref="Q1" location="'Texas  2020 Ranking'!A1" display="Back to Ranking" xr:uid="{0FDEED89-6BB1-432E-BDB4-73CBC96727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355129-CBEC-4312-B64D-9FCEF7E352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956FCB8-CF1F-49B0-B6A7-133CA3F83C8C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B47E-BB45-46A8-8458-E7635CD3C74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111</v>
      </c>
      <c r="C2" s="18">
        <v>44033</v>
      </c>
      <c r="D2" s="19" t="s">
        <v>75</v>
      </c>
      <c r="E2" s="20">
        <v>176</v>
      </c>
      <c r="F2" s="20">
        <v>176</v>
      </c>
      <c r="G2" s="20">
        <v>178</v>
      </c>
      <c r="H2" s="20">
        <v>178</v>
      </c>
      <c r="I2" s="20"/>
      <c r="J2" s="20"/>
      <c r="K2" s="28">
        <v>4</v>
      </c>
      <c r="L2" s="28">
        <v>708</v>
      </c>
      <c r="M2" s="29">
        <v>177</v>
      </c>
      <c r="N2" s="30">
        <v>2</v>
      </c>
      <c r="O2" s="31">
        <v>179</v>
      </c>
    </row>
    <row r="5" spans="1:17" x14ac:dyDescent="0.25">
      <c r="K5" s="8">
        <f>SUM(K2:K4)</f>
        <v>4</v>
      </c>
      <c r="L5" s="8">
        <f>SUM(L2:L4)</f>
        <v>708</v>
      </c>
      <c r="M5" s="7">
        <f>SUM(L5/K5)</f>
        <v>177</v>
      </c>
      <c r="N5" s="8">
        <f>SUM(N2:N4)</f>
        <v>2</v>
      </c>
      <c r="O5" s="14">
        <f>SUM(M5+N5)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1577" priority="5" rank="1"/>
  </conditionalFormatting>
  <conditionalFormatting sqref="G2">
    <cfRule type="top10" dxfId="1576" priority="4" rank="1"/>
  </conditionalFormatting>
  <conditionalFormatting sqref="H2">
    <cfRule type="top10" dxfId="1575" priority="3" rank="1"/>
  </conditionalFormatting>
  <conditionalFormatting sqref="I2">
    <cfRule type="top10" dxfId="1574" priority="1" rank="1"/>
  </conditionalFormatting>
  <conditionalFormatting sqref="J2">
    <cfRule type="top10" dxfId="1573" priority="2" rank="1"/>
  </conditionalFormatting>
  <conditionalFormatting sqref="E2">
    <cfRule type="top10" dxfId="1572" priority="6" rank="1"/>
  </conditionalFormatting>
  <hyperlinks>
    <hyperlink ref="Q1" location="'Texas  2020 Ranking'!A1" display="Back to Ranking" xr:uid="{D5AD11AE-6851-4B15-93F7-4706CB7540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74D015-F579-41C7-8C91-C19D67ABA2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144F-9C72-4C66-AC76-60F8769CA2BE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119</v>
      </c>
      <c r="C2" s="18">
        <v>44072</v>
      </c>
      <c r="D2" s="19" t="s">
        <v>54</v>
      </c>
      <c r="E2" s="20">
        <v>170</v>
      </c>
      <c r="F2" s="20">
        <v>178</v>
      </c>
      <c r="G2" s="20">
        <v>176</v>
      </c>
      <c r="H2" s="20">
        <v>172</v>
      </c>
      <c r="I2" s="20">
        <v>180</v>
      </c>
      <c r="J2" s="20">
        <v>178</v>
      </c>
      <c r="K2" s="28">
        <v>6</v>
      </c>
      <c r="L2" s="28">
        <v>1054</v>
      </c>
      <c r="M2" s="29">
        <v>175.66666666666666</v>
      </c>
      <c r="N2" s="30">
        <v>4</v>
      </c>
      <c r="O2" s="31">
        <v>179.66666666666666</v>
      </c>
    </row>
    <row r="3" spans="1:17" x14ac:dyDescent="0.25">
      <c r="A3" s="16" t="s">
        <v>60</v>
      </c>
      <c r="B3" s="17" t="s">
        <v>118</v>
      </c>
      <c r="C3" s="18">
        <v>44086</v>
      </c>
      <c r="D3" s="19" t="s">
        <v>54</v>
      </c>
      <c r="E3" s="20">
        <v>181</v>
      </c>
      <c r="F3" s="20">
        <v>184</v>
      </c>
      <c r="G3" s="20">
        <v>182</v>
      </c>
      <c r="H3" s="20">
        <v>180</v>
      </c>
      <c r="I3" s="20"/>
      <c r="J3" s="20"/>
      <c r="K3" s="28">
        <v>4</v>
      </c>
      <c r="L3" s="28">
        <v>727</v>
      </c>
      <c r="M3" s="29">
        <v>181.75</v>
      </c>
      <c r="N3" s="30">
        <v>3</v>
      </c>
      <c r="O3" s="31">
        <v>184.75</v>
      </c>
    </row>
    <row r="6" spans="1:17" x14ac:dyDescent="0.25">
      <c r="K6" s="8">
        <f>SUM(K2:K5)</f>
        <v>10</v>
      </c>
      <c r="L6" s="8">
        <f>SUM(L2:L5)</f>
        <v>1781</v>
      </c>
      <c r="M6" s="7">
        <f>SUM(L6/K6)</f>
        <v>178.1</v>
      </c>
      <c r="N6" s="8">
        <f>SUM(N2:N5)</f>
        <v>7</v>
      </c>
      <c r="O6" s="14">
        <f>SUM(M6+N6)</f>
        <v>185.1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J2" name="Range1_3_10"/>
    <protectedRange sqref="I3:J3 B3:C3" name="Range1"/>
    <protectedRange sqref="D3" name="Range1_1"/>
    <protectedRange sqref="E3:H3" name="Range1_3"/>
  </protectedRanges>
  <conditionalFormatting sqref="F2">
    <cfRule type="top10" dxfId="1571" priority="11" rank="1"/>
  </conditionalFormatting>
  <conditionalFormatting sqref="G2">
    <cfRule type="top10" dxfId="1570" priority="10" rank="1"/>
  </conditionalFormatting>
  <conditionalFormatting sqref="H2">
    <cfRule type="top10" dxfId="1569" priority="9" rank="1"/>
  </conditionalFormatting>
  <conditionalFormatting sqref="I2">
    <cfRule type="top10" dxfId="1568" priority="7" rank="1"/>
  </conditionalFormatting>
  <conditionalFormatting sqref="J2">
    <cfRule type="top10" dxfId="1567" priority="8" rank="1"/>
  </conditionalFormatting>
  <conditionalFormatting sqref="E2">
    <cfRule type="top10" dxfId="1566" priority="12" rank="1"/>
  </conditionalFormatting>
  <conditionalFormatting sqref="F3">
    <cfRule type="top10" dxfId="1565" priority="5" rank="1"/>
  </conditionalFormatting>
  <conditionalFormatting sqref="G3">
    <cfRule type="top10" dxfId="1564" priority="4" rank="1"/>
  </conditionalFormatting>
  <conditionalFormatting sqref="H3">
    <cfRule type="top10" dxfId="1563" priority="3" rank="1"/>
  </conditionalFormatting>
  <conditionalFormatting sqref="I3">
    <cfRule type="top10" dxfId="1562" priority="1" rank="1"/>
  </conditionalFormatting>
  <conditionalFormatting sqref="J3">
    <cfRule type="top10" dxfId="1561" priority="2" rank="1"/>
  </conditionalFormatting>
  <conditionalFormatting sqref="E3">
    <cfRule type="top10" dxfId="1560" priority="6" rank="1"/>
  </conditionalFormatting>
  <hyperlinks>
    <hyperlink ref="Q1" location="'Texas  2020 Ranking'!A1" display="Back to Ranking" xr:uid="{8E8B3B36-8531-47A7-A61E-470E8091D43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1AEF79-809B-47C5-8CB4-260F305152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9535-9D1D-476E-9937-8FD8348530A4}">
  <sheetPr codeName="Sheet8"/>
  <dimension ref="A1:Q15"/>
  <sheetViews>
    <sheetView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57</v>
      </c>
      <c r="B2" s="17" t="s">
        <v>42</v>
      </c>
      <c r="C2" s="18">
        <v>43883</v>
      </c>
      <c r="D2" s="19" t="s">
        <v>54</v>
      </c>
      <c r="E2" s="20">
        <v>185</v>
      </c>
      <c r="F2" s="20">
        <v>187</v>
      </c>
      <c r="G2" s="20">
        <v>188</v>
      </c>
      <c r="H2" s="20">
        <v>180</v>
      </c>
      <c r="I2" s="20"/>
      <c r="J2" s="20"/>
      <c r="K2" s="28">
        <v>4</v>
      </c>
      <c r="L2" s="28">
        <v>740</v>
      </c>
      <c r="M2" s="29">
        <v>185</v>
      </c>
      <c r="N2" s="30">
        <v>13</v>
      </c>
      <c r="O2" s="31">
        <v>198</v>
      </c>
    </row>
    <row r="3" spans="1:17" x14ac:dyDescent="0.25">
      <c r="A3" s="16" t="s">
        <v>48</v>
      </c>
      <c r="B3" s="17" t="s">
        <v>93</v>
      </c>
      <c r="C3" s="18">
        <v>43974</v>
      </c>
      <c r="D3" s="19" t="s">
        <v>54</v>
      </c>
      <c r="E3" s="20">
        <v>193</v>
      </c>
      <c r="F3" s="20">
        <v>185</v>
      </c>
      <c r="G3" s="20">
        <v>191</v>
      </c>
      <c r="H3" s="20">
        <v>185</v>
      </c>
      <c r="I3" s="20"/>
      <c r="J3" s="20"/>
      <c r="K3" s="28">
        <v>4</v>
      </c>
      <c r="L3" s="28">
        <v>754</v>
      </c>
      <c r="M3" s="29">
        <v>188.5</v>
      </c>
      <c r="N3" s="30">
        <v>5</v>
      </c>
      <c r="O3" s="31">
        <v>193.5</v>
      </c>
    </row>
    <row r="4" spans="1:17" x14ac:dyDescent="0.25">
      <c r="A4" s="16" t="s">
        <v>48</v>
      </c>
      <c r="B4" s="17" t="s">
        <v>93</v>
      </c>
      <c r="C4" s="18">
        <v>43981</v>
      </c>
      <c r="D4" s="19" t="s">
        <v>54</v>
      </c>
      <c r="E4" s="20">
        <v>184</v>
      </c>
      <c r="F4" s="20">
        <v>180</v>
      </c>
      <c r="G4" s="20">
        <v>187</v>
      </c>
      <c r="H4" s="20">
        <v>185</v>
      </c>
      <c r="I4" s="20"/>
      <c r="J4" s="20"/>
      <c r="K4" s="28">
        <v>4</v>
      </c>
      <c r="L4" s="28">
        <v>736</v>
      </c>
      <c r="M4" s="29">
        <v>184</v>
      </c>
      <c r="N4" s="30">
        <v>4</v>
      </c>
      <c r="O4" s="31">
        <v>188</v>
      </c>
    </row>
    <row r="5" spans="1:17" x14ac:dyDescent="0.25">
      <c r="A5" s="16" t="s">
        <v>48</v>
      </c>
      <c r="B5" s="17" t="s">
        <v>93</v>
      </c>
      <c r="C5" s="18">
        <v>43995</v>
      </c>
      <c r="D5" s="19" t="s">
        <v>54</v>
      </c>
      <c r="E5" s="20">
        <v>182</v>
      </c>
      <c r="F5" s="20">
        <v>182</v>
      </c>
      <c r="G5" s="20">
        <v>182</v>
      </c>
      <c r="H5" s="20">
        <v>188</v>
      </c>
      <c r="I5" s="20"/>
      <c r="J5" s="20"/>
      <c r="K5" s="28">
        <v>4</v>
      </c>
      <c r="L5" s="28">
        <v>734</v>
      </c>
      <c r="M5" s="29">
        <v>183.5</v>
      </c>
      <c r="N5" s="30">
        <v>5</v>
      </c>
      <c r="O5" s="31">
        <v>188.5</v>
      </c>
    </row>
    <row r="6" spans="1:17" x14ac:dyDescent="0.25">
      <c r="A6" s="16" t="s">
        <v>48</v>
      </c>
      <c r="B6" s="17" t="s">
        <v>93</v>
      </c>
      <c r="C6" s="18">
        <v>44009</v>
      </c>
      <c r="D6" s="19" t="s">
        <v>54</v>
      </c>
      <c r="E6" s="20">
        <v>183</v>
      </c>
      <c r="F6" s="20">
        <v>173</v>
      </c>
      <c r="G6" s="20">
        <v>178</v>
      </c>
      <c r="H6" s="20">
        <v>188.001</v>
      </c>
      <c r="I6" s="20"/>
      <c r="J6" s="20"/>
      <c r="K6" s="28">
        <v>4</v>
      </c>
      <c r="L6" s="28">
        <v>722.00099999999998</v>
      </c>
      <c r="M6" s="29">
        <v>180.50024999999999</v>
      </c>
      <c r="N6" s="30">
        <v>5</v>
      </c>
      <c r="O6" s="31">
        <v>185.50024999999999</v>
      </c>
    </row>
    <row r="7" spans="1:17" x14ac:dyDescent="0.25">
      <c r="A7" s="16" t="s">
        <v>48</v>
      </c>
      <c r="B7" s="17" t="s">
        <v>93</v>
      </c>
      <c r="C7" s="18">
        <v>44023</v>
      </c>
      <c r="D7" s="19" t="s">
        <v>54</v>
      </c>
      <c r="E7" s="20">
        <v>186</v>
      </c>
      <c r="F7" s="20">
        <v>179</v>
      </c>
      <c r="G7" s="20">
        <v>189</v>
      </c>
      <c r="H7" s="20">
        <v>185</v>
      </c>
      <c r="I7" s="20"/>
      <c r="J7" s="20"/>
      <c r="K7" s="28">
        <v>4</v>
      </c>
      <c r="L7" s="28">
        <v>739</v>
      </c>
      <c r="M7" s="29">
        <v>184.75</v>
      </c>
      <c r="N7" s="30">
        <v>5</v>
      </c>
      <c r="O7" s="31">
        <v>189.75</v>
      </c>
    </row>
    <row r="8" spans="1:17" x14ac:dyDescent="0.25">
      <c r="A8" s="16" t="s">
        <v>48</v>
      </c>
      <c r="B8" s="17" t="s">
        <v>93</v>
      </c>
      <c r="C8" s="18">
        <v>44037</v>
      </c>
      <c r="D8" s="19" t="s">
        <v>54</v>
      </c>
      <c r="E8" s="20">
        <v>185</v>
      </c>
      <c r="F8" s="20">
        <v>187</v>
      </c>
      <c r="G8" s="20">
        <v>186</v>
      </c>
      <c r="H8" s="20">
        <v>186</v>
      </c>
      <c r="I8" s="20"/>
      <c r="J8" s="20"/>
      <c r="K8" s="28">
        <v>4</v>
      </c>
      <c r="L8" s="28">
        <v>744</v>
      </c>
      <c r="M8" s="29">
        <v>186</v>
      </c>
      <c r="N8" s="30">
        <v>4</v>
      </c>
      <c r="O8" s="31">
        <v>190</v>
      </c>
    </row>
    <row r="9" spans="1:17" x14ac:dyDescent="0.25">
      <c r="A9" s="16" t="s">
        <v>48</v>
      </c>
      <c r="B9" s="17" t="s">
        <v>93</v>
      </c>
      <c r="C9" s="18">
        <v>44051</v>
      </c>
      <c r="D9" s="19" t="s">
        <v>54</v>
      </c>
      <c r="E9" s="20">
        <v>176</v>
      </c>
      <c r="F9" s="20">
        <v>181</v>
      </c>
      <c r="G9" s="20">
        <v>183</v>
      </c>
      <c r="H9" s="20">
        <v>181</v>
      </c>
      <c r="I9" s="20"/>
      <c r="J9" s="20"/>
      <c r="K9" s="28">
        <v>4</v>
      </c>
      <c r="L9" s="28">
        <v>721</v>
      </c>
      <c r="M9" s="29">
        <v>180.25</v>
      </c>
      <c r="N9" s="30">
        <v>5</v>
      </c>
      <c r="O9" s="31">
        <v>185.25</v>
      </c>
    </row>
    <row r="10" spans="1:17" x14ac:dyDescent="0.25">
      <c r="A10" s="16" t="s">
        <v>48</v>
      </c>
      <c r="B10" s="17" t="s">
        <v>93</v>
      </c>
      <c r="C10" s="18">
        <v>44065</v>
      </c>
      <c r="D10" s="19" t="s">
        <v>54</v>
      </c>
      <c r="E10" s="20">
        <v>187</v>
      </c>
      <c r="F10" s="20">
        <v>186</v>
      </c>
      <c r="G10" s="20">
        <v>186.001</v>
      </c>
      <c r="H10" s="20">
        <v>181</v>
      </c>
      <c r="I10" s="20"/>
      <c r="J10" s="20"/>
      <c r="K10" s="28">
        <v>4</v>
      </c>
      <c r="L10" s="28">
        <v>740.00099999999998</v>
      </c>
      <c r="M10" s="29">
        <v>185.00024999999999</v>
      </c>
      <c r="N10" s="30">
        <v>13</v>
      </c>
      <c r="O10" s="31">
        <v>198.00024999999999</v>
      </c>
    </row>
    <row r="11" spans="1:17" x14ac:dyDescent="0.25">
      <c r="A11" s="16" t="s">
        <v>48</v>
      </c>
      <c r="B11" s="17" t="s">
        <v>93</v>
      </c>
      <c r="C11" s="18">
        <v>44072</v>
      </c>
      <c r="D11" s="19" t="s">
        <v>54</v>
      </c>
      <c r="E11" s="20">
        <v>186</v>
      </c>
      <c r="F11" s="20">
        <v>178</v>
      </c>
      <c r="G11" s="20">
        <v>189</v>
      </c>
      <c r="H11" s="20">
        <v>186</v>
      </c>
      <c r="I11" s="20">
        <v>185</v>
      </c>
      <c r="J11" s="20">
        <v>184</v>
      </c>
      <c r="K11" s="28">
        <v>6</v>
      </c>
      <c r="L11" s="28">
        <v>1108</v>
      </c>
      <c r="M11" s="29">
        <v>184.66666666666666</v>
      </c>
      <c r="N11" s="30">
        <v>8</v>
      </c>
      <c r="O11" s="31">
        <v>192.66666666666666</v>
      </c>
    </row>
    <row r="12" spans="1:17" x14ac:dyDescent="0.25">
      <c r="A12" s="16" t="s">
        <v>48</v>
      </c>
      <c r="B12" s="17" t="s">
        <v>93</v>
      </c>
      <c r="C12" s="18">
        <v>44086</v>
      </c>
      <c r="D12" s="19" t="s">
        <v>54</v>
      </c>
      <c r="E12" s="20">
        <v>178</v>
      </c>
      <c r="F12" s="20">
        <v>187</v>
      </c>
      <c r="G12" s="20">
        <v>188</v>
      </c>
      <c r="H12" s="20">
        <v>175</v>
      </c>
      <c r="I12" s="20"/>
      <c r="J12" s="20"/>
      <c r="K12" s="28">
        <v>4</v>
      </c>
      <c r="L12" s="28">
        <v>728</v>
      </c>
      <c r="M12" s="29">
        <v>182</v>
      </c>
      <c r="N12" s="30">
        <v>8</v>
      </c>
      <c r="O12" s="31">
        <v>190</v>
      </c>
    </row>
    <row r="15" spans="1:17" x14ac:dyDescent="0.25">
      <c r="K15" s="8">
        <f>SUM(K2:K14)</f>
        <v>46</v>
      </c>
      <c r="L15" s="8">
        <f>SUM(L2:L14)</f>
        <v>8466.0020000000004</v>
      </c>
      <c r="M15" s="7">
        <f>SUM(L15/K15)</f>
        <v>184.04352173913045</v>
      </c>
      <c r="N15" s="8">
        <f>SUM(N2:N14)</f>
        <v>75</v>
      </c>
      <c r="O15" s="14">
        <f>SUM(M15+N15)</f>
        <v>259.04352173913048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sqref="E3:J3 B3:C3" name="Range1_4_3"/>
    <protectedRange sqref="D3" name="Range1_1_2_2"/>
    <protectedRange sqref="E4:J4 B4:C4" name="Range1_4_2"/>
    <protectedRange sqref="D4" name="Range1_1_2"/>
    <protectedRange sqref="E5:J5 B5:C5" name="Range1_4"/>
    <protectedRange sqref="D5" name="Range1_1_2_1"/>
    <protectedRange algorithmName="SHA-512" hashValue="ON39YdpmFHfN9f47KpiRvqrKx0V9+erV1CNkpWzYhW/Qyc6aT8rEyCrvauWSYGZK2ia3o7vd3akF07acHAFpOA==" saltValue="yVW9XmDwTqEnmpSGai0KYg==" spinCount="100000" sqref="E6:J6 B6:C6" name="Range1_4_9"/>
    <protectedRange algorithmName="SHA-512" hashValue="ON39YdpmFHfN9f47KpiRvqrKx0V9+erV1CNkpWzYhW/Qyc6aT8rEyCrvauWSYGZK2ia3o7vd3akF07acHAFpOA==" saltValue="yVW9XmDwTqEnmpSGai0KYg==" spinCount="100000" sqref="D6" name="Range1_1_2_8"/>
    <protectedRange algorithmName="SHA-512" hashValue="ON39YdpmFHfN9f47KpiRvqrKx0V9+erV1CNkpWzYhW/Qyc6aT8rEyCrvauWSYGZK2ia3o7vd3akF07acHAFpOA==" saltValue="yVW9XmDwTqEnmpSGai0KYg==" spinCount="100000" sqref="E7:J7 B7:C7" name="Range1_4_1"/>
    <protectedRange algorithmName="SHA-512" hashValue="ON39YdpmFHfN9f47KpiRvqrKx0V9+erV1CNkpWzYhW/Qyc6aT8rEyCrvauWSYGZK2ia3o7vd3akF07acHAFpOA==" saltValue="yVW9XmDwTqEnmpSGai0KYg==" spinCount="100000" sqref="D7" name="Range1_1_2_9"/>
    <protectedRange algorithmName="SHA-512" hashValue="ON39YdpmFHfN9f47KpiRvqrKx0V9+erV1CNkpWzYhW/Qyc6aT8rEyCrvauWSYGZK2ia3o7vd3akF07acHAFpOA==" saltValue="yVW9XmDwTqEnmpSGai0KYg==" spinCount="100000" sqref="E8:J8 B8:C8" name="Range1_4_3_1"/>
    <protectedRange algorithmName="SHA-512" hashValue="ON39YdpmFHfN9f47KpiRvqrKx0V9+erV1CNkpWzYhW/Qyc6aT8rEyCrvauWSYGZK2ia3o7vd3akF07acHAFpOA==" saltValue="yVW9XmDwTqEnmpSGai0KYg==" spinCount="100000" sqref="D8" name="Range1_1_2_4"/>
    <protectedRange sqref="E9:J9 B9:C9" name="Range1_4_11"/>
    <protectedRange sqref="D9" name="Range1_1_2_11"/>
    <protectedRange algorithmName="SHA-512" hashValue="ON39YdpmFHfN9f47KpiRvqrKx0V9+erV1CNkpWzYhW/Qyc6aT8rEyCrvauWSYGZK2ia3o7vd3akF07acHAFpOA==" saltValue="yVW9XmDwTqEnmpSGai0KYg==" spinCount="100000" sqref="E10:J10 B10:C10" name="Range1_8_2"/>
    <protectedRange algorithmName="SHA-512" hashValue="ON39YdpmFHfN9f47KpiRvqrKx0V9+erV1CNkpWzYhW/Qyc6aT8rEyCrvauWSYGZK2ia3o7vd3akF07acHAFpOA==" saltValue="yVW9XmDwTqEnmpSGai0KYg==" spinCount="100000" sqref="D10" name="Range1_1_6_1"/>
    <protectedRange algorithmName="SHA-512" hashValue="ON39YdpmFHfN9f47KpiRvqrKx0V9+erV1CNkpWzYhW/Qyc6aT8rEyCrvauWSYGZK2ia3o7vd3akF07acHAFpOA==" saltValue="yVW9XmDwTqEnmpSGai0KYg==" spinCount="100000" sqref="E11:J11 B11:C11" name="Range1_4_12"/>
    <protectedRange algorithmName="SHA-512" hashValue="ON39YdpmFHfN9f47KpiRvqrKx0V9+erV1CNkpWzYhW/Qyc6aT8rEyCrvauWSYGZK2ia3o7vd3akF07acHAFpOA==" saltValue="yVW9XmDwTqEnmpSGai0KYg==" spinCount="100000" sqref="D11" name="Range1_1_2_5"/>
    <protectedRange sqref="E12:J12 B12:C12" name="Range1_4_2_1"/>
    <protectedRange sqref="D12" name="Range1_1_2_3"/>
  </protectedRanges>
  <conditionalFormatting sqref="J2">
    <cfRule type="top10" dxfId="1559" priority="61" rank="1"/>
  </conditionalFormatting>
  <conditionalFormatting sqref="I2">
    <cfRule type="top10" dxfId="1558" priority="62" rank="1"/>
  </conditionalFormatting>
  <conditionalFormatting sqref="H2">
    <cfRule type="top10" dxfId="1557" priority="63" rank="1"/>
  </conditionalFormatting>
  <conditionalFormatting sqref="G2">
    <cfRule type="top10" dxfId="1556" priority="64" rank="1"/>
  </conditionalFormatting>
  <conditionalFormatting sqref="F2">
    <cfRule type="top10" dxfId="1555" priority="65" rank="1"/>
  </conditionalFormatting>
  <conditionalFormatting sqref="E2">
    <cfRule type="top10" dxfId="1554" priority="66" rank="1"/>
  </conditionalFormatting>
  <conditionalFormatting sqref="E3">
    <cfRule type="top10" dxfId="1553" priority="60" rank="1"/>
  </conditionalFormatting>
  <conditionalFormatting sqref="F3">
    <cfRule type="top10" dxfId="1552" priority="59" rank="1"/>
  </conditionalFormatting>
  <conditionalFormatting sqref="G3">
    <cfRule type="top10" dxfId="1551" priority="58" rank="1"/>
  </conditionalFormatting>
  <conditionalFormatting sqref="H3">
    <cfRule type="top10" dxfId="1550" priority="57" rank="1"/>
  </conditionalFormatting>
  <conditionalFormatting sqref="I3">
    <cfRule type="top10" dxfId="1549" priority="56" rank="1"/>
  </conditionalFormatting>
  <conditionalFormatting sqref="J3">
    <cfRule type="top10" dxfId="1548" priority="55" rank="1"/>
  </conditionalFormatting>
  <conditionalFormatting sqref="E4">
    <cfRule type="top10" dxfId="1547" priority="54" rank="1"/>
  </conditionalFormatting>
  <conditionalFormatting sqref="F4">
    <cfRule type="top10" dxfId="1546" priority="53" rank="1"/>
  </conditionalFormatting>
  <conditionalFormatting sqref="G4">
    <cfRule type="top10" dxfId="1545" priority="52" rank="1"/>
  </conditionalFormatting>
  <conditionalFormatting sqref="H4">
    <cfRule type="top10" dxfId="1544" priority="51" rank="1"/>
  </conditionalFormatting>
  <conditionalFormatting sqref="I4">
    <cfRule type="top10" dxfId="1543" priority="50" rank="1"/>
  </conditionalFormatting>
  <conditionalFormatting sqref="J4">
    <cfRule type="top10" dxfId="1542" priority="49" rank="1"/>
  </conditionalFormatting>
  <conditionalFormatting sqref="E5">
    <cfRule type="top10" dxfId="1541" priority="48" rank="1"/>
  </conditionalFormatting>
  <conditionalFormatting sqref="F5">
    <cfRule type="top10" dxfId="1540" priority="47" rank="1"/>
  </conditionalFormatting>
  <conditionalFormatting sqref="G5">
    <cfRule type="top10" dxfId="1539" priority="46" rank="1"/>
  </conditionalFormatting>
  <conditionalFormatting sqref="H5">
    <cfRule type="top10" dxfId="1538" priority="45" rank="1"/>
  </conditionalFormatting>
  <conditionalFormatting sqref="I5">
    <cfRule type="top10" dxfId="1537" priority="44" rank="1"/>
  </conditionalFormatting>
  <conditionalFormatting sqref="J5">
    <cfRule type="top10" dxfId="1536" priority="43" rank="1"/>
  </conditionalFormatting>
  <conditionalFormatting sqref="E6">
    <cfRule type="top10" dxfId="1535" priority="42" rank="1"/>
  </conditionalFormatting>
  <conditionalFormatting sqref="F6">
    <cfRule type="top10" dxfId="1534" priority="41" rank="1"/>
  </conditionalFormatting>
  <conditionalFormatting sqref="G6">
    <cfRule type="top10" dxfId="1533" priority="40" rank="1"/>
  </conditionalFormatting>
  <conditionalFormatting sqref="H6">
    <cfRule type="top10" dxfId="1532" priority="39" rank="1"/>
  </conditionalFormatting>
  <conditionalFormatting sqref="I6">
    <cfRule type="top10" dxfId="1531" priority="38" rank="1"/>
  </conditionalFormatting>
  <conditionalFormatting sqref="J6">
    <cfRule type="top10" dxfId="1530" priority="37" rank="1"/>
  </conditionalFormatting>
  <conditionalFormatting sqref="E7">
    <cfRule type="top10" dxfId="1529" priority="36" rank="1"/>
  </conditionalFormatting>
  <conditionalFormatting sqref="F7">
    <cfRule type="top10" dxfId="1528" priority="35" rank="1"/>
  </conditionalFormatting>
  <conditionalFormatting sqref="G7">
    <cfRule type="top10" dxfId="1527" priority="34" rank="1"/>
  </conditionalFormatting>
  <conditionalFormatting sqref="H7">
    <cfRule type="top10" dxfId="1526" priority="33" rank="1"/>
  </conditionalFormatting>
  <conditionalFormatting sqref="I7">
    <cfRule type="top10" dxfId="1525" priority="32" rank="1"/>
  </conditionalFormatting>
  <conditionalFormatting sqref="J7">
    <cfRule type="top10" dxfId="1524" priority="31" rank="1"/>
  </conditionalFormatting>
  <conditionalFormatting sqref="E8">
    <cfRule type="top10" dxfId="1523" priority="30" rank="1"/>
  </conditionalFormatting>
  <conditionalFormatting sqref="F8">
    <cfRule type="top10" dxfId="1522" priority="29" rank="1"/>
  </conditionalFormatting>
  <conditionalFormatting sqref="G8">
    <cfRule type="top10" dxfId="1521" priority="28" rank="1"/>
  </conditionalFormatting>
  <conditionalFormatting sqref="H8">
    <cfRule type="top10" dxfId="1520" priority="27" rank="1"/>
  </conditionalFormatting>
  <conditionalFormatting sqref="I8">
    <cfRule type="top10" dxfId="1519" priority="26" rank="1"/>
  </conditionalFormatting>
  <conditionalFormatting sqref="J8">
    <cfRule type="top10" dxfId="1518" priority="25" rank="1"/>
  </conditionalFormatting>
  <conditionalFormatting sqref="E9">
    <cfRule type="top10" dxfId="1517" priority="24" rank="1"/>
  </conditionalFormatting>
  <conditionalFormatting sqref="F9">
    <cfRule type="top10" dxfId="1516" priority="23" rank="1"/>
  </conditionalFormatting>
  <conditionalFormatting sqref="G9">
    <cfRule type="top10" dxfId="1515" priority="22" rank="1"/>
  </conditionalFormatting>
  <conditionalFormatting sqref="H9">
    <cfRule type="top10" dxfId="1514" priority="21" rank="1"/>
  </conditionalFormatting>
  <conditionalFormatting sqref="I9">
    <cfRule type="top10" dxfId="1513" priority="20" rank="1"/>
  </conditionalFormatting>
  <conditionalFormatting sqref="J9">
    <cfRule type="top10" dxfId="1512" priority="19" rank="1"/>
  </conditionalFormatting>
  <conditionalFormatting sqref="E10">
    <cfRule type="top10" dxfId="1511" priority="18" rank="1"/>
  </conditionalFormatting>
  <conditionalFormatting sqref="F10">
    <cfRule type="top10" dxfId="1510" priority="17" rank="1"/>
  </conditionalFormatting>
  <conditionalFormatting sqref="G10">
    <cfRule type="top10" dxfId="1509" priority="16" rank="1"/>
  </conditionalFormatting>
  <conditionalFormatting sqref="H10">
    <cfRule type="top10" dxfId="1508" priority="15" rank="1"/>
  </conditionalFormatting>
  <conditionalFormatting sqref="I10">
    <cfRule type="top10" dxfId="1507" priority="14" rank="1"/>
  </conditionalFormatting>
  <conditionalFormatting sqref="J10">
    <cfRule type="top10" dxfId="1506" priority="13" rank="1"/>
  </conditionalFormatting>
  <conditionalFormatting sqref="E11">
    <cfRule type="top10" dxfId="1505" priority="12" rank="1"/>
  </conditionalFormatting>
  <conditionalFormatting sqref="F11">
    <cfRule type="top10" dxfId="1504" priority="11" rank="1"/>
  </conditionalFormatting>
  <conditionalFormatting sqref="G11">
    <cfRule type="top10" dxfId="1503" priority="10" rank="1"/>
  </conditionalFormatting>
  <conditionalFormatting sqref="H11">
    <cfRule type="top10" dxfId="1502" priority="9" rank="1"/>
  </conditionalFormatting>
  <conditionalFormatting sqref="I11">
    <cfRule type="top10" dxfId="1501" priority="8" rank="1"/>
  </conditionalFormatting>
  <conditionalFormatting sqref="J11">
    <cfRule type="top10" dxfId="1500" priority="7" rank="1"/>
  </conditionalFormatting>
  <conditionalFormatting sqref="E12">
    <cfRule type="top10" dxfId="1499" priority="6" rank="1"/>
  </conditionalFormatting>
  <conditionalFormatting sqref="F12">
    <cfRule type="top10" dxfId="1498" priority="5" rank="1"/>
  </conditionalFormatting>
  <conditionalFormatting sqref="G12">
    <cfRule type="top10" dxfId="1497" priority="4" rank="1"/>
  </conditionalFormatting>
  <conditionalFormatting sqref="H12">
    <cfRule type="top10" dxfId="1496" priority="3" rank="1"/>
  </conditionalFormatting>
  <conditionalFormatting sqref="I12">
    <cfRule type="top10" dxfId="1495" priority="2" rank="1"/>
  </conditionalFormatting>
  <conditionalFormatting sqref="J12">
    <cfRule type="top10" dxfId="1494" priority="1" rank="1"/>
  </conditionalFormatting>
  <hyperlinks>
    <hyperlink ref="Q1" location="'Texas  2020 Ranking'!A1" display="Back to Ranking" xr:uid="{7AD8A124-E453-4CF3-A2B4-DAC5D1880E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E0DE1B6-AC84-4698-B119-5BEF241423F3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14674D3E-7E22-4062-99DA-A3499FA72028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1A0FDF3F-083E-40BE-B58A-B6430278F9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7E2A-DB1F-4223-B5BF-E73CB28DB76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128</v>
      </c>
      <c r="C2" s="18">
        <v>44093</v>
      </c>
      <c r="D2" s="19" t="s">
        <v>75</v>
      </c>
      <c r="E2" s="20">
        <v>166</v>
      </c>
      <c r="F2" s="20">
        <v>153</v>
      </c>
      <c r="G2" s="20">
        <v>156</v>
      </c>
      <c r="H2" s="20">
        <v>148</v>
      </c>
      <c r="I2" s="20"/>
      <c r="J2" s="20"/>
      <c r="K2" s="28">
        <v>4</v>
      </c>
      <c r="L2" s="28">
        <v>623</v>
      </c>
      <c r="M2" s="29">
        <v>155.75</v>
      </c>
      <c r="N2" s="30">
        <v>4</v>
      </c>
      <c r="O2" s="31">
        <v>159.75</v>
      </c>
    </row>
    <row r="5" spans="1:17" x14ac:dyDescent="0.25">
      <c r="K5" s="8">
        <f>SUM(K2:K4)</f>
        <v>4</v>
      </c>
      <c r="L5" s="8">
        <f>SUM(L2:L4)</f>
        <v>623</v>
      </c>
      <c r="M5" s="7">
        <f>SUM(L5/K5)</f>
        <v>155.75</v>
      </c>
      <c r="N5" s="8">
        <f>SUM(N2:N4)</f>
        <v>4</v>
      </c>
      <c r="O5" s="14">
        <f>SUM(M5+N5)</f>
        <v>159.75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_1"/>
    <protectedRange algorithmName="SHA-512" hashValue="ON39YdpmFHfN9f47KpiRvqrKx0V9+erV1CNkpWzYhW/Qyc6aT8rEyCrvauWSYGZK2ia3o7vd3akF07acHAFpOA==" saltValue="yVW9XmDwTqEnmpSGai0KYg==" spinCount="100000" sqref="D2" name="Range1_1_1_1_1"/>
  </protectedRanges>
  <conditionalFormatting sqref="J2">
    <cfRule type="top10" dxfId="1493" priority="1" rank="1"/>
  </conditionalFormatting>
  <conditionalFormatting sqref="I2">
    <cfRule type="top10" dxfId="1492" priority="2" rank="1"/>
  </conditionalFormatting>
  <conditionalFormatting sqref="H2">
    <cfRule type="top10" dxfId="1491" priority="3" rank="1"/>
  </conditionalFormatting>
  <conditionalFormatting sqref="G2">
    <cfRule type="top10" dxfId="1490" priority="4" rank="1"/>
  </conditionalFormatting>
  <conditionalFormatting sqref="F2">
    <cfRule type="top10" dxfId="1489" priority="5" rank="1"/>
  </conditionalFormatting>
  <conditionalFormatting sqref="E2">
    <cfRule type="top10" dxfId="1488" priority="6" rank="1"/>
  </conditionalFormatting>
  <hyperlinks>
    <hyperlink ref="Q1" location="'Texas  2020 Ranking'!A1" display="Back to Ranking" xr:uid="{17901E5E-48A7-4C8B-B1C7-8B55E0041F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EBC20F-56E5-4819-9F2E-9FFD34700B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71E2D-5C24-41CF-AE6F-76287561D643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47</v>
      </c>
      <c r="B2" s="17" t="s">
        <v>91</v>
      </c>
      <c r="C2" s="18">
        <v>43947</v>
      </c>
      <c r="D2" s="19" t="s">
        <v>86</v>
      </c>
      <c r="E2" s="20">
        <v>170</v>
      </c>
      <c r="F2" s="20">
        <v>178</v>
      </c>
      <c r="G2" s="20">
        <v>174</v>
      </c>
      <c r="H2" s="20">
        <v>173</v>
      </c>
      <c r="I2" s="20"/>
      <c r="J2" s="20"/>
      <c r="K2" s="28">
        <v>4</v>
      </c>
      <c r="L2" s="28">
        <v>695</v>
      </c>
      <c r="M2" s="29">
        <v>173.75</v>
      </c>
      <c r="N2" s="30">
        <v>5</v>
      </c>
      <c r="O2" s="31">
        <f t="shared" ref="O2" si="0">SUM(M2+N2)</f>
        <v>178.75</v>
      </c>
    </row>
    <row r="3" spans="1:17" x14ac:dyDescent="0.25">
      <c r="A3" s="16" t="s">
        <v>47</v>
      </c>
      <c r="B3" s="17" t="s">
        <v>91</v>
      </c>
      <c r="C3" s="18">
        <v>44093</v>
      </c>
      <c r="D3" s="19" t="s">
        <v>75</v>
      </c>
      <c r="E3" s="20">
        <v>180</v>
      </c>
      <c r="F3" s="20">
        <v>186</v>
      </c>
      <c r="G3" s="20">
        <v>185</v>
      </c>
      <c r="H3" s="20">
        <v>187</v>
      </c>
      <c r="I3" s="20"/>
      <c r="J3" s="20"/>
      <c r="K3" s="28">
        <v>4</v>
      </c>
      <c r="L3" s="28">
        <v>738</v>
      </c>
      <c r="M3" s="29">
        <v>184.5</v>
      </c>
      <c r="N3" s="30">
        <v>11</v>
      </c>
      <c r="O3" s="31">
        <v>195.5</v>
      </c>
    </row>
    <row r="6" spans="1:17" x14ac:dyDescent="0.25">
      <c r="K6" s="8">
        <f>SUM(K2:K5)</f>
        <v>8</v>
      </c>
      <c r="L6" s="8">
        <f>SUM(L2:L5)</f>
        <v>1433</v>
      </c>
      <c r="M6" s="7">
        <f>SUM(L6/K6)</f>
        <v>179.125</v>
      </c>
      <c r="N6" s="8">
        <f>SUM(N2:N5)</f>
        <v>16</v>
      </c>
      <c r="O6" s="14">
        <f>SUM(M6+N6)</f>
        <v>195.125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5"/>
  </protectedRanges>
  <conditionalFormatting sqref="I2">
    <cfRule type="top10" dxfId="1487" priority="12" rank="1"/>
  </conditionalFormatting>
  <conditionalFormatting sqref="H2">
    <cfRule type="top10" dxfId="1486" priority="8" rank="1"/>
  </conditionalFormatting>
  <conditionalFormatting sqref="J2">
    <cfRule type="top10" dxfId="1485" priority="9" rank="1"/>
  </conditionalFormatting>
  <conditionalFormatting sqref="G2">
    <cfRule type="top10" dxfId="1484" priority="11" rank="1"/>
  </conditionalFormatting>
  <conditionalFormatting sqref="F2">
    <cfRule type="top10" dxfId="1483" priority="10" rank="1"/>
  </conditionalFormatting>
  <conditionalFormatting sqref="E2">
    <cfRule type="top10" dxfId="1482" priority="7" rank="1"/>
  </conditionalFormatting>
  <conditionalFormatting sqref="I3">
    <cfRule type="top10" dxfId="1481" priority="6" rank="1"/>
  </conditionalFormatting>
  <conditionalFormatting sqref="H3">
    <cfRule type="top10" dxfId="1480" priority="2" rank="1"/>
  </conditionalFormatting>
  <conditionalFormatting sqref="J3">
    <cfRule type="top10" dxfId="1479" priority="3" rank="1"/>
  </conditionalFormatting>
  <conditionalFormatting sqref="G3">
    <cfRule type="top10" dxfId="1478" priority="5" rank="1"/>
  </conditionalFormatting>
  <conditionalFormatting sqref="F3">
    <cfRule type="top10" dxfId="1477" priority="4" rank="1"/>
  </conditionalFormatting>
  <conditionalFormatting sqref="E3">
    <cfRule type="top10" dxfId="1476" priority="1" rank="1"/>
  </conditionalFormatting>
  <hyperlinks>
    <hyperlink ref="Q1" location="'Texas  2020 Ranking'!A1" display="Back to Ranking" xr:uid="{B6746230-9793-4A92-B3D8-993C2FA610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CB35F4-579F-47B4-896B-8A45691E4A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B7D52-6BA3-4841-8BC4-D2BA3AFD2D62}">
  <sheetPr codeName="Sheet9"/>
  <dimension ref="A1:Q2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17</v>
      </c>
      <c r="B2" s="17" t="s">
        <v>46</v>
      </c>
      <c r="C2" s="18">
        <v>43883</v>
      </c>
      <c r="D2" s="19" t="s">
        <v>54</v>
      </c>
      <c r="E2" s="20">
        <v>169</v>
      </c>
      <c r="F2" s="20">
        <v>160</v>
      </c>
      <c r="G2" s="20">
        <v>159</v>
      </c>
      <c r="H2" s="20">
        <v>157</v>
      </c>
      <c r="I2" s="20"/>
      <c r="J2" s="20"/>
      <c r="K2" s="28">
        <v>4</v>
      </c>
      <c r="L2" s="28">
        <v>645</v>
      </c>
      <c r="M2" s="29">
        <v>161.25</v>
      </c>
      <c r="N2" s="30">
        <v>3</v>
      </c>
      <c r="O2" s="31">
        <v>164.25</v>
      </c>
    </row>
    <row r="3" spans="1:17" x14ac:dyDescent="0.25">
      <c r="A3" s="16" t="s">
        <v>71</v>
      </c>
      <c r="B3" s="17" t="s">
        <v>46</v>
      </c>
      <c r="C3" s="18">
        <v>43904</v>
      </c>
      <c r="D3" s="19" t="s">
        <v>54</v>
      </c>
      <c r="E3" s="20">
        <v>183</v>
      </c>
      <c r="F3" s="20">
        <v>185</v>
      </c>
      <c r="G3" s="20">
        <v>185</v>
      </c>
      <c r="H3" s="20">
        <v>183</v>
      </c>
      <c r="I3" s="20"/>
      <c r="J3" s="20"/>
      <c r="K3" s="28">
        <v>4</v>
      </c>
      <c r="L3" s="28">
        <v>736</v>
      </c>
      <c r="M3" s="29">
        <v>184</v>
      </c>
      <c r="N3" s="30">
        <v>4</v>
      </c>
      <c r="O3" s="31">
        <v>188</v>
      </c>
    </row>
    <row r="4" spans="1:17" x14ac:dyDescent="0.25">
      <c r="A4" s="16" t="s">
        <v>71</v>
      </c>
      <c r="B4" s="17" t="s">
        <v>46</v>
      </c>
      <c r="C4" s="18">
        <v>43974</v>
      </c>
      <c r="D4" s="19" t="s">
        <v>54</v>
      </c>
      <c r="E4" s="20">
        <v>181</v>
      </c>
      <c r="F4" s="20">
        <v>185</v>
      </c>
      <c r="G4" s="20">
        <v>176</v>
      </c>
      <c r="H4" s="20">
        <v>176</v>
      </c>
      <c r="I4" s="20"/>
      <c r="J4" s="20"/>
      <c r="K4" s="28">
        <v>4</v>
      </c>
      <c r="L4" s="28">
        <v>718</v>
      </c>
      <c r="M4" s="29">
        <v>179.5</v>
      </c>
      <c r="N4" s="30">
        <v>4</v>
      </c>
      <c r="O4" s="31">
        <v>183.5</v>
      </c>
    </row>
    <row r="5" spans="1:17" x14ac:dyDescent="0.25">
      <c r="A5" s="16" t="s">
        <v>71</v>
      </c>
      <c r="B5" s="17" t="s">
        <v>46</v>
      </c>
      <c r="C5" s="18">
        <v>43981</v>
      </c>
      <c r="D5" s="19" t="s">
        <v>54</v>
      </c>
      <c r="E5" s="20">
        <v>177</v>
      </c>
      <c r="F5" s="20">
        <v>173</v>
      </c>
      <c r="G5" s="20">
        <v>165</v>
      </c>
      <c r="H5" s="20">
        <v>167</v>
      </c>
      <c r="I5" s="20"/>
      <c r="J5" s="20"/>
      <c r="K5" s="28">
        <v>4</v>
      </c>
      <c r="L5" s="28">
        <v>682</v>
      </c>
      <c r="M5" s="29">
        <v>170.5</v>
      </c>
      <c r="N5" s="30">
        <v>3</v>
      </c>
      <c r="O5" s="31">
        <v>173.5</v>
      </c>
    </row>
    <row r="6" spans="1:17" x14ac:dyDescent="0.25">
      <c r="A6" s="16" t="s">
        <v>71</v>
      </c>
      <c r="B6" s="17" t="s">
        <v>46</v>
      </c>
      <c r="C6" s="18">
        <v>43995</v>
      </c>
      <c r="D6" s="19" t="s">
        <v>54</v>
      </c>
      <c r="E6" s="20">
        <v>181</v>
      </c>
      <c r="F6" s="20">
        <v>177</v>
      </c>
      <c r="G6" s="20">
        <v>181</v>
      </c>
      <c r="H6" s="20">
        <v>185</v>
      </c>
      <c r="I6" s="20"/>
      <c r="J6" s="20"/>
      <c r="K6" s="28">
        <v>4</v>
      </c>
      <c r="L6" s="28">
        <v>724</v>
      </c>
      <c r="M6" s="29">
        <v>181</v>
      </c>
      <c r="N6" s="30">
        <v>8</v>
      </c>
      <c r="O6" s="31">
        <v>189</v>
      </c>
    </row>
    <row r="7" spans="1:17" x14ac:dyDescent="0.25">
      <c r="A7" s="16" t="s">
        <v>71</v>
      </c>
      <c r="B7" s="17" t="s">
        <v>46</v>
      </c>
      <c r="C7" s="18">
        <v>44009</v>
      </c>
      <c r="D7" s="19" t="s">
        <v>54</v>
      </c>
      <c r="E7" s="20">
        <v>164</v>
      </c>
      <c r="F7" s="20">
        <v>170</v>
      </c>
      <c r="G7" s="20">
        <v>181</v>
      </c>
      <c r="H7" s="20">
        <v>177</v>
      </c>
      <c r="I7" s="20"/>
      <c r="J7" s="20"/>
      <c r="K7" s="28">
        <v>4</v>
      </c>
      <c r="L7" s="28">
        <v>692</v>
      </c>
      <c r="M7" s="29">
        <v>173</v>
      </c>
      <c r="N7" s="30">
        <v>3</v>
      </c>
      <c r="O7" s="31">
        <v>176</v>
      </c>
    </row>
    <row r="8" spans="1:17" x14ac:dyDescent="0.25">
      <c r="A8" s="16" t="s">
        <v>71</v>
      </c>
      <c r="B8" s="17" t="s">
        <v>46</v>
      </c>
      <c r="C8" s="18">
        <v>44023</v>
      </c>
      <c r="D8" s="19" t="s">
        <v>54</v>
      </c>
      <c r="E8" s="20">
        <v>179</v>
      </c>
      <c r="F8" s="20">
        <v>187</v>
      </c>
      <c r="G8" s="20">
        <v>186</v>
      </c>
      <c r="H8" s="20">
        <v>182</v>
      </c>
      <c r="I8" s="20"/>
      <c r="J8" s="20"/>
      <c r="K8" s="28">
        <v>4</v>
      </c>
      <c r="L8" s="28">
        <v>734</v>
      </c>
      <c r="M8" s="29">
        <v>183.5</v>
      </c>
      <c r="N8" s="30">
        <v>4</v>
      </c>
      <c r="O8" s="31">
        <v>187.5</v>
      </c>
    </row>
    <row r="9" spans="1:17" x14ac:dyDescent="0.25">
      <c r="A9" s="16" t="s">
        <v>71</v>
      </c>
      <c r="B9" s="17" t="s">
        <v>46</v>
      </c>
      <c r="C9" s="18">
        <v>44037</v>
      </c>
      <c r="D9" s="19" t="s">
        <v>54</v>
      </c>
      <c r="E9" s="20">
        <v>182</v>
      </c>
      <c r="F9" s="20">
        <v>174</v>
      </c>
      <c r="G9" s="20">
        <v>177</v>
      </c>
      <c r="H9" s="20">
        <v>182</v>
      </c>
      <c r="I9" s="20"/>
      <c r="J9" s="20"/>
      <c r="K9" s="28">
        <v>4</v>
      </c>
      <c r="L9" s="28">
        <v>715</v>
      </c>
      <c r="M9" s="29">
        <v>178.75</v>
      </c>
      <c r="N9" s="30">
        <v>4</v>
      </c>
      <c r="O9" s="31">
        <v>182.75</v>
      </c>
    </row>
    <row r="10" spans="1:17" x14ac:dyDescent="0.25">
      <c r="A10" s="16" t="s">
        <v>71</v>
      </c>
      <c r="B10" s="17" t="s">
        <v>46</v>
      </c>
      <c r="C10" s="18">
        <v>44051</v>
      </c>
      <c r="D10" s="19" t="s">
        <v>54</v>
      </c>
      <c r="E10" s="20">
        <v>176</v>
      </c>
      <c r="F10" s="20">
        <v>181</v>
      </c>
      <c r="G10" s="20">
        <v>164</v>
      </c>
      <c r="H10" s="20">
        <v>175</v>
      </c>
      <c r="I10" s="20"/>
      <c r="J10" s="20"/>
      <c r="K10" s="28">
        <v>4</v>
      </c>
      <c r="L10" s="28">
        <v>696</v>
      </c>
      <c r="M10" s="29">
        <v>174</v>
      </c>
      <c r="N10" s="30">
        <v>3</v>
      </c>
      <c r="O10" s="31">
        <v>177</v>
      </c>
    </row>
    <row r="11" spans="1:17" x14ac:dyDescent="0.25">
      <c r="A11" s="16" t="s">
        <v>71</v>
      </c>
      <c r="B11" s="17" t="s">
        <v>46</v>
      </c>
      <c r="C11" s="18">
        <v>44065</v>
      </c>
      <c r="D11" s="19" t="s">
        <v>54</v>
      </c>
      <c r="E11" s="20">
        <v>179</v>
      </c>
      <c r="F11" s="20">
        <v>172</v>
      </c>
      <c r="G11" s="20">
        <v>177</v>
      </c>
      <c r="H11" s="20">
        <v>167</v>
      </c>
      <c r="I11" s="20"/>
      <c r="J11" s="20"/>
      <c r="K11" s="28">
        <v>4</v>
      </c>
      <c r="L11" s="28">
        <v>695</v>
      </c>
      <c r="M11" s="29">
        <v>173.75</v>
      </c>
      <c r="N11" s="30">
        <v>4</v>
      </c>
      <c r="O11" s="31">
        <v>177.75</v>
      </c>
    </row>
    <row r="12" spans="1:17" x14ac:dyDescent="0.25">
      <c r="A12" s="16" t="s">
        <v>71</v>
      </c>
      <c r="B12" s="17" t="s">
        <v>46</v>
      </c>
      <c r="C12" s="18">
        <v>44072</v>
      </c>
      <c r="D12" s="19" t="s">
        <v>54</v>
      </c>
      <c r="E12" s="20">
        <v>169.001</v>
      </c>
      <c r="F12" s="20">
        <v>174</v>
      </c>
      <c r="G12" s="20">
        <v>171</v>
      </c>
      <c r="H12" s="20">
        <v>173</v>
      </c>
      <c r="I12" s="20">
        <v>171</v>
      </c>
      <c r="J12" s="20">
        <v>168</v>
      </c>
      <c r="K12" s="28">
        <v>6</v>
      </c>
      <c r="L12" s="28">
        <v>1026.001</v>
      </c>
      <c r="M12" s="29">
        <v>171.00016666666667</v>
      </c>
      <c r="N12" s="30">
        <v>4</v>
      </c>
      <c r="O12" s="31">
        <v>175.00016666666667</v>
      </c>
    </row>
    <row r="15" spans="1:17" x14ac:dyDescent="0.25">
      <c r="K15" s="8">
        <f>SUM(K2:K14)</f>
        <v>46</v>
      </c>
      <c r="L15" s="8">
        <f>SUM(L2:L14)</f>
        <v>8063.0010000000002</v>
      </c>
      <c r="M15" s="7">
        <f>SUM(L15/K15)</f>
        <v>175.28263043478262</v>
      </c>
      <c r="N15" s="8">
        <f>SUM(N2:N14)</f>
        <v>44</v>
      </c>
      <c r="O15" s="14">
        <f>SUM(M15+N15)</f>
        <v>219.28263043478262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16" t="s">
        <v>47</v>
      </c>
      <c r="B22" s="17" t="s">
        <v>46</v>
      </c>
      <c r="C22" s="18">
        <v>44086</v>
      </c>
      <c r="D22" s="19" t="s">
        <v>54</v>
      </c>
      <c r="E22" s="20">
        <v>172</v>
      </c>
      <c r="F22" s="20">
        <v>181</v>
      </c>
      <c r="G22" s="20">
        <v>182</v>
      </c>
      <c r="H22" s="20">
        <v>172</v>
      </c>
      <c r="I22" s="20"/>
      <c r="J22" s="20"/>
      <c r="K22" s="28">
        <v>4</v>
      </c>
      <c r="L22" s="28">
        <v>707</v>
      </c>
      <c r="M22" s="29">
        <v>176.75</v>
      </c>
      <c r="N22" s="30">
        <v>8</v>
      </c>
      <c r="O22" s="31">
        <v>184.75</v>
      </c>
    </row>
    <row r="25" spans="1:15" x14ac:dyDescent="0.25">
      <c r="K25" s="8">
        <f>SUM(K22:K24)</f>
        <v>4</v>
      </c>
      <c r="L25" s="8">
        <f>SUM(L22:L24)</f>
        <v>707</v>
      </c>
      <c r="M25" s="7">
        <f>SUM(L25/K25)</f>
        <v>176.75</v>
      </c>
      <c r="N25" s="8">
        <f>SUM(N22:N24)</f>
        <v>8</v>
      </c>
      <c r="O25" s="14">
        <f>SUM(M25+N25)</f>
        <v>184.75</v>
      </c>
    </row>
  </sheetData>
  <protectedRanges>
    <protectedRange algorithmName="SHA-512" hashValue="ON39YdpmFHfN9f47KpiRvqrKx0V9+erV1CNkpWzYhW/Qyc6aT8rEyCrvauWSYGZK2ia3o7vd3akF07acHAFpOA==" saltValue="yVW9XmDwTqEnmpSGai0KYg==" spinCount="100000" sqref="B1 B2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1_1"/>
    <protectedRange sqref="D5" name="Range1_1_1_1"/>
    <protectedRange sqref="E6:J6 B6:C6" name="Range1_2_2"/>
    <protectedRange sqref="D6" name="Range1_1_1_2"/>
    <protectedRange algorithmName="SHA-512" hashValue="ON39YdpmFHfN9f47KpiRvqrKx0V9+erV1CNkpWzYhW/Qyc6aT8rEyCrvauWSYGZK2ia3o7vd3akF07acHAFpOA==" saltValue="yVW9XmDwTqEnmpSGai0KYg==" spinCount="100000" sqref="E7:J7 B7:C7" name="Range1_2_6"/>
    <protectedRange algorithmName="SHA-512" hashValue="ON39YdpmFHfN9f47KpiRvqrKx0V9+erV1CNkpWzYhW/Qyc6aT8rEyCrvauWSYGZK2ia3o7vd3akF07acHAFpOA==" saltValue="yVW9XmDwTqEnmpSGai0KYg==" spinCount="100000" sqref="D7" name="Range1_1_1_5"/>
    <protectedRange algorithmName="SHA-512" hashValue="ON39YdpmFHfN9f47KpiRvqrKx0V9+erV1CNkpWzYhW/Qyc6aT8rEyCrvauWSYGZK2ia3o7vd3akF07acHAFpOA==" saltValue="yVW9XmDwTqEnmpSGai0KYg==" spinCount="100000" sqref="E8:J8 B8:C8" name="Range1_2_8"/>
    <protectedRange algorithmName="SHA-512" hashValue="ON39YdpmFHfN9f47KpiRvqrKx0V9+erV1CNkpWzYhW/Qyc6aT8rEyCrvauWSYGZK2ia3o7vd3akF07acHAFpOA==" saltValue="yVW9XmDwTqEnmpSGai0KYg==" spinCount="100000" sqref="D8" name="Range1_1_1_8"/>
    <protectedRange algorithmName="SHA-512" hashValue="ON39YdpmFHfN9f47KpiRvqrKx0V9+erV1CNkpWzYhW/Qyc6aT8rEyCrvauWSYGZK2ia3o7vd3akF07acHAFpOA==" saltValue="yVW9XmDwTqEnmpSGai0KYg==" spinCount="100000" sqref="E9:J9 B9:C9" name="Range1_2_3_1"/>
    <protectedRange algorithmName="SHA-512" hashValue="ON39YdpmFHfN9f47KpiRvqrKx0V9+erV1CNkpWzYhW/Qyc6aT8rEyCrvauWSYGZK2ia3o7vd3akF07acHAFpOA==" saltValue="yVW9XmDwTqEnmpSGai0KYg==" spinCount="100000" sqref="D9" name="Range1_1_1_3"/>
    <protectedRange sqref="E10:J10 B10:C10" name="Range1_2_10"/>
    <protectedRange sqref="D10" name="Range1_1_1_9"/>
    <protectedRange algorithmName="SHA-512" hashValue="ON39YdpmFHfN9f47KpiRvqrKx0V9+erV1CNkpWzYhW/Qyc6aT8rEyCrvauWSYGZK2ia3o7vd3akF07acHAFpOA==" saltValue="yVW9XmDwTqEnmpSGai0KYg==" spinCount="100000" sqref="E11:J11 B11:C11" name="Range1_7_1"/>
    <protectedRange algorithmName="SHA-512" hashValue="ON39YdpmFHfN9f47KpiRvqrKx0V9+erV1CNkpWzYhW/Qyc6aT8rEyCrvauWSYGZK2ia3o7vd3akF07acHAFpOA==" saltValue="yVW9XmDwTqEnmpSGai0KYg==" spinCount="100000" sqref="D11" name="Range1_1_5_1"/>
    <protectedRange algorithmName="SHA-512" hashValue="ON39YdpmFHfN9f47KpiRvqrKx0V9+erV1CNkpWzYhW/Qyc6aT8rEyCrvauWSYGZK2ia3o7vd3akF07acHAFpOA==" saltValue="yVW9XmDwTqEnmpSGai0KYg==" spinCount="100000" sqref="E12:J12 B12:C12" name="Range1_2_9"/>
    <protectedRange algorithmName="SHA-512" hashValue="ON39YdpmFHfN9f47KpiRvqrKx0V9+erV1CNkpWzYhW/Qyc6aT8rEyCrvauWSYGZK2ia3o7vd3akF07acHAFpOA==" saltValue="yVW9XmDwTqEnmpSGai0KYg==" spinCount="100000" sqref="D12" name="Range1_1_1_7"/>
    <protectedRange sqref="E22:J22 B22:C22" name="Range1_5_1"/>
    <protectedRange sqref="D22" name="Range1_1_3_1"/>
  </protectedRanges>
  <conditionalFormatting sqref="J2">
    <cfRule type="top10" dxfId="1475" priority="133" rank="1"/>
  </conditionalFormatting>
  <conditionalFormatting sqref="I2">
    <cfRule type="top10" dxfId="1474" priority="134" rank="1"/>
  </conditionalFormatting>
  <conditionalFormatting sqref="H2">
    <cfRule type="top10" dxfId="1473" priority="135" rank="1"/>
  </conditionalFormatting>
  <conditionalFormatting sqref="G2">
    <cfRule type="top10" dxfId="1472" priority="136" rank="1"/>
  </conditionalFormatting>
  <conditionalFormatting sqref="F2">
    <cfRule type="top10" dxfId="1471" priority="137" rank="1"/>
  </conditionalFormatting>
  <conditionalFormatting sqref="E2">
    <cfRule type="top10" dxfId="1470" priority="138" rank="1"/>
  </conditionalFormatting>
  <conditionalFormatting sqref="J3">
    <cfRule type="top10" dxfId="1469" priority="127" rank="1"/>
  </conditionalFormatting>
  <conditionalFormatting sqref="I3">
    <cfRule type="top10" dxfId="1468" priority="128" rank="1"/>
  </conditionalFormatting>
  <conditionalFormatting sqref="H3">
    <cfRule type="top10" dxfId="1467" priority="129" rank="1"/>
  </conditionalFormatting>
  <conditionalFormatting sqref="G3">
    <cfRule type="top10" dxfId="1466" priority="130" rank="1"/>
  </conditionalFormatting>
  <conditionalFormatting sqref="F3">
    <cfRule type="top10" dxfId="1465" priority="131" rank="1"/>
  </conditionalFormatting>
  <conditionalFormatting sqref="E3">
    <cfRule type="top10" dxfId="1464" priority="132" rank="1"/>
  </conditionalFormatting>
  <conditionalFormatting sqref="J4">
    <cfRule type="top10" dxfId="1463" priority="121" rank="1"/>
  </conditionalFormatting>
  <conditionalFormatting sqref="I4">
    <cfRule type="top10" dxfId="1462" priority="122" rank="1"/>
  </conditionalFormatting>
  <conditionalFormatting sqref="H4">
    <cfRule type="top10" dxfId="1461" priority="123" rank="1"/>
  </conditionalFormatting>
  <conditionalFormatting sqref="G4">
    <cfRule type="top10" dxfId="1460" priority="124" rank="1"/>
  </conditionalFormatting>
  <conditionalFormatting sqref="F4">
    <cfRule type="top10" dxfId="1459" priority="125" rank="1"/>
  </conditionalFormatting>
  <conditionalFormatting sqref="E4">
    <cfRule type="top10" dxfId="1458" priority="126" rank="1"/>
  </conditionalFormatting>
  <conditionalFormatting sqref="J5">
    <cfRule type="top10" dxfId="1457" priority="115" rank="1"/>
  </conditionalFormatting>
  <conditionalFormatting sqref="I5">
    <cfRule type="top10" dxfId="1456" priority="116" rank="1"/>
  </conditionalFormatting>
  <conditionalFormatting sqref="H5">
    <cfRule type="top10" dxfId="1455" priority="117" rank="1"/>
  </conditionalFormatting>
  <conditionalFormatting sqref="G5">
    <cfRule type="top10" dxfId="1454" priority="118" rank="1"/>
  </conditionalFormatting>
  <conditionalFormatting sqref="F5">
    <cfRule type="top10" dxfId="1453" priority="119" rank="1"/>
  </conditionalFormatting>
  <conditionalFormatting sqref="E5">
    <cfRule type="top10" dxfId="1452" priority="120" rank="1"/>
  </conditionalFormatting>
  <conditionalFormatting sqref="J6">
    <cfRule type="top10" dxfId="1451" priority="109" rank="1"/>
  </conditionalFormatting>
  <conditionalFormatting sqref="I6">
    <cfRule type="top10" dxfId="1450" priority="110" rank="1"/>
  </conditionalFormatting>
  <conditionalFormatting sqref="H6">
    <cfRule type="top10" dxfId="1449" priority="111" rank="1"/>
  </conditionalFormatting>
  <conditionalFormatting sqref="G6">
    <cfRule type="top10" dxfId="1448" priority="112" rank="1"/>
  </conditionalFormatting>
  <conditionalFormatting sqref="F6">
    <cfRule type="top10" dxfId="1447" priority="113" rank="1"/>
  </conditionalFormatting>
  <conditionalFormatting sqref="E6">
    <cfRule type="top10" dxfId="1446" priority="114" rank="1"/>
  </conditionalFormatting>
  <conditionalFormatting sqref="J7">
    <cfRule type="top10" dxfId="1445" priority="103" rank="1"/>
  </conditionalFormatting>
  <conditionalFormatting sqref="I7">
    <cfRule type="top10" dxfId="1444" priority="104" rank="1"/>
  </conditionalFormatting>
  <conditionalFormatting sqref="H7">
    <cfRule type="top10" dxfId="1443" priority="105" rank="1"/>
  </conditionalFormatting>
  <conditionalFormatting sqref="G7">
    <cfRule type="top10" dxfId="1442" priority="106" rank="1"/>
  </conditionalFormatting>
  <conditionalFormatting sqref="F7">
    <cfRule type="top10" dxfId="1441" priority="107" rank="1"/>
  </conditionalFormatting>
  <conditionalFormatting sqref="E7">
    <cfRule type="top10" dxfId="1440" priority="108" rank="1"/>
  </conditionalFormatting>
  <conditionalFormatting sqref="J8">
    <cfRule type="top10" dxfId="1439" priority="97" rank="1"/>
  </conditionalFormatting>
  <conditionalFormatting sqref="I8">
    <cfRule type="top10" dxfId="1438" priority="98" rank="1"/>
  </conditionalFormatting>
  <conditionalFormatting sqref="H8">
    <cfRule type="top10" dxfId="1437" priority="99" rank="1"/>
  </conditionalFormatting>
  <conditionalFormatting sqref="G8">
    <cfRule type="top10" dxfId="1436" priority="100" rank="1"/>
  </conditionalFormatting>
  <conditionalFormatting sqref="F8">
    <cfRule type="top10" dxfId="1435" priority="101" rank="1"/>
  </conditionalFormatting>
  <conditionalFormatting sqref="E8">
    <cfRule type="top10" dxfId="1434" priority="102" rank="1"/>
  </conditionalFormatting>
  <conditionalFormatting sqref="J9">
    <cfRule type="top10" dxfId="1433" priority="91" rank="1"/>
  </conditionalFormatting>
  <conditionalFormatting sqref="I9">
    <cfRule type="top10" dxfId="1432" priority="92" rank="1"/>
  </conditionalFormatting>
  <conditionalFormatting sqref="H9">
    <cfRule type="top10" dxfId="1431" priority="93" rank="1"/>
  </conditionalFormatting>
  <conditionalFormatting sqref="G9">
    <cfRule type="top10" dxfId="1430" priority="94" rank="1"/>
  </conditionalFormatting>
  <conditionalFormatting sqref="F9">
    <cfRule type="top10" dxfId="1429" priority="95" rank="1"/>
  </conditionalFormatting>
  <conditionalFormatting sqref="E9">
    <cfRule type="top10" dxfId="1428" priority="96" rank="1"/>
  </conditionalFormatting>
  <conditionalFormatting sqref="J10">
    <cfRule type="top10" dxfId="1427" priority="85" rank="1"/>
  </conditionalFormatting>
  <conditionalFormatting sqref="I10">
    <cfRule type="top10" dxfId="1426" priority="86" rank="1"/>
  </conditionalFormatting>
  <conditionalFormatting sqref="H10">
    <cfRule type="top10" dxfId="1425" priority="87" rank="1"/>
  </conditionalFormatting>
  <conditionalFormatting sqref="G10">
    <cfRule type="top10" dxfId="1424" priority="88" rank="1"/>
  </conditionalFormatting>
  <conditionalFormatting sqref="F10">
    <cfRule type="top10" dxfId="1423" priority="89" rank="1"/>
  </conditionalFormatting>
  <conditionalFormatting sqref="E10">
    <cfRule type="top10" dxfId="1422" priority="90" rank="1"/>
  </conditionalFormatting>
  <conditionalFormatting sqref="J11">
    <cfRule type="top10" dxfId="1421" priority="79" rank="1"/>
  </conditionalFormatting>
  <conditionalFormatting sqref="I11">
    <cfRule type="top10" dxfId="1420" priority="80" rank="1"/>
  </conditionalFormatting>
  <conditionalFormatting sqref="H11">
    <cfRule type="top10" dxfId="1419" priority="81" rank="1"/>
  </conditionalFormatting>
  <conditionalFormatting sqref="G11">
    <cfRule type="top10" dxfId="1418" priority="82" rank="1"/>
  </conditionalFormatting>
  <conditionalFormatting sqref="F11">
    <cfRule type="top10" dxfId="1417" priority="83" rank="1"/>
  </conditionalFormatting>
  <conditionalFormatting sqref="E11">
    <cfRule type="top10" dxfId="1416" priority="84" rank="1"/>
  </conditionalFormatting>
  <conditionalFormatting sqref="J12">
    <cfRule type="top10" dxfId="1415" priority="73" rank="1"/>
  </conditionalFormatting>
  <conditionalFormatting sqref="I12">
    <cfRule type="top10" dxfId="1414" priority="74" rank="1"/>
  </conditionalFormatting>
  <conditionalFormatting sqref="H12">
    <cfRule type="top10" dxfId="1413" priority="75" rank="1"/>
  </conditionalFormatting>
  <conditionalFormatting sqref="G12">
    <cfRule type="top10" dxfId="1412" priority="76" rank="1"/>
  </conditionalFormatting>
  <conditionalFormatting sqref="F12">
    <cfRule type="top10" dxfId="1411" priority="77" rank="1"/>
  </conditionalFormatting>
  <conditionalFormatting sqref="E12">
    <cfRule type="top10" dxfId="1410" priority="78" rank="1"/>
  </conditionalFormatting>
  <conditionalFormatting sqref="I22">
    <cfRule type="top10" dxfId="1409" priority="6" rank="1"/>
  </conditionalFormatting>
  <conditionalFormatting sqref="H22">
    <cfRule type="top10" dxfId="1408" priority="2" rank="1"/>
  </conditionalFormatting>
  <conditionalFormatting sqref="J22">
    <cfRule type="top10" dxfId="1407" priority="3" rank="1"/>
  </conditionalFormatting>
  <conditionalFormatting sqref="G22">
    <cfRule type="top10" dxfId="1406" priority="5" rank="1"/>
  </conditionalFormatting>
  <conditionalFormatting sqref="F22">
    <cfRule type="top10" dxfId="1405" priority="4" rank="1"/>
  </conditionalFormatting>
  <conditionalFormatting sqref="E22">
    <cfRule type="top10" dxfId="1404" priority="1" rank="1"/>
  </conditionalFormatting>
  <hyperlinks>
    <hyperlink ref="Q1" location="'Texas  2020 Ranking'!A1" display="Back to Ranking" xr:uid="{F8801DAA-6B72-4603-9741-60C6171760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B76E3A-9984-4412-99A6-9F9085B3E378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  <x14:dataValidation type="list" allowBlank="1" showInputMessage="1" showErrorMessage="1" xr:uid="{893B1717-BE4F-4141-B925-E77E8A43C165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A697C726-351D-48C9-81C9-C185436A31F8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sheetPr codeName="Sheet18"/>
  <dimension ref="A1:Q5"/>
  <sheetViews>
    <sheetView workbookViewId="0">
      <selection activeCell="M5" sqref="M5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17</v>
      </c>
      <c r="B2" s="17" t="s">
        <v>34</v>
      </c>
      <c r="C2" s="18">
        <v>43855</v>
      </c>
      <c r="D2" s="19" t="s">
        <v>28</v>
      </c>
      <c r="E2" s="20">
        <v>159</v>
      </c>
      <c r="F2" s="20">
        <v>174</v>
      </c>
      <c r="G2" s="20">
        <v>185</v>
      </c>
      <c r="H2" s="20">
        <v>189</v>
      </c>
      <c r="I2" s="20"/>
      <c r="J2" s="20"/>
      <c r="K2" s="21">
        <v>4</v>
      </c>
      <c r="L2" s="21">
        <v>707</v>
      </c>
      <c r="M2" s="22">
        <v>176.75</v>
      </c>
      <c r="N2" s="23">
        <v>8</v>
      </c>
      <c r="O2" s="24">
        <v>184.75</v>
      </c>
    </row>
    <row r="5" spans="1:17" x14ac:dyDescent="0.25">
      <c r="K5" s="8">
        <f>SUM(K2:K4)</f>
        <v>4</v>
      </c>
      <c r="L5" s="8">
        <f>SUM(L2:L4)</f>
        <v>707</v>
      </c>
      <c r="M5" s="7">
        <f>SUM(L5/K5)</f>
        <v>176.75</v>
      </c>
      <c r="N5" s="8">
        <f>SUM(N2:N4)</f>
        <v>8</v>
      </c>
      <c r="O5" s="8">
        <f>SUM(M5+N5)</f>
        <v>184.75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F2">
    <cfRule type="top10" dxfId="1403" priority="5" rank="1"/>
  </conditionalFormatting>
  <conditionalFormatting sqref="G2">
    <cfRule type="top10" dxfId="1402" priority="4" rank="1"/>
  </conditionalFormatting>
  <conditionalFormatting sqref="H2">
    <cfRule type="top10" dxfId="1401" priority="3" rank="1"/>
  </conditionalFormatting>
  <conditionalFormatting sqref="E2">
    <cfRule type="top10" dxfId="1400" priority="6" rank="1"/>
  </conditionalFormatting>
  <conditionalFormatting sqref="J2">
    <cfRule type="top10" dxfId="1399" priority="1" rank="1"/>
  </conditionalFormatting>
  <conditionalFormatting sqref="I2">
    <cfRule type="top10" dxfId="1398" priority="2" rank="1"/>
  </conditionalFormatting>
  <hyperlinks>
    <hyperlink ref="Q1" location="'Texas  2020 Ranking'!A1" display="Back to Ranking" xr:uid="{5F97305A-A4E1-418B-AAD0-B6460F5FA9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6F9B97A-D944-4F41-8EC1-A46471FBED65}">
          <x14:formula1>
            <xm:f>'C:\Users\abra2\Desktop\ABRA 2020\Texas\[ABRA TX Scoring Program TEST1 1-20-20-LISA (1).xlsm]DATA SHEET'!#REF!</xm:f>
          </x14:formula1>
          <xm:sqref>D2 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C2AD8-94A6-44AD-82F7-B08993ADB0CA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123</v>
      </c>
      <c r="C2" s="18">
        <v>44072</v>
      </c>
      <c r="D2" s="19" t="s">
        <v>54</v>
      </c>
      <c r="E2" s="20">
        <v>146</v>
      </c>
      <c r="F2" s="20">
        <v>178</v>
      </c>
      <c r="G2" s="20">
        <v>179</v>
      </c>
      <c r="H2" s="20">
        <v>148</v>
      </c>
      <c r="I2" s="20">
        <v>174</v>
      </c>
      <c r="J2" s="20">
        <v>170</v>
      </c>
      <c r="K2" s="28">
        <v>6</v>
      </c>
      <c r="L2" s="28">
        <v>995</v>
      </c>
      <c r="M2" s="29">
        <v>165.83333333333334</v>
      </c>
      <c r="N2" s="30">
        <v>4</v>
      </c>
      <c r="O2" s="31">
        <v>169.83333333333334</v>
      </c>
    </row>
    <row r="6" spans="1:17" x14ac:dyDescent="0.25">
      <c r="K6" s="8">
        <f>SUM(K2:K5)</f>
        <v>6</v>
      </c>
      <c r="L6" s="8">
        <f>SUM(L2:L5)</f>
        <v>995</v>
      </c>
      <c r="M6" s="7">
        <f>SUM(L6/K6)</f>
        <v>165.83333333333334</v>
      </c>
      <c r="N6" s="8">
        <f>SUM(N2:N5)</f>
        <v>4</v>
      </c>
      <c r="O6" s="14">
        <f>SUM(M6+N6)</f>
        <v>169.83333333333334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9_1"/>
    <protectedRange algorithmName="SHA-512" hashValue="ON39YdpmFHfN9f47KpiRvqrKx0V9+erV1CNkpWzYhW/Qyc6aT8rEyCrvauWSYGZK2ia3o7vd3akF07acHAFpOA==" saltValue="yVW9XmDwTqEnmpSGai0KYg==" spinCount="100000" sqref="D2" name="Range1_1_1_7_1"/>
  </protectedRanges>
  <conditionalFormatting sqref="J2">
    <cfRule type="top10" dxfId="1397" priority="1" rank="1"/>
  </conditionalFormatting>
  <conditionalFormatting sqref="I2">
    <cfRule type="top10" dxfId="1396" priority="2" rank="1"/>
  </conditionalFormatting>
  <conditionalFormatting sqref="H2">
    <cfRule type="top10" dxfId="1395" priority="3" rank="1"/>
  </conditionalFormatting>
  <conditionalFormatting sqref="G2">
    <cfRule type="top10" dxfId="1394" priority="4" rank="1"/>
  </conditionalFormatting>
  <conditionalFormatting sqref="F2">
    <cfRule type="top10" dxfId="1393" priority="5" rank="1"/>
  </conditionalFormatting>
  <conditionalFormatting sqref="E2">
    <cfRule type="top10" dxfId="1392" priority="6" rank="1"/>
  </conditionalFormatting>
  <hyperlinks>
    <hyperlink ref="Q1" location="'Texas  2020 Ranking'!A1" display="Back to Ranking" xr:uid="{87C6979C-FA4C-4892-8069-E10308AED2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743E11-C0C4-46A5-A95F-5100CC0905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50633-7609-4DD5-8474-7FBA4E24918B}">
  <dimension ref="A1:Q6"/>
  <sheetViews>
    <sheetView workbookViewId="0">
      <selection activeCell="D16" sqref="D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48</v>
      </c>
      <c r="B2" s="17" t="s">
        <v>96</v>
      </c>
      <c r="C2" s="18">
        <v>43981</v>
      </c>
      <c r="D2" s="19" t="s">
        <v>54</v>
      </c>
      <c r="E2" s="20">
        <v>187</v>
      </c>
      <c r="F2" s="20">
        <v>185</v>
      </c>
      <c r="G2" s="20">
        <v>192</v>
      </c>
      <c r="H2" s="20">
        <v>185.001</v>
      </c>
      <c r="I2" s="20"/>
      <c r="J2" s="20"/>
      <c r="K2" s="28">
        <v>4</v>
      </c>
      <c r="L2" s="28">
        <v>749.00099999999998</v>
      </c>
      <c r="M2" s="29">
        <v>187.25024999999999</v>
      </c>
      <c r="N2" s="30">
        <v>13</v>
      </c>
      <c r="O2" s="31">
        <v>200.25024999999999</v>
      </c>
    </row>
    <row r="3" spans="1:17" x14ac:dyDescent="0.25">
      <c r="A3" s="16" t="s">
        <v>48</v>
      </c>
      <c r="B3" s="17" t="s">
        <v>96</v>
      </c>
      <c r="C3" s="18">
        <v>44009</v>
      </c>
      <c r="D3" s="19" t="s">
        <v>54</v>
      </c>
      <c r="E3" s="20">
        <v>178</v>
      </c>
      <c r="F3" s="20">
        <v>182</v>
      </c>
      <c r="G3" s="20">
        <v>184</v>
      </c>
      <c r="H3" s="20">
        <v>184</v>
      </c>
      <c r="I3" s="20"/>
      <c r="J3" s="20"/>
      <c r="K3" s="28">
        <v>4</v>
      </c>
      <c r="L3" s="28">
        <v>728</v>
      </c>
      <c r="M3" s="29">
        <v>182</v>
      </c>
      <c r="N3" s="30">
        <v>4</v>
      </c>
      <c r="O3" s="31">
        <v>186</v>
      </c>
    </row>
    <row r="6" spans="1:17" x14ac:dyDescent="0.25">
      <c r="K6" s="8">
        <f>SUM(K2:K5)</f>
        <v>8</v>
      </c>
      <c r="L6" s="8">
        <f>SUM(L2:L5)</f>
        <v>1477.001</v>
      </c>
      <c r="M6" s="7">
        <f>SUM(L6/K6)</f>
        <v>184.625125</v>
      </c>
      <c r="N6" s="8">
        <f>SUM(N2:N5)</f>
        <v>17</v>
      </c>
      <c r="O6" s="14">
        <f>SUM(M6+N6)</f>
        <v>201.625125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4_2"/>
    <protectedRange sqref="D2" name="Range1_1_2"/>
    <protectedRange algorithmName="SHA-512" hashValue="ON39YdpmFHfN9f47KpiRvqrKx0V9+erV1CNkpWzYhW/Qyc6aT8rEyCrvauWSYGZK2ia3o7vd3akF07acHAFpOA==" saltValue="yVW9XmDwTqEnmpSGai0KYg==" spinCount="100000" sqref="E3:J3 B3:C3" name="Range1_4_9"/>
    <protectedRange algorithmName="SHA-512" hashValue="ON39YdpmFHfN9f47KpiRvqrKx0V9+erV1CNkpWzYhW/Qyc6aT8rEyCrvauWSYGZK2ia3o7vd3akF07acHAFpOA==" saltValue="yVW9XmDwTqEnmpSGai0KYg==" spinCount="100000" sqref="D3" name="Range1_1_2_8"/>
  </protectedRanges>
  <conditionalFormatting sqref="E2">
    <cfRule type="top10" dxfId="1799" priority="12" rank="1"/>
  </conditionalFormatting>
  <conditionalFormatting sqref="F2">
    <cfRule type="top10" dxfId="1798" priority="11" rank="1"/>
  </conditionalFormatting>
  <conditionalFormatting sqref="G2">
    <cfRule type="top10" dxfId="1797" priority="10" rank="1"/>
  </conditionalFormatting>
  <conditionalFormatting sqref="H2">
    <cfRule type="top10" dxfId="1796" priority="9" rank="1"/>
  </conditionalFormatting>
  <conditionalFormatting sqref="I2">
    <cfRule type="top10" dxfId="1795" priority="8" rank="1"/>
  </conditionalFormatting>
  <conditionalFormatting sqref="J2">
    <cfRule type="top10" dxfId="1794" priority="7" rank="1"/>
  </conditionalFormatting>
  <conditionalFormatting sqref="E3">
    <cfRule type="top10" dxfId="1793" priority="6" rank="1"/>
  </conditionalFormatting>
  <conditionalFormatting sqref="F3">
    <cfRule type="top10" dxfId="1792" priority="5" rank="1"/>
  </conditionalFormatting>
  <conditionalFormatting sqref="G3">
    <cfRule type="top10" dxfId="1791" priority="4" rank="1"/>
  </conditionalFormatting>
  <conditionalFormatting sqref="H3">
    <cfRule type="top10" dxfId="1790" priority="3" rank="1"/>
  </conditionalFormatting>
  <conditionalFormatting sqref="I3">
    <cfRule type="top10" dxfId="1789" priority="2" rank="1"/>
  </conditionalFormatting>
  <conditionalFormatting sqref="J3">
    <cfRule type="top10" dxfId="1788" priority="1" rank="1"/>
  </conditionalFormatting>
  <hyperlinks>
    <hyperlink ref="Q1" location="'Texas  2020 Ranking'!A1" display="Back to Ranking" xr:uid="{15660AA4-6B79-4C95-9325-F6B4A749B8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566DB1-D655-4D69-856A-842A10C41F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8981-A498-4D01-AB9E-8AE59DC79CEB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103</v>
      </c>
      <c r="C2" s="18">
        <v>44009</v>
      </c>
      <c r="D2" s="19" t="s">
        <v>75</v>
      </c>
      <c r="E2" s="20">
        <v>152</v>
      </c>
      <c r="F2" s="20">
        <v>154</v>
      </c>
      <c r="G2" s="20">
        <v>151</v>
      </c>
      <c r="H2" s="20">
        <v>156</v>
      </c>
      <c r="I2" s="20"/>
      <c r="J2" s="20"/>
      <c r="K2" s="28">
        <v>4</v>
      </c>
      <c r="L2" s="28">
        <v>613</v>
      </c>
      <c r="M2" s="29">
        <v>153.25</v>
      </c>
      <c r="N2" s="30">
        <v>4</v>
      </c>
      <c r="O2" s="31">
        <v>157.25</v>
      </c>
    </row>
    <row r="5" spans="1:17" x14ac:dyDescent="0.25">
      <c r="K5" s="8">
        <f>SUM(K2:K4)</f>
        <v>4</v>
      </c>
      <c r="L5" s="8">
        <f>SUM(L2:L4)</f>
        <v>613</v>
      </c>
      <c r="M5" s="7">
        <f>SUM(L5/K5)</f>
        <v>153.25</v>
      </c>
      <c r="N5" s="8">
        <f>SUM(N2:N4)</f>
        <v>4</v>
      </c>
      <c r="O5" s="14">
        <f>SUM(M5+N5)</f>
        <v>157.25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3"/>
    <protectedRange algorithmName="SHA-512" hashValue="ON39YdpmFHfN9f47KpiRvqrKx0V9+erV1CNkpWzYhW/Qyc6aT8rEyCrvauWSYGZK2ia3o7vd3akF07acHAFpOA==" saltValue="yVW9XmDwTqEnmpSGai0KYg==" spinCount="100000" sqref="D2" name="Range1_1_5_3"/>
  </protectedRanges>
  <conditionalFormatting sqref="J2">
    <cfRule type="top10" dxfId="1391" priority="1" rank="1"/>
  </conditionalFormatting>
  <conditionalFormatting sqref="I2">
    <cfRule type="top10" dxfId="1390" priority="2" rank="1"/>
  </conditionalFormatting>
  <conditionalFormatting sqref="H2">
    <cfRule type="top10" dxfId="1389" priority="3" rank="1"/>
  </conditionalFormatting>
  <conditionalFormatting sqref="G2">
    <cfRule type="top10" dxfId="1388" priority="4" rank="1"/>
  </conditionalFormatting>
  <conditionalFormatting sqref="F2">
    <cfRule type="top10" dxfId="1387" priority="5" rank="1"/>
  </conditionalFormatting>
  <conditionalFormatting sqref="E2">
    <cfRule type="top10" dxfId="1386" priority="6" rank="1"/>
  </conditionalFormatting>
  <hyperlinks>
    <hyperlink ref="Q1" location="'Texas  2020 Ranking'!A1" display="Back to Ranking" xr:uid="{34A114CA-B677-48C7-8F3B-D0294E0B98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ACACA6-046D-43E0-A072-75F8DB4D5B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CAF20-46DE-4F70-97EA-6A7096BEC8E8}">
  <dimension ref="A1:Q2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89</v>
      </c>
      <c r="C2" s="18">
        <v>43942</v>
      </c>
      <c r="D2" s="19" t="s">
        <v>85</v>
      </c>
      <c r="E2" s="20">
        <v>195</v>
      </c>
      <c r="F2" s="20">
        <v>192</v>
      </c>
      <c r="G2" s="20">
        <v>197</v>
      </c>
      <c r="H2" s="20">
        <v>197</v>
      </c>
      <c r="I2" s="20"/>
      <c r="J2" s="20"/>
      <c r="K2" s="28">
        <f t="shared" ref="K2" si="0">COUNT(E2:J2)</f>
        <v>4</v>
      </c>
      <c r="L2" s="28">
        <f t="shared" ref="L2" si="1">SUM(E2:J2)</f>
        <v>781</v>
      </c>
      <c r="M2" s="29">
        <f t="shared" ref="M2" si="2">IFERROR(L2/K2,0)</f>
        <v>195.25</v>
      </c>
      <c r="N2" s="30">
        <v>3</v>
      </c>
      <c r="O2" s="31">
        <f t="shared" ref="O2" si="3">SUM(M2+N2)</f>
        <v>198.25</v>
      </c>
    </row>
    <row r="3" spans="1:17" x14ac:dyDescent="0.25">
      <c r="A3" s="16" t="s">
        <v>60</v>
      </c>
      <c r="B3" s="17" t="s">
        <v>89</v>
      </c>
      <c r="C3" s="18">
        <v>43975</v>
      </c>
      <c r="D3" s="19" t="s">
        <v>75</v>
      </c>
      <c r="E3" s="20">
        <v>197</v>
      </c>
      <c r="F3" s="20">
        <v>194</v>
      </c>
      <c r="G3" s="20">
        <v>199</v>
      </c>
      <c r="H3" s="20">
        <v>193</v>
      </c>
      <c r="I3" s="20"/>
      <c r="J3" s="20"/>
      <c r="K3" s="28">
        <v>4</v>
      </c>
      <c r="L3" s="28">
        <v>783</v>
      </c>
      <c r="M3" s="29">
        <v>195.75</v>
      </c>
      <c r="N3" s="30">
        <v>6</v>
      </c>
      <c r="O3" s="31">
        <v>201.75</v>
      </c>
    </row>
    <row r="4" spans="1:17" x14ac:dyDescent="0.25">
      <c r="A4" s="16" t="s">
        <v>60</v>
      </c>
      <c r="B4" s="17" t="s">
        <v>89</v>
      </c>
      <c r="C4" s="18">
        <v>44009</v>
      </c>
      <c r="D4" s="19" t="s">
        <v>75</v>
      </c>
      <c r="E4" s="20">
        <v>191</v>
      </c>
      <c r="F4" s="20">
        <v>196</v>
      </c>
      <c r="G4" s="20">
        <v>198</v>
      </c>
      <c r="H4" s="20">
        <v>195</v>
      </c>
      <c r="I4" s="20"/>
      <c r="J4" s="20"/>
      <c r="K4" s="28">
        <v>4</v>
      </c>
      <c r="L4" s="28">
        <v>780</v>
      </c>
      <c r="M4" s="29">
        <v>195</v>
      </c>
      <c r="N4" s="30">
        <v>11</v>
      </c>
      <c r="O4" s="31">
        <v>206</v>
      </c>
    </row>
    <row r="5" spans="1:17" x14ac:dyDescent="0.25">
      <c r="A5" s="16" t="s">
        <v>60</v>
      </c>
      <c r="B5" s="17" t="s">
        <v>89</v>
      </c>
      <c r="C5" s="18">
        <v>44037</v>
      </c>
      <c r="D5" s="19" t="s">
        <v>75</v>
      </c>
      <c r="E5" s="20">
        <v>197</v>
      </c>
      <c r="F5" s="20">
        <v>193</v>
      </c>
      <c r="G5" s="20">
        <v>192</v>
      </c>
      <c r="H5" s="20">
        <v>196</v>
      </c>
      <c r="I5" s="20"/>
      <c r="J5" s="20"/>
      <c r="K5" s="28">
        <v>4</v>
      </c>
      <c r="L5" s="28">
        <f>SUM(E5:H5)</f>
        <v>778</v>
      </c>
      <c r="M5" s="29">
        <f>SUM(L5/K5)</f>
        <v>194.5</v>
      </c>
      <c r="N5" s="30">
        <v>6</v>
      </c>
      <c r="O5" s="31">
        <f>SUM(M5:N5)</f>
        <v>200.5</v>
      </c>
    </row>
    <row r="6" spans="1:17" x14ac:dyDescent="0.25">
      <c r="A6" s="16" t="s">
        <v>60</v>
      </c>
      <c r="B6" s="17" t="s">
        <v>89</v>
      </c>
      <c r="C6" s="18">
        <v>44072</v>
      </c>
      <c r="D6" s="19" t="s">
        <v>54</v>
      </c>
      <c r="E6" s="20">
        <v>188</v>
      </c>
      <c r="F6" s="20">
        <v>196</v>
      </c>
      <c r="G6" s="20">
        <v>198</v>
      </c>
      <c r="H6" s="20">
        <v>193</v>
      </c>
      <c r="I6" s="20">
        <v>197</v>
      </c>
      <c r="J6" s="20">
        <v>196</v>
      </c>
      <c r="K6" s="28">
        <v>6</v>
      </c>
      <c r="L6" s="28">
        <v>1168</v>
      </c>
      <c r="M6" s="29">
        <v>194.66666666666666</v>
      </c>
      <c r="N6" s="30">
        <v>26</v>
      </c>
      <c r="O6" s="31">
        <v>220.66666666666666</v>
      </c>
    </row>
    <row r="9" spans="1:17" x14ac:dyDescent="0.25">
      <c r="K9" s="8">
        <f>SUM(K2:K8)</f>
        <v>22</v>
      </c>
      <c r="L9" s="8">
        <f>SUM(L2:L8)</f>
        <v>4290</v>
      </c>
      <c r="M9" s="7">
        <f>SUM(L9/K9)</f>
        <v>195</v>
      </c>
      <c r="N9" s="8">
        <f>SUM(N2:N8)</f>
        <v>52</v>
      </c>
      <c r="O9" s="14">
        <f>SUM(M9+N9)</f>
        <v>247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16" t="s">
        <v>48</v>
      </c>
      <c r="B17" s="17" t="s">
        <v>89</v>
      </c>
      <c r="C17" s="18">
        <v>43947</v>
      </c>
      <c r="D17" s="19" t="s">
        <v>86</v>
      </c>
      <c r="E17" s="20">
        <v>193</v>
      </c>
      <c r="F17" s="20">
        <v>194</v>
      </c>
      <c r="G17" s="20">
        <v>192</v>
      </c>
      <c r="H17" s="20">
        <v>193</v>
      </c>
      <c r="I17" s="20"/>
      <c r="J17" s="20"/>
      <c r="K17" s="28">
        <v>4</v>
      </c>
      <c r="L17" s="28">
        <v>772</v>
      </c>
      <c r="M17" s="29">
        <v>193</v>
      </c>
      <c r="N17" s="30">
        <v>9</v>
      </c>
      <c r="O17" s="31">
        <f t="shared" ref="O17" si="4">SUM(M17+N17)</f>
        <v>202</v>
      </c>
    </row>
    <row r="18" spans="1:15" x14ac:dyDescent="0.25">
      <c r="A18" s="16" t="s">
        <v>48</v>
      </c>
      <c r="B18" s="17" t="s">
        <v>89</v>
      </c>
      <c r="C18" s="18">
        <v>44033</v>
      </c>
      <c r="D18" s="19" t="s">
        <v>75</v>
      </c>
      <c r="E18" s="20">
        <v>193</v>
      </c>
      <c r="F18" s="20">
        <v>194</v>
      </c>
      <c r="G18" s="20">
        <v>198</v>
      </c>
      <c r="H18" s="20">
        <v>192</v>
      </c>
      <c r="I18" s="20"/>
      <c r="J18" s="20"/>
      <c r="K18" s="28">
        <v>4</v>
      </c>
      <c r="L18" s="28">
        <v>777</v>
      </c>
      <c r="M18" s="29">
        <v>194.25</v>
      </c>
      <c r="N18" s="30">
        <v>7</v>
      </c>
      <c r="O18" s="31">
        <v>201.25</v>
      </c>
    </row>
    <row r="21" spans="1:15" x14ac:dyDescent="0.25">
      <c r="K21" s="8">
        <f>SUM(K17:K20)</f>
        <v>8</v>
      </c>
      <c r="L21" s="8">
        <f>SUM(L17:L20)</f>
        <v>1549</v>
      </c>
      <c r="M21" s="7">
        <f>SUM(L21/K21)</f>
        <v>193.625</v>
      </c>
      <c r="N21" s="8">
        <f>SUM(N17:N20)</f>
        <v>16</v>
      </c>
      <c r="O21" s="14">
        <f>SUM(M21+N21)</f>
        <v>209.625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algorithmName="SHA-512" hashValue="ON39YdpmFHfN9f47KpiRvqrKx0V9+erV1CNkpWzYhW/Qyc6aT8rEyCrvauWSYGZK2ia3o7vd3akF07acHAFpOA==" saltValue="yVW9XmDwTqEnmpSGai0KYg==" spinCount="100000" sqref="I2:J2 B2:C2" name="Range1_6_2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E17:J17 B17:C17" name="Range1_5_1"/>
    <protectedRange algorithmName="SHA-512" hashValue="ON39YdpmFHfN9f47KpiRvqrKx0V9+erV1CNkpWzYhW/Qyc6aT8rEyCrvauWSYGZK2ia3o7vd3akF07acHAFpOA==" saltValue="yVW9XmDwTqEnmpSGai0KYg==" spinCount="100000" sqref="D17" name="Range1_1_6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6_6"/>
    <protectedRange algorithmName="SHA-512" hashValue="ON39YdpmFHfN9f47KpiRvqrKx0V9+erV1CNkpWzYhW/Qyc6aT8rEyCrvauWSYGZK2ia3o7vd3akF07acHAFpOA==" saltValue="yVW9XmDwTqEnmpSGai0KYg==" spinCount="100000" sqref="D4" name="Range1_1_4_3"/>
    <protectedRange algorithmName="SHA-512" hashValue="ON39YdpmFHfN9f47KpiRvqrKx0V9+erV1CNkpWzYhW/Qyc6aT8rEyCrvauWSYGZK2ia3o7vd3akF07acHAFpOA==" saltValue="yVW9XmDwTqEnmpSGai0KYg==" spinCount="100000" sqref="E4:H4" name="Range1_3_1_4"/>
    <protectedRange algorithmName="SHA-512" hashValue="ON39YdpmFHfN9f47KpiRvqrKx0V9+erV1CNkpWzYhW/Qyc6aT8rEyCrvauWSYGZK2ia3o7vd3akF07acHAFpOA==" saltValue="yVW9XmDwTqEnmpSGai0KYg==" spinCount="100000" sqref="E18:J18 B18:C18" name="Range1_8"/>
    <protectedRange algorithmName="SHA-512" hashValue="ON39YdpmFHfN9f47KpiRvqrKx0V9+erV1CNkpWzYhW/Qyc6aT8rEyCrvauWSYGZK2ia3o7vd3akF07acHAFpOA==" saltValue="yVW9XmDwTqEnmpSGai0KYg==" spinCount="100000" sqref="D18" name="Range1_1_6"/>
    <protectedRange algorithmName="SHA-512" hashValue="ON39YdpmFHfN9f47KpiRvqrKx0V9+erV1CNkpWzYhW/Qyc6aT8rEyCrvauWSYGZK2ia3o7vd3akF07acHAFpOA==" saltValue="yVW9XmDwTqEnmpSGai0KYg==" spinCount="100000" sqref="I5:J5 B5:C5" name="Range1_11_1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17"/>
    <protectedRange algorithmName="SHA-512" hashValue="ON39YdpmFHfN9f47KpiRvqrKx0V9+erV1CNkpWzYhW/Qyc6aT8rEyCrvauWSYGZK2ia3o7vd3akF07acHAFpOA==" saltValue="yVW9XmDwTqEnmpSGai0KYg==" spinCount="100000" sqref="D6" name="Range1_1_12_1"/>
    <protectedRange algorithmName="SHA-512" hashValue="ON39YdpmFHfN9f47KpiRvqrKx0V9+erV1CNkpWzYhW/Qyc6aT8rEyCrvauWSYGZK2ia3o7vd3akF07acHAFpOA==" saltValue="yVW9XmDwTqEnmpSGai0KYg==" spinCount="100000" sqref="E6:H6" name="Range1_3_10"/>
  </protectedRanges>
  <conditionalFormatting sqref="F2">
    <cfRule type="top10" dxfId="1385" priority="43" rank="1"/>
  </conditionalFormatting>
  <conditionalFormatting sqref="G2">
    <cfRule type="top10" dxfId="1384" priority="44" rank="1"/>
  </conditionalFormatting>
  <conditionalFormatting sqref="H2">
    <cfRule type="top10" dxfId="1383" priority="45" rank="1"/>
  </conditionalFormatting>
  <conditionalFormatting sqref="I2">
    <cfRule type="top10" dxfId="1382" priority="46" rank="1"/>
  </conditionalFormatting>
  <conditionalFormatting sqref="J2">
    <cfRule type="top10" dxfId="1381" priority="47" rank="1"/>
  </conditionalFormatting>
  <conditionalFormatting sqref="E2">
    <cfRule type="top10" dxfId="1380" priority="48" rank="1"/>
  </conditionalFormatting>
  <conditionalFormatting sqref="H17">
    <cfRule type="top10" dxfId="1379" priority="33" rank="1"/>
  </conditionalFormatting>
  <conditionalFormatting sqref="E17">
    <cfRule type="top10" dxfId="1378" priority="36" rank="1"/>
  </conditionalFormatting>
  <conditionalFormatting sqref="F17">
    <cfRule type="top10" dxfId="1377" priority="35" rank="1"/>
  </conditionalFormatting>
  <conditionalFormatting sqref="G17">
    <cfRule type="top10" dxfId="1376" priority="34" rank="1"/>
  </conditionalFormatting>
  <conditionalFormatting sqref="I17">
    <cfRule type="top10" dxfId="1375" priority="32" rank="1"/>
  </conditionalFormatting>
  <conditionalFormatting sqref="J17">
    <cfRule type="top10" dxfId="1374" priority="31" rank="1"/>
  </conditionalFormatting>
  <conditionalFormatting sqref="F3">
    <cfRule type="top10" dxfId="1373" priority="29" rank="1"/>
  </conditionalFormatting>
  <conditionalFormatting sqref="G3">
    <cfRule type="top10" dxfId="1372" priority="28" rank="1"/>
  </conditionalFormatting>
  <conditionalFormatting sqref="H3">
    <cfRule type="top10" dxfId="1371" priority="27" rank="1"/>
  </conditionalFormatting>
  <conditionalFormatting sqref="I3">
    <cfRule type="top10" dxfId="1370" priority="25" rank="1"/>
  </conditionalFormatting>
  <conditionalFormatting sqref="J3">
    <cfRule type="top10" dxfId="1369" priority="26" rank="1"/>
  </conditionalFormatting>
  <conditionalFormatting sqref="E3">
    <cfRule type="top10" dxfId="1368" priority="30" rank="1"/>
  </conditionalFormatting>
  <conditionalFormatting sqref="F4">
    <cfRule type="top10" dxfId="1367" priority="23" rank="1"/>
  </conditionalFormatting>
  <conditionalFormatting sqref="G4">
    <cfRule type="top10" dxfId="1366" priority="22" rank="1"/>
  </conditionalFormatting>
  <conditionalFormatting sqref="H4">
    <cfRule type="top10" dxfId="1365" priority="21" rank="1"/>
  </conditionalFormatting>
  <conditionalFormatting sqref="I4">
    <cfRule type="top10" dxfId="1364" priority="19" rank="1"/>
  </conditionalFormatting>
  <conditionalFormatting sqref="J4">
    <cfRule type="top10" dxfId="1363" priority="20" rank="1"/>
  </conditionalFormatting>
  <conditionalFormatting sqref="E4">
    <cfRule type="top10" dxfId="1362" priority="24" rank="1"/>
  </conditionalFormatting>
  <conditionalFormatting sqref="E18">
    <cfRule type="top10" dxfId="1361" priority="18" rank="1"/>
  </conditionalFormatting>
  <conditionalFormatting sqref="F18">
    <cfRule type="top10" dxfId="1360" priority="17" rank="1"/>
  </conditionalFormatting>
  <conditionalFormatting sqref="G18">
    <cfRule type="top10" dxfId="1359" priority="16" rank="1"/>
  </conditionalFormatting>
  <conditionalFormatting sqref="H18">
    <cfRule type="top10" dxfId="1358" priority="15" rank="1"/>
  </conditionalFormatting>
  <conditionalFormatting sqref="I18">
    <cfRule type="top10" dxfId="1357" priority="14" rank="1"/>
  </conditionalFormatting>
  <conditionalFormatting sqref="J18">
    <cfRule type="top10" dxfId="1356" priority="13" rank="1"/>
  </conditionalFormatting>
  <conditionalFormatting sqref="F5">
    <cfRule type="top10" dxfId="1355" priority="11" rank="1"/>
  </conditionalFormatting>
  <conditionalFormatting sqref="G5">
    <cfRule type="top10" dxfId="1354" priority="10" rank="1"/>
  </conditionalFormatting>
  <conditionalFormatting sqref="H5">
    <cfRule type="top10" dxfId="1353" priority="9" rank="1"/>
  </conditionalFormatting>
  <conditionalFormatting sqref="I5">
    <cfRule type="top10" dxfId="1352" priority="7" rank="1"/>
  </conditionalFormatting>
  <conditionalFormatting sqref="J5">
    <cfRule type="top10" dxfId="1351" priority="8" rank="1"/>
  </conditionalFormatting>
  <conditionalFormatting sqref="E5">
    <cfRule type="top10" dxfId="1350" priority="12" rank="1"/>
  </conditionalFormatting>
  <conditionalFormatting sqref="F6">
    <cfRule type="top10" dxfId="1349" priority="5" rank="1"/>
  </conditionalFormatting>
  <conditionalFormatting sqref="G6">
    <cfRule type="top10" dxfId="1348" priority="4" rank="1"/>
  </conditionalFormatting>
  <conditionalFormatting sqref="H6">
    <cfRule type="top10" dxfId="1347" priority="3" rank="1"/>
  </conditionalFormatting>
  <conditionalFormatting sqref="I6">
    <cfRule type="top10" dxfId="1346" priority="1" rank="1"/>
  </conditionalFormatting>
  <conditionalFormatting sqref="J6">
    <cfRule type="top10" dxfId="1345" priority="2" rank="1"/>
  </conditionalFormatting>
  <conditionalFormatting sqref="E6">
    <cfRule type="top10" dxfId="1344" priority="6" rank="1"/>
  </conditionalFormatting>
  <hyperlinks>
    <hyperlink ref="Q1" location="'Texas  2020 Ranking'!A1" display="Back to Ranking" xr:uid="{F6D8D6F8-3C72-4A2D-B6AA-78E3C3F545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64B85F-3E90-465D-8C0A-CBC41156F31A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742A0-C64C-4F90-8F89-17BCF3502A99}"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47</v>
      </c>
      <c r="B2" s="17" t="s">
        <v>84</v>
      </c>
      <c r="C2" s="18">
        <v>43907</v>
      </c>
      <c r="D2" s="19" t="s">
        <v>75</v>
      </c>
      <c r="E2" s="20">
        <v>174</v>
      </c>
      <c r="F2" s="20">
        <v>167</v>
      </c>
      <c r="G2" s="20">
        <v>180</v>
      </c>
      <c r="H2" s="20">
        <v>177</v>
      </c>
      <c r="I2" s="20"/>
      <c r="J2" s="20"/>
      <c r="K2" s="28">
        <v>4</v>
      </c>
      <c r="L2" s="28">
        <v>698</v>
      </c>
      <c r="M2" s="29">
        <v>174.5</v>
      </c>
      <c r="N2" s="30">
        <v>4</v>
      </c>
      <c r="O2" s="31">
        <v>178.5</v>
      </c>
    </row>
    <row r="3" spans="1:17" x14ac:dyDescent="0.25">
      <c r="A3" s="16" t="s">
        <v>47</v>
      </c>
      <c r="B3" s="17" t="s">
        <v>84</v>
      </c>
      <c r="C3" s="18">
        <v>44009</v>
      </c>
      <c r="D3" s="19" t="s">
        <v>75</v>
      </c>
      <c r="E3" s="20">
        <v>178</v>
      </c>
      <c r="F3" s="20">
        <v>175</v>
      </c>
      <c r="G3" s="20">
        <v>174</v>
      </c>
      <c r="H3" s="20">
        <v>176</v>
      </c>
      <c r="I3" s="20"/>
      <c r="J3" s="20"/>
      <c r="K3" s="28">
        <v>4</v>
      </c>
      <c r="L3" s="28">
        <v>703</v>
      </c>
      <c r="M3" s="29">
        <v>175.75</v>
      </c>
      <c r="N3" s="30">
        <v>2</v>
      </c>
      <c r="O3" s="31">
        <v>177.75</v>
      </c>
    </row>
    <row r="6" spans="1:17" x14ac:dyDescent="0.25">
      <c r="K6" s="8">
        <f>SUM(K2:K5)</f>
        <v>8</v>
      </c>
      <c r="L6" s="8">
        <f>SUM(L2:L5)</f>
        <v>1401</v>
      </c>
      <c r="M6" s="7">
        <f>SUM(L6/K6)</f>
        <v>175.125</v>
      </c>
      <c r="N6" s="8">
        <f>SUM(N2:N5)</f>
        <v>6</v>
      </c>
      <c r="O6" s="14">
        <f>SUM(M6+N6)</f>
        <v>181.125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16" t="s">
        <v>60</v>
      </c>
      <c r="B16" s="17" t="s">
        <v>84</v>
      </c>
      <c r="C16" s="18">
        <v>44033</v>
      </c>
      <c r="D16" s="19" t="s">
        <v>75</v>
      </c>
      <c r="E16" s="20">
        <v>191</v>
      </c>
      <c r="F16" s="20">
        <v>185</v>
      </c>
      <c r="G16" s="20">
        <v>196</v>
      </c>
      <c r="H16" s="20">
        <v>189</v>
      </c>
      <c r="I16" s="20"/>
      <c r="J16" s="20"/>
      <c r="K16" s="28">
        <v>4</v>
      </c>
      <c r="L16" s="28">
        <v>761</v>
      </c>
      <c r="M16" s="29">
        <v>190.25</v>
      </c>
      <c r="N16" s="30">
        <v>3</v>
      </c>
      <c r="O16" s="31">
        <v>193.25</v>
      </c>
    </row>
    <row r="17" spans="1:15" x14ac:dyDescent="0.25">
      <c r="A17" s="16" t="s">
        <v>60</v>
      </c>
      <c r="B17" s="17" t="s">
        <v>84</v>
      </c>
      <c r="C17" s="18">
        <v>44037</v>
      </c>
      <c r="D17" s="19" t="s">
        <v>75</v>
      </c>
      <c r="E17" s="20">
        <v>194</v>
      </c>
      <c r="F17" s="20">
        <v>193</v>
      </c>
      <c r="G17" s="20">
        <v>192</v>
      </c>
      <c r="H17" s="20">
        <v>196</v>
      </c>
      <c r="I17" s="20"/>
      <c r="J17" s="20"/>
      <c r="K17" s="28">
        <v>4</v>
      </c>
      <c r="L17" s="28">
        <v>775</v>
      </c>
      <c r="M17" s="29">
        <v>193.75</v>
      </c>
      <c r="N17" s="30">
        <v>3</v>
      </c>
      <c r="O17" s="31">
        <f>SUM(M17:N17)</f>
        <v>196.75</v>
      </c>
    </row>
    <row r="20" spans="1:15" x14ac:dyDescent="0.25">
      <c r="K20" s="8">
        <f>SUM(K15:K19)</f>
        <v>8</v>
      </c>
      <c r="L20" s="8">
        <f>SUM(L15:L19)</f>
        <v>1536</v>
      </c>
      <c r="M20" s="7">
        <f>SUM(L20/K20)</f>
        <v>192</v>
      </c>
      <c r="N20" s="8">
        <f>SUM(N15:N19)</f>
        <v>6</v>
      </c>
      <c r="O20" s="14">
        <f>SUM(M20+N20)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9_3"/>
    <protectedRange algorithmName="SHA-512" hashValue="ON39YdpmFHfN9f47KpiRvqrKx0V9+erV1CNkpWzYhW/Qyc6aT8rEyCrvauWSYGZK2ia3o7vd3akF07acHAFpOA==" saltValue="yVW9XmDwTqEnmpSGai0KYg==" spinCount="100000" sqref="D3" name="Range1_1_7_4"/>
    <protectedRange algorithmName="SHA-512" hashValue="ON39YdpmFHfN9f47KpiRvqrKx0V9+erV1CNkpWzYhW/Qyc6aT8rEyCrvauWSYGZK2ia3o7vd3akF07acHAFpOA==" saltValue="yVW9XmDwTqEnmpSGai0KYg==" spinCount="100000" sqref="I16:J16 B16:C16" name="Range1_6_4"/>
    <protectedRange algorithmName="SHA-512" hashValue="ON39YdpmFHfN9f47KpiRvqrKx0V9+erV1CNkpWzYhW/Qyc6aT8rEyCrvauWSYGZK2ia3o7vd3akF07acHAFpOA==" saltValue="yVW9XmDwTqEnmpSGai0KYg==" spinCount="100000" sqref="D16" name="Range1_1_4_2"/>
    <protectedRange algorithmName="SHA-512" hashValue="ON39YdpmFHfN9f47KpiRvqrKx0V9+erV1CNkpWzYhW/Qyc6aT8rEyCrvauWSYGZK2ia3o7vd3akF07acHAFpOA==" saltValue="yVW9XmDwTqEnmpSGai0KYg==" spinCount="100000" sqref="E16:H16" name="Range1_3_1_3"/>
    <protectedRange algorithmName="SHA-512" hashValue="ON39YdpmFHfN9f47KpiRvqrKx0V9+erV1CNkpWzYhW/Qyc6aT8rEyCrvauWSYGZK2ia3o7vd3akF07acHAFpOA==" saltValue="yVW9XmDwTqEnmpSGai0KYg==" spinCount="100000" sqref="I17:J17 B17:C17" name="Range1_11"/>
    <protectedRange algorithmName="SHA-512" hashValue="ON39YdpmFHfN9f47KpiRvqrKx0V9+erV1CNkpWzYhW/Qyc6aT8rEyCrvauWSYGZK2ia3o7vd3akF07acHAFpOA==" saltValue="yVW9XmDwTqEnmpSGai0KYg==" spinCount="100000" sqref="D17" name="Range1_1_11"/>
    <protectedRange algorithmName="SHA-512" hashValue="ON39YdpmFHfN9f47KpiRvqrKx0V9+erV1CNkpWzYhW/Qyc6aT8rEyCrvauWSYGZK2ia3o7vd3akF07acHAFpOA==" saltValue="yVW9XmDwTqEnmpSGai0KYg==" spinCount="100000" sqref="E17:H17" name="Range1_3_5"/>
  </protectedRanges>
  <conditionalFormatting sqref="I2">
    <cfRule type="top10" dxfId="1343" priority="24" rank="1"/>
  </conditionalFormatting>
  <conditionalFormatting sqref="H2">
    <cfRule type="top10" dxfId="1342" priority="20" rank="1"/>
  </conditionalFormatting>
  <conditionalFormatting sqref="J2">
    <cfRule type="top10" dxfId="1341" priority="21" rank="1"/>
  </conditionalFormatting>
  <conditionalFormatting sqref="G2">
    <cfRule type="top10" dxfId="1340" priority="23" rank="1"/>
  </conditionalFormatting>
  <conditionalFormatting sqref="F2">
    <cfRule type="top10" dxfId="1339" priority="22" rank="1"/>
  </conditionalFormatting>
  <conditionalFormatting sqref="E2">
    <cfRule type="top10" dxfId="1338" priority="19" rank="1"/>
  </conditionalFormatting>
  <conditionalFormatting sqref="I3">
    <cfRule type="top10" dxfId="1337" priority="18" rank="1"/>
  </conditionalFormatting>
  <conditionalFormatting sqref="H3">
    <cfRule type="top10" dxfId="1336" priority="14" rank="1"/>
  </conditionalFormatting>
  <conditionalFormatting sqref="J3">
    <cfRule type="top10" dxfId="1335" priority="15" rank="1"/>
  </conditionalFormatting>
  <conditionalFormatting sqref="G3">
    <cfRule type="top10" dxfId="1334" priority="17" rank="1"/>
  </conditionalFormatting>
  <conditionalFormatting sqref="F3">
    <cfRule type="top10" dxfId="1333" priority="16" rank="1"/>
  </conditionalFormatting>
  <conditionalFormatting sqref="E3">
    <cfRule type="top10" dxfId="1332" priority="13" rank="1"/>
  </conditionalFormatting>
  <conditionalFormatting sqref="F16">
    <cfRule type="top10" dxfId="1331" priority="11" rank="1"/>
  </conditionalFormatting>
  <conditionalFormatting sqref="G16">
    <cfRule type="top10" dxfId="1330" priority="10" rank="1"/>
  </conditionalFormatting>
  <conditionalFormatting sqref="H16">
    <cfRule type="top10" dxfId="1329" priority="9" rank="1"/>
  </conditionalFormatting>
  <conditionalFormatting sqref="I16">
    <cfRule type="top10" dxfId="1328" priority="7" rank="1"/>
  </conditionalFormatting>
  <conditionalFormatting sqref="J16">
    <cfRule type="top10" dxfId="1327" priority="8" rank="1"/>
  </conditionalFormatting>
  <conditionalFormatting sqref="E16">
    <cfRule type="top10" dxfId="1326" priority="12" rank="1"/>
  </conditionalFormatting>
  <conditionalFormatting sqref="F17">
    <cfRule type="top10" dxfId="1325" priority="5" rank="1"/>
  </conditionalFormatting>
  <conditionalFormatting sqref="G17">
    <cfRule type="top10" dxfId="1324" priority="4" rank="1"/>
  </conditionalFormatting>
  <conditionalFormatting sqref="H17">
    <cfRule type="top10" dxfId="1323" priority="3" rank="1"/>
  </conditionalFormatting>
  <conditionalFormatting sqref="I17">
    <cfRule type="top10" dxfId="1322" priority="1" rank="1"/>
  </conditionalFormatting>
  <conditionalFormatting sqref="J17">
    <cfRule type="top10" dxfId="1321" priority="2" rank="1"/>
  </conditionalFormatting>
  <conditionalFormatting sqref="E17">
    <cfRule type="top10" dxfId="1320" priority="6" rank="1"/>
  </conditionalFormatting>
  <hyperlinks>
    <hyperlink ref="Q1" location="'Texas  2020 Ranking'!A1" display="Back to Ranking" xr:uid="{8E2D6702-E62E-46B2-BBA6-746B6B03AF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2CE4C40-C1C1-4FD5-BB68-C38DCF5EA208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  <x14:dataValidation type="list" allowBlank="1" showInputMessage="1" showErrorMessage="1" xr:uid="{CA60D437-8758-4F00-980D-83EAFC89E226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CE1F-C4D6-45DA-8D07-3495CD6992B3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122</v>
      </c>
      <c r="C2" s="18">
        <v>44072</v>
      </c>
      <c r="D2" s="19" t="s">
        <v>54</v>
      </c>
      <c r="E2" s="20">
        <v>169</v>
      </c>
      <c r="F2" s="20">
        <v>168</v>
      </c>
      <c r="G2" s="20">
        <v>164</v>
      </c>
      <c r="H2" s="20">
        <v>173</v>
      </c>
      <c r="I2" s="20">
        <v>170</v>
      </c>
      <c r="J2" s="20">
        <v>170</v>
      </c>
      <c r="K2" s="28">
        <v>6</v>
      </c>
      <c r="L2" s="28">
        <v>1014</v>
      </c>
      <c r="M2" s="29">
        <v>169</v>
      </c>
      <c r="N2" s="30">
        <v>4</v>
      </c>
      <c r="O2" s="31">
        <v>179.66666666666666</v>
      </c>
    </row>
    <row r="3" spans="1:17" x14ac:dyDescent="0.25">
      <c r="A3" s="16" t="s">
        <v>71</v>
      </c>
      <c r="B3" s="17" t="s">
        <v>122</v>
      </c>
      <c r="C3" s="18">
        <v>44086</v>
      </c>
      <c r="D3" s="19" t="s">
        <v>54</v>
      </c>
      <c r="E3" s="20">
        <v>177</v>
      </c>
      <c r="F3" s="20">
        <v>163</v>
      </c>
      <c r="G3" s="20">
        <v>160</v>
      </c>
      <c r="H3" s="20">
        <v>185</v>
      </c>
      <c r="I3" s="20"/>
      <c r="J3" s="20"/>
      <c r="K3" s="28">
        <v>4</v>
      </c>
      <c r="L3" s="28">
        <v>685</v>
      </c>
      <c r="M3" s="29">
        <v>171.25</v>
      </c>
      <c r="N3" s="30">
        <v>2</v>
      </c>
      <c r="O3" s="31">
        <v>173.25</v>
      </c>
    </row>
    <row r="6" spans="1:17" x14ac:dyDescent="0.25">
      <c r="K6" s="8">
        <f>SUM(K2:K5)</f>
        <v>10</v>
      </c>
      <c r="L6" s="8">
        <f>SUM(L2:L5)</f>
        <v>1699</v>
      </c>
      <c r="M6" s="7">
        <f>SUM(L6/K6)</f>
        <v>169.9</v>
      </c>
      <c r="N6" s="8">
        <f>SUM(N2:N5)</f>
        <v>6</v>
      </c>
      <c r="O6" s="14">
        <f>SUM(M6+N6)</f>
        <v>175.9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9_1"/>
    <protectedRange algorithmName="SHA-512" hashValue="ON39YdpmFHfN9f47KpiRvqrKx0V9+erV1CNkpWzYhW/Qyc6aT8rEyCrvauWSYGZK2ia3o7vd3akF07acHAFpOA==" saltValue="yVW9XmDwTqEnmpSGai0KYg==" spinCount="100000" sqref="D2" name="Range1_1_1_7_1"/>
    <protectedRange sqref="E3:J3 B3:C3" name="Range1_2_1"/>
    <protectedRange sqref="D3" name="Range1_1_1"/>
  </protectedRanges>
  <conditionalFormatting sqref="F2">
    <cfRule type="top10" dxfId="1319" priority="11" rank="1"/>
  </conditionalFormatting>
  <conditionalFormatting sqref="G2">
    <cfRule type="top10" dxfId="1318" priority="10" rank="1"/>
  </conditionalFormatting>
  <conditionalFormatting sqref="H2">
    <cfRule type="top10" dxfId="1317" priority="9" rank="1"/>
  </conditionalFormatting>
  <conditionalFormatting sqref="E2">
    <cfRule type="top10" dxfId="1316" priority="12" rank="1"/>
  </conditionalFormatting>
  <conditionalFormatting sqref="J2">
    <cfRule type="top10" dxfId="1315" priority="7" rank="1"/>
  </conditionalFormatting>
  <conditionalFormatting sqref="I2">
    <cfRule type="top10" dxfId="1314" priority="8" rank="1"/>
  </conditionalFormatting>
  <conditionalFormatting sqref="J3">
    <cfRule type="top10" dxfId="1313" priority="1" rank="1"/>
  </conditionalFormatting>
  <conditionalFormatting sqref="I3">
    <cfRule type="top10" dxfId="1312" priority="2" rank="1"/>
  </conditionalFormatting>
  <conditionalFormatting sqref="H3">
    <cfRule type="top10" dxfId="1311" priority="3" rank="1"/>
  </conditionalFormatting>
  <conditionalFormatting sqref="G3">
    <cfRule type="top10" dxfId="1310" priority="4" rank="1"/>
  </conditionalFormatting>
  <conditionalFormatting sqref="F3">
    <cfRule type="top10" dxfId="1309" priority="5" rank="1"/>
  </conditionalFormatting>
  <conditionalFormatting sqref="E3">
    <cfRule type="top10" dxfId="1308" priority="6" rank="1"/>
  </conditionalFormatting>
  <hyperlinks>
    <hyperlink ref="Q1" location="'Texas  2020 Ranking'!A1" display="Back to Ranking" xr:uid="{455C9712-D16B-40E1-8929-5B8897DA49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83F0AA-E484-4F4A-A233-6E4B5826B6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sheetPr codeName="Sheet19"/>
  <dimension ref="A1:Q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6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16</v>
      </c>
      <c r="B2" s="17" t="s">
        <v>32</v>
      </c>
      <c r="C2" s="18">
        <v>43855</v>
      </c>
      <c r="D2" s="19" t="s">
        <v>28</v>
      </c>
      <c r="E2" s="20">
        <v>180</v>
      </c>
      <c r="F2" s="20">
        <v>176</v>
      </c>
      <c r="G2" s="20">
        <v>187</v>
      </c>
      <c r="H2" s="20">
        <v>184</v>
      </c>
      <c r="I2" s="20"/>
      <c r="J2" s="20"/>
      <c r="K2" s="21">
        <v>4</v>
      </c>
      <c r="L2" s="21">
        <v>727</v>
      </c>
      <c r="M2" s="22">
        <v>181.75</v>
      </c>
      <c r="N2" s="23">
        <v>2</v>
      </c>
      <c r="O2" s="24">
        <v>183.75</v>
      </c>
    </row>
    <row r="3" spans="1:17" x14ac:dyDescent="0.25">
      <c r="A3" s="16" t="s">
        <v>60</v>
      </c>
      <c r="B3" s="17" t="s">
        <v>32</v>
      </c>
      <c r="C3" s="18">
        <v>43988</v>
      </c>
      <c r="D3" s="19" t="s">
        <v>28</v>
      </c>
      <c r="E3" s="20">
        <v>175</v>
      </c>
      <c r="F3" s="20">
        <v>189</v>
      </c>
      <c r="G3" s="20">
        <v>185</v>
      </c>
      <c r="H3" s="20">
        <v>182</v>
      </c>
      <c r="I3" s="20"/>
      <c r="J3" s="20"/>
      <c r="K3" s="28">
        <v>4</v>
      </c>
      <c r="L3" s="28">
        <v>731</v>
      </c>
      <c r="M3" s="29">
        <v>182.75</v>
      </c>
      <c r="N3" s="30">
        <v>4</v>
      </c>
      <c r="O3" s="31">
        <v>186.75</v>
      </c>
    </row>
    <row r="4" spans="1:17" x14ac:dyDescent="0.25">
      <c r="A4" s="16" t="s">
        <v>60</v>
      </c>
      <c r="B4" s="17" t="s">
        <v>32</v>
      </c>
      <c r="C4" s="18">
        <v>44030</v>
      </c>
      <c r="D4" s="19" t="s">
        <v>28</v>
      </c>
      <c r="E4" s="20">
        <v>181</v>
      </c>
      <c r="F4" s="20">
        <v>187</v>
      </c>
      <c r="G4" s="20">
        <v>174</v>
      </c>
      <c r="H4" s="20">
        <v>173</v>
      </c>
      <c r="I4" s="20"/>
      <c r="J4" s="20"/>
      <c r="K4" s="28">
        <v>4</v>
      </c>
      <c r="L4" s="28">
        <v>715</v>
      </c>
      <c r="M4" s="29">
        <v>178.75</v>
      </c>
      <c r="N4" s="30">
        <v>2</v>
      </c>
      <c r="O4" s="31">
        <v>180.75</v>
      </c>
    </row>
    <row r="7" spans="1:17" x14ac:dyDescent="0.25">
      <c r="K7" s="8">
        <f>SUM(K2:K6)</f>
        <v>12</v>
      </c>
      <c r="L7" s="8">
        <f>SUM(L2:L6)</f>
        <v>2173</v>
      </c>
      <c r="M7" s="14">
        <f>SUM(L7/K7)</f>
        <v>181.08333333333334</v>
      </c>
      <c r="N7" s="8">
        <f>SUM(N2:N6)</f>
        <v>8</v>
      </c>
      <c r="O7" s="14">
        <f>SUM(M7+N7)</f>
        <v>189.08333333333334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2_1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F2">
    <cfRule type="top10" dxfId="1307" priority="17" rank="1"/>
  </conditionalFormatting>
  <conditionalFormatting sqref="G2">
    <cfRule type="top10" dxfId="1306" priority="16" rank="1"/>
  </conditionalFormatting>
  <conditionalFormatting sqref="H2">
    <cfRule type="top10" dxfId="1305" priority="15" rank="1"/>
  </conditionalFormatting>
  <conditionalFormatting sqref="I2">
    <cfRule type="top10" dxfId="1304" priority="13" rank="1"/>
  </conditionalFormatting>
  <conditionalFormatting sqref="J2">
    <cfRule type="top10" dxfId="1303" priority="14" rank="1"/>
  </conditionalFormatting>
  <conditionalFormatting sqref="E2">
    <cfRule type="top10" dxfId="1302" priority="18" rank="1"/>
  </conditionalFormatting>
  <conditionalFormatting sqref="F3">
    <cfRule type="top10" dxfId="1301" priority="11" rank="1"/>
  </conditionalFormatting>
  <conditionalFormatting sqref="G3">
    <cfRule type="top10" dxfId="1300" priority="10" rank="1"/>
  </conditionalFormatting>
  <conditionalFormatting sqref="H3">
    <cfRule type="top10" dxfId="1299" priority="9" rank="1"/>
  </conditionalFormatting>
  <conditionalFormatting sqref="I3">
    <cfRule type="top10" dxfId="1298" priority="7" rank="1"/>
  </conditionalFormatting>
  <conditionalFormatting sqref="J3">
    <cfRule type="top10" dxfId="1297" priority="8" rank="1"/>
  </conditionalFormatting>
  <conditionalFormatting sqref="E3">
    <cfRule type="top10" dxfId="1296" priority="12" rank="1"/>
  </conditionalFormatting>
  <conditionalFormatting sqref="F4">
    <cfRule type="top10" dxfId="1295" priority="5" rank="1"/>
  </conditionalFormatting>
  <conditionalFormatting sqref="G4">
    <cfRule type="top10" dxfId="1294" priority="4" rank="1"/>
  </conditionalFormatting>
  <conditionalFormatting sqref="H4">
    <cfRule type="top10" dxfId="1293" priority="3" rank="1"/>
  </conditionalFormatting>
  <conditionalFormatting sqref="I4">
    <cfRule type="top10" dxfId="1292" priority="1" rank="1"/>
  </conditionalFormatting>
  <conditionalFormatting sqref="J4">
    <cfRule type="top10" dxfId="1291" priority="2" rank="1"/>
  </conditionalFormatting>
  <conditionalFormatting sqref="E4">
    <cfRule type="top10" dxfId="1290" priority="6" rank="1"/>
  </conditionalFormatting>
  <hyperlinks>
    <hyperlink ref="Q1" location="'Texas  2020 Ranking'!A1" display="Back to Ranking" xr:uid="{EB9D1EF2-F552-41BB-A14F-626529B749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68E38A4-A451-4B00-A693-F596C39E145E}">
          <x14:formula1>
            <xm:f>'C:\Users\abra2\Desktop\ABRA 2020\Texas\[ABRA TX Scoring Program TEST1 1-20-20-LISA (1).xlsm]DATA SHEET'!#REF!</xm:f>
          </x14:formula1>
          <xm:sqref>B2 D2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6DDB0-DF7D-49E8-B7F2-EE768844EED8}">
  <sheetPr codeName="Sheet1"/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58</v>
      </c>
      <c r="B2" s="17" t="s">
        <v>53</v>
      </c>
      <c r="C2" s="18">
        <v>43883</v>
      </c>
      <c r="D2" s="19" t="s">
        <v>54</v>
      </c>
      <c r="E2" s="20">
        <v>134</v>
      </c>
      <c r="F2" s="20">
        <v>135</v>
      </c>
      <c r="G2" s="20">
        <v>161</v>
      </c>
      <c r="H2" s="20">
        <v>144</v>
      </c>
      <c r="I2" s="20"/>
      <c r="J2" s="20"/>
      <c r="K2" s="28">
        <v>4</v>
      </c>
      <c r="L2" s="28">
        <v>574</v>
      </c>
      <c r="M2" s="29">
        <v>143.5</v>
      </c>
      <c r="N2" s="30">
        <v>2</v>
      </c>
      <c r="O2" s="31">
        <v>145.5</v>
      </c>
    </row>
    <row r="3" spans="1:17" x14ac:dyDescent="0.25">
      <c r="A3" s="33" t="s">
        <v>47</v>
      </c>
      <c r="B3" s="34" t="s">
        <v>53</v>
      </c>
      <c r="C3" s="35">
        <v>43904</v>
      </c>
      <c r="D3" s="36" t="s">
        <v>54</v>
      </c>
      <c r="E3" s="37">
        <v>178</v>
      </c>
      <c r="F3" s="37">
        <v>178</v>
      </c>
      <c r="G3" s="37">
        <v>174</v>
      </c>
      <c r="H3" s="37">
        <v>178</v>
      </c>
      <c r="I3" s="37"/>
      <c r="J3" s="37"/>
      <c r="K3" s="38">
        <v>4</v>
      </c>
      <c r="L3" s="38">
        <v>708</v>
      </c>
      <c r="M3" s="39">
        <v>177</v>
      </c>
      <c r="N3" s="40">
        <v>3</v>
      </c>
      <c r="O3" s="41">
        <v>180</v>
      </c>
    </row>
    <row r="4" spans="1:17" x14ac:dyDescent="0.25">
      <c r="A4" s="16" t="s">
        <v>47</v>
      </c>
      <c r="B4" s="17" t="s">
        <v>53</v>
      </c>
      <c r="C4" s="18">
        <v>43974</v>
      </c>
      <c r="D4" s="19" t="s">
        <v>54</v>
      </c>
      <c r="E4" s="20">
        <v>150</v>
      </c>
      <c r="F4" s="20">
        <v>174</v>
      </c>
      <c r="G4" s="20">
        <v>166</v>
      </c>
      <c r="H4" s="20">
        <v>174</v>
      </c>
      <c r="I4" s="20"/>
      <c r="J4" s="20"/>
      <c r="K4" s="28">
        <v>4</v>
      </c>
      <c r="L4" s="28">
        <v>664</v>
      </c>
      <c r="M4" s="29">
        <v>166</v>
      </c>
      <c r="N4" s="30">
        <v>3</v>
      </c>
      <c r="O4" s="31">
        <v>169</v>
      </c>
    </row>
    <row r="5" spans="1:17" x14ac:dyDescent="0.25">
      <c r="A5" s="16" t="s">
        <v>47</v>
      </c>
      <c r="B5" s="17" t="s">
        <v>53</v>
      </c>
      <c r="C5" s="18">
        <v>43981</v>
      </c>
      <c r="D5" s="19" t="s">
        <v>54</v>
      </c>
      <c r="E5" s="20">
        <v>162</v>
      </c>
      <c r="F5" s="20">
        <v>170</v>
      </c>
      <c r="G5" s="20">
        <v>102</v>
      </c>
      <c r="H5" s="20">
        <v>172</v>
      </c>
      <c r="I5" s="20"/>
      <c r="J5" s="20"/>
      <c r="K5" s="28">
        <v>4</v>
      </c>
      <c r="L5" s="28">
        <v>606</v>
      </c>
      <c r="M5" s="29">
        <v>151.5</v>
      </c>
      <c r="N5" s="30">
        <v>3</v>
      </c>
      <c r="O5" s="31">
        <v>154.5</v>
      </c>
    </row>
    <row r="6" spans="1:17" x14ac:dyDescent="0.25">
      <c r="A6" s="16" t="s">
        <v>47</v>
      </c>
      <c r="B6" s="17" t="s">
        <v>53</v>
      </c>
      <c r="C6" s="18">
        <v>44023</v>
      </c>
      <c r="D6" s="19" t="s">
        <v>54</v>
      </c>
      <c r="E6" s="20">
        <v>165</v>
      </c>
      <c r="F6" s="20">
        <v>181</v>
      </c>
      <c r="G6" s="20">
        <v>176</v>
      </c>
      <c r="H6" s="20">
        <v>178</v>
      </c>
      <c r="I6" s="20"/>
      <c r="J6" s="20"/>
      <c r="K6" s="28">
        <v>4</v>
      </c>
      <c r="L6" s="28">
        <v>700</v>
      </c>
      <c r="M6" s="29">
        <v>175</v>
      </c>
      <c r="N6" s="30">
        <v>10</v>
      </c>
      <c r="O6" s="31">
        <v>185</v>
      </c>
    </row>
    <row r="7" spans="1:17" x14ac:dyDescent="0.25">
      <c r="A7" s="16" t="s">
        <v>47</v>
      </c>
      <c r="B7" s="17" t="s">
        <v>53</v>
      </c>
      <c r="C7" s="18">
        <v>44037</v>
      </c>
      <c r="D7" s="19" t="s">
        <v>54</v>
      </c>
      <c r="E7" s="20">
        <v>166</v>
      </c>
      <c r="F7" s="20">
        <v>171</v>
      </c>
      <c r="G7" s="20">
        <v>162</v>
      </c>
      <c r="H7" s="20">
        <v>155</v>
      </c>
      <c r="I7" s="20"/>
      <c r="J7" s="20"/>
      <c r="K7" s="28">
        <v>4</v>
      </c>
      <c r="L7" s="28">
        <v>654</v>
      </c>
      <c r="M7" s="29">
        <v>163.5</v>
      </c>
      <c r="N7" s="30">
        <v>3</v>
      </c>
      <c r="O7" s="31">
        <v>166.5</v>
      </c>
    </row>
    <row r="8" spans="1:17" x14ac:dyDescent="0.25">
      <c r="A8" s="16" t="s">
        <v>47</v>
      </c>
      <c r="B8" s="17" t="s">
        <v>53</v>
      </c>
      <c r="C8" s="18">
        <v>44065</v>
      </c>
      <c r="D8" s="19" t="s">
        <v>54</v>
      </c>
      <c r="E8" s="20">
        <v>168</v>
      </c>
      <c r="F8" s="20">
        <v>169</v>
      </c>
      <c r="G8" s="20">
        <v>157</v>
      </c>
      <c r="H8" s="20">
        <v>165</v>
      </c>
      <c r="I8" s="20"/>
      <c r="J8" s="20"/>
      <c r="K8" s="28">
        <v>4</v>
      </c>
      <c r="L8" s="28">
        <v>659</v>
      </c>
      <c r="M8" s="29">
        <v>164.75</v>
      </c>
      <c r="N8" s="30">
        <v>3</v>
      </c>
      <c r="O8" s="31">
        <v>167.75</v>
      </c>
    </row>
    <row r="11" spans="1:17" x14ac:dyDescent="0.25">
      <c r="K11" s="8">
        <f>SUM(K2:K10)</f>
        <v>28</v>
      </c>
      <c r="L11" s="8">
        <f>SUM(L2:L10)</f>
        <v>4565</v>
      </c>
      <c r="M11" s="7">
        <f>SUM(L11/K11)</f>
        <v>163.03571428571428</v>
      </c>
      <c r="N11" s="8">
        <f>SUM(N2:N10)</f>
        <v>27</v>
      </c>
      <c r="O11" s="14">
        <f>SUM(M11+N11)</f>
        <v>190.03571428571428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algorithmName="SHA-512" hashValue="ON39YdpmFHfN9f47KpiRvqrKx0V9+erV1CNkpWzYhW/Qyc6aT8rEyCrvauWSYGZK2ia3o7vd3akF07acHAFpOA==" saltValue="yVW9XmDwTqEnmpSGai0KYg==" spinCount="100000" sqref="E6:J6 B6:C6" name="Range1_5_8"/>
    <protectedRange algorithmName="SHA-512" hashValue="ON39YdpmFHfN9f47KpiRvqrKx0V9+erV1CNkpWzYhW/Qyc6aT8rEyCrvauWSYGZK2ia3o7vd3akF07acHAFpOA==" saltValue="yVW9XmDwTqEnmpSGai0KYg==" spinCount="100000" sqref="D6" name="Range1_1_3_7"/>
    <protectedRange algorithmName="SHA-512" hashValue="ON39YdpmFHfN9f47KpiRvqrKx0V9+erV1CNkpWzYhW/Qyc6aT8rEyCrvauWSYGZK2ia3o7vd3akF07acHAFpOA==" saltValue="yVW9XmDwTqEnmpSGai0KYg==" spinCount="100000" sqref="E7:J7 B7:C7" name="Range1_5_1"/>
    <protectedRange algorithmName="SHA-512" hashValue="ON39YdpmFHfN9f47KpiRvqrKx0V9+erV1CNkpWzYhW/Qyc6aT8rEyCrvauWSYGZK2ia3o7vd3akF07acHAFpOA==" saltValue="yVW9XmDwTqEnmpSGai0KYg==" spinCount="100000" sqref="D7" name="Range1_1_3_1"/>
    <protectedRange algorithmName="SHA-512" hashValue="ON39YdpmFHfN9f47KpiRvqrKx0V9+erV1CNkpWzYhW/Qyc6aT8rEyCrvauWSYGZK2ia3o7vd3akF07acHAFpOA==" saltValue="yVW9XmDwTqEnmpSGai0KYg==" spinCount="100000" sqref="E8:J8 B8:C8" name="Range1_9_1"/>
    <protectedRange algorithmName="SHA-512" hashValue="ON39YdpmFHfN9f47KpiRvqrKx0V9+erV1CNkpWzYhW/Qyc6aT8rEyCrvauWSYGZK2ia3o7vd3akF07acHAFpOA==" saltValue="yVW9XmDwTqEnmpSGai0KYg==" spinCount="100000" sqref="D8" name="Range1_1_7_2"/>
  </protectedRanges>
  <conditionalFormatting sqref="I2">
    <cfRule type="top10" dxfId="1289" priority="42" rank="1"/>
  </conditionalFormatting>
  <conditionalFormatting sqref="H2">
    <cfRule type="top10" dxfId="1288" priority="38" rank="1"/>
  </conditionalFormatting>
  <conditionalFormatting sqref="J2">
    <cfRule type="top10" dxfId="1287" priority="39" rank="1"/>
  </conditionalFormatting>
  <conditionalFormatting sqref="G2">
    <cfRule type="top10" dxfId="1286" priority="41" rank="1"/>
  </conditionalFormatting>
  <conditionalFormatting sqref="F2">
    <cfRule type="top10" dxfId="1285" priority="40" rank="1"/>
  </conditionalFormatting>
  <conditionalFormatting sqref="E2">
    <cfRule type="top10" dxfId="1284" priority="37" rank="1"/>
  </conditionalFormatting>
  <conditionalFormatting sqref="I3">
    <cfRule type="top10" dxfId="1283" priority="36" rank="1"/>
  </conditionalFormatting>
  <conditionalFormatting sqref="H3">
    <cfRule type="top10" dxfId="1282" priority="32" rank="1"/>
  </conditionalFormatting>
  <conditionalFormatting sqref="J3">
    <cfRule type="top10" dxfId="1281" priority="33" rank="1"/>
  </conditionalFormatting>
  <conditionalFormatting sqref="G3">
    <cfRule type="top10" dxfId="1280" priority="35" rank="1"/>
  </conditionalFormatting>
  <conditionalFormatting sqref="F3">
    <cfRule type="top10" dxfId="1279" priority="34" rank="1"/>
  </conditionalFormatting>
  <conditionalFormatting sqref="E3">
    <cfRule type="top10" dxfId="1278" priority="31" rank="1"/>
  </conditionalFormatting>
  <conditionalFormatting sqref="I4">
    <cfRule type="top10" dxfId="1277" priority="30" rank="1"/>
  </conditionalFormatting>
  <conditionalFormatting sqref="H4">
    <cfRule type="top10" dxfId="1276" priority="26" rank="1"/>
  </conditionalFormatting>
  <conditionalFormatting sqref="J4">
    <cfRule type="top10" dxfId="1275" priority="27" rank="1"/>
  </conditionalFormatting>
  <conditionalFormatting sqref="G4">
    <cfRule type="top10" dxfId="1274" priority="29" rank="1"/>
  </conditionalFormatting>
  <conditionalFormatting sqref="F4">
    <cfRule type="top10" dxfId="1273" priority="28" rank="1"/>
  </conditionalFormatting>
  <conditionalFormatting sqref="E4">
    <cfRule type="top10" dxfId="1272" priority="25" rank="1"/>
  </conditionalFormatting>
  <conditionalFormatting sqref="I5">
    <cfRule type="top10" dxfId="1271" priority="24" rank="1"/>
  </conditionalFormatting>
  <conditionalFormatting sqref="H5">
    <cfRule type="top10" dxfId="1270" priority="20" rank="1"/>
  </conditionalFormatting>
  <conditionalFormatting sqref="J5">
    <cfRule type="top10" dxfId="1269" priority="21" rank="1"/>
  </conditionalFormatting>
  <conditionalFormatting sqref="G5">
    <cfRule type="top10" dxfId="1268" priority="23" rank="1"/>
  </conditionalFormatting>
  <conditionalFormatting sqref="F5">
    <cfRule type="top10" dxfId="1267" priority="22" rank="1"/>
  </conditionalFormatting>
  <conditionalFormatting sqref="E5">
    <cfRule type="top10" dxfId="1266" priority="19" rank="1"/>
  </conditionalFormatting>
  <conditionalFormatting sqref="I6">
    <cfRule type="top10" dxfId="1265" priority="18" rank="1"/>
  </conditionalFormatting>
  <conditionalFormatting sqref="H6">
    <cfRule type="top10" dxfId="1264" priority="14" rank="1"/>
  </conditionalFormatting>
  <conditionalFormatting sqref="J6">
    <cfRule type="top10" dxfId="1263" priority="15" rank="1"/>
  </conditionalFormatting>
  <conditionalFormatting sqref="G6">
    <cfRule type="top10" dxfId="1262" priority="17" rank="1"/>
  </conditionalFormatting>
  <conditionalFormatting sqref="F6">
    <cfRule type="top10" dxfId="1261" priority="16" rank="1"/>
  </conditionalFormatting>
  <conditionalFormatting sqref="E6">
    <cfRule type="top10" dxfId="1260" priority="13" rank="1"/>
  </conditionalFormatting>
  <conditionalFormatting sqref="I7">
    <cfRule type="top10" dxfId="1259" priority="12" rank="1"/>
  </conditionalFormatting>
  <conditionalFormatting sqref="H7">
    <cfRule type="top10" dxfId="1258" priority="8" rank="1"/>
  </conditionalFormatting>
  <conditionalFormatting sqref="J7">
    <cfRule type="top10" dxfId="1257" priority="9" rank="1"/>
  </conditionalFormatting>
  <conditionalFormatting sqref="G7">
    <cfRule type="top10" dxfId="1256" priority="11" rank="1"/>
  </conditionalFormatting>
  <conditionalFormatting sqref="F7">
    <cfRule type="top10" dxfId="1255" priority="10" rank="1"/>
  </conditionalFormatting>
  <conditionalFormatting sqref="E7">
    <cfRule type="top10" dxfId="1254" priority="7" rank="1"/>
  </conditionalFormatting>
  <conditionalFormatting sqref="I8">
    <cfRule type="top10" dxfId="1253" priority="6" rank="1"/>
  </conditionalFormatting>
  <conditionalFormatting sqref="H8">
    <cfRule type="top10" dxfId="1252" priority="2" rank="1"/>
  </conditionalFormatting>
  <conditionalFormatting sqref="J8">
    <cfRule type="top10" dxfId="1251" priority="3" rank="1"/>
  </conditionalFormatting>
  <conditionalFormatting sqref="G8">
    <cfRule type="top10" dxfId="1250" priority="5" rank="1"/>
  </conditionalFormatting>
  <conditionalFormatting sqref="F8">
    <cfRule type="top10" dxfId="1249" priority="4" rank="1"/>
  </conditionalFormatting>
  <conditionalFormatting sqref="E8">
    <cfRule type="top10" dxfId="1248" priority="1" rank="1"/>
  </conditionalFormatting>
  <hyperlinks>
    <hyperlink ref="Q1" location="'Texas  2020 Ranking'!A1" display="Back to Ranking" xr:uid="{1FAFFD62-EF51-423E-A944-0174AB5AC7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F6B1CB3-B62C-47A8-90CC-0F4193C1A2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040EF6A-986E-4E5B-96A2-D5096A6D4591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DCBC0484-5CFB-44B3-9EBB-AB67CDDA7FF0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60B29-AC56-4152-8A62-B66D9E5FF95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107</v>
      </c>
      <c r="C2" s="18">
        <v>44030</v>
      </c>
      <c r="D2" s="19" t="s">
        <v>28</v>
      </c>
      <c r="E2" s="20">
        <v>172</v>
      </c>
      <c r="F2" s="20">
        <v>184</v>
      </c>
      <c r="G2" s="20">
        <v>177</v>
      </c>
      <c r="H2" s="20">
        <v>171</v>
      </c>
      <c r="I2" s="20"/>
      <c r="J2" s="20"/>
      <c r="K2" s="28">
        <v>4</v>
      </c>
      <c r="L2" s="28">
        <v>704</v>
      </c>
      <c r="M2" s="29">
        <v>176</v>
      </c>
      <c r="N2" s="30">
        <v>5</v>
      </c>
      <c r="O2" s="31">
        <v>181</v>
      </c>
    </row>
    <row r="5" spans="1:17" x14ac:dyDescent="0.25">
      <c r="K5" s="8">
        <f>SUM(K2:K4)</f>
        <v>4</v>
      </c>
      <c r="L5" s="8">
        <f>SUM(L2:L4)</f>
        <v>704</v>
      </c>
      <c r="M5" s="7">
        <f>SUM(L5/K5)</f>
        <v>176</v>
      </c>
      <c r="N5" s="8">
        <f>SUM(N2:N4)</f>
        <v>5</v>
      </c>
      <c r="O5" s="14">
        <f>SUM(M5+N5)</f>
        <v>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5_2"/>
  </protectedRanges>
  <conditionalFormatting sqref="J2">
    <cfRule type="top10" dxfId="1247" priority="1" rank="1"/>
  </conditionalFormatting>
  <conditionalFormatting sqref="I2">
    <cfRule type="top10" dxfId="1246" priority="2" rank="1"/>
  </conditionalFormatting>
  <conditionalFormatting sqref="H2">
    <cfRule type="top10" dxfId="1245" priority="3" rank="1"/>
  </conditionalFormatting>
  <conditionalFormatting sqref="G2">
    <cfRule type="top10" dxfId="1244" priority="4" rank="1"/>
  </conditionalFormatting>
  <conditionalFormatting sqref="F2">
    <cfRule type="top10" dxfId="1243" priority="5" rank="1"/>
  </conditionalFormatting>
  <conditionalFormatting sqref="E2">
    <cfRule type="top10" dxfId="1242" priority="6" rank="1"/>
  </conditionalFormatting>
  <hyperlinks>
    <hyperlink ref="Q1" location="'Texas  2020 Ranking'!A1" display="Back to Ranking" xr:uid="{4DA50429-FA9F-45C2-A76E-FABF1ED352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E0E14A-544D-4186-836F-7C40A059EA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88E4A-3A5C-45D7-8CEC-491527289141}">
  <sheetPr codeName="Sheet4"/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58</v>
      </c>
      <c r="B2" s="17" t="s">
        <v>50</v>
      </c>
      <c r="C2" s="18">
        <v>43883</v>
      </c>
      <c r="D2" s="19" t="s">
        <v>54</v>
      </c>
      <c r="E2" s="20">
        <v>167</v>
      </c>
      <c r="F2" s="20">
        <v>167</v>
      </c>
      <c r="G2" s="20">
        <v>170</v>
      </c>
      <c r="H2" s="20">
        <v>176</v>
      </c>
      <c r="I2" s="20"/>
      <c r="J2" s="20"/>
      <c r="K2" s="28">
        <v>4</v>
      </c>
      <c r="L2" s="28">
        <v>680</v>
      </c>
      <c r="M2" s="29">
        <v>170</v>
      </c>
      <c r="N2" s="30">
        <v>4</v>
      </c>
      <c r="O2" s="31">
        <v>174</v>
      </c>
    </row>
    <row r="3" spans="1:17" x14ac:dyDescent="0.25">
      <c r="A3" s="16" t="s">
        <v>47</v>
      </c>
      <c r="B3" s="17" t="s">
        <v>50</v>
      </c>
      <c r="C3" s="18">
        <v>43995</v>
      </c>
      <c r="D3" s="19" t="s">
        <v>54</v>
      </c>
      <c r="E3" s="20">
        <v>172</v>
      </c>
      <c r="F3" s="20">
        <v>172</v>
      </c>
      <c r="G3" s="20">
        <v>169</v>
      </c>
      <c r="H3" s="20">
        <v>177</v>
      </c>
      <c r="I3" s="20"/>
      <c r="J3" s="20"/>
      <c r="K3" s="28">
        <v>4</v>
      </c>
      <c r="L3" s="28">
        <v>690</v>
      </c>
      <c r="M3" s="29">
        <v>172.5</v>
      </c>
      <c r="N3" s="30">
        <v>4</v>
      </c>
      <c r="O3" s="31">
        <v>176.5</v>
      </c>
    </row>
    <row r="4" spans="1:17" x14ac:dyDescent="0.25">
      <c r="A4" s="16" t="s">
        <v>47</v>
      </c>
      <c r="B4" s="17" t="s">
        <v>50</v>
      </c>
      <c r="C4" s="18">
        <v>44009</v>
      </c>
      <c r="D4" s="19" t="s">
        <v>54</v>
      </c>
      <c r="E4" s="20">
        <v>172</v>
      </c>
      <c r="F4" s="20">
        <v>177</v>
      </c>
      <c r="G4" s="20">
        <v>169</v>
      </c>
      <c r="H4" s="20">
        <v>164</v>
      </c>
      <c r="I4" s="20"/>
      <c r="J4" s="20"/>
      <c r="K4" s="28">
        <v>4</v>
      </c>
      <c r="L4" s="28">
        <v>682</v>
      </c>
      <c r="M4" s="29">
        <v>170.5</v>
      </c>
      <c r="N4" s="30">
        <v>6</v>
      </c>
      <c r="O4" s="31">
        <v>176.5</v>
      </c>
    </row>
    <row r="5" spans="1:17" x14ac:dyDescent="0.25">
      <c r="A5" s="16" t="s">
        <v>47</v>
      </c>
      <c r="B5" s="17" t="s">
        <v>50</v>
      </c>
      <c r="C5" s="18">
        <v>44023</v>
      </c>
      <c r="D5" s="19" t="s">
        <v>54</v>
      </c>
      <c r="E5" s="20">
        <v>172</v>
      </c>
      <c r="F5" s="20">
        <v>175</v>
      </c>
      <c r="G5" s="20">
        <v>172</v>
      </c>
      <c r="H5" s="20">
        <v>176</v>
      </c>
      <c r="I5" s="20"/>
      <c r="J5" s="20"/>
      <c r="K5" s="28">
        <v>4</v>
      </c>
      <c r="L5" s="28">
        <v>695</v>
      </c>
      <c r="M5" s="29">
        <v>173.75</v>
      </c>
      <c r="N5" s="30">
        <v>2</v>
      </c>
      <c r="O5" s="31">
        <v>175.75</v>
      </c>
    </row>
    <row r="6" spans="1:17" x14ac:dyDescent="0.25">
      <c r="A6" s="16" t="s">
        <v>47</v>
      </c>
      <c r="B6" s="17" t="s">
        <v>50</v>
      </c>
      <c r="C6" s="18">
        <v>44051</v>
      </c>
      <c r="D6" s="19" t="s">
        <v>54</v>
      </c>
      <c r="E6" s="20">
        <v>162</v>
      </c>
      <c r="F6" s="20">
        <v>165</v>
      </c>
      <c r="G6" s="20">
        <v>171</v>
      </c>
      <c r="H6" s="20">
        <v>179</v>
      </c>
      <c r="I6" s="20"/>
      <c r="J6" s="20"/>
      <c r="K6" s="28">
        <v>4</v>
      </c>
      <c r="L6" s="28">
        <v>677</v>
      </c>
      <c r="M6" s="29">
        <v>169.25</v>
      </c>
      <c r="N6" s="30">
        <v>6</v>
      </c>
      <c r="O6" s="31">
        <v>175.25</v>
      </c>
    </row>
    <row r="9" spans="1:17" x14ac:dyDescent="0.25">
      <c r="K9" s="8">
        <f>SUM(K2:K8)</f>
        <v>20</v>
      </c>
      <c r="L9" s="8">
        <f>SUM(L2:L8)</f>
        <v>3424</v>
      </c>
      <c r="M9" s="7">
        <f>SUM(L9/K9)</f>
        <v>171.2</v>
      </c>
      <c r="N9" s="8">
        <f>SUM(N2:N8)</f>
        <v>22</v>
      </c>
      <c r="O9" s="14">
        <f>SUM(M9+N9)</f>
        <v>193.2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sqref="E3:J3 B3:C3" name="Range1_5"/>
    <protectedRange sqref="D3" name="Range1_1_3"/>
    <protectedRange algorithmName="SHA-512" hashValue="ON39YdpmFHfN9f47KpiRvqrKx0V9+erV1CNkpWzYhW/Qyc6aT8rEyCrvauWSYGZK2ia3o7vd3akF07acHAFpOA==" saltValue="yVW9XmDwTqEnmpSGai0KYg==" spinCount="100000" sqref="E4:J4 B4:C4" name="Range1_5_7"/>
    <protectedRange algorithmName="SHA-512" hashValue="ON39YdpmFHfN9f47KpiRvqrKx0V9+erV1CNkpWzYhW/Qyc6aT8rEyCrvauWSYGZK2ia3o7vd3akF07acHAFpOA==" saltValue="yVW9XmDwTqEnmpSGai0KYg==" spinCount="100000" sqref="D4" name="Range1_1_3_6"/>
    <protectedRange algorithmName="SHA-512" hashValue="ON39YdpmFHfN9f47KpiRvqrKx0V9+erV1CNkpWzYhW/Qyc6aT8rEyCrvauWSYGZK2ia3o7vd3akF07acHAFpOA==" saltValue="yVW9XmDwTqEnmpSGai0KYg==" spinCount="100000" sqref="E5:J5 B5:C5" name="Range1_5_8"/>
    <protectedRange algorithmName="SHA-512" hashValue="ON39YdpmFHfN9f47KpiRvqrKx0V9+erV1CNkpWzYhW/Qyc6aT8rEyCrvauWSYGZK2ia3o7vd3akF07acHAFpOA==" saltValue="yVW9XmDwTqEnmpSGai0KYg==" spinCount="100000" sqref="D5" name="Range1_1_3_7"/>
    <protectedRange sqref="E6:J6 B6:C6" name="Range1_5_9"/>
    <protectedRange sqref="D6" name="Range1_1_3_9"/>
  </protectedRanges>
  <conditionalFormatting sqref="I2">
    <cfRule type="top10" dxfId="1241" priority="30" rank="1"/>
  </conditionalFormatting>
  <conditionalFormatting sqref="H2">
    <cfRule type="top10" dxfId="1240" priority="26" rank="1"/>
  </conditionalFormatting>
  <conditionalFormatting sqref="J2">
    <cfRule type="top10" dxfId="1239" priority="27" rank="1"/>
  </conditionalFormatting>
  <conditionalFormatting sqref="G2">
    <cfRule type="top10" dxfId="1238" priority="29" rank="1"/>
  </conditionalFormatting>
  <conditionalFormatting sqref="F2">
    <cfRule type="top10" dxfId="1237" priority="28" rank="1"/>
  </conditionalFormatting>
  <conditionalFormatting sqref="E2">
    <cfRule type="top10" dxfId="1236" priority="25" rank="1"/>
  </conditionalFormatting>
  <conditionalFormatting sqref="I3">
    <cfRule type="top10" dxfId="1235" priority="24" rank="1"/>
  </conditionalFormatting>
  <conditionalFormatting sqref="H3">
    <cfRule type="top10" dxfId="1234" priority="20" rank="1"/>
  </conditionalFormatting>
  <conditionalFormatting sqref="J3">
    <cfRule type="top10" dxfId="1233" priority="21" rank="1"/>
  </conditionalFormatting>
  <conditionalFormatting sqref="G3">
    <cfRule type="top10" dxfId="1232" priority="23" rank="1"/>
  </conditionalFormatting>
  <conditionalFormatting sqref="F3">
    <cfRule type="top10" dxfId="1231" priority="22" rank="1"/>
  </conditionalFormatting>
  <conditionalFormatting sqref="E3">
    <cfRule type="top10" dxfId="1230" priority="19" rank="1"/>
  </conditionalFormatting>
  <conditionalFormatting sqref="I4">
    <cfRule type="top10" dxfId="1229" priority="18" rank="1"/>
  </conditionalFormatting>
  <conditionalFormatting sqref="H4">
    <cfRule type="top10" dxfId="1228" priority="14" rank="1"/>
  </conditionalFormatting>
  <conditionalFormatting sqref="J4">
    <cfRule type="top10" dxfId="1227" priority="15" rank="1"/>
  </conditionalFormatting>
  <conditionalFormatting sqref="G4">
    <cfRule type="top10" dxfId="1226" priority="17" rank="1"/>
  </conditionalFormatting>
  <conditionalFormatting sqref="F4">
    <cfRule type="top10" dxfId="1225" priority="16" rank="1"/>
  </conditionalFormatting>
  <conditionalFormatting sqref="E4">
    <cfRule type="top10" dxfId="1224" priority="13" rank="1"/>
  </conditionalFormatting>
  <conditionalFormatting sqref="I5">
    <cfRule type="top10" dxfId="1223" priority="12" rank="1"/>
  </conditionalFormatting>
  <conditionalFormatting sqref="H5">
    <cfRule type="top10" dxfId="1222" priority="8" rank="1"/>
  </conditionalFormatting>
  <conditionalFormatting sqref="J5">
    <cfRule type="top10" dxfId="1221" priority="9" rank="1"/>
  </conditionalFormatting>
  <conditionalFormatting sqref="G5">
    <cfRule type="top10" dxfId="1220" priority="11" rank="1"/>
  </conditionalFormatting>
  <conditionalFormatting sqref="F5">
    <cfRule type="top10" dxfId="1219" priority="10" rank="1"/>
  </conditionalFormatting>
  <conditionalFormatting sqref="E5">
    <cfRule type="top10" dxfId="1218" priority="7" rank="1"/>
  </conditionalFormatting>
  <conditionalFormatting sqref="I6">
    <cfRule type="top10" dxfId="1217" priority="6" rank="1"/>
  </conditionalFormatting>
  <conditionalFormatting sqref="H6">
    <cfRule type="top10" dxfId="1216" priority="2" rank="1"/>
  </conditionalFormatting>
  <conditionalFormatting sqref="J6">
    <cfRule type="top10" dxfId="1215" priority="3" rank="1"/>
  </conditionalFormatting>
  <conditionalFormatting sqref="G6">
    <cfRule type="top10" dxfId="1214" priority="5" rank="1"/>
  </conditionalFormatting>
  <conditionalFormatting sqref="F6">
    <cfRule type="top10" dxfId="1213" priority="4" rank="1"/>
  </conditionalFormatting>
  <conditionalFormatting sqref="E6">
    <cfRule type="top10" dxfId="1212" priority="1" rank="1"/>
  </conditionalFormatting>
  <hyperlinks>
    <hyperlink ref="Q1" location="'Texas  2020 Ranking'!A1" display="Back to Ranking" xr:uid="{E1402E06-B495-42DE-B76A-1509E9D13F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2DC071D-BF67-4CC2-B1E5-61E52F256818}">
          <x14:formula1>
            <xm:f>'C:\Users\abra2\AppData\Local\Packages\Microsoft.MicrosoftEdge_8wekyb3d8bbwe\TempState\Downloads\[__ABRA Scoring Program  2-24-2020 MASTER (2).xlsm]DATA'!#REF!</xm:f>
          </x14:formula1>
          <xm:sqref>B2:B3</xm:sqref>
        </x14:dataValidation>
        <x14:dataValidation type="list" allowBlank="1" showInputMessage="1" showErrorMessage="1" xr:uid="{1D677C9D-408E-4DDD-A102-9DF1F5C0719C}">
          <x14:formula1>
            <xm:f>'C:\Users\abra2\AppData\Local\Packages\Microsoft.MicrosoftEdge_8wekyb3d8bbwe\TempState\Downloads\[__ABRA Scoring Program  2-24-2020 MASTER (2).xlsm]DATA'!#REF!</xm:f>
          </x14:formula1>
          <xm:sqref>D2:D3</xm:sqref>
        </x14:dataValidation>
        <x14:dataValidation type="list" allowBlank="1" showInputMessage="1" showErrorMessage="1" xr:uid="{6E04CDBC-2B12-4F30-912D-6BA746C93D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90604-43E6-4331-830B-FB35C3E3A707}">
  <dimension ref="A1:Q17"/>
  <sheetViews>
    <sheetView workbookViewId="0">
      <selection activeCell="B20" sqref="B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110</v>
      </c>
      <c r="C2" s="18">
        <v>44033</v>
      </c>
      <c r="D2" s="19" t="s">
        <v>75</v>
      </c>
      <c r="E2" s="20">
        <v>180</v>
      </c>
      <c r="F2" s="20">
        <v>176</v>
      </c>
      <c r="G2" s="20">
        <v>194</v>
      </c>
      <c r="H2" s="20">
        <v>190</v>
      </c>
      <c r="I2" s="20"/>
      <c r="J2" s="20"/>
      <c r="K2" s="28">
        <v>4</v>
      </c>
      <c r="L2" s="28">
        <v>740</v>
      </c>
      <c r="M2" s="29">
        <v>185</v>
      </c>
      <c r="N2" s="30">
        <v>2</v>
      </c>
      <c r="O2" s="31">
        <v>187</v>
      </c>
    </row>
    <row r="3" spans="1:17" x14ac:dyDescent="0.25">
      <c r="A3" s="16" t="s">
        <v>60</v>
      </c>
      <c r="B3" s="17" t="s">
        <v>110</v>
      </c>
      <c r="C3" s="18">
        <v>44093</v>
      </c>
      <c r="D3" s="19" t="s">
        <v>75</v>
      </c>
      <c r="E3" s="20">
        <v>189</v>
      </c>
      <c r="F3" s="20">
        <v>184</v>
      </c>
      <c r="G3" s="20">
        <v>190</v>
      </c>
      <c r="H3" s="20">
        <v>180</v>
      </c>
      <c r="I3" s="20"/>
      <c r="J3" s="20"/>
      <c r="K3" s="28">
        <v>4</v>
      </c>
      <c r="L3" s="28">
        <v>743</v>
      </c>
      <c r="M3" s="29">
        <v>185.75</v>
      </c>
      <c r="N3" s="30">
        <v>2</v>
      </c>
      <c r="O3" s="31">
        <v>187.75</v>
      </c>
    </row>
    <row r="6" spans="1:17" x14ac:dyDescent="0.25">
      <c r="K6" s="8">
        <f>SUM(K2:K5)</f>
        <v>8</v>
      </c>
      <c r="L6" s="8">
        <f>SUM(L2:L5)</f>
        <v>1483</v>
      </c>
      <c r="M6" s="7">
        <f>SUM(L6/K6)</f>
        <v>185.375</v>
      </c>
      <c r="N6" s="8">
        <f>SUM(N2:N5)</f>
        <v>4</v>
      </c>
      <c r="O6" s="14">
        <f>SUM(M6+N6)</f>
        <v>189.375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6" t="s">
        <v>71</v>
      </c>
      <c r="B13" s="17" t="s">
        <v>125</v>
      </c>
      <c r="C13" s="18">
        <v>44086</v>
      </c>
      <c r="D13" s="19" t="s">
        <v>54</v>
      </c>
      <c r="E13" s="20">
        <v>176</v>
      </c>
      <c r="F13" s="20">
        <v>187</v>
      </c>
      <c r="G13" s="20">
        <v>177</v>
      </c>
      <c r="H13" s="20">
        <v>182</v>
      </c>
      <c r="I13" s="20"/>
      <c r="J13" s="20"/>
      <c r="K13" s="28">
        <v>4</v>
      </c>
      <c r="L13" s="28">
        <v>722</v>
      </c>
      <c r="M13" s="29">
        <v>180.5</v>
      </c>
      <c r="N13" s="30">
        <v>3</v>
      </c>
      <c r="O13" s="31">
        <v>183.5</v>
      </c>
    </row>
    <row r="14" spans="1:17" x14ac:dyDescent="0.25">
      <c r="A14" s="16" t="s">
        <v>71</v>
      </c>
      <c r="B14" s="17" t="s">
        <v>110</v>
      </c>
      <c r="C14" s="18">
        <v>44089</v>
      </c>
      <c r="D14" s="19" t="s">
        <v>75</v>
      </c>
      <c r="E14" s="20">
        <v>156</v>
      </c>
      <c r="F14" s="20">
        <v>167</v>
      </c>
      <c r="G14" s="20">
        <v>171</v>
      </c>
      <c r="H14" s="20">
        <v>170</v>
      </c>
      <c r="I14" s="20"/>
      <c r="J14" s="20"/>
      <c r="K14" s="28">
        <v>4</v>
      </c>
      <c r="L14" s="28">
        <v>664</v>
      </c>
      <c r="M14" s="29">
        <v>166</v>
      </c>
      <c r="N14" s="30">
        <v>4</v>
      </c>
      <c r="O14" s="31">
        <v>170</v>
      </c>
    </row>
    <row r="17" spans="11:15" x14ac:dyDescent="0.25">
      <c r="K17" s="8">
        <f>SUM(K13:K16)</f>
        <v>8</v>
      </c>
      <c r="L17" s="8">
        <f>SUM(L13:L16)</f>
        <v>1386</v>
      </c>
      <c r="M17" s="7">
        <f>SUM(L17/K17)</f>
        <v>173.25</v>
      </c>
      <c r="N17" s="8">
        <f>SUM(N13:N16)</f>
        <v>7</v>
      </c>
      <c r="O17" s="14">
        <f>SUM(M17+N17)</f>
        <v>180.25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I2:J2 B2:C2" name="Range1_6_4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3"/>
    <protectedRange sqref="E13:J13 B13:C13" name="Range1_2_1"/>
    <protectedRange sqref="D13" name="Range1_1_1"/>
    <protectedRange algorithmName="SHA-512" hashValue="ON39YdpmFHfN9f47KpiRvqrKx0V9+erV1CNkpWzYhW/Qyc6aT8rEyCrvauWSYGZK2ia3o7vd3akF07acHAFpOA==" saltValue="yVW9XmDwTqEnmpSGai0KYg==" spinCount="100000" sqref="E14:J14 B14:C14" name="Range1_2_5"/>
    <protectedRange algorithmName="SHA-512" hashValue="ON39YdpmFHfN9f47KpiRvqrKx0V9+erV1CNkpWzYhW/Qyc6aT8rEyCrvauWSYGZK2ia3o7vd3akF07acHAFpOA==" saltValue="yVW9XmDwTqEnmpSGai0KYg==" spinCount="100000" sqref="D14" name="Range1_1_1_6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F2">
    <cfRule type="top10" dxfId="1211" priority="29" rank="1"/>
  </conditionalFormatting>
  <conditionalFormatting sqref="G2">
    <cfRule type="top10" dxfId="1210" priority="28" rank="1"/>
  </conditionalFormatting>
  <conditionalFormatting sqref="H2">
    <cfRule type="top10" dxfId="1209" priority="27" rank="1"/>
  </conditionalFormatting>
  <conditionalFormatting sqref="I2">
    <cfRule type="top10" dxfId="1208" priority="25" rank="1"/>
  </conditionalFormatting>
  <conditionalFormatting sqref="J2">
    <cfRule type="top10" dxfId="1207" priority="26" rank="1"/>
  </conditionalFormatting>
  <conditionalFormatting sqref="E2">
    <cfRule type="top10" dxfId="1206" priority="30" rank="1"/>
  </conditionalFormatting>
  <conditionalFormatting sqref="F13">
    <cfRule type="top10" dxfId="1205" priority="17" rank="1"/>
  </conditionalFormatting>
  <conditionalFormatting sqref="G13">
    <cfRule type="top10" dxfId="1204" priority="16" rank="1"/>
  </conditionalFormatting>
  <conditionalFormatting sqref="H13">
    <cfRule type="top10" dxfId="1203" priority="15" rank="1"/>
  </conditionalFormatting>
  <conditionalFormatting sqref="E13">
    <cfRule type="top10" dxfId="1202" priority="18" rank="1"/>
  </conditionalFormatting>
  <conditionalFormatting sqref="J13">
    <cfRule type="top10" dxfId="1201" priority="13" rank="1"/>
  </conditionalFormatting>
  <conditionalFormatting sqref="I13">
    <cfRule type="top10" dxfId="1200" priority="14" rank="1"/>
  </conditionalFormatting>
  <conditionalFormatting sqref="J14">
    <cfRule type="top10" dxfId="1199" priority="7" rank="1"/>
  </conditionalFormatting>
  <conditionalFormatting sqref="I14">
    <cfRule type="top10" dxfId="1198" priority="8" rank="1"/>
  </conditionalFormatting>
  <conditionalFormatting sqref="H14">
    <cfRule type="top10" dxfId="1197" priority="9" rank="1"/>
  </conditionalFormatting>
  <conditionalFormatting sqref="G14">
    <cfRule type="top10" dxfId="1196" priority="10" rank="1"/>
  </conditionalFormatting>
  <conditionalFormatting sqref="F14">
    <cfRule type="top10" dxfId="1195" priority="11" rank="1"/>
  </conditionalFormatting>
  <conditionalFormatting sqref="E14">
    <cfRule type="top10" dxfId="1194" priority="12" rank="1"/>
  </conditionalFormatting>
  <conditionalFormatting sqref="F3">
    <cfRule type="top10" dxfId="1193" priority="5" rank="1"/>
  </conditionalFormatting>
  <conditionalFormatting sqref="G3">
    <cfRule type="top10" dxfId="1192" priority="4" rank="1"/>
  </conditionalFormatting>
  <conditionalFormatting sqref="H3">
    <cfRule type="top10" dxfId="1191" priority="3" rank="1"/>
  </conditionalFormatting>
  <conditionalFormatting sqref="I3">
    <cfRule type="top10" dxfId="1190" priority="1" rank="1"/>
  </conditionalFormatting>
  <conditionalFormatting sqref="J3">
    <cfRule type="top10" dxfId="1189" priority="2" rank="1"/>
  </conditionalFormatting>
  <conditionalFormatting sqref="E3">
    <cfRule type="top10" dxfId="1188" priority="6" rank="1"/>
  </conditionalFormatting>
  <hyperlinks>
    <hyperlink ref="Q1" location="'Texas  2020 Ranking'!A1" display="Back to Ranking" xr:uid="{9FB3CBC8-40E0-44AB-84DB-E087FFA7E5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2BD847-D513-4167-A3E0-D9484BF3B6EA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2215-9EDB-421D-BBF1-CD7D0D900A2A}">
  <sheetPr codeName="Sheet7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57</v>
      </c>
      <c r="B2" s="17" t="s">
        <v>43</v>
      </c>
      <c r="C2" s="18">
        <v>43883</v>
      </c>
      <c r="D2" s="19" t="s">
        <v>54</v>
      </c>
      <c r="E2" s="20">
        <v>176</v>
      </c>
      <c r="F2" s="20">
        <v>177</v>
      </c>
      <c r="G2" s="20">
        <v>172</v>
      </c>
      <c r="H2" s="20">
        <v>169</v>
      </c>
      <c r="I2" s="20"/>
      <c r="J2" s="20"/>
      <c r="K2" s="28">
        <v>4</v>
      </c>
      <c r="L2" s="28">
        <v>694</v>
      </c>
      <c r="M2" s="29">
        <v>173.5</v>
      </c>
      <c r="N2" s="30">
        <v>4</v>
      </c>
      <c r="O2" s="31">
        <v>177.5</v>
      </c>
    </row>
    <row r="5" spans="1:17" x14ac:dyDescent="0.25">
      <c r="K5" s="8">
        <f>SUM(K2:K4)</f>
        <v>4</v>
      </c>
      <c r="L5" s="8">
        <f>SUM(L2:L4)</f>
        <v>694</v>
      </c>
      <c r="M5" s="7">
        <f>SUM(L5/K5)</f>
        <v>173.5</v>
      </c>
      <c r="N5" s="8">
        <f>SUM(N2:N4)</f>
        <v>4</v>
      </c>
      <c r="O5" s="14">
        <f>SUM(M5+N5)</f>
        <v>177.5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</protectedRanges>
  <conditionalFormatting sqref="E2">
    <cfRule type="top10" dxfId="1187" priority="6" rank="1"/>
  </conditionalFormatting>
  <conditionalFormatting sqref="F2">
    <cfRule type="top10" dxfId="1186" priority="5" rank="1"/>
  </conditionalFormatting>
  <conditionalFormatting sqref="G2">
    <cfRule type="top10" dxfId="1185" priority="4" rank="1"/>
  </conditionalFormatting>
  <conditionalFormatting sqref="H2">
    <cfRule type="top10" dxfId="1184" priority="3" rank="1"/>
  </conditionalFormatting>
  <conditionalFormatting sqref="I2">
    <cfRule type="top10" dxfId="1183" priority="2" rank="1"/>
  </conditionalFormatting>
  <conditionalFormatting sqref="J2">
    <cfRule type="top10" dxfId="1182" priority="1" rank="1"/>
  </conditionalFormatting>
  <hyperlinks>
    <hyperlink ref="Q1" location="'Texas  2020 Ranking'!A1" display="Back to Ranking" xr:uid="{5184951F-F690-4EDD-BA39-3BC4720896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4AD1A8-D27A-4660-9AE7-21AB439EE4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51CDFBE-E5FB-4A9F-829F-B974038824CA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931BF-0741-4287-85C7-36180941EC63}">
  <sheetPr codeName="Sheet2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58</v>
      </c>
      <c r="B2" s="17" t="s">
        <v>52</v>
      </c>
      <c r="C2" s="18">
        <v>43883</v>
      </c>
      <c r="D2" s="19" t="s">
        <v>54</v>
      </c>
      <c r="E2" s="20">
        <v>169</v>
      </c>
      <c r="F2" s="20">
        <v>153</v>
      </c>
      <c r="G2" s="20">
        <v>160</v>
      </c>
      <c r="H2" s="20">
        <v>164</v>
      </c>
      <c r="I2" s="20"/>
      <c r="J2" s="20"/>
      <c r="K2" s="28">
        <v>4</v>
      </c>
      <c r="L2" s="28">
        <v>646</v>
      </c>
      <c r="M2" s="29">
        <v>161.5</v>
      </c>
      <c r="N2" s="30">
        <v>2</v>
      </c>
      <c r="O2" s="31">
        <v>163.5</v>
      </c>
    </row>
    <row r="5" spans="1:17" x14ac:dyDescent="0.25">
      <c r="K5" s="8">
        <f>SUM(K2:K4)</f>
        <v>4</v>
      </c>
      <c r="L5" s="8">
        <f>SUM(L2:L4)</f>
        <v>646</v>
      </c>
      <c r="M5" s="7">
        <f>SUM(L5/K5)</f>
        <v>161.5</v>
      </c>
      <c r="N5" s="8">
        <f>SUM(N2:N4)</f>
        <v>2</v>
      </c>
      <c r="O5" s="14">
        <f>SUM(M5+N5)</f>
        <v>163.5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I2">
    <cfRule type="top10" dxfId="1787" priority="6" rank="1"/>
  </conditionalFormatting>
  <conditionalFormatting sqref="H2">
    <cfRule type="top10" dxfId="1786" priority="2" rank="1"/>
  </conditionalFormatting>
  <conditionalFormatting sqref="J2">
    <cfRule type="top10" dxfId="1785" priority="3" rank="1"/>
  </conditionalFormatting>
  <conditionalFormatting sqref="G2">
    <cfRule type="top10" dxfId="1784" priority="5" rank="1"/>
  </conditionalFormatting>
  <conditionalFormatting sqref="F2">
    <cfRule type="top10" dxfId="1783" priority="4" rank="1"/>
  </conditionalFormatting>
  <conditionalFormatting sqref="E2">
    <cfRule type="top10" dxfId="1782" priority="1" rank="1"/>
  </conditionalFormatting>
  <hyperlinks>
    <hyperlink ref="Q1" location="'Texas  2020 Ranking'!A1" display="Back to Ranking" xr:uid="{D5C86BD5-FDE6-42A4-877F-3939C77ECC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24518E7-7A2F-4F17-B1C7-20E68F356E32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3FD91806-7916-4642-9C37-3C886E6D97D6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A977AE7D-E2E2-434D-A716-CC6669AA80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A232A-DB95-4491-8474-1EEE923981AD}">
  <dimension ref="A1:Q18"/>
  <sheetViews>
    <sheetView workbookViewId="0">
      <selection activeCell="D21" sqref="D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76</v>
      </c>
      <c r="C2" s="18">
        <v>43907</v>
      </c>
      <c r="D2" s="19" t="s">
        <v>75</v>
      </c>
      <c r="E2" s="20">
        <v>186</v>
      </c>
      <c r="F2" s="20">
        <v>186</v>
      </c>
      <c r="G2" s="20">
        <v>188</v>
      </c>
      <c r="H2" s="20">
        <v>194</v>
      </c>
      <c r="I2" s="20"/>
      <c r="J2" s="20"/>
      <c r="K2" s="28">
        <v>4</v>
      </c>
      <c r="L2" s="28">
        <v>754</v>
      </c>
      <c r="M2" s="29">
        <v>188.5</v>
      </c>
      <c r="N2" s="30">
        <v>13</v>
      </c>
      <c r="O2" s="31">
        <v>201.5</v>
      </c>
    </row>
    <row r="5" spans="1:17" x14ac:dyDescent="0.25">
      <c r="K5" s="8">
        <f>SUM(K2:K4)</f>
        <v>4</v>
      </c>
      <c r="L5" s="8">
        <f>SUM(L2:L4)</f>
        <v>754</v>
      </c>
      <c r="M5" s="7">
        <f>SUM(L5/K5)</f>
        <v>188.5</v>
      </c>
      <c r="N5" s="8">
        <f>SUM(N2:N4)</f>
        <v>13</v>
      </c>
      <c r="O5" s="14">
        <f>SUM(M5+N5)</f>
        <v>201.5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6" t="s">
        <v>60</v>
      </c>
      <c r="B13" s="17" t="s">
        <v>76</v>
      </c>
      <c r="C13" s="18">
        <v>43942</v>
      </c>
      <c r="D13" s="19" t="s">
        <v>85</v>
      </c>
      <c r="E13" s="20">
        <v>192</v>
      </c>
      <c r="F13" s="20">
        <v>195</v>
      </c>
      <c r="G13" s="20">
        <v>194</v>
      </c>
      <c r="H13" s="20">
        <v>193</v>
      </c>
      <c r="I13" s="20"/>
      <c r="J13" s="20"/>
      <c r="K13" s="28">
        <f t="shared" ref="K13" si="0">COUNT(E13:J13)</f>
        <v>4</v>
      </c>
      <c r="L13" s="28">
        <f t="shared" ref="L13" si="1">SUM(E13:J13)</f>
        <v>774</v>
      </c>
      <c r="M13" s="29">
        <f t="shared" ref="M13" si="2">IFERROR(L13/K13,0)</f>
        <v>193.5</v>
      </c>
      <c r="N13" s="30">
        <v>2</v>
      </c>
      <c r="O13" s="31">
        <f t="shared" ref="O13:O14" si="3">SUM(M13+N13)</f>
        <v>195.5</v>
      </c>
    </row>
    <row r="14" spans="1:17" x14ac:dyDescent="0.25">
      <c r="A14" s="16" t="s">
        <v>60</v>
      </c>
      <c r="B14" s="17" t="s">
        <v>76</v>
      </c>
      <c r="C14" s="18">
        <v>43970</v>
      </c>
      <c r="D14" s="19" t="s">
        <v>75</v>
      </c>
      <c r="E14" s="20">
        <v>198</v>
      </c>
      <c r="F14" s="20">
        <v>192</v>
      </c>
      <c r="G14" s="20">
        <v>196</v>
      </c>
      <c r="H14" s="20">
        <v>195</v>
      </c>
      <c r="I14" s="20"/>
      <c r="J14" s="20"/>
      <c r="K14" s="28">
        <v>4</v>
      </c>
      <c r="L14" s="28">
        <v>781</v>
      </c>
      <c r="M14" s="29">
        <v>195.25</v>
      </c>
      <c r="N14" s="30">
        <v>5</v>
      </c>
      <c r="O14" s="31">
        <f t="shared" si="3"/>
        <v>200.25</v>
      </c>
    </row>
    <row r="15" spans="1:17" x14ac:dyDescent="0.25">
      <c r="A15" s="16" t="s">
        <v>60</v>
      </c>
      <c r="B15" s="17" t="s">
        <v>76</v>
      </c>
      <c r="C15" s="18">
        <v>44033</v>
      </c>
      <c r="D15" s="19" t="s">
        <v>75</v>
      </c>
      <c r="E15" s="20">
        <v>193</v>
      </c>
      <c r="F15" s="20">
        <v>191</v>
      </c>
      <c r="G15" s="20">
        <v>197</v>
      </c>
      <c r="H15" s="20">
        <v>194</v>
      </c>
      <c r="I15" s="20"/>
      <c r="J15" s="20"/>
      <c r="K15" s="28">
        <v>4</v>
      </c>
      <c r="L15" s="28">
        <v>775</v>
      </c>
      <c r="M15" s="29">
        <v>193.75</v>
      </c>
      <c r="N15" s="30">
        <v>6</v>
      </c>
      <c r="O15" s="31">
        <v>199.75</v>
      </c>
    </row>
    <row r="18" spans="11:15" x14ac:dyDescent="0.25">
      <c r="K18" s="8">
        <f>SUM(K13:K17)</f>
        <v>12</v>
      </c>
      <c r="L18" s="8">
        <f>SUM(L13:L17)</f>
        <v>2330</v>
      </c>
      <c r="M18" s="7">
        <f>SUM(L18/K18)</f>
        <v>194.16666666666666</v>
      </c>
      <c r="N18" s="8">
        <f>SUM(N13:N17)</f>
        <v>13</v>
      </c>
      <c r="O18" s="14">
        <f>SUM(M18+N18)</f>
        <v>207.16666666666666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I13:J13 B13:C13" name="Range1_6_2_1"/>
    <protectedRange algorithmName="SHA-512" hashValue="ON39YdpmFHfN9f47KpiRvqrKx0V9+erV1CNkpWzYhW/Qyc6aT8rEyCrvauWSYGZK2ia3o7vd3akF07acHAFpOA==" saltValue="yVW9XmDwTqEnmpSGai0KYg==" spinCount="100000" sqref="D13" name="Range1_1_4_2_1"/>
    <protectedRange algorithmName="SHA-512" hashValue="ON39YdpmFHfN9f47KpiRvqrKx0V9+erV1CNkpWzYhW/Qyc6aT8rEyCrvauWSYGZK2ia3o7vd3akF07acHAFpOA==" saltValue="yVW9XmDwTqEnmpSGai0KYg==" spinCount="100000" sqref="E13:H13" name="Range1_3_1_1_1"/>
    <protectedRange algorithmName="SHA-512" hashValue="ON39YdpmFHfN9f47KpiRvqrKx0V9+erV1CNkpWzYhW/Qyc6aT8rEyCrvauWSYGZK2ia3o7vd3akF07acHAFpOA==" saltValue="yVW9XmDwTqEnmpSGai0KYg==" spinCount="100000" sqref="I14:J14 B14:C14" name="Range1_9"/>
    <protectedRange algorithmName="SHA-512" hashValue="ON39YdpmFHfN9f47KpiRvqrKx0V9+erV1CNkpWzYhW/Qyc6aT8rEyCrvauWSYGZK2ia3o7vd3akF07acHAFpOA==" saltValue="yVW9XmDwTqEnmpSGai0KYg==" spinCount="100000" sqref="D14" name="Range1_1_8"/>
    <protectedRange algorithmName="SHA-512" hashValue="ON39YdpmFHfN9f47KpiRvqrKx0V9+erV1CNkpWzYhW/Qyc6aT8rEyCrvauWSYGZK2ia3o7vd3akF07acHAFpOA==" saltValue="yVW9XmDwTqEnmpSGai0KYg==" spinCount="100000" sqref="E14:H14" name="Range1_3_2"/>
    <protectedRange algorithmName="SHA-512" hashValue="ON39YdpmFHfN9f47KpiRvqrKx0V9+erV1CNkpWzYhW/Qyc6aT8rEyCrvauWSYGZK2ia3o7vd3akF07acHAFpOA==" saltValue="yVW9XmDwTqEnmpSGai0KYg==" spinCount="100000" sqref="I15:J15 B15:C15" name="Range1_6_4"/>
    <protectedRange algorithmName="SHA-512" hashValue="ON39YdpmFHfN9f47KpiRvqrKx0V9+erV1CNkpWzYhW/Qyc6aT8rEyCrvauWSYGZK2ia3o7vd3akF07acHAFpOA==" saltValue="yVW9XmDwTqEnmpSGai0KYg==" spinCount="100000" sqref="D15" name="Range1_1_4_2"/>
    <protectedRange algorithmName="SHA-512" hashValue="ON39YdpmFHfN9f47KpiRvqrKx0V9+erV1CNkpWzYhW/Qyc6aT8rEyCrvauWSYGZK2ia3o7vd3akF07acHAFpOA==" saltValue="yVW9XmDwTqEnmpSGai0KYg==" spinCount="100000" sqref="E15:H15" name="Range1_3_1_3"/>
  </protectedRanges>
  <conditionalFormatting sqref="J2">
    <cfRule type="top10" dxfId="1181" priority="25" rank="1"/>
  </conditionalFormatting>
  <conditionalFormatting sqref="I2">
    <cfRule type="top10" dxfId="1180" priority="26" rank="1"/>
  </conditionalFormatting>
  <conditionalFormatting sqref="H2">
    <cfRule type="top10" dxfId="1179" priority="27" rank="1"/>
  </conditionalFormatting>
  <conditionalFormatting sqref="G2">
    <cfRule type="top10" dxfId="1178" priority="28" rank="1"/>
  </conditionalFormatting>
  <conditionalFormatting sqref="F2">
    <cfRule type="top10" dxfId="1177" priority="29" rank="1"/>
  </conditionalFormatting>
  <conditionalFormatting sqref="E2">
    <cfRule type="top10" dxfId="1176" priority="30" rank="1"/>
  </conditionalFormatting>
  <conditionalFormatting sqref="H13">
    <cfRule type="top10" dxfId="1175" priority="15" rank="1"/>
  </conditionalFormatting>
  <conditionalFormatting sqref="G14">
    <cfRule type="top10" dxfId="1174" priority="10" rank="1"/>
  </conditionalFormatting>
  <conditionalFormatting sqref="F14">
    <cfRule type="top10" dxfId="1173" priority="11" rank="1"/>
  </conditionalFormatting>
  <conditionalFormatting sqref="E13">
    <cfRule type="top10" dxfId="1172" priority="18" rank="1"/>
  </conditionalFormatting>
  <conditionalFormatting sqref="F13">
    <cfRule type="top10" dxfId="1171" priority="13" rank="1"/>
  </conditionalFormatting>
  <conditionalFormatting sqref="G13">
    <cfRule type="top10" dxfId="1170" priority="14" rank="1"/>
  </conditionalFormatting>
  <conditionalFormatting sqref="I13">
    <cfRule type="top10" dxfId="1169" priority="16" rank="1"/>
  </conditionalFormatting>
  <conditionalFormatting sqref="J13">
    <cfRule type="top10" dxfId="1168" priority="17" rank="1"/>
  </conditionalFormatting>
  <conditionalFormatting sqref="H14">
    <cfRule type="top10" dxfId="1167" priority="9" rank="1"/>
  </conditionalFormatting>
  <conditionalFormatting sqref="I14">
    <cfRule type="top10" dxfId="1166" priority="7" rank="1"/>
  </conditionalFormatting>
  <conditionalFormatting sqref="J14">
    <cfRule type="top10" dxfId="1165" priority="8" rank="1"/>
  </conditionalFormatting>
  <conditionalFormatting sqref="E14">
    <cfRule type="top10" dxfId="1164" priority="12" rank="1"/>
  </conditionalFormatting>
  <conditionalFormatting sqref="F15">
    <cfRule type="top10" dxfId="1163" priority="5" rank="1"/>
  </conditionalFormatting>
  <conditionalFormatting sqref="G15">
    <cfRule type="top10" dxfId="1162" priority="4" rank="1"/>
  </conditionalFormatting>
  <conditionalFormatting sqref="H15">
    <cfRule type="top10" dxfId="1161" priority="3" rank="1"/>
  </conditionalFormatting>
  <conditionalFormatting sqref="I15">
    <cfRule type="top10" dxfId="1160" priority="1" rank="1"/>
  </conditionalFormatting>
  <conditionalFormatting sqref="J15">
    <cfRule type="top10" dxfId="1159" priority="2" rank="1"/>
  </conditionalFormatting>
  <conditionalFormatting sqref="E15">
    <cfRule type="top10" dxfId="1158" priority="6" rank="1"/>
  </conditionalFormatting>
  <hyperlinks>
    <hyperlink ref="Q1" location="'Texas  2020 Ranking'!A1" display="Back to Ranking" xr:uid="{FE5A2CD1-704D-47CB-ABAB-82D3C2EB647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A6118A-91BE-4545-81D4-B0122F6A6239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  <x14:dataValidation type="list" allowBlank="1" showInputMessage="1" showErrorMessage="1" xr:uid="{947B8C94-6D79-419E-AEA4-C175EEFC1B8B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77AE-5CC6-439F-8173-2025BDA41F72}">
  <dimension ref="A1:Q18"/>
  <sheetViews>
    <sheetView workbookViewId="0">
      <selection activeCell="C25" sqref="C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48</v>
      </c>
      <c r="B2" s="17" t="s">
        <v>80</v>
      </c>
      <c r="C2" s="18">
        <v>43907</v>
      </c>
      <c r="D2" s="19" t="s">
        <v>75</v>
      </c>
      <c r="E2" s="20">
        <v>167</v>
      </c>
      <c r="F2" s="20">
        <v>160</v>
      </c>
      <c r="G2" s="20">
        <v>142</v>
      </c>
      <c r="H2" s="20">
        <v>176</v>
      </c>
      <c r="I2" s="20"/>
      <c r="J2" s="20"/>
      <c r="K2" s="28">
        <v>4</v>
      </c>
      <c r="L2" s="28">
        <v>645</v>
      </c>
      <c r="M2" s="29">
        <v>161.25</v>
      </c>
      <c r="N2" s="30">
        <v>2</v>
      </c>
      <c r="O2" s="31">
        <v>163.25</v>
      </c>
    </row>
    <row r="3" spans="1:17" x14ac:dyDescent="0.25">
      <c r="A3" s="46" t="s">
        <v>48</v>
      </c>
      <c r="B3" s="17" t="s">
        <v>80</v>
      </c>
      <c r="C3" s="18">
        <v>43942</v>
      </c>
      <c r="D3" s="19" t="s">
        <v>86</v>
      </c>
      <c r="E3" s="20">
        <v>179</v>
      </c>
      <c r="F3" s="20">
        <v>185</v>
      </c>
      <c r="G3" s="20">
        <v>182</v>
      </c>
      <c r="H3" s="20">
        <v>180</v>
      </c>
      <c r="I3" s="20"/>
      <c r="J3" s="20"/>
      <c r="K3" s="28">
        <f t="shared" ref="K3" si="0">COUNT(E3:J3)</f>
        <v>4</v>
      </c>
      <c r="L3" s="28">
        <f t="shared" ref="L3" si="1">SUM(E3:J3)</f>
        <v>726</v>
      </c>
      <c r="M3" s="29">
        <f t="shared" ref="M3" si="2">IFERROR(L3/K3,0)</f>
        <v>181.5</v>
      </c>
      <c r="N3" s="30">
        <v>5</v>
      </c>
      <c r="O3" s="31">
        <f t="shared" ref="O3" si="3">SUM(M3+N3)</f>
        <v>186.5</v>
      </c>
    </row>
    <row r="6" spans="1:17" x14ac:dyDescent="0.25">
      <c r="K6" s="8">
        <f>SUM(K2:K5)</f>
        <v>8</v>
      </c>
      <c r="L6" s="8">
        <f>SUM(L2:L5)</f>
        <v>1371</v>
      </c>
      <c r="M6" s="7">
        <f>SUM(L6/K6)</f>
        <v>171.375</v>
      </c>
      <c r="N6" s="8">
        <f>SUM(N2:N5)</f>
        <v>7</v>
      </c>
      <c r="O6" s="14">
        <f>SUM(M6+N6)</f>
        <v>178.375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6" t="s">
        <v>47</v>
      </c>
      <c r="B10" s="17" t="s">
        <v>80</v>
      </c>
      <c r="C10" s="18">
        <v>43970</v>
      </c>
      <c r="D10" s="19" t="s">
        <v>75</v>
      </c>
      <c r="E10" s="20">
        <v>150</v>
      </c>
      <c r="F10" s="20">
        <v>154</v>
      </c>
      <c r="G10" s="20">
        <v>162</v>
      </c>
      <c r="H10" s="20">
        <v>155</v>
      </c>
      <c r="I10" s="20"/>
      <c r="J10" s="20"/>
      <c r="K10" s="28">
        <v>4</v>
      </c>
      <c r="L10" s="28">
        <v>621</v>
      </c>
      <c r="M10" s="29">
        <v>155.25</v>
      </c>
      <c r="N10" s="30">
        <v>5</v>
      </c>
      <c r="O10" s="31">
        <f t="shared" ref="O10" si="4">SUM(M10+N10)</f>
        <v>160.25</v>
      </c>
    </row>
    <row r="11" spans="1:17" x14ac:dyDescent="0.25">
      <c r="A11" s="16" t="s">
        <v>47</v>
      </c>
      <c r="B11" s="17" t="s">
        <v>80</v>
      </c>
      <c r="C11" s="18">
        <v>43975</v>
      </c>
      <c r="D11" s="19" t="s">
        <v>75</v>
      </c>
      <c r="E11" s="20">
        <v>167</v>
      </c>
      <c r="F11" s="20">
        <v>173</v>
      </c>
      <c r="G11" s="20">
        <v>173</v>
      </c>
      <c r="H11" s="20">
        <v>162</v>
      </c>
      <c r="I11" s="20"/>
      <c r="J11" s="20"/>
      <c r="K11" s="28">
        <v>4</v>
      </c>
      <c r="L11" s="28">
        <v>675</v>
      </c>
      <c r="M11" s="29">
        <v>168.75</v>
      </c>
      <c r="N11" s="30">
        <v>4</v>
      </c>
      <c r="O11" s="31">
        <v>172.75</v>
      </c>
    </row>
    <row r="12" spans="1:17" x14ac:dyDescent="0.25">
      <c r="A12" s="16" t="s">
        <v>47</v>
      </c>
      <c r="B12" s="17" t="s">
        <v>80</v>
      </c>
      <c r="C12" s="18">
        <v>43998</v>
      </c>
      <c r="D12" s="19" t="s">
        <v>75</v>
      </c>
      <c r="E12" s="20">
        <v>168</v>
      </c>
      <c r="F12" s="20">
        <v>163</v>
      </c>
      <c r="G12" s="20">
        <v>166</v>
      </c>
      <c r="H12" s="20">
        <v>178</v>
      </c>
      <c r="I12" s="20"/>
      <c r="J12" s="20"/>
      <c r="K12" s="28">
        <v>4</v>
      </c>
      <c r="L12" s="28">
        <v>675</v>
      </c>
      <c r="M12" s="29">
        <v>168.75</v>
      </c>
      <c r="N12" s="30">
        <v>5</v>
      </c>
      <c r="O12" s="31">
        <v>173.75</v>
      </c>
    </row>
    <row r="13" spans="1:17" x14ac:dyDescent="0.25">
      <c r="A13" s="16" t="s">
        <v>47</v>
      </c>
      <c r="B13" s="17" t="s">
        <v>80</v>
      </c>
      <c r="C13" s="18">
        <v>44009</v>
      </c>
      <c r="D13" s="19" t="s">
        <v>75</v>
      </c>
      <c r="E13" s="20">
        <v>181</v>
      </c>
      <c r="F13" s="20">
        <v>173</v>
      </c>
      <c r="G13" s="20">
        <v>179</v>
      </c>
      <c r="H13" s="20">
        <v>181</v>
      </c>
      <c r="I13" s="20"/>
      <c r="J13" s="20"/>
      <c r="K13" s="28">
        <v>4</v>
      </c>
      <c r="L13" s="28">
        <v>714</v>
      </c>
      <c r="M13" s="29">
        <v>178.5</v>
      </c>
      <c r="N13" s="30">
        <v>3</v>
      </c>
      <c r="O13" s="31">
        <v>181.5</v>
      </c>
    </row>
    <row r="14" spans="1:17" x14ac:dyDescent="0.25">
      <c r="A14" s="16" t="s">
        <v>47</v>
      </c>
      <c r="B14" s="17" t="s">
        <v>80</v>
      </c>
      <c r="C14" s="18">
        <v>44033</v>
      </c>
      <c r="D14" s="19" t="s">
        <v>75</v>
      </c>
      <c r="E14" s="20">
        <v>179</v>
      </c>
      <c r="F14" s="20">
        <v>184</v>
      </c>
      <c r="G14" s="20">
        <v>183</v>
      </c>
      <c r="H14" s="20">
        <v>181</v>
      </c>
      <c r="I14" s="20"/>
      <c r="J14" s="20"/>
      <c r="K14" s="28">
        <v>4</v>
      </c>
      <c r="L14" s="28">
        <v>727</v>
      </c>
      <c r="M14" s="29">
        <v>181.75</v>
      </c>
      <c r="N14" s="30">
        <v>5</v>
      </c>
      <c r="O14" s="31">
        <v>186.75</v>
      </c>
    </row>
    <row r="15" spans="1:17" x14ac:dyDescent="0.25">
      <c r="A15" s="16" t="s">
        <v>47</v>
      </c>
      <c r="B15" s="17" t="s">
        <v>80</v>
      </c>
      <c r="C15" s="18">
        <v>44037</v>
      </c>
      <c r="D15" s="19" t="s">
        <v>75</v>
      </c>
      <c r="E15" s="20">
        <v>189</v>
      </c>
      <c r="F15" s="20">
        <v>183</v>
      </c>
      <c r="G15" s="20">
        <v>158</v>
      </c>
      <c r="H15" s="20">
        <v>180</v>
      </c>
      <c r="I15" s="20"/>
      <c r="J15" s="20"/>
      <c r="K15" s="28">
        <v>4</v>
      </c>
      <c r="L15" s="28">
        <v>710</v>
      </c>
      <c r="M15" s="29">
        <v>177.5</v>
      </c>
      <c r="N15" s="30">
        <v>11</v>
      </c>
      <c r="O15" s="31">
        <f>SUM(M15:N15)</f>
        <v>188.5</v>
      </c>
    </row>
    <row r="18" spans="11:15" x14ac:dyDescent="0.25">
      <c r="K18" s="8">
        <f>SUM(K10:K17)</f>
        <v>24</v>
      </c>
      <c r="L18" s="8">
        <f>SUM(L10:L17)</f>
        <v>4122</v>
      </c>
      <c r="M18" s="7">
        <f>SUM(L18/K18)</f>
        <v>171.75</v>
      </c>
      <c r="N18" s="8">
        <f>SUM(N10:N17)</f>
        <v>33</v>
      </c>
      <c r="O18" s="14">
        <f>SUM(M18+N18)</f>
        <v>204.75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6_2_1"/>
    <protectedRange algorithmName="SHA-512" hashValue="ON39YdpmFHfN9f47KpiRvqrKx0V9+erV1CNkpWzYhW/Qyc6aT8rEyCrvauWSYGZK2ia3o7vd3akF07acHAFpOA==" saltValue="yVW9XmDwTqEnmpSGai0KYg==" spinCount="100000" sqref="D3" name="Range1_1_4_2_1"/>
    <protectedRange algorithmName="SHA-512" hashValue="ON39YdpmFHfN9f47KpiRvqrKx0V9+erV1CNkpWzYhW/Qyc6aT8rEyCrvauWSYGZK2ia3o7vd3akF07acHAFpOA==" saltValue="yVW9XmDwTqEnmpSGai0KYg==" spinCount="100000" sqref="E10:J10 B10:C10" name="Range1_5_1"/>
    <protectedRange algorithmName="SHA-512" hashValue="ON39YdpmFHfN9f47KpiRvqrKx0V9+erV1CNkpWzYhW/Qyc6aT8rEyCrvauWSYGZK2ia3o7vd3akF07acHAFpOA==" saltValue="yVW9XmDwTqEnmpSGai0KYg==" spinCount="100000" sqref="D10" name="Range1_1_3_1"/>
    <protectedRange algorithmName="SHA-512" hashValue="ON39YdpmFHfN9f47KpiRvqrKx0V9+erV1CNkpWzYhW/Qyc6aT8rEyCrvauWSYGZK2ia3o7vd3akF07acHAFpOA==" saltValue="yVW9XmDwTqEnmpSGai0KYg==" spinCount="100000" sqref="E11:J11 B11:C11" name="Range1_5_6"/>
    <protectedRange algorithmName="SHA-512" hashValue="ON39YdpmFHfN9f47KpiRvqrKx0V9+erV1CNkpWzYhW/Qyc6aT8rEyCrvauWSYGZK2ia3o7vd3akF07acHAFpOA==" saltValue="yVW9XmDwTqEnmpSGai0KYg==" spinCount="100000" sqref="D11" name="Range1_1_3_5"/>
    <protectedRange algorithmName="SHA-512" hashValue="ON39YdpmFHfN9f47KpiRvqrKx0V9+erV1CNkpWzYhW/Qyc6aT8rEyCrvauWSYGZK2ia3o7vd3akF07acHAFpOA==" saltValue="yVW9XmDwTqEnmpSGai0KYg==" spinCount="100000" sqref="E12:J12 B12:C12" name="Range1_5"/>
    <protectedRange algorithmName="SHA-512" hashValue="ON39YdpmFHfN9f47KpiRvqrKx0V9+erV1CNkpWzYhW/Qyc6aT8rEyCrvauWSYGZK2ia3o7vd3akF07acHAFpOA==" saltValue="yVW9XmDwTqEnmpSGai0KYg==" spinCount="100000" sqref="D12" name="Range1_1_3"/>
    <protectedRange algorithmName="SHA-512" hashValue="ON39YdpmFHfN9f47KpiRvqrKx0V9+erV1CNkpWzYhW/Qyc6aT8rEyCrvauWSYGZK2ia3o7vd3akF07acHAFpOA==" saltValue="yVW9XmDwTqEnmpSGai0KYg==" spinCount="100000" sqref="E13:J13 B13:C13" name="Range1_9_3"/>
    <protectedRange algorithmName="SHA-512" hashValue="ON39YdpmFHfN9f47KpiRvqrKx0V9+erV1CNkpWzYhW/Qyc6aT8rEyCrvauWSYGZK2ia3o7vd3akF07acHAFpOA==" saltValue="yVW9XmDwTqEnmpSGai0KYg==" spinCount="100000" sqref="D13" name="Range1_1_7_4"/>
    <protectedRange algorithmName="SHA-512" hashValue="ON39YdpmFHfN9f47KpiRvqrKx0V9+erV1CNkpWzYhW/Qyc6aT8rEyCrvauWSYGZK2ia3o7vd3akF07acHAFpOA==" saltValue="yVW9XmDwTqEnmpSGai0KYg==" spinCount="100000" sqref="E14:J14 B14:C14" name="Range1_10"/>
    <protectedRange algorithmName="SHA-512" hashValue="ON39YdpmFHfN9f47KpiRvqrKx0V9+erV1CNkpWzYhW/Qyc6aT8rEyCrvauWSYGZK2ia3o7vd3akF07acHAFpOA==" saltValue="yVW9XmDwTqEnmpSGai0KYg==" spinCount="100000" sqref="D14" name="Range1_1_8"/>
    <protectedRange algorithmName="SHA-512" hashValue="ON39YdpmFHfN9f47KpiRvqrKx0V9+erV1CNkpWzYhW/Qyc6aT8rEyCrvauWSYGZK2ia3o7vd3akF07acHAFpOA==" saltValue="yVW9XmDwTqEnmpSGai0KYg==" spinCount="100000" sqref="E15:J15 B15:C15" name="Range1_5_3"/>
    <protectedRange algorithmName="SHA-512" hashValue="ON39YdpmFHfN9f47KpiRvqrKx0V9+erV1CNkpWzYhW/Qyc6aT8rEyCrvauWSYGZK2ia3o7vd3akF07acHAFpOA==" saltValue="yVW9XmDwTqEnmpSGai0KYg==" spinCount="100000" sqref="D15" name="Range1_1_3_3"/>
  </protectedRanges>
  <conditionalFormatting sqref="E2">
    <cfRule type="top10" dxfId="1157" priority="60" rank="1"/>
  </conditionalFormatting>
  <conditionalFormatting sqref="F2">
    <cfRule type="top10" dxfId="1156" priority="59" rank="1"/>
  </conditionalFormatting>
  <conditionalFormatting sqref="G2">
    <cfRule type="top10" dxfId="1155" priority="58" rank="1"/>
  </conditionalFormatting>
  <conditionalFormatting sqref="H2">
    <cfRule type="top10" dxfId="1154" priority="57" rank="1"/>
  </conditionalFormatting>
  <conditionalFormatting sqref="I2">
    <cfRule type="top10" dxfId="1153" priority="56" rank="1"/>
  </conditionalFormatting>
  <conditionalFormatting sqref="J2">
    <cfRule type="top10" dxfId="1152" priority="55" rank="1"/>
  </conditionalFormatting>
  <conditionalFormatting sqref="E3">
    <cfRule type="top10" dxfId="1151" priority="54" rank="1"/>
  </conditionalFormatting>
  <conditionalFormatting sqref="F3">
    <cfRule type="top10" dxfId="1150" priority="53" rank="1"/>
  </conditionalFormatting>
  <conditionalFormatting sqref="G3">
    <cfRule type="top10" dxfId="1149" priority="52" rank="1"/>
  </conditionalFormatting>
  <conditionalFormatting sqref="H3">
    <cfRule type="top10" dxfId="1148" priority="51" rank="1"/>
  </conditionalFormatting>
  <conditionalFormatting sqref="I3">
    <cfRule type="top10" dxfId="1147" priority="50" rank="1"/>
  </conditionalFormatting>
  <conditionalFormatting sqref="J3">
    <cfRule type="top10" dxfId="1146" priority="49" rank="1"/>
  </conditionalFormatting>
  <conditionalFormatting sqref="I10">
    <cfRule type="top10" dxfId="1145" priority="36" rank="1"/>
  </conditionalFormatting>
  <conditionalFormatting sqref="H10">
    <cfRule type="top10" dxfId="1144" priority="32" rank="1"/>
  </conditionalFormatting>
  <conditionalFormatting sqref="J10">
    <cfRule type="top10" dxfId="1143" priority="33" rank="1"/>
  </conditionalFormatting>
  <conditionalFormatting sqref="G10">
    <cfRule type="top10" dxfId="1142" priority="35" rank="1"/>
  </conditionalFormatting>
  <conditionalFormatting sqref="F10">
    <cfRule type="top10" dxfId="1141" priority="34" rank="1"/>
  </conditionalFormatting>
  <conditionalFormatting sqref="E10">
    <cfRule type="top10" dxfId="1140" priority="31" rank="1"/>
  </conditionalFormatting>
  <conditionalFormatting sqref="I11">
    <cfRule type="top10" dxfId="1139" priority="30" rank="1"/>
  </conditionalFormatting>
  <conditionalFormatting sqref="H11">
    <cfRule type="top10" dxfId="1138" priority="26" rank="1"/>
  </conditionalFormatting>
  <conditionalFormatting sqref="J11">
    <cfRule type="top10" dxfId="1137" priority="27" rank="1"/>
  </conditionalFormatting>
  <conditionalFormatting sqref="G11">
    <cfRule type="top10" dxfId="1136" priority="29" rank="1"/>
  </conditionalFormatting>
  <conditionalFormatting sqref="F11">
    <cfRule type="top10" dxfId="1135" priority="28" rank="1"/>
  </conditionalFormatting>
  <conditionalFormatting sqref="E11">
    <cfRule type="top10" dxfId="1134" priority="25" rank="1"/>
  </conditionalFormatting>
  <conditionalFormatting sqref="I12">
    <cfRule type="top10" dxfId="1133" priority="24" rank="1"/>
  </conditionalFormatting>
  <conditionalFormatting sqref="H12">
    <cfRule type="top10" dxfId="1132" priority="20" rank="1"/>
  </conditionalFormatting>
  <conditionalFormatting sqref="J12">
    <cfRule type="top10" dxfId="1131" priority="21" rank="1"/>
  </conditionalFormatting>
  <conditionalFormatting sqref="G12">
    <cfRule type="top10" dxfId="1130" priority="23" rank="1"/>
  </conditionalFormatting>
  <conditionalFormatting sqref="F12">
    <cfRule type="top10" dxfId="1129" priority="22" rank="1"/>
  </conditionalFormatting>
  <conditionalFormatting sqref="E12">
    <cfRule type="top10" dxfId="1128" priority="19" rank="1"/>
  </conditionalFormatting>
  <conditionalFormatting sqref="I13">
    <cfRule type="top10" dxfId="1127" priority="18" rank="1"/>
  </conditionalFormatting>
  <conditionalFormatting sqref="H13">
    <cfRule type="top10" dxfId="1126" priority="14" rank="1"/>
  </conditionalFormatting>
  <conditionalFormatting sqref="J13">
    <cfRule type="top10" dxfId="1125" priority="15" rank="1"/>
  </conditionalFormatting>
  <conditionalFormatting sqref="G13">
    <cfRule type="top10" dxfId="1124" priority="17" rank="1"/>
  </conditionalFormatting>
  <conditionalFormatting sqref="F13">
    <cfRule type="top10" dxfId="1123" priority="16" rank="1"/>
  </conditionalFormatting>
  <conditionalFormatting sqref="E13">
    <cfRule type="top10" dxfId="1122" priority="13" rank="1"/>
  </conditionalFormatting>
  <conditionalFormatting sqref="I14">
    <cfRule type="top10" dxfId="1121" priority="12" rank="1"/>
  </conditionalFormatting>
  <conditionalFormatting sqref="H14">
    <cfRule type="top10" dxfId="1120" priority="8" rank="1"/>
  </conditionalFormatting>
  <conditionalFormatting sqref="J14">
    <cfRule type="top10" dxfId="1119" priority="9" rank="1"/>
  </conditionalFormatting>
  <conditionalFormatting sqref="G14">
    <cfRule type="top10" dxfId="1118" priority="11" rank="1"/>
  </conditionalFormatting>
  <conditionalFormatting sqref="F14">
    <cfRule type="top10" dxfId="1117" priority="10" rank="1"/>
  </conditionalFormatting>
  <conditionalFormatting sqref="E14">
    <cfRule type="top10" dxfId="1116" priority="7" rank="1"/>
  </conditionalFormatting>
  <conditionalFormatting sqref="I15">
    <cfRule type="top10" dxfId="1115" priority="1" rank="1"/>
  </conditionalFormatting>
  <conditionalFormatting sqref="H15">
    <cfRule type="top10" dxfId="1114" priority="2" rank="1"/>
  </conditionalFormatting>
  <conditionalFormatting sqref="J15">
    <cfRule type="top10" dxfId="1113" priority="3" rank="1"/>
  </conditionalFormatting>
  <conditionalFormatting sqref="G15">
    <cfRule type="top10" dxfId="1112" priority="4" rank="1"/>
  </conditionalFormatting>
  <conditionalFormatting sqref="F15">
    <cfRule type="top10" dxfId="1111" priority="5" rank="1"/>
  </conditionalFormatting>
  <conditionalFormatting sqref="E15">
    <cfRule type="top10" dxfId="1110" priority="6" rank="1"/>
  </conditionalFormatting>
  <hyperlinks>
    <hyperlink ref="Q1" location="'Texas  2020 Ranking'!A1" display="Back to Ranking" xr:uid="{4E59C7DB-19EA-46EA-B08B-14B2089575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644EB7-C943-4A91-B287-4F2A1066A12D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  <x14:dataValidation type="list" allowBlank="1" showInputMessage="1" showErrorMessage="1" xr:uid="{D07AACC5-7E34-4FB0-8CE0-83EDC7173345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5414B-75CE-476C-B025-6CC43EAE475F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47</v>
      </c>
      <c r="B2" s="17" t="s">
        <v>94</v>
      </c>
      <c r="C2" s="18">
        <v>43974</v>
      </c>
      <c r="D2" s="19" t="s">
        <v>54</v>
      </c>
      <c r="E2" s="20">
        <v>148</v>
      </c>
      <c r="F2" s="20">
        <v>166</v>
      </c>
      <c r="G2" s="20">
        <v>171</v>
      </c>
      <c r="H2" s="20">
        <v>155</v>
      </c>
      <c r="I2" s="20"/>
      <c r="J2" s="20"/>
      <c r="K2" s="28">
        <v>4</v>
      </c>
      <c r="L2" s="28">
        <v>640</v>
      </c>
      <c r="M2" s="29">
        <v>160</v>
      </c>
      <c r="N2" s="30">
        <v>2</v>
      </c>
      <c r="O2" s="31">
        <v>162</v>
      </c>
    </row>
    <row r="3" spans="1:17" x14ac:dyDescent="0.25">
      <c r="A3" s="16" t="s">
        <v>47</v>
      </c>
      <c r="B3" s="17" t="s">
        <v>94</v>
      </c>
      <c r="C3" s="18">
        <v>44072</v>
      </c>
      <c r="D3" s="19" t="s">
        <v>54</v>
      </c>
      <c r="E3" s="20">
        <v>166</v>
      </c>
      <c r="F3" s="20">
        <v>156</v>
      </c>
      <c r="G3" s="20">
        <v>156</v>
      </c>
      <c r="H3" s="20">
        <v>160</v>
      </c>
      <c r="I3" s="20">
        <v>150</v>
      </c>
      <c r="J3" s="20">
        <v>150</v>
      </c>
      <c r="K3" s="28">
        <v>6</v>
      </c>
      <c r="L3" s="28">
        <v>938</v>
      </c>
      <c r="M3" s="29">
        <v>156.33333333333334</v>
      </c>
      <c r="N3" s="30">
        <v>6</v>
      </c>
      <c r="O3" s="31">
        <v>162.33333333333334</v>
      </c>
    </row>
    <row r="6" spans="1:17" x14ac:dyDescent="0.25">
      <c r="K6" s="8">
        <f>SUM(K2:K5)</f>
        <v>10</v>
      </c>
      <c r="L6" s="8">
        <f>SUM(L2:L5)</f>
        <v>1578</v>
      </c>
      <c r="M6" s="14">
        <f>SUM(L6/K6)</f>
        <v>157.80000000000001</v>
      </c>
      <c r="N6" s="8">
        <f>SUM(N2:N5)</f>
        <v>8</v>
      </c>
      <c r="O6" s="14">
        <f>SUM(M6+N6)</f>
        <v>165.8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5_4_1"/>
    <protectedRange sqref="D2" name="Range1_1_3_3_1"/>
    <protectedRange algorithmName="SHA-512" hashValue="ON39YdpmFHfN9f47KpiRvqrKx0V9+erV1CNkpWzYhW/Qyc6aT8rEyCrvauWSYGZK2ia3o7vd3akF07acHAFpOA==" saltValue="yVW9XmDwTqEnmpSGai0KYg==" spinCount="100000" sqref="E3:J3 B3:C3" name="Range1_5_6"/>
    <protectedRange algorithmName="SHA-512" hashValue="ON39YdpmFHfN9f47KpiRvqrKx0V9+erV1CNkpWzYhW/Qyc6aT8rEyCrvauWSYGZK2ia3o7vd3akF07acHAFpOA==" saltValue="yVW9XmDwTqEnmpSGai0KYg==" spinCount="100000" sqref="D3" name="Range1_1_3_10"/>
  </protectedRanges>
  <conditionalFormatting sqref="I2">
    <cfRule type="top10" dxfId="1109" priority="12" rank="1"/>
  </conditionalFormatting>
  <conditionalFormatting sqref="H2">
    <cfRule type="top10" dxfId="1108" priority="8" rank="1"/>
  </conditionalFormatting>
  <conditionalFormatting sqref="J2">
    <cfRule type="top10" dxfId="1107" priority="9" rank="1"/>
  </conditionalFormatting>
  <conditionalFormatting sqref="G2">
    <cfRule type="top10" dxfId="1106" priority="11" rank="1"/>
  </conditionalFormatting>
  <conditionalFormatting sqref="F2">
    <cfRule type="top10" dxfId="1105" priority="10" rank="1"/>
  </conditionalFormatting>
  <conditionalFormatting sqref="E2">
    <cfRule type="top10" dxfId="1104" priority="7" rank="1"/>
  </conditionalFormatting>
  <conditionalFormatting sqref="I3">
    <cfRule type="top10" dxfId="1103" priority="6" rank="1"/>
  </conditionalFormatting>
  <conditionalFormatting sqref="H3">
    <cfRule type="top10" dxfId="1102" priority="2" rank="1"/>
  </conditionalFormatting>
  <conditionalFormatting sqref="J3">
    <cfRule type="top10" dxfId="1101" priority="3" rank="1"/>
  </conditionalFormatting>
  <conditionalFormatting sqref="G3">
    <cfRule type="top10" dxfId="1100" priority="5" rank="1"/>
  </conditionalFormatting>
  <conditionalFormatting sqref="F3">
    <cfRule type="top10" dxfId="1099" priority="4" rank="1"/>
  </conditionalFormatting>
  <conditionalFormatting sqref="E3">
    <cfRule type="top10" dxfId="1098" priority="1" rank="1"/>
  </conditionalFormatting>
  <hyperlinks>
    <hyperlink ref="Q1" location="'Texas  2020 Ranking'!A1" display="Back to Ranking" xr:uid="{627318F5-8AFE-4DA7-8B71-274E1838B6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004ABA-097D-4B29-9A51-6B71E8E4984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C0F70-2F64-4838-9DB5-588881477C0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113</v>
      </c>
      <c r="C2" s="18">
        <v>44037</v>
      </c>
      <c r="D2" s="19" t="s">
        <v>54</v>
      </c>
      <c r="E2" s="20">
        <v>183</v>
      </c>
      <c r="F2" s="20">
        <v>172</v>
      </c>
      <c r="G2" s="20">
        <v>178</v>
      </c>
      <c r="H2" s="20">
        <v>172</v>
      </c>
      <c r="I2" s="20"/>
      <c r="J2" s="20"/>
      <c r="K2" s="28">
        <v>4</v>
      </c>
      <c r="L2" s="28">
        <v>705</v>
      </c>
      <c r="M2" s="29">
        <v>176.25</v>
      </c>
      <c r="N2" s="30">
        <v>3</v>
      </c>
      <c r="O2" s="31">
        <v>179.25</v>
      </c>
    </row>
    <row r="5" spans="1:17" x14ac:dyDescent="0.25">
      <c r="K5" s="8">
        <f>SUM(K2:K4)</f>
        <v>4</v>
      </c>
      <c r="L5" s="8">
        <f>SUM(L2:L4)</f>
        <v>705</v>
      </c>
      <c r="M5" s="7">
        <f>SUM(L5/K5)</f>
        <v>176.25</v>
      </c>
      <c r="N5" s="8">
        <f>SUM(N2:N4)</f>
        <v>3</v>
      </c>
      <c r="O5" s="14">
        <f>SUM(M5+N5)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1_3"/>
  </protectedRanges>
  <conditionalFormatting sqref="J2">
    <cfRule type="top10" dxfId="1097" priority="1" rank="1"/>
  </conditionalFormatting>
  <conditionalFormatting sqref="I2">
    <cfRule type="top10" dxfId="1096" priority="2" rank="1"/>
  </conditionalFormatting>
  <conditionalFormatting sqref="H2">
    <cfRule type="top10" dxfId="1095" priority="3" rank="1"/>
  </conditionalFormatting>
  <conditionalFormatting sqref="G2">
    <cfRule type="top10" dxfId="1094" priority="4" rank="1"/>
  </conditionalFormatting>
  <conditionalFormatting sqref="F2">
    <cfRule type="top10" dxfId="1093" priority="5" rank="1"/>
  </conditionalFormatting>
  <conditionalFormatting sqref="E2">
    <cfRule type="top10" dxfId="1092" priority="6" rank="1"/>
  </conditionalFormatting>
  <hyperlinks>
    <hyperlink ref="Q1" location="'Texas  2020 Ranking'!A1" display="Back to Ranking" xr:uid="{AF23C5E4-505E-4974-AF6C-E3961574AC5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C78070-1C5C-4A8D-95CD-38C5356D788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FBBC5-C1EC-4462-8B64-F559668180E8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88</v>
      </c>
      <c r="C2" s="18">
        <v>43942</v>
      </c>
      <c r="D2" s="19" t="s">
        <v>85</v>
      </c>
      <c r="E2" s="20">
        <v>194</v>
      </c>
      <c r="F2" s="20">
        <v>198</v>
      </c>
      <c r="G2" s="20">
        <v>199.01</v>
      </c>
      <c r="H2" s="20">
        <v>198</v>
      </c>
      <c r="I2" s="20"/>
      <c r="J2" s="20"/>
      <c r="K2" s="28">
        <f t="shared" ref="K2" si="0">COUNT(E2:J2)</f>
        <v>4</v>
      </c>
      <c r="L2" s="28">
        <f t="shared" ref="L2" si="1">SUM(E2:J2)</f>
        <v>789.01</v>
      </c>
      <c r="M2" s="29">
        <f t="shared" ref="M2" si="2">IFERROR(L2/K2,0)</f>
        <v>197.2525</v>
      </c>
      <c r="N2" s="30">
        <v>11</v>
      </c>
      <c r="O2" s="31">
        <f>SUM(M2+N2)</f>
        <v>208.2525</v>
      </c>
    </row>
    <row r="3" spans="1:17" x14ac:dyDescent="0.25">
      <c r="A3" s="16" t="s">
        <v>60</v>
      </c>
      <c r="B3" s="17" t="s">
        <v>88</v>
      </c>
      <c r="C3" s="18">
        <v>43947</v>
      </c>
      <c r="D3" s="19" t="s">
        <v>86</v>
      </c>
      <c r="E3" s="20">
        <v>195</v>
      </c>
      <c r="F3" s="20">
        <v>197</v>
      </c>
      <c r="G3" s="20">
        <v>194.001</v>
      </c>
      <c r="H3" s="20">
        <v>200</v>
      </c>
      <c r="I3" s="20"/>
      <c r="J3" s="20"/>
      <c r="K3" s="28">
        <v>4</v>
      </c>
      <c r="L3" s="28">
        <v>786.00099999999998</v>
      </c>
      <c r="M3" s="29">
        <v>196.50024999999999</v>
      </c>
      <c r="N3" s="30">
        <v>13</v>
      </c>
      <c r="O3" s="31">
        <f t="shared" ref="O3:O4" si="3">SUM(M3+N3)</f>
        <v>209.50024999999999</v>
      </c>
    </row>
    <row r="4" spans="1:17" x14ac:dyDescent="0.25">
      <c r="A4" s="16" t="s">
        <v>60</v>
      </c>
      <c r="B4" s="17" t="s">
        <v>88</v>
      </c>
      <c r="C4" s="18">
        <v>43970</v>
      </c>
      <c r="D4" s="19" t="s">
        <v>75</v>
      </c>
      <c r="E4" s="20">
        <v>196</v>
      </c>
      <c r="F4" s="20">
        <v>199</v>
      </c>
      <c r="G4" s="20">
        <v>198</v>
      </c>
      <c r="H4" s="20">
        <v>195</v>
      </c>
      <c r="I4" s="20"/>
      <c r="J4" s="20"/>
      <c r="K4" s="28">
        <v>4</v>
      </c>
      <c r="L4" s="28">
        <v>788</v>
      </c>
      <c r="M4" s="29">
        <v>197</v>
      </c>
      <c r="N4" s="30">
        <v>6</v>
      </c>
      <c r="O4" s="31">
        <f t="shared" si="3"/>
        <v>203</v>
      </c>
    </row>
    <row r="5" spans="1:17" x14ac:dyDescent="0.25">
      <c r="A5" s="16" t="s">
        <v>60</v>
      </c>
      <c r="B5" s="17" t="s">
        <v>88</v>
      </c>
      <c r="C5" s="18">
        <v>44072</v>
      </c>
      <c r="D5" s="19" t="s">
        <v>54</v>
      </c>
      <c r="E5" s="20">
        <v>192</v>
      </c>
      <c r="F5" s="20">
        <v>192</v>
      </c>
      <c r="G5" s="20">
        <v>195.001</v>
      </c>
      <c r="H5" s="20">
        <v>194</v>
      </c>
      <c r="I5" s="20">
        <v>194</v>
      </c>
      <c r="J5" s="20">
        <v>194</v>
      </c>
      <c r="K5" s="28">
        <v>6</v>
      </c>
      <c r="L5" s="28">
        <v>1161.001</v>
      </c>
      <c r="M5" s="29">
        <v>193.50016666666667</v>
      </c>
      <c r="N5" s="30">
        <v>12</v>
      </c>
      <c r="O5" s="31">
        <v>205.50016666666667</v>
      </c>
    </row>
    <row r="8" spans="1:17" x14ac:dyDescent="0.25">
      <c r="K8" s="8">
        <f>SUM(K2:K7)</f>
        <v>18</v>
      </c>
      <c r="L8" s="8">
        <f>SUM(L2:L7)</f>
        <v>3524.0119999999997</v>
      </c>
      <c r="M8" s="7">
        <f>SUM(L8/K8)</f>
        <v>195.77844444444443</v>
      </c>
      <c r="N8" s="8">
        <f>SUM(N2:N7)</f>
        <v>42</v>
      </c>
      <c r="O8" s="14">
        <f>SUM(M8+N8)</f>
        <v>237.77844444444443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D4" name="Range1_1_8_2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H5" name="Range1_3_10"/>
  </protectedRanges>
  <conditionalFormatting sqref="F2">
    <cfRule type="top10" dxfId="1091" priority="25" rank="1"/>
  </conditionalFormatting>
  <conditionalFormatting sqref="G2">
    <cfRule type="top10" dxfId="1090" priority="26" rank="1"/>
  </conditionalFormatting>
  <conditionalFormatting sqref="H2">
    <cfRule type="top10" dxfId="1089" priority="27" rank="1"/>
  </conditionalFormatting>
  <conditionalFormatting sqref="I2">
    <cfRule type="top10" dxfId="1088" priority="28" rank="1"/>
  </conditionalFormatting>
  <conditionalFormatting sqref="J2">
    <cfRule type="top10" dxfId="1087" priority="29" rank="1"/>
  </conditionalFormatting>
  <conditionalFormatting sqref="E2">
    <cfRule type="top10" dxfId="1086" priority="30" rank="1"/>
  </conditionalFormatting>
  <conditionalFormatting sqref="F3">
    <cfRule type="top10" dxfId="1085" priority="19" rank="1"/>
  </conditionalFormatting>
  <conditionalFormatting sqref="G3">
    <cfRule type="top10" dxfId="1084" priority="20" rank="1"/>
  </conditionalFormatting>
  <conditionalFormatting sqref="H3">
    <cfRule type="top10" dxfId="1083" priority="21" rank="1"/>
  </conditionalFormatting>
  <conditionalFormatting sqref="I3">
    <cfRule type="top10" dxfId="1082" priority="22" rank="1"/>
  </conditionalFormatting>
  <conditionalFormatting sqref="J3">
    <cfRule type="top10" dxfId="1081" priority="23" rank="1"/>
  </conditionalFormatting>
  <conditionalFormatting sqref="E3">
    <cfRule type="top10" dxfId="1080" priority="24" rank="1"/>
  </conditionalFormatting>
  <conditionalFormatting sqref="F4">
    <cfRule type="top10" dxfId="1079" priority="11" rank="1"/>
  </conditionalFormatting>
  <conditionalFormatting sqref="G4">
    <cfRule type="top10" dxfId="1078" priority="10" rank="1"/>
  </conditionalFormatting>
  <conditionalFormatting sqref="H4">
    <cfRule type="top10" dxfId="1077" priority="9" rank="1"/>
  </conditionalFormatting>
  <conditionalFormatting sqref="I4">
    <cfRule type="top10" dxfId="1076" priority="7" rank="1"/>
  </conditionalFormatting>
  <conditionalFormatting sqref="J4">
    <cfRule type="top10" dxfId="1075" priority="8" rank="1"/>
  </conditionalFormatting>
  <conditionalFormatting sqref="E4">
    <cfRule type="top10" dxfId="1074" priority="12" rank="1"/>
  </conditionalFormatting>
  <conditionalFormatting sqref="F5">
    <cfRule type="top10" dxfId="1073" priority="5" rank="1"/>
  </conditionalFormatting>
  <conditionalFormatting sqref="G5">
    <cfRule type="top10" dxfId="1072" priority="4" rank="1"/>
  </conditionalFormatting>
  <conditionalFormatting sqref="H5">
    <cfRule type="top10" dxfId="1071" priority="3" rank="1"/>
  </conditionalFormatting>
  <conditionalFormatting sqref="I5">
    <cfRule type="top10" dxfId="1070" priority="1" rank="1"/>
  </conditionalFormatting>
  <conditionalFormatting sqref="J5">
    <cfRule type="top10" dxfId="1069" priority="2" rank="1"/>
  </conditionalFormatting>
  <conditionalFormatting sqref="E5">
    <cfRule type="top10" dxfId="1068" priority="6" rank="1"/>
  </conditionalFormatting>
  <hyperlinks>
    <hyperlink ref="Q1" location="'Texas  2020 Ranking'!A1" display="Back to Ranking" xr:uid="{8AF22B47-D090-43DD-9A58-351EF0ABAC9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1C4BB1-B21B-4522-9BF3-57B1A76238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B69B-2465-4E8E-AC96-4466A0CBB46E}">
  <sheetPr codeName="Sheet3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58</v>
      </c>
      <c r="B2" s="17" t="s">
        <v>51</v>
      </c>
      <c r="C2" s="18">
        <v>43883</v>
      </c>
      <c r="D2" s="19" t="s">
        <v>54</v>
      </c>
      <c r="E2" s="20">
        <v>168</v>
      </c>
      <c r="F2" s="20">
        <v>178</v>
      </c>
      <c r="G2" s="20">
        <v>160</v>
      </c>
      <c r="H2" s="20">
        <v>166</v>
      </c>
      <c r="I2" s="20"/>
      <c r="J2" s="20"/>
      <c r="K2" s="28">
        <v>4</v>
      </c>
      <c r="L2" s="28">
        <v>672</v>
      </c>
      <c r="M2" s="29">
        <v>168</v>
      </c>
      <c r="N2" s="30">
        <v>5</v>
      </c>
      <c r="O2" s="31">
        <v>173</v>
      </c>
    </row>
    <row r="3" spans="1:17" x14ac:dyDescent="0.25">
      <c r="A3" s="16" t="s">
        <v>47</v>
      </c>
      <c r="B3" s="17" t="s">
        <v>51</v>
      </c>
      <c r="C3" s="18">
        <v>43904</v>
      </c>
      <c r="D3" s="19" t="s">
        <v>54</v>
      </c>
      <c r="E3" s="20">
        <v>179</v>
      </c>
      <c r="F3" s="20">
        <v>177</v>
      </c>
      <c r="G3" s="20">
        <v>185</v>
      </c>
      <c r="H3" s="20">
        <v>174</v>
      </c>
      <c r="I3" s="20"/>
      <c r="J3" s="20"/>
      <c r="K3" s="28">
        <v>4</v>
      </c>
      <c r="L3" s="28">
        <v>715</v>
      </c>
      <c r="M3" s="29">
        <v>178.75</v>
      </c>
      <c r="N3" s="30">
        <v>8</v>
      </c>
      <c r="O3" s="31">
        <v>186.75</v>
      </c>
    </row>
    <row r="4" spans="1:17" x14ac:dyDescent="0.25">
      <c r="A4" s="16" t="s">
        <v>47</v>
      </c>
      <c r="B4" s="17" t="s">
        <v>51</v>
      </c>
      <c r="C4" s="18">
        <v>43974</v>
      </c>
      <c r="D4" s="19" t="s">
        <v>54</v>
      </c>
      <c r="E4" s="20">
        <v>174</v>
      </c>
      <c r="F4" s="20">
        <v>183</v>
      </c>
      <c r="G4" s="20">
        <v>177</v>
      </c>
      <c r="H4" s="20">
        <v>171</v>
      </c>
      <c r="I4" s="20"/>
      <c r="J4" s="20"/>
      <c r="K4" s="28">
        <v>4</v>
      </c>
      <c r="L4" s="28">
        <v>705</v>
      </c>
      <c r="M4" s="29">
        <v>176.25</v>
      </c>
      <c r="N4" s="30">
        <v>8</v>
      </c>
      <c r="O4" s="31">
        <v>184.25</v>
      </c>
    </row>
    <row r="5" spans="1:17" x14ac:dyDescent="0.25">
      <c r="A5" s="16" t="s">
        <v>47</v>
      </c>
      <c r="B5" s="17" t="s">
        <v>51</v>
      </c>
      <c r="C5" s="18">
        <v>43981</v>
      </c>
      <c r="D5" s="19" t="s">
        <v>54</v>
      </c>
      <c r="E5" s="20">
        <v>173</v>
      </c>
      <c r="F5" s="20">
        <v>178</v>
      </c>
      <c r="G5" s="20">
        <v>168</v>
      </c>
      <c r="H5" s="20">
        <v>174</v>
      </c>
      <c r="I5" s="20"/>
      <c r="J5" s="20"/>
      <c r="K5" s="28">
        <v>4</v>
      </c>
      <c r="L5" s="28">
        <v>693</v>
      </c>
      <c r="M5" s="29">
        <v>173.25</v>
      </c>
      <c r="N5" s="30">
        <v>6</v>
      </c>
      <c r="O5" s="31">
        <v>179.25</v>
      </c>
    </row>
    <row r="6" spans="1:17" x14ac:dyDescent="0.25">
      <c r="A6" s="16" t="s">
        <v>47</v>
      </c>
      <c r="B6" s="17" t="s">
        <v>51</v>
      </c>
      <c r="C6" s="18">
        <v>43995</v>
      </c>
      <c r="D6" s="19" t="s">
        <v>54</v>
      </c>
      <c r="E6" s="20">
        <v>181</v>
      </c>
      <c r="F6" s="20">
        <v>180</v>
      </c>
      <c r="G6" s="20">
        <v>179</v>
      </c>
      <c r="H6" s="20">
        <v>184</v>
      </c>
      <c r="I6" s="20"/>
      <c r="J6" s="20"/>
      <c r="K6" s="28">
        <v>4</v>
      </c>
      <c r="L6" s="28">
        <v>724</v>
      </c>
      <c r="M6" s="29">
        <v>181</v>
      </c>
      <c r="N6" s="30">
        <v>13</v>
      </c>
      <c r="O6" s="31">
        <v>194</v>
      </c>
    </row>
    <row r="7" spans="1:17" x14ac:dyDescent="0.25">
      <c r="A7" s="16" t="s">
        <v>47</v>
      </c>
      <c r="B7" s="17" t="s">
        <v>51</v>
      </c>
      <c r="C7" s="18">
        <v>44009</v>
      </c>
      <c r="D7" s="19" t="s">
        <v>54</v>
      </c>
      <c r="E7" s="20">
        <v>177</v>
      </c>
      <c r="F7" s="20">
        <v>167</v>
      </c>
      <c r="G7" s="20">
        <v>176</v>
      </c>
      <c r="H7" s="20">
        <v>181</v>
      </c>
      <c r="I7" s="20"/>
      <c r="J7" s="20"/>
      <c r="K7" s="28">
        <v>4</v>
      </c>
      <c r="L7" s="28">
        <v>701</v>
      </c>
      <c r="M7" s="29">
        <v>175.25</v>
      </c>
      <c r="N7" s="30">
        <v>11</v>
      </c>
      <c r="O7" s="31">
        <v>186.25</v>
      </c>
    </row>
    <row r="8" spans="1:17" x14ac:dyDescent="0.25">
      <c r="A8" s="16" t="s">
        <v>47</v>
      </c>
      <c r="B8" s="17" t="s">
        <v>51</v>
      </c>
      <c r="C8" s="18">
        <v>44009</v>
      </c>
      <c r="D8" s="19" t="s">
        <v>75</v>
      </c>
      <c r="E8" s="20">
        <v>185</v>
      </c>
      <c r="F8" s="20">
        <v>181</v>
      </c>
      <c r="G8" s="20">
        <v>178</v>
      </c>
      <c r="H8" s="20">
        <v>187</v>
      </c>
      <c r="I8" s="20"/>
      <c r="J8" s="20"/>
      <c r="K8" s="28">
        <v>4</v>
      </c>
      <c r="L8" s="28">
        <v>731</v>
      </c>
      <c r="M8" s="29">
        <v>182.75</v>
      </c>
      <c r="N8" s="30">
        <v>11</v>
      </c>
      <c r="O8" s="31">
        <v>193.75</v>
      </c>
    </row>
    <row r="9" spans="1:17" x14ac:dyDescent="0.25">
      <c r="A9" s="16" t="s">
        <v>47</v>
      </c>
      <c r="B9" s="17" t="s">
        <v>51</v>
      </c>
      <c r="C9" s="18">
        <v>44023</v>
      </c>
      <c r="D9" s="19" t="s">
        <v>54</v>
      </c>
      <c r="E9" s="20">
        <v>177</v>
      </c>
      <c r="F9" s="20">
        <v>175.001</v>
      </c>
      <c r="G9" s="20">
        <v>174</v>
      </c>
      <c r="H9" s="20">
        <v>175</v>
      </c>
      <c r="I9" s="20"/>
      <c r="J9" s="20"/>
      <c r="K9" s="28">
        <v>4</v>
      </c>
      <c r="L9" s="28">
        <v>701.00099999999998</v>
      </c>
      <c r="M9" s="29">
        <v>175.25024999999999</v>
      </c>
      <c r="N9" s="30">
        <v>5</v>
      </c>
      <c r="O9" s="31">
        <v>180.25024999999999</v>
      </c>
    </row>
    <row r="10" spans="1:17" x14ac:dyDescent="0.25">
      <c r="A10" s="16" t="s">
        <v>47</v>
      </c>
      <c r="B10" s="17" t="s">
        <v>51</v>
      </c>
      <c r="C10" s="18">
        <v>44037</v>
      </c>
      <c r="D10" s="19" t="s">
        <v>54</v>
      </c>
      <c r="E10" s="20">
        <v>171</v>
      </c>
      <c r="F10" s="20">
        <v>174</v>
      </c>
      <c r="G10" s="20">
        <v>173</v>
      </c>
      <c r="H10" s="20">
        <v>178</v>
      </c>
      <c r="I10" s="20"/>
      <c r="J10" s="20"/>
      <c r="K10" s="28">
        <v>4</v>
      </c>
      <c r="L10" s="28">
        <v>696</v>
      </c>
      <c r="M10" s="29">
        <v>174</v>
      </c>
      <c r="N10" s="30">
        <v>6</v>
      </c>
      <c r="O10" s="31">
        <v>180</v>
      </c>
    </row>
    <row r="11" spans="1:17" x14ac:dyDescent="0.25">
      <c r="A11" s="16" t="s">
        <v>47</v>
      </c>
      <c r="B11" s="17" t="s">
        <v>51</v>
      </c>
      <c r="C11" s="18">
        <v>44037</v>
      </c>
      <c r="D11" s="19" t="s">
        <v>75</v>
      </c>
      <c r="E11" s="20">
        <v>179</v>
      </c>
      <c r="F11" s="20">
        <v>174</v>
      </c>
      <c r="G11" s="20">
        <v>179</v>
      </c>
      <c r="H11" s="20">
        <v>178</v>
      </c>
      <c r="I11" s="20"/>
      <c r="J11" s="20"/>
      <c r="K11" s="28">
        <v>4</v>
      </c>
      <c r="L11" s="28">
        <v>711</v>
      </c>
      <c r="M11" s="29">
        <v>177.5</v>
      </c>
      <c r="N11" s="30">
        <v>6</v>
      </c>
      <c r="O11" s="31">
        <f>SUM(M11:N11)</f>
        <v>183.5</v>
      </c>
    </row>
    <row r="12" spans="1:17" x14ac:dyDescent="0.25">
      <c r="A12" s="16" t="s">
        <v>47</v>
      </c>
      <c r="B12" s="17" t="s">
        <v>51</v>
      </c>
      <c r="C12" s="18">
        <v>44051</v>
      </c>
      <c r="D12" s="19" t="s">
        <v>54</v>
      </c>
      <c r="E12" s="20">
        <v>173</v>
      </c>
      <c r="F12" s="20">
        <v>169</v>
      </c>
      <c r="G12" s="20">
        <v>172</v>
      </c>
      <c r="H12" s="20">
        <v>170</v>
      </c>
      <c r="I12" s="20"/>
      <c r="J12" s="20"/>
      <c r="K12" s="28">
        <v>4</v>
      </c>
      <c r="L12" s="28">
        <v>684</v>
      </c>
      <c r="M12" s="29">
        <v>171</v>
      </c>
      <c r="N12" s="30">
        <v>9</v>
      </c>
      <c r="O12" s="31">
        <v>180</v>
      </c>
    </row>
    <row r="13" spans="1:17" x14ac:dyDescent="0.25">
      <c r="A13" s="16" t="s">
        <v>47</v>
      </c>
      <c r="B13" s="17" t="s">
        <v>51</v>
      </c>
      <c r="C13" s="18">
        <v>44065</v>
      </c>
      <c r="D13" s="19" t="s">
        <v>54</v>
      </c>
      <c r="E13" s="20">
        <v>177</v>
      </c>
      <c r="F13" s="20">
        <v>182</v>
      </c>
      <c r="G13" s="20">
        <v>174</v>
      </c>
      <c r="H13" s="20">
        <v>174.001</v>
      </c>
      <c r="I13" s="20"/>
      <c r="J13" s="20"/>
      <c r="K13" s="28">
        <v>4</v>
      </c>
      <c r="L13" s="28">
        <v>707.00099999999998</v>
      </c>
      <c r="M13" s="29">
        <v>176.75024999999999</v>
      </c>
      <c r="N13" s="30">
        <v>13</v>
      </c>
      <c r="O13" s="31">
        <v>189.75024999999999</v>
      </c>
    </row>
    <row r="14" spans="1:17" x14ac:dyDescent="0.25">
      <c r="A14" s="16" t="s">
        <v>47</v>
      </c>
      <c r="B14" s="17" t="s">
        <v>51</v>
      </c>
      <c r="C14" s="18">
        <v>44072</v>
      </c>
      <c r="D14" s="19" t="s">
        <v>54</v>
      </c>
      <c r="E14" s="20">
        <v>172</v>
      </c>
      <c r="F14" s="20">
        <v>181</v>
      </c>
      <c r="G14" s="20">
        <v>176</v>
      </c>
      <c r="H14" s="20">
        <v>179</v>
      </c>
      <c r="I14" s="20">
        <v>184</v>
      </c>
      <c r="J14" s="20">
        <v>171</v>
      </c>
      <c r="K14" s="28">
        <v>6</v>
      </c>
      <c r="L14" s="28">
        <v>1063</v>
      </c>
      <c r="M14" s="29">
        <v>177.16666666666666</v>
      </c>
      <c r="N14" s="30">
        <v>30</v>
      </c>
      <c r="O14" s="31">
        <v>207.16666666666666</v>
      </c>
    </row>
    <row r="15" spans="1:17" x14ac:dyDescent="0.25">
      <c r="A15" s="16" t="s">
        <v>47</v>
      </c>
      <c r="B15" s="17" t="s">
        <v>51</v>
      </c>
      <c r="C15" s="18">
        <v>44086</v>
      </c>
      <c r="D15" s="19" t="s">
        <v>54</v>
      </c>
      <c r="E15" s="20">
        <v>176</v>
      </c>
      <c r="F15" s="20">
        <v>180</v>
      </c>
      <c r="G15" s="20">
        <v>175</v>
      </c>
      <c r="H15" s="20">
        <v>181</v>
      </c>
      <c r="I15" s="20"/>
      <c r="J15" s="20"/>
      <c r="K15" s="28">
        <v>4</v>
      </c>
      <c r="L15" s="28">
        <v>712</v>
      </c>
      <c r="M15" s="29">
        <v>178</v>
      </c>
      <c r="N15" s="30">
        <v>7</v>
      </c>
      <c r="O15" s="31">
        <v>185</v>
      </c>
    </row>
    <row r="16" spans="1:17" x14ac:dyDescent="0.25">
      <c r="A16" s="16" t="s">
        <v>47</v>
      </c>
      <c r="B16" s="17" t="s">
        <v>51</v>
      </c>
      <c r="C16" s="18">
        <v>44093</v>
      </c>
      <c r="D16" s="19" t="s">
        <v>75</v>
      </c>
      <c r="E16" s="20">
        <v>179</v>
      </c>
      <c r="F16" s="20">
        <v>181</v>
      </c>
      <c r="G16" s="20">
        <v>185.001</v>
      </c>
      <c r="H16" s="20">
        <v>184</v>
      </c>
      <c r="I16" s="20"/>
      <c r="J16" s="20"/>
      <c r="K16" s="28">
        <v>4</v>
      </c>
      <c r="L16" s="28">
        <v>729.00099999999998</v>
      </c>
      <c r="M16" s="29">
        <v>182.25024999999999</v>
      </c>
      <c r="N16" s="30">
        <v>6</v>
      </c>
      <c r="O16" s="31">
        <v>188.25024999999999</v>
      </c>
    </row>
    <row r="19" spans="11:15" x14ac:dyDescent="0.25">
      <c r="K19" s="8">
        <f>SUM(K2:K18)</f>
        <v>62</v>
      </c>
      <c r="L19" s="8">
        <f>SUM(L2:L18)</f>
        <v>10944.003000000001</v>
      </c>
      <c r="M19" s="7">
        <f>SUM(L19/K19)</f>
        <v>176.51617741935485</v>
      </c>
      <c r="N19" s="8">
        <f>SUM(N2:N18)</f>
        <v>144</v>
      </c>
      <c r="O19" s="14">
        <f>SUM(M19+N19)</f>
        <v>320.51617741935485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sqref="E6:J6 B6:C6" name="Range1_5_1"/>
    <protectedRange sqref="D6" name="Range1_1_3_1"/>
    <protectedRange algorithmName="SHA-512" hashValue="ON39YdpmFHfN9f47KpiRvqrKx0V9+erV1CNkpWzYhW/Qyc6aT8rEyCrvauWSYGZK2ia3o7vd3akF07acHAFpOA==" saltValue="yVW9XmDwTqEnmpSGai0KYg==" spinCount="100000" sqref="E7:J7 B7:C7" name="Range1_5_7"/>
    <protectedRange algorithmName="SHA-512" hashValue="ON39YdpmFHfN9f47KpiRvqrKx0V9+erV1CNkpWzYhW/Qyc6aT8rEyCrvauWSYGZK2ia3o7vd3akF07acHAFpOA==" saltValue="yVW9XmDwTqEnmpSGai0KYg==" spinCount="100000" sqref="D7" name="Range1_1_3_6"/>
    <protectedRange algorithmName="SHA-512" hashValue="ON39YdpmFHfN9f47KpiRvqrKx0V9+erV1CNkpWzYhW/Qyc6aT8rEyCrvauWSYGZK2ia3o7vd3akF07acHAFpOA==" saltValue="yVW9XmDwTqEnmpSGai0KYg==" spinCount="100000" sqref="E8:J8 B8:C8" name="Range1_9_3"/>
    <protectedRange algorithmName="SHA-512" hashValue="ON39YdpmFHfN9f47KpiRvqrKx0V9+erV1CNkpWzYhW/Qyc6aT8rEyCrvauWSYGZK2ia3o7vd3akF07acHAFpOA==" saltValue="yVW9XmDwTqEnmpSGai0KYg==" spinCount="100000" sqref="D8" name="Range1_1_7_4"/>
    <protectedRange algorithmName="SHA-512" hashValue="ON39YdpmFHfN9f47KpiRvqrKx0V9+erV1CNkpWzYhW/Qyc6aT8rEyCrvauWSYGZK2ia3o7vd3akF07acHAFpOA==" saltValue="yVW9XmDwTqEnmpSGai0KYg==" spinCount="100000" sqref="E9:J9 B9:C9" name="Range1_5_8"/>
    <protectedRange algorithmName="SHA-512" hashValue="ON39YdpmFHfN9f47KpiRvqrKx0V9+erV1CNkpWzYhW/Qyc6aT8rEyCrvauWSYGZK2ia3o7vd3akF07acHAFpOA==" saltValue="yVW9XmDwTqEnmpSGai0KYg==" spinCount="100000" sqref="D9" name="Range1_1_3_7"/>
    <protectedRange algorithmName="SHA-512" hashValue="ON39YdpmFHfN9f47KpiRvqrKx0V9+erV1CNkpWzYhW/Qyc6aT8rEyCrvauWSYGZK2ia3o7vd3akF07acHAFpOA==" saltValue="yVW9XmDwTqEnmpSGai0KYg==" spinCount="100000" sqref="E10:J10 B10:C10" name="Range1_5_1_1"/>
    <protectedRange algorithmName="SHA-512" hashValue="ON39YdpmFHfN9f47KpiRvqrKx0V9+erV1CNkpWzYhW/Qyc6aT8rEyCrvauWSYGZK2ia3o7vd3akF07acHAFpOA==" saltValue="yVW9XmDwTqEnmpSGai0KYg==" spinCount="100000" sqref="D10" name="Range1_1_3_1_1"/>
    <protectedRange algorithmName="SHA-512" hashValue="ON39YdpmFHfN9f47KpiRvqrKx0V9+erV1CNkpWzYhW/Qyc6aT8rEyCrvauWSYGZK2ia3o7vd3akF07acHAFpOA==" saltValue="yVW9XmDwTqEnmpSGai0KYg==" spinCount="100000" sqref="E11:J11 B11:C11" name="Range1_5_3"/>
    <protectedRange algorithmName="SHA-512" hashValue="ON39YdpmFHfN9f47KpiRvqrKx0V9+erV1CNkpWzYhW/Qyc6aT8rEyCrvauWSYGZK2ia3o7vd3akF07acHAFpOA==" saltValue="yVW9XmDwTqEnmpSGai0KYg==" spinCount="100000" sqref="D11" name="Range1_1_3_3_1"/>
    <protectedRange sqref="E12:J12 B12:C12" name="Range1_5_9"/>
    <protectedRange sqref="D12" name="Range1_1_3_9"/>
    <protectedRange algorithmName="SHA-512" hashValue="ON39YdpmFHfN9f47KpiRvqrKx0V9+erV1CNkpWzYhW/Qyc6aT8rEyCrvauWSYGZK2ia3o7vd3akF07acHAFpOA==" saltValue="yVW9XmDwTqEnmpSGai0KYg==" spinCount="100000" sqref="E13:J13 B13:C13" name="Range1_9_1"/>
    <protectedRange algorithmName="SHA-512" hashValue="ON39YdpmFHfN9f47KpiRvqrKx0V9+erV1CNkpWzYhW/Qyc6aT8rEyCrvauWSYGZK2ia3o7vd3akF07acHAFpOA==" saltValue="yVW9XmDwTqEnmpSGai0KYg==" spinCount="100000" sqref="D13" name="Range1_1_7_2"/>
    <protectedRange algorithmName="SHA-512" hashValue="ON39YdpmFHfN9f47KpiRvqrKx0V9+erV1CNkpWzYhW/Qyc6aT8rEyCrvauWSYGZK2ia3o7vd3akF07acHAFpOA==" saltValue="yVW9XmDwTqEnmpSGai0KYg==" spinCount="100000" sqref="E14:J14 B14:C14" name="Range1_5_6"/>
    <protectedRange algorithmName="SHA-512" hashValue="ON39YdpmFHfN9f47KpiRvqrKx0V9+erV1CNkpWzYhW/Qyc6aT8rEyCrvauWSYGZK2ia3o7vd3akF07acHAFpOA==" saltValue="yVW9XmDwTqEnmpSGai0KYg==" spinCount="100000" sqref="D14" name="Range1_1_3_10"/>
    <protectedRange sqref="E15:J15 B15:C15" name="Range1_5_2"/>
    <protectedRange sqref="D15" name="Range1_1_3_2"/>
    <protectedRange algorithmName="SHA-512" hashValue="ON39YdpmFHfN9f47KpiRvqrKx0V9+erV1CNkpWzYhW/Qyc6aT8rEyCrvauWSYGZK2ia3o7vd3akF07acHAFpOA==" saltValue="yVW9XmDwTqEnmpSGai0KYg==" spinCount="100000" sqref="E16:J16 B16:C16" name="Range1_5_2_1"/>
    <protectedRange algorithmName="SHA-512" hashValue="ON39YdpmFHfN9f47KpiRvqrKx0V9+erV1CNkpWzYhW/Qyc6aT8rEyCrvauWSYGZK2ia3o7vd3akF07acHAFpOA==" saltValue="yVW9XmDwTqEnmpSGai0KYg==" spinCount="100000" sqref="D16" name="Range1_1_3_5"/>
  </protectedRanges>
  <conditionalFormatting sqref="I2">
    <cfRule type="top10" dxfId="1067" priority="90" rank="1"/>
  </conditionalFormatting>
  <conditionalFormatting sqref="H2">
    <cfRule type="top10" dxfId="1066" priority="86" rank="1"/>
  </conditionalFormatting>
  <conditionalFormatting sqref="J2">
    <cfRule type="top10" dxfId="1065" priority="87" rank="1"/>
  </conditionalFormatting>
  <conditionalFormatting sqref="G2">
    <cfRule type="top10" dxfId="1064" priority="89" rank="1"/>
  </conditionalFormatting>
  <conditionalFormatting sqref="F2">
    <cfRule type="top10" dxfId="1063" priority="88" rank="1"/>
  </conditionalFormatting>
  <conditionalFormatting sqref="E2">
    <cfRule type="top10" dxfId="1062" priority="85" rank="1"/>
  </conditionalFormatting>
  <conditionalFormatting sqref="I3">
    <cfRule type="top10" dxfId="1061" priority="84" rank="1"/>
  </conditionalFormatting>
  <conditionalFormatting sqref="H3">
    <cfRule type="top10" dxfId="1060" priority="80" rank="1"/>
  </conditionalFormatting>
  <conditionalFormatting sqref="J3">
    <cfRule type="top10" dxfId="1059" priority="81" rank="1"/>
  </conditionalFormatting>
  <conditionalFormatting sqref="G3">
    <cfRule type="top10" dxfId="1058" priority="83" rank="1"/>
  </conditionalFormatting>
  <conditionalFormatting sqref="F3">
    <cfRule type="top10" dxfId="1057" priority="82" rank="1"/>
  </conditionalFormatting>
  <conditionalFormatting sqref="E3">
    <cfRule type="top10" dxfId="1056" priority="79" rank="1"/>
  </conditionalFormatting>
  <conditionalFormatting sqref="I4">
    <cfRule type="top10" dxfId="1055" priority="78" rank="1"/>
  </conditionalFormatting>
  <conditionalFormatting sqref="H4">
    <cfRule type="top10" dxfId="1054" priority="74" rank="1"/>
  </conditionalFormatting>
  <conditionalFormatting sqref="J4">
    <cfRule type="top10" dxfId="1053" priority="75" rank="1"/>
  </conditionalFormatting>
  <conditionalFormatting sqref="G4">
    <cfRule type="top10" dxfId="1052" priority="77" rank="1"/>
  </conditionalFormatting>
  <conditionalFormatting sqref="F4">
    <cfRule type="top10" dxfId="1051" priority="76" rank="1"/>
  </conditionalFormatting>
  <conditionalFormatting sqref="E4">
    <cfRule type="top10" dxfId="1050" priority="73" rank="1"/>
  </conditionalFormatting>
  <conditionalFormatting sqref="I5">
    <cfRule type="top10" dxfId="1049" priority="72" rank="1"/>
  </conditionalFormatting>
  <conditionalFormatting sqref="H5">
    <cfRule type="top10" dxfId="1048" priority="68" rank="1"/>
  </conditionalFormatting>
  <conditionalFormatting sqref="J5">
    <cfRule type="top10" dxfId="1047" priority="69" rank="1"/>
  </conditionalFormatting>
  <conditionalFormatting sqref="G5">
    <cfRule type="top10" dxfId="1046" priority="71" rank="1"/>
  </conditionalFormatting>
  <conditionalFormatting sqref="F5">
    <cfRule type="top10" dxfId="1045" priority="70" rank="1"/>
  </conditionalFormatting>
  <conditionalFormatting sqref="E5">
    <cfRule type="top10" dxfId="1044" priority="67" rank="1"/>
  </conditionalFormatting>
  <conditionalFormatting sqref="I6">
    <cfRule type="top10" dxfId="1043" priority="66" rank="1"/>
  </conditionalFormatting>
  <conditionalFormatting sqref="H6">
    <cfRule type="top10" dxfId="1042" priority="62" rank="1"/>
  </conditionalFormatting>
  <conditionalFormatting sqref="J6">
    <cfRule type="top10" dxfId="1041" priority="63" rank="1"/>
  </conditionalFormatting>
  <conditionalFormatting sqref="G6">
    <cfRule type="top10" dxfId="1040" priority="65" rank="1"/>
  </conditionalFormatting>
  <conditionalFormatting sqref="F6">
    <cfRule type="top10" dxfId="1039" priority="64" rank="1"/>
  </conditionalFormatting>
  <conditionalFormatting sqref="E6">
    <cfRule type="top10" dxfId="1038" priority="61" rank="1"/>
  </conditionalFormatting>
  <conditionalFormatting sqref="I7">
    <cfRule type="top10" dxfId="1037" priority="60" rank="1"/>
  </conditionalFormatting>
  <conditionalFormatting sqref="H7">
    <cfRule type="top10" dxfId="1036" priority="56" rank="1"/>
  </conditionalFormatting>
  <conditionalFormatting sqref="J7">
    <cfRule type="top10" dxfId="1035" priority="57" rank="1"/>
  </conditionalFormatting>
  <conditionalFormatting sqref="G7">
    <cfRule type="top10" dxfId="1034" priority="59" rank="1"/>
  </conditionalFormatting>
  <conditionalFormatting sqref="F7">
    <cfRule type="top10" dxfId="1033" priority="58" rank="1"/>
  </conditionalFormatting>
  <conditionalFormatting sqref="E7">
    <cfRule type="top10" dxfId="1032" priority="55" rank="1"/>
  </conditionalFormatting>
  <conditionalFormatting sqref="I8">
    <cfRule type="top10" dxfId="1031" priority="54" rank="1"/>
  </conditionalFormatting>
  <conditionalFormatting sqref="H8">
    <cfRule type="top10" dxfId="1030" priority="50" rank="1"/>
  </conditionalFormatting>
  <conditionalFormatting sqref="J8">
    <cfRule type="top10" dxfId="1029" priority="51" rank="1"/>
  </conditionalFormatting>
  <conditionalFormatting sqref="G8">
    <cfRule type="top10" dxfId="1028" priority="53" rank="1"/>
  </conditionalFormatting>
  <conditionalFormatting sqref="F8">
    <cfRule type="top10" dxfId="1027" priority="52" rank="1"/>
  </conditionalFormatting>
  <conditionalFormatting sqref="E8">
    <cfRule type="top10" dxfId="1026" priority="49" rank="1"/>
  </conditionalFormatting>
  <conditionalFormatting sqref="I9">
    <cfRule type="top10" dxfId="1025" priority="48" rank="1"/>
  </conditionalFormatting>
  <conditionalFormatting sqref="H9">
    <cfRule type="top10" dxfId="1024" priority="44" rank="1"/>
  </conditionalFormatting>
  <conditionalFormatting sqref="J9">
    <cfRule type="top10" dxfId="1023" priority="45" rank="1"/>
  </conditionalFormatting>
  <conditionalFormatting sqref="G9">
    <cfRule type="top10" dxfId="1022" priority="47" rank="1"/>
  </conditionalFormatting>
  <conditionalFormatting sqref="F9">
    <cfRule type="top10" dxfId="1021" priority="46" rank="1"/>
  </conditionalFormatting>
  <conditionalFormatting sqref="E9">
    <cfRule type="top10" dxfId="1020" priority="43" rank="1"/>
  </conditionalFormatting>
  <conditionalFormatting sqref="I10">
    <cfRule type="top10" dxfId="1019" priority="42" rank="1"/>
  </conditionalFormatting>
  <conditionalFormatting sqref="H10">
    <cfRule type="top10" dxfId="1018" priority="38" rank="1"/>
  </conditionalFormatting>
  <conditionalFormatting sqref="J10">
    <cfRule type="top10" dxfId="1017" priority="39" rank="1"/>
  </conditionalFormatting>
  <conditionalFormatting sqref="G10">
    <cfRule type="top10" dxfId="1016" priority="41" rank="1"/>
  </conditionalFormatting>
  <conditionalFormatting sqref="F10">
    <cfRule type="top10" dxfId="1015" priority="40" rank="1"/>
  </conditionalFormatting>
  <conditionalFormatting sqref="E10">
    <cfRule type="top10" dxfId="1014" priority="37" rank="1"/>
  </conditionalFormatting>
  <conditionalFormatting sqref="I11">
    <cfRule type="top10" dxfId="1013" priority="31" rank="1"/>
  </conditionalFormatting>
  <conditionalFormatting sqref="H11">
    <cfRule type="top10" dxfId="1012" priority="32" rank="1"/>
  </conditionalFormatting>
  <conditionalFormatting sqref="J11">
    <cfRule type="top10" dxfId="1011" priority="33" rank="1"/>
  </conditionalFormatting>
  <conditionalFormatting sqref="G11">
    <cfRule type="top10" dxfId="1010" priority="34" rank="1"/>
  </conditionalFormatting>
  <conditionalFormatting sqref="F11">
    <cfRule type="top10" dxfId="1009" priority="35" rank="1"/>
  </conditionalFormatting>
  <conditionalFormatting sqref="E11">
    <cfRule type="top10" dxfId="1008" priority="36" rank="1"/>
  </conditionalFormatting>
  <conditionalFormatting sqref="I12">
    <cfRule type="top10" dxfId="1007" priority="30" rank="1"/>
  </conditionalFormatting>
  <conditionalFormatting sqref="H12">
    <cfRule type="top10" dxfId="1006" priority="26" rank="1"/>
  </conditionalFormatting>
  <conditionalFormatting sqref="J12">
    <cfRule type="top10" dxfId="1005" priority="27" rank="1"/>
  </conditionalFormatting>
  <conditionalFormatting sqref="G12">
    <cfRule type="top10" dxfId="1004" priority="29" rank="1"/>
  </conditionalFormatting>
  <conditionalFormatting sqref="F12">
    <cfRule type="top10" dxfId="1003" priority="28" rank="1"/>
  </conditionalFormatting>
  <conditionalFormatting sqref="E12">
    <cfRule type="top10" dxfId="1002" priority="25" rank="1"/>
  </conditionalFormatting>
  <conditionalFormatting sqref="I13">
    <cfRule type="top10" dxfId="1001" priority="24" rank="1"/>
  </conditionalFormatting>
  <conditionalFormatting sqref="H13">
    <cfRule type="top10" dxfId="1000" priority="20" rank="1"/>
  </conditionalFormatting>
  <conditionalFormatting sqref="J13">
    <cfRule type="top10" dxfId="999" priority="21" rank="1"/>
  </conditionalFormatting>
  <conditionalFormatting sqref="G13">
    <cfRule type="top10" dxfId="998" priority="23" rank="1"/>
  </conditionalFormatting>
  <conditionalFormatting sqref="F13">
    <cfRule type="top10" dxfId="997" priority="22" rank="1"/>
  </conditionalFormatting>
  <conditionalFormatting sqref="E13">
    <cfRule type="top10" dxfId="996" priority="19" rank="1"/>
  </conditionalFormatting>
  <conditionalFormatting sqref="I14">
    <cfRule type="top10" dxfId="995" priority="18" rank="1"/>
  </conditionalFormatting>
  <conditionalFormatting sqref="H14">
    <cfRule type="top10" dxfId="994" priority="14" rank="1"/>
  </conditionalFormatting>
  <conditionalFormatting sqref="J14">
    <cfRule type="top10" dxfId="993" priority="15" rank="1"/>
  </conditionalFormatting>
  <conditionalFormatting sqref="G14">
    <cfRule type="top10" dxfId="992" priority="17" rank="1"/>
  </conditionalFormatting>
  <conditionalFormatting sqref="F14">
    <cfRule type="top10" dxfId="991" priority="16" rank="1"/>
  </conditionalFormatting>
  <conditionalFormatting sqref="E14">
    <cfRule type="top10" dxfId="990" priority="13" rank="1"/>
  </conditionalFormatting>
  <conditionalFormatting sqref="I15">
    <cfRule type="top10" dxfId="989" priority="12" rank="1"/>
  </conditionalFormatting>
  <conditionalFormatting sqref="H15">
    <cfRule type="top10" dxfId="988" priority="8" rank="1"/>
  </conditionalFormatting>
  <conditionalFormatting sqref="J15">
    <cfRule type="top10" dxfId="987" priority="9" rank="1"/>
  </conditionalFormatting>
  <conditionalFormatting sqref="G15">
    <cfRule type="top10" dxfId="986" priority="11" rank="1"/>
  </conditionalFormatting>
  <conditionalFormatting sqref="F15">
    <cfRule type="top10" dxfId="985" priority="10" rank="1"/>
  </conditionalFormatting>
  <conditionalFormatting sqref="E15">
    <cfRule type="top10" dxfId="984" priority="7" rank="1"/>
  </conditionalFormatting>
  <conditionalFormatting sqref="I16">
    <cfRule type="top10" dxfId="983" priority="6" rank="1"/>
  </conditionalFormatting>
  <conditionalFormatting sqref="H16">
    <cfRule type="top10" dxfId="982" priority="2" rank="1"/>
  </conditionalFormatting>
  <conditionalFormatting sqref="J16">
    <cfRule type="top10" dxfId="981" priority="3" rank="1"/>
  </conditionalFormatting>
  <conditionalFormatting sqref="G16">
    <cfRule type="top10" dxfId="980" priority="5" rank="1"/>
  </conditionalFormatting>
  <conditionalFormatting sqref="F16">
    <cfRule type="top10" dxfId="979" priority="4" rank="1"/>
  </conditionalFormatting>
  <conditionalFormatting sqref="E16">
    <cfRule type="top10" dxfId="978" priority="1" rank="1"/>
  </conditionalFormatting>
  <hyperlinks>
    <hyperlink ref="Q1" location="'Texas  2020 Ranking'!A1" display="Back to Ranking" xr:uid="{A81AA7BB-F5C4-4760-A5EC-3A7BBB45ED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F85505D-89CF-48AB-96BE-4B3B0BBA785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2052242-01D6-4D5E-9D7E-73F1F92C07A0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F1792878-54DD-4515-A571-8B7539D1E918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1A8F0-2C6E-46F0-A383-5048ADCF15B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62</v>
      </c>
      <c r="C2" s="18">
        <v>43883</v>
      </c>
      <c r="D2" s="44" t="s">
        <v>28</v>
      </c>
      <c r="E2" s="20">
        <v>191</v>
      </c>
      <c r="F2" s="20">
        <v>190</v>
      </c>
      <c r="G2" s="20">
        <v>194.001</v>
      </c>
      <c r="H2" s="20">
        <v>190</v>
      </c>
      <c r="I2" s="20"/>
      <c r="J2" s="20"/>
      <c r="K2" s="28">
        <v>4</v>
      </c>
      <c r="L2" s="28">
        <v>765.00099999999998</v>
      </c>
      <c r="M2" s="29">
        <v>191.25024999999999</v>
      </c>
      <c r="N2" s="30">
        <v>5</v>
      </c>
      <c r="O2" s="31">
        <v>196.25024999999999</v>
      </c>
    </row>
    <row r="5" spans="1:17" x14ac:dyDescent="0.25">
      <c r="K5" s="8">
        <f>SUM(K2:K4)</f>
        <v>4</v>
      </c>
      <c r="L5" s="8">
        <f>SUM(L2:L4)</f>
        <v>765.00099999999998</v>
      </c>
      <c r="M5" s="7">
        <f>SUM(L5/K5)</f>
        <v>191.25024999999999</v>
      </c>
      <c r="N5" s="8">
        <f>SUM(N2:N4)</f>
        <v>5</v>
      </c>
      <c r="O5" s="14">
        <f>SUM(M5+N5)</f>
        <v>196.25024999999999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H2">
    <cfRule type="top10" dxfId="977" priority="3" rank="1"/>
  </conditionalFormatting>
  <conditionalFormatting sqref="E2">
    <cfRule type="top10" dxfId="976" priority="6" rank="1"/>
  </conditionalFormatting>
  <conditionalFormatting sqref="F2">
    <cfRule type="top10" dxfId="975" priority="1" rank="1"/>
  </conditionalFormatting>
  <conditionalFormatting sqref="G2">
    <cfRule type="top10" dxfId="974" priority="2" rank="1"/>
  </conditionalFormatting>
  <conditionalFormatting sqref="I2">
    <cfRule type="top10" dxfId="973" priority="4" rank="1"/>
  </conditionalFormatting>
  <conditionalFormatting sqref="J2">
    <cfRule type="top10" dxfId="972" priority="5" rank="1"/>
  </conditionalFormatting>
  <hyperlinks>
    <hyperlink ref="Q1" location="'Texas  2020 Ranking'!A1" display="Back to Ranking" xr:uid="{85115D76-C77B-4398-810B-117FE50A6B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08EE3C-3B91-4BD8-9BF4-70EFB800528D}">
          <x14:formula1>
            <xm:f>'C:\Users\abra2\AppData\Local\Packages\Microsoft.MicrosoftEdge_8wekyb3d8bbwe\TempState\Downloads\[ABRA Edinburg Tx  2-22-2020 (1).xlsm]DATA'!#REF!</xm:f>
          </x14:formula1>
          <xm:sqref>B2</xm:sqref>
        </x14:dataValidation>
        <x14:dataValidation type="list" allowBlank="1" showInputMessage="1" showErrorMessage="1" xr:uid="{54EF9DEB-EB6F-4A66-A5FA-A189D01787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B9E1-64B3-4E6F-BA18-B07157ACF319}">
  <dimension ref="A1:Q10"/>
  <sheetViews>
    <sheetView workbookViewId="0">
      <selection activeCell="C18" sqref="C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92</v>
      </c>
      <c r="C2" s="18">
        <v>43970</v>
      </c>
      <c r="D2" s="19" t="s">
        <v>75</v>
      </c>
      <c r="E2" s="20">
        <v>179</v>
      </c>
      <c r="F2" s="20">
        <v>175</v>
      </c>
      <c r="G2" s="20">
        <v>173</v>
      </c>
      <c r="H2" s="20">
        <v>181</v>
      </c>
      <c r="I2" s="20"/>
      <c r="J2" s="20"/>
      <c r="K2" s="28">
        <v>4</v>
      </c>
      <c r="L2" s="28">
        <v>708</v>
      </c>
      <c r="M2" s="29">
        <v>177</v>
      </c>
      <c r="N2" s="30">
        <v>11</v>
      </c>
      <c r="O2" s="31">
        <f>SUM(M2+N2)</f>
        <v>188</v>
      </c>
    </row>
    <row r="3" spans="1:17" x14ac:dyDescent="0.25">
      <c r="A3" s="16" t="s">
        <v>71</v>
      </c>
      <c r="B3" s="17" t="s">
        <v>92</v>
      </c>
      <c r="C3" s="18">
        <v>43975</v>
      </c>
      <c r="D3" s="19" t="s">
        <v>75</v>
      </c>
      <c r="E3" s="20">
        <v>171</v>
      </c>
      <c r="F3" s="20">
        <v>171</v>
      </c>
      <c r="G3" s="20">
        <v>167</v>
      </c>
      <c r="H3" s="20">
        <v>165</v>
      </c>
      <c r="I3" s="20"/>
      <c r="J3" s="20"/>
      <c r="K3" s="28">
        <v>4</v>
      </c>
      <c r="L3" s="28">
        <v>674</v>
      </c>
      <c r="M3" s="29">
        <v>168.5</v>
      </c>
      <c r="N3" s="30">
        <v>4</v>
      </c>
      <c r="O3" s="31">
        <v>172.5</v>
      </c>
    </row>
    <row r="4" spans="1:17" x14ac:dyDescent="0.25">
      <c r="A4" s="16" t="s">
        <v>71</v>
      </c>
      <c r="B4" s="17" t="s">
        <v>92</v>
      </c>
      <c r="C4" s="18">
        <v>43998</v>
      </c>
      <c r="D4" s="19" t="s">
        <v>75</v>
      </c>
      <c r="E4" s="20">
        <v>172</v>
      </c>
      <c r="F4" s="20">
        <v>172</v>
      </c>
      <c r="G4" s="20">
        <v>171</v>
      </c>
      <c r="H4" s="20">
        <v>165</v>
      </c>
      <c r="I4" s="20"/>
      <c r="J4" s="20"/>
      <c r="K4" s="28">
        <v>4</v>
      </c>
      <c r="L4" s="28">
        <v>680</v>
      </c>
      <c r="M4" s="29">
        <v>170</v>
      </c>
      <c r="N4" s="30">
        <v>8</v>
      </c>
      <c r="O4" s="31">
        <v>178</v>
      </c>
    </row>
    <row r="5" spans="1:17" x14ac:dyDescent="0.25">
      <c r="A5" s="16" t="s">
        <v>71</v>
      </c>
      <c r="B5" s="17" t="s">
        <v>92</v>
      </c>
      <c r="C5" s="18">
        <v>44009</v>
      </c>
      <c r="D5" s="19" t="s">
        <v>75</v>
      </c>
      <c r="E5" s="20">
        <v>165</v>
      </c>
      <c r="F5" s="20">
        <v>171</v>
      </c>
      <c r="G5" s="20">
        <v>163</v>
      </c>
      <c r="H5" s="20">
        <v>174</v>
      </c>
      <c r="I5" s="20"/>
      <c r="J5" s="20"/>
      <c r="K5" s="28">
        <v>4</v>
      </c>
      <c r="L5" s="28">
        <v>673</v>
      </c>
      <c r="M5" s="29">
        <v>168.25</v>
      </c>
      <c r="N5" s="30">
        <v>13</v>
      </c>
      <c r="O5" s="31">
        <v>181.25</v>
      </c>
    </row>
    <row r="6" spans="1:17" x14ac:dyDescent="0.25">
      <c r="A6" s="16" t="s">
        <v>71</v>
      </c>
      <c r="B6" s="17" t="s">
        <v>92</v>
      </c>
      <c r="C6" s="18">
        <v>44033</v>
      </c>
      <c r="D6" s="19" t="s">
        <v>75</v>
      </c>
      <c r="E6" s="20">
        <v>144</v>
      </c>
      <c r="F6" s="20">
        <v>103</v>
      </c>
      <c r="G6" s="20">
        <v>85</v>
      </c>
      <c r="H6" s="20">
        <v>169</v>
      </c>
      <c r="I6" s="20"/>
      <c r="J6" s="20"/>
      <c r="K6" s="28">
        <v>4</v>
      </c>
      <c r="L6" s="28">
        <v>501</v>
      </c>
      <c r="M6" s="29">
        <v>125.25</v>
      </c>
      <c r="N6" s="30">
        <v>6</v>
      </c>
      <c r="O6" s="31">
        <v>131.25</v>
      </c>
    </row>
    <row r="7" spans="1:17" x14ac:dyDescent="0.25">
      <c r="A7" s="16" t="s">
        <v>71</v>
      </c>
      <c r="B7" s="17" t="s">
        <v>92</v>
      </c>
      <c r="C7" s="18">
        <v>44037</v>
      </c>
      <c r="D7" s="19" t="s">
        <v>75</v>
      </c>
      <c r="E7" s="20">
        <v>176</v>
      </c>
      <c r="F7" s="20">
        <v>179</v>
      </c>
      <c r="G7" s="20">
        <v>171</v>
      </c>
      <c r="H7" s="20">
        <v>178</v>
      </c>
      <c r="I7" s="20"/>
      <c r="J7" s="20"/>
      <c r="K7" s="28">
        <v>4</v>
      </c>
      <c r="L7" s="28">
        <v>704</v>
      </c>
      <c r="M7" s="29">
        <v>176</v>
      </c>
      <c r="N7" s="30">
        <v>5</v>
      </c>
      <c r="O7" s="31">
        <v>181</v>
      </c>
    </row>
    <row r="10" spans="1:17" x14ac:dyDescent="0.25">
      <c r="K10" s="8">
        <f>SUM(K2:K9)</f>
        <v>24</v>
      </c>
      <c r="L10" s="8">
        <f>SUM(L2:L9)</f>
        <v>3940</v>
      </c>
      <c r="M10" s="7">
        <f>SUM(L10/K10)</f>
        <v>164.16666666666666</v>
      </c>
      <c r="N10" s="8">
        <f>SUM(N2:N9)</f>
        <v>47</v>
      </c>
      <c r="O10" s="14">
        <f>SUM(M10+N10)</f>
        <v>211.16666666666666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2_5"/>
    <protectedRange algorithmName="SHA-512" hashValue="ON39YdpmFHfN9f47KpiRvqrKx0V9+erV1CNkpWzYhW/Qyc6aT8rEyCrvauWSYGZK2ia3o7vd3akF07acHAFpOA==" saltValue="yVW9XmDwTqEnmpSGai0KYg==" spinCount="100000" sqref="D3" name="Range1_1_1_6"/>
    <protectedRange algorithmName="SHA-512" hashValue="ON39YdpmFHfN9f47KpiRvqrKx0V9+erV1CNkpWzYhW/Qyc6aT8rEyCrvauWSYGZK2ia3o7vd3akF07acHAFpOA==" saltValue="yVW9XmDwTqEnmpSGai0KYg==" spinCount="100000" sqref="E4:J4 B4:C4" name="Range1_2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5:J5 B5:C5" name="Range1_7_3"/>
    <protectedRange algorithmName="SHA-512" hashValue="ON39YdpmFHfN9f47KpiRvqrKx0V9+erV1CNkpWzYhW/Qyc6aT8rEyCrvauWSYGZK2ia3o7vd3akF07acHAFpOA==" saltValue="yVW9XmDwTqEnmpSGai0KYg==" spinCount="100000" sqref="D5" name="Range1_1_5_3"/>
    <protectedRange algorithmName="SHA-512" hashValue="ON39YdpmFHfN9f47KpiRvqrKx0V9+erV1CNkpWzYhW/Qyc6aT8rEyCrvauWSYGZK2ia3o7vd3akF07acHAFpOA==" saltValue="yVW9XmDwTqEnmpSGai0KYg==" spinCount="100000" sqref="E6:J6 B6:C6" name="Range1_7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7:J7 B7:C7" name="Range1_2_7"/>
    <protectedRange algorithmName="SHA-512" hashValue="ON39YdpmFHfN9f47KpiRvqrKx0V9+erV1CNkpWzYhW/Qyc6aT8rEyCrvauWSYGZK2ia3o7vd3akF07acHAFpOA==" saltValue="yVW9XmDwTqEnmpSGai0KYg==" spinCount="100000" sqref="D7" name="Range1_1_1_4"/>
  </protectedRanges>
  <conditionalFormatting sqref="J2">
    <cfRule type="top10" dxfId="971" priority="31" rank="1"/>
  </conditionalFormatting>
  <conditionalFormatting sqref="I2">
    <cfRule type="top10" dxfId="970" priority="32" rank="1"/>
  </conditionalFormatting>
  <conditionalFormatting sqref="H2">
    <cfRule type="top10" dxfId="969" priority="33" rank="1"/>
  </conditionalFormatting>
  <conditionalFormatting sqref="G2">
    <cfRule type="top10" dxfId="968" priority="34" rank="1"/>
  </conditionalFormatting>
  <conditionalFormatting sqref="F2">
    <cfRule type="top10" dxfId="967" priority="35" rank="1"/>
  </conditionalFormatting>
  <conditionalFormatting sqref="E2">
    <cfRule type="top10" dxfId="966" priority="36" rank="1"/>
  </conditionalFormatting>
  <conditionalFormatting sqref="J3">
    <cfRule type="top10" dxfId="965" priority="25" rank="1"/>
  </conditionalFormatting>
  <conditionalFormatting sqref="I3">
    <cfRule type="top10" dxfId="964" priority="26" rank="1"/>
  </conditionalFormatting>
  <conditionalFormatting sqref="H3">
    <cfRule type="top10" dxfId="963" priority="27" rank="1"/>
  </conditionalFormatting>
  <conditionalFormatting sqref="G3">
    <cfRule type="top10" dxfId="962" priority="28" rank="1"/>
  </conditionalFormatting>
  <conditionalFormatting sqref="F3">
    <cfRule type="top10" dxfId="961" priority="29" rank="1"/>
  </conditionalFormatting>
  <conditionalFormatting sqref="E3">
    <cfRule type="top10" dxfId="960" priority="30" rank="1"/>
  </conditionalFormatting>
  <conditionalFormatting sqref="J4">
    <cfRule type="top10" dxfId="959" priority="19" rank="1"/>
  </conditionalFormatting>
  <conditionalFormatting sqref="I4">
    <cfRule type="top10" dxfId="958" priority="20" rank="1"/>
  </conditionalFormatting>
  <conditionalFormatting sqref="H4">
    <cfRule type="top10" dxfId="957" priority="21" rank="1"/>
  </conditionalFormatting>
  <conditionalFormatting sqref="G4">
    <cfRule type="top10" dxfId="956" priority="22" rank="1"/>
  </conditionalFormatting>
  <conditionalFormatting sqref="F4">
    <cfRule type="top10" dxfId="955" priority="23" rank="1"/>
  </conditionalFormatting>
  <conditionalFormatting sqref="E4">
    <cfRule type="top10" dxfId="954" priority="24" rank="1"/>
  </conditionalFormatting>
  <conditionalFormatting sqref="J5">
    <cfRule type="top10" dxfId="953" priority="13" rank="1"/>
  </conditionalFormatting>
  <conditionalFormatting sqref="I5">
    <cfRule type="top10" dxfId="952" priority="14" rank="1"/>
  </conditionalFormatting>
  <conditionalFormatting sqref="H5">
    <cfRule type="top10" dxfId="951" priority="15" rank="1"/>
  </conditionalFormatting>
  <conditionalFormatting sqref="G5">
    <cfRule type="top10" dxfId="950" priority="16" rank="1"/>
  </conditionalFormatting>
  <conditionalFormatting sqref="F5">
    <cfRule type="top10" dxfId="949" priority="17" rank="1"/>
  </conditionalFormatting>
  <conditionalFormatting sqref="E5">
    <cfRule type="top10" dxfId="948" priority="18" rank="1"/>
  </conditionalFormatting>
  <conditionalFormatting sqref="J6">
    <cfRule type="top10" dxfId="947" priority="7" rank="1"/>
  </conditionalFormatting>
  <conditionalFormatting sqref="I6">
    <cfRule type="top10" dxfId="946" priority="8" rank="1"/>
  </conditionalFormatting>
  <conditionalFormatting sqref="H6">
    <cfRule type="top10" dxfId="945" priority="9" rank="1"/>
  </conditionalFormatting>
  <conditionalFormatting sqref="G6">
    <cfRule type="top10" dxfId="944" priority="10" rank="1"/>
  </conditionalFormatting>
  <conditionalFormatting sqref="F6">
    <cfRule type="top10" dxfId="943" priority="11" rank="1"/>
  </conditionalFormatting>
  <conditionalFormatting sqref="E6">
    <cfRule type="top10" dxfId="942" priority="12" rank="1"/>
  </conditionalFormatting>
  <conditionalFormatting sqref="J7">
    <cfRule type="top10" dxfId="941" priority="1" rank="1"/>
  </conditionalFormatting>
  <conditionalFormatting sqref="I7">
    <cfRule type="top10" dxfId="940" priority="2" rank="1"/>
  </conditionalFormatting>
  <conditionalFormatting sqref="H7">
    <cfRule type="top10" dxfId="939" priority="3" rank="1"/>
  </conditionalFormatting>
  <conditionalFormatting sqref="G7">
    <cfRule type="top10" dxfId="938" priority="4" rank="1"/>
  </conditionalFormatting>
  <conditionalFormatting sqref="F7">
    <cfRule type="top10" dxfId="937" priority="5" rank="1"/>
  </conditionalFormatting>
  <conditionalFormatting sqref="E7">
    <cfRule type="top10" dxfId="936" priority="6" rank="1"/>
  </conditionalFormatting>
  <hyperlinks>
    <hyperlink ref="Q1" location="'Texas  2020 Ranking'!A1" display="Back to Ranking" xr:uid="{4F661CD0-F55F-4D13-B1CB-6925ED57E1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1876EB-D526-4B35-B147-1C8AF6A0C74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8A03-27CE-486C-B366-7238217AA89D}">
  <sheetPr codeName="Sheet13"/>
  <dimension ref="A1:Q12"/>
  <sheetViews>
    <sheetView workbookViewId="0">
      <selection activeCell="A9" sqref="A9:O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16</v>
      </c>
      <c r="B2" s="17" t="s">
        <v>40</v>
      </c>
      <c r="C2" s="18">
        <v>43883</v>
      </c>
      <c r="D2" s="19" t="s">
        <v>54</v>
      </c>
      <c r="E2" s="20">
        <v>183</v>
      </c>
      <c r="F2" s="20">
        <v>180</v>
      </c>
      <c r="G2" s="20">
        <v>182</v>
      </c>
      <c r="H2" s="20">
        <v>179</v>
      </c>
      <c r="I2" s="20"/>
      <c r="J2" s="20"/>
      <c r="K2" s="28">
        <v>4</v>
      </c>
      <c r="L2" s="28">
        <v>724</v>
      </c>
      <c r="M2" s="29">
        <v>181</v>
      </c>
      <c r="N2" s="30">
        <v>3</v>
      </c>
      <c r="O2" s="31">
        <v>184</v>
      </c>
    </row>
    <row r="3" spans="1:17" x14ac:dyDescent="0.25">
      <c r="A3" s="16" t="s">
        <v>60</v>
      </c>
      <c r="B3" s="17" t="s">
        <v>40</v>
      </c>
      <c r="C3" s="18">
        <v>43981</v>
      </c>
      <c r="D3" s="19" t="s">
        <v>54</v>
      </c>
      <c r="E3" s="20">
        <v>179</v>
      </c>
      <c r="F3" s="20">
        <v>188</v>
      </c>
      <c r="G3" s="20">
        <v>191</v>
      </c>
      <c r="H3" s="20">
        <v>188</v>
      </c>
      <c r="I3" s="20"/>
      <c r="J3" s="20"/>
      <c r="K3" s="28">
        <v>4</v>
      </c>
      <c r="L3" s="28">
        <v>746</v>
      </c>
      <c r="M3" s="29">
        <v>186.5</v>
      </c>
      <c r="N3" s="30">
        <v>4</v>
      </c>
      <c r="O3" s="31">
        <v>190.5</v>
      </c>
    </row>
    <row r="4" spans="1:17" x14ac:dyDescent="0.25">
      <c r="A4" s="16" t="s">
        <v>60</v>
      </c>
      <c r="B4" s="17" t="s">
        <v>40</v>
      </c>
      <c r="C4" s="18">
        <v>44009</v>
      </c>
      <c r="D4" s="19" t="s">
        <v>54</v>
      </c>
      <c r="E4" s="20">
        <v>182</v>
      </c>
      <c r="F4" s="20">
        <v>184</v>
      </c>
      <c r="G4" s="20">
        <v>186</v>
      </c>
      <c r="H4" s="20">
        <v>185</v>
      </c>
      <c r="I4" s="20"/>
      <c r="J4" s="20"/>
      <c r="K4" s="28">
        <v>4</v>
      </c>
      <c r="L4" s="28">
        <v>737</v>
      </c>
      <c r="M4" s="29">
        <v>184.25</v>
      </c>
      <c r="N4" s="30">
        <v>5</v>
      </c>
      <c r="O4" s="31">
        <v>189.25</v>
      </c>
    </row>
    <row r="5" spans="1:17" x14ac:dyDescent="0.25">
      <c r="A5" s="16" t="s">
        <v>60</v>
      </c>
      <c r="B5" s="17" t="s">
        <v>40</v>
      </c>
      <c r="C5" s="18">
        <v>44023</v>
      </c>
      <c r="D5" s="19" t="s">
        <v>54</v>
      </c>
      <c r="E5" s="20">
        <v>193</v>
      </c>
      <c r="F5" s="20">
        <v>191</v>
      </c>
      <c r="G5" s="20">
        <v>183</v>
      </c>
      <c r="H5" s="20">
        <v>188.001</v>
      </c>
      <c r="I5" s="20"/>
      <c r="J5" s="20"/>
      <c r="K5" s="28">
        <v>4</v>
      </c>
      <c r="L5" s="28">
        <v>755.00099999999998</v>
      </c>
      <c r="M5" s="29">
        <v>188.75024999999999</v>
      </c>
      <c r="N5" s="30">
        <v>8</v>
      </c>
      <c r="O5" s="31">
        <v>196.75024999999999</v>
      </c>
    </row>
    <row r="6" spans="1:17" x14ac:dyDescent="0.25">
      <c r="A6" s="16" t="s">
        <v>60</v>
      </c>
      <c r="B6" s="17" t="s">
        <v>40</v>
      </c>
      <c r="C6" s="18">
        <v>44037</v>
      </c>
      <c r="D6" s="19" t="s">
        <v>54</v>
      </c>
      <c r="E6" s="20">
        <v>189</v>
      </c>
      <c r="F6" s="20">
        <v>193</v>
      </c>
      <c r="G6" s="20">
        <v>186</v>
      </c>
      <c r="H6" s="20">
        <v>189</v>
      </c>
      <c r="I6" s="20"/>
      <c r="J6" s="20"/>
      <c r="K6" s="28">
        <v>4</v>
      </c>
      <c r="L6" s="28">
        <v>757</v>
      </c>
      <c r="M6" s="29">
        <v>189.25</v>
      </c>
      <c r="N6" s="30">
        <v>8</v>
      </c>
      <c r="O6" s="31">
        <v>197.25</v>
      </c>
    </row>
    <row r="7" spans="1:17" x14ac:dyDescent="0.25">
      <c r="A7" s="16" t="s">
        <v>60</v>
      </c>
      <c r="B7" s="17" t="s">
        <v>40</v>
      </c>
      <c r="C7" s="18">
        <v>44065</v>
      </c>
      <c r="D7" s="19" t="s">
        <v>54</v>
      </c>
      <c r="E7" s="20">
        <v>186</v>
      </c>
      <c r="F7" s="20">
        <v>187</v>
      </c>
      <c r="G7" s="20">
        <v>186</v>
      </c>
      <c r="H7" s="20">
        <v>186</v>
      </c>
      <c r="I7" s="20"/>
      <c r="J7" s="20"/>
      <c r="K7" s="28">
        <v>4</v>
      </c>
      <c r="L7" s="28">
        <v>745</v>
      </c>
      <c r="M7" s="29">
        <v>186.25</v>
      </c>
      <c r="N7" s="30">
        <v>13</v>
      </c>
      <c r="O7" s="31">
        <v>199.25</v>
      </c>
    </row>
    <row r="8" spans="1:17" x14ac:dyDescent="0.25">
      <c r="A8" s="16" t="s">
        <v>60</v>
      </c>
      <c r="B8" s="17" t="s">
        <v>40</v>
      </c>
      <c r="C8" s="18">
        <v>44072</v>
      </c>
      <c r="D8" s="19" t="s">
        <v>54</v>
      </c>
      <c r="E8" s="20">
        <v>181</v>
      </c>
      <c r="F8" s="20">
        <v>189</v>
      </c>
      <c r="G8" s="20">
        <v>195</v>
      </c>
      <c r="H8" s="20">
        <v>184</v>
      </c>
      <c r="I8" s="20">
        <v>185</v>
      </c>
      <c r="J8" s="20">
        <v>191</v>
      </c>
      <c r="K8" s="28">
        <v>6</v>
      </c>
      <c r="L8" s="28">
        <v>1125</v>
      </c>
      <c r="M8" s="29">
        <v>187.5</v>
      </c>
      <c r="N8" s="30">
        <v>4</v>
      </c>
      <c r="O8" s="31">
        <v>191.5</v>
      </c>
    </row>
    <row r="9" spans="1:17" x14ac:dyDescent="0.25">
      <c r="A9" s="16" t="s">
        <v>60</v>
      </c>
      <c r="B9" s="17" t="s">
        <v>40</v>
      </c>
      <c r="C9" s="18">
        <v>44086</v>
      </c>
      <c r="D9" s="19" t="s">
        <v>54</v>
      </c>
      <c r="E9" s="20">
        <v>191</v>
      </c>
      <c r="F9" s="20">
        <v>195</v>
      </c>
      <c r="G9" s="20">
        <v>190</v>
      </c>
      <c r="H9" s="20">
        <v>188.001</v>
      </c>
      <c r="I9" s="20"/>
      <c r="J9" s="20"/>
      <c r="K9" s="28">
        <v>4</v>
      </c>
      <c r="L9" s="28">
        <v>764.00099999999998</v>
      </c>
      <c r="M9" s="29">
        <v>191.00024999999999</v>
      </c>
      <c r="N9" s="30">
        <v>9</v>
      </c>
      <c r="O9" s="31">
        <v>200.00024999999999</v>
      </c>
    </row>
    <row r="12" spans="1:17" x14ac:dyDescent="0.25">
      <c r="K12" s="8">
        <f>SUM(K2:K11)</f>
        <v>34</v>
      </c>
      <c r="L12" s="8">
        <f>SUM(L2:L11)</f>
        <v>6353.0020000000004</v>
      </c>
      <c r="M12" s="7">
        <f>SUM(L12/K12)</f>
        <v>186.85300000000001</v>
      </c>
      <c r="N12" s="8">
        <f>SUM(N2:N11)</f>
        <v>54</v>
      </c>
      <c r="O12" s="14">
        <f>SUM(M12+N12)</f>
        <v>240.85300000000001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sqref="I3:J3 B3:C3" name="Range1"/>
    <protectedRange sqref="D3" name="Range1_1"/>
    <protectedRange sqref="E3:H3" name="Range1_3"/>
    <protectedRange algorithmName="SHA-512" hashValue="ON39YdpmFHfN9f47KpiRvqrKx0V9+erV1CNkpWzYhW/Qyc6aT8rEyCrvauWSYGZK2ia3o7vd3akF07acHAFpOA==" saltValue="yVW9XmDwTqEnmpSGai0KYg==" spinCount="100000" sqref="I4:J4 B4:C4" name="Range1_16"/>
    <protectedRange algorithmName="SHA-512" hashValue="ON39YdpmFHfN9f47KpiRvqrKx0V9+erV1CNkpWzYhW/Qyc6aT8rEyCrvauWSYGZK2ia3o7vd3akF07acHAFpOA==" saltValue="yVW9XmDwTqEnmpSGai0KYg==" spinCount="100000" sqref="D4" name="Range1_1_17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9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6_2"/>
    <protectedRange algorithmName="SHA-512" hashValue="ON39YdpmFHfN9f47KpiRvqrKx0V9+erV1CNkpWzYhW/Qyc6aT8rEyCrvauWSYGZK2ia3o7vd3akF07acHAFpOA==" saltValue="yVW9XmDwTqEnmpSGai0KYg==" spinCount="100000" sqref="D7" name="Range1_1_4_1"/>
    <protectedRange algorithmName="SHA-512" hashValue="ON39YdpmFHfN9f47KpiRvqrKx0V9+erV1CNkpWzYhW/Qyc6aT8rEyCrvauWSYGZK2ia3o7vd3akF07acHAFpOA==" saltValue="yVW9XmDwTqEnmpSGai0KYg==" spinCount="100000" sqref="E7:H7" name="Range1_3_1_2"/>
    <protectedRange algorithmName="SHA-512" hashValue="ON39YdpmFHfN9f47KpiRvqrKx0V9+erV1CNkpWzYhW/Qyc6aT8rEyCrvauWSYGZK2ia3o7vd3akF07acHAFpOA==" saltValue="yVW9XmDwTqEnmpSGai0KYg==" spinCount="100000" sqref="I8:J8 B8:C8" name="Range1_17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E8:H8" name="Range1_3_10"/>
    <protectedRange sqref="I9:J9 B9:C9" name="Range1_5"/>
    <protectedRange sqref="D9" name="Range1_1_1"/>
    <protectedRange sqref="E9:H9" name="Range1_3_2"/>
  </protectedRanges>
  <conditionalFormatting sqref="F2">
    <cfRule type="top10" dxfId="935" priority="47" rank="1"/>
  </conditionalFormatting>
  <conditionalFormatting sqref="G2">
    <cfRule type="top10" dxfId="934" priority="46" rank="1"/>
  </conditionalFormatting>
  <conditionalFormatting sqref="H2">
    <cfRule type="top10" dxfId="933" priority="45" rank="1"/>
  </conditionalFormatting>
  <conditionalFormatting sqref="I2">
    <cfRule type="top10" dxfId="932" priority="43" rank="1"/>
  </conditionalFormatting>
  <conditionalFormatting sqref="J2">
    <cfRule type="top10" dxfId="931" priority="44" rank="1"/>
  </conditionalFormatting>
  <conditionalFormatting sqref="E2">
    <cfRule type="top10" dxfId="930" priority="48" rank="1"/>
  </conditionalFormatting>
  <conditionalFormatting sqref="F3">
    <cfRule type="top10" dxfId="929" priority="41" rank="1"/>
  </conditionalFormatting>
  <conditionalFormatting sqref="G3">
    <cfRule type="top10" dxfId="928" priority="40" rank="1"/>
  </conditionalFormatting>
  <conditionalFormatting sqref="H3">
    <cfRule type="top10" dxfId="927" priority="39" rank="1"/>
  </conditionalFormatting>
  <conditionalFormatting sqref="I3">
    <cfRule type="top10" dxfId="926" priority="37" rank="1"/>
  </conditionalFormatting>
  <conditionalFormatting sqref="J3">
    <cfRule type="top10" dxfId="925" priority="38" rank="1"/>
  </conditionalFormatting>
  <conditionalFormatting sqref="E3">
    <cfRule type="top10" dxfId="924" priority="42" rank="1"/>
  </conditionalFormatting>
  <conditionalFormatting sqref="F4">
    <cfRule type="top10" dxfId="923" priority="35" rank="1"/>
  </conditionalFormatting>
  <conditionalFormatting sqref="G4">
    <cfRule type="top10" dxfId="922" priority="34" rank="1"/>
  </conditionalFormatting>
  <conditionalFormatting sqref="H4">
    <cfRule type="top10" dxfId="921" priority="33" rank="1"/>
  </conditionalFormatting>
  <conditionalFormatting sqref="I4">
    <cfRule type="top10" dxfId="920" priority="31" rank="1"/>
  </conditionalFormatting>
  <conditionalFormatting sqref="J4">
    <cfRule type="top10" dxfId="919" priority="32" rank="1"/>
  </conditionalFormatting>
  <conditionalFormatting sqref="E4">
    <cfRule type="top10" dxfId="918" priority="36" rank="1"/>
  </conditionalFormatting>
  <conditionalFormatting sqref="F5">
    <cfRule type="top10" dxfId="917" priority="29" rank="1"/>
  </conditionalFormatting>
  <conditionalFormatting sqref="G5">
    <cfRule type="top10" dxfId="916" priority="28" rank="1"/>
  </conditionalFormatting>
  <conditionalFormatting sqref="H5">
    <cfRule type="top10" dxfId="915" priority="27" rank="1"/>
  </conditionalFormatting>
  <conditionalFormatting sqref="I5">
    <cfRule type="top10" dxfId="914" priority="25" rank="1"/>
  </conditionalFormatting>
  <conditionalFormatting sqref="J5">
    <cfRule type="top10" dxfId="913" priority="26" rank="1"/>
  </conditionalFormatting>
  <conditionalFormatting sqref="E5">
    <cfRule type="top10" dxfId="912" priority="30" rank="1"/>
  </conditionalFormatting>
  <conditionalFormatting sqref="F6">
    <cfRule type="top10" dxfId="911" priority="23" rank="1"/>
  </conditionalFormatting>
  <conditionalFormatting sqref="G6">
    <cfRule type="top10" dxfId="910" priority="22" rank="1"/>
  </conditionalFormatting>
  <conditionalFormatting sqref="H6">
    <cfRule type="top10" dxfId="909" priority="21" rank="1"/>
  </conditionalFormatting>
  <conditionalFormatting sqref="I6">
    <cfRule type="top10" dxfId="908" priority="19" rank="1"/>
  </conditionalFormatting>
  <conditionalFormatting sqref="J6">
    <cfRule type="top10" dxfId="907" priority="20" rank="1"/>
  </conditionalFormatting>
  <conditionalFormatting sqref="E6">
    <cfRule type="top10" dxfId="906" priority="24" rank="1"/>
  </conditionalFormatting>
  <conditionalFormatting sqref="F7">
    <cfRule type="top10" dxfId="905" priority="17" rank="1"/>
  </conditionalFormatting>
  <conditionalFormatting sqref="G7">
    <cfRule type="top10" dxfId="904" priority="16" rank="1"/>
  </conditionalFormatting>
  <conditionalFormatting sqref="H7">
    <cfRule type="top10" dxfId="903" priority="15" rank="1"/>
  </conditionalFormatting>
  <conditionalFormatting sqref="I7">
    <cfRule type="top10" dxfId="902" priority="13" rank="1"/>
  </conditionalFormatting>
  <conditionalFormatting sqref="J7">
    <cfRule type="top10" dxfId="901" priority="14" rank="1"/>
  </conditionalFormatting>
  <conditionalFormatting sqref="E7">
    <cfRule type="top10" dxfId="900" priority="18" rank="1"/>
  </conditionalFormatting>
  <conditionalFormatting sqref="F8">
    <cfRule type="top10" dxfId="899" priority="11" rank="1"/>
  </conditionalFormatting>
  <conditionalFormatting sqref="G8">
    <cfRule type="top10" dxfId="898" priority="10" rank="1"/>
  </conditionalFormatting>
  <conditionalFormatting sqref="H8">
    <cfRule type="top10" dxfId="897" priority="9" rank="1"/>
  </conditionalFormatting>
  <conditionalFormatting sqref="I8">
    <cfRule type="top10" dxfId="896" priority="7" rank="1"/>
  </conditionalFormatting>
  <conditionalFormatting sqref="J8">
    <cfRule type="top10" dxfId="895" priority="8" rank="1"/>
  </conditionalFormatting>
  <conditionalFormatting sqref="E8">
    <cfRule type="top10" dxfId="894" priority="12" rank="1"/>
  </conditionalFormatting>
  <conditionalFormatting sqref="F9">
    <cfRule type="top10" dxfId="893" priority="5" rank="1"/>
  </conditionalFormatting>
  <conditionalFormatting sqref="G9">
    <cfRule type="top10" dxfId="892" priority="4" rank="1"/>
  </conditionalFormatting>
  <conditionalFormatting sqref="H9">
    <cfRule type="top10" dxfId="891" priority="3" rank="1"/>
  </conditionalFormatting>
  <conditionalFormatting sqref="I9">
    <cfRule type="top10" dxfId="890" priority="1" rank="1"/>
  </conditionalFormatting>
  <conditionalFormatting sqref="J9">
    <cfRule type="top10" dxfId="889" priority="2" rank="1"/>
  </conditionalFormatting>
  <conditionalFormatting sqref="E9">
    <cfRule type="top10" dxfId="888" priority="6" rank="1"/>
  </conditionalFormatting>
  <hyperlinks>
    <hyperlink ref="Q1" location="'Texas  2020 Ranking'!A1" display="Back to Ranking" xr:uid="{B8BAB49D-0189-475A-B64D-7B8DA14778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CEAA2E-76E3-4AEE-B374-62AA22FFAB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4FAFA44-D6DE-4E4F-B9E7-B852FAE72CC4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8FBEE-03B5-47ED-AD5E-B366684A23B7}">
  <dimension ref="A1:Q2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73</v>
      </c>
      <c r="C2" s="18">
        <v>43907</v>
      </c>
      <c r="D2" s="19" t="s">
        <v>75</v>
      </c>
      <c r="E2" s="20">
        <v>195</v>
      </c>
      <c r="F2" s="20">
        <v>196</v>
      </c>
      <c r="G2" s="20">
        <v>196</v>
      </c>
      <c r="H2" s="20">
        <v>199</v>
      </c>
      <c r="I2" s="20"/>
      <c r="J2" s="20"/>
      <c r="K2" s="28">
        <v>4</v>
      </c>
      <c r="L2" s="28">
        <v>786</v>
      </c>
      <c r="M2" s="29">
        <v>196.5</v>
      </c>
      <c r="N2" s="30">
        <v>11</v>
      </c>
      <c r="O2" s="31">
        <v>207.5</v>
      </c>
    </row>
    <row r="3" spans="1:17" x14ac:dyDescent="0.25">
      <c r="A3" s="16" t="s">
        <v>60</v>
      </c>
      <c r="B3" s="17" t="s">
        <v>73</v>
      </c>
      <c r="C3" s="18">
        <v>43942</v>
      </c>
      <c r="D3" s="19" t="s">
        <v>85</v>
      </c>
      <c r="E3" s="20">
        <v>192</v>
      </c>
      <c r="F3" s="20">
        <v>197</v>
      </c>
      <c r="G3" s="20">
        <v>190</v>
      </c>
      <c r="H3" s="20">
        <v>196</v>
      </c>
      <c r="I3" s="20"/>
      <c r="J3" s="20"/>
      <c r="K3" s="28">
        <f t="shared" ref="K3" si="0">COUNT(E3:J3)</f>
        <v>4</v>
      </c>
      <c r="L3" s="28">
        <f t="shared" ref="L3" si="1">SUM(E3:J3)</f>
        <v>775</v>
      </c>
      <c r="M3" s="29">
        <f t="shared" ref="M3" si="2">IFERROR(L3/K3,0)</f>
        <v>193.75</v>
      </c>
      <c r="N3" s="30">
        <v>2</v>
      </c>
      <c r="O3" s="31">
        <f t="shared" ref="O3" si="3">SUM(M3+N3)</f>
        <v>195.75</v>
      </c>
    </row>
    <row r="4" spans="1:17" x14ac:dyDescent="0.25">
      <c r="A4" s="16" t="s">
        <v>60</v>
      </c>
      <c r="B4" s="17" t="s">
        <v>73</v>
      </c>
      <c r="C4" s="18">
        <v>43947</v>
      </c>
      <c r="D4" s="19" t="s">
        <v>86</v>
      </c>
      <c r="E4" s="20">
        <v>194</v>
      </c>
      <c r="F4" s="20">
        <v>190</v>
      </c>
      <c r="G4" s="20">
        <v>192</v>
      </c>
      <c r="H4" s="20">
        <v>195</v>
      </c>
      <c r="I4" s="20"/>
      <c r="J4" s="20"/>
      <c r="K4" s="28">
        <v>4</v>
      </c>
      <c r="L4" s="28">
        <v>771</v>
      </c>
      <c r="M4" s="29">
        <v>192.75</v>
      </c>
      <c r="N4" s="30">
        <v>3</v>
      </c>
      <c r="O4" s="31">
        <v>195.75</v>
      </c>
    </row>
    <row r="5" spans="1:17" x14ac:dyDescent="0.25">
      <c r="A5" s="16" t="s">
        <v>60</v>
      </c>
      <c r="B5" s="17" t="s">
        <v>73</v>
      </c>
      <c r="C5" s="18">
        <v>43970</v>
      </c>
      <c r="D5" s="19" t="s">
        <v>75</v>
      </c>
      <c r="E5" s="20">
        <v>194</v>
      </c>
      <c r="F5" s="20">
        <v>196</v>
      </c>
      <c r="G5" s="20">
        <v>194</v>
      </c>
      <c r="H5" s="20">
        <v>193</v>
      </c>
      <c r="I5" s="20"/>
      <c r="J5" s="20"/>
      <c r="K5" s="28">
        <v>4</v>
      </c>
      <c r="L5" s="28">
        <v>777</v>
      </c>
      <c r="M5" s="29">
        <v>194.25</v>
      </c>
      <c r="N5" s="30">
        <v>2</v>
      </c>
      <c r="O5" s="31">
        <v>196.25</v>
      </c>
    </row>
    <row r="6" spans="1:17" x14ac:dyDescent="0.25">
      <c r="A6" s="16" t="s">
        <v>60</v>
      </c>
      <c r="B6" s="17" t="s">
        <v>73</v>
      </c>
      <c r="C6" s="18">
        <v>43998</v>
      </c>
      <c r="D6" s="19" t="s">
        <v>75</v>
      </c>
      <c r="E6" s="20">
        <v>190</v>
      </c>
      <c r="F6" s="20">
        <v>194</v>
      </c>
      <c r="G6" s="20">
        <v>193</v>
      </c>
      <c r="H6" s="20">
        <v>187</v>
      </c>
      <c r="I6" s="20"/>
      <c r="J6" s="20"/>
      <c r="K6" s="28">
        <v>4</v>
      </c>
      <c r="L6" s="28">
        <v>764</v>
      </c>
      <c r="M6" s="29">
        <v>191</v>
      </c>
      <c r="N6" s="30">
        <v>3</v>
      </c>
      <c r="O6" s="31">
        <v>194</v>
      </c>
    </row>
    <row r="7" spans="1:17" x14ac:dyDescent="0.25">
      <c r="A7" s="16" t="s">
        <v>60</v>
      </c>
      <c r="B7" s="17" t="s">
        <v>73</v>
      </c>
      <c r="C7" s="18">
        <v>44009</v>
      </c>
      <c r="D7" s="19" t="s">
        <v>75</v>
      </c>
      <c r="E7" s="20">
        <v>192</v>
      </c>
      <c r="F7" s="20">
        <v>187</v>
      </c>
      <c r="G7" s="20">
        <v>191</v>
      </c>
      <c r="H7" s="20">
        <v>192</v>
      </c>
      <c r="I7" s="20"/>
      <c r="J7" s="20"/>
      <c r="K7" s="28">
        <v>4</v>
      </c>
      <c r="L7" s="28">
        <v>762</v>
      </c>
      <c r="M7" s="29">
        <v>190.5</v>
      </c>
      <c r="N7" s="30">
        <v>6</v>
      </c>
      <c r="O7" s="31">
        <v>196.5</v>
      </c>
    </row>
    <row r="8" spans="1:17" x14ac:dyDescent="0.25">
      <c r="A8" s="16" t="s">
        <v>60</v>
      </c>
      <c r="B8" s="17" t="s">
        <v>73</v>
      </c>
      <c r="C8" s="18">
        <v>44037</v>
      </c>
      <c r="D8" s="19" t="s">
        <v>75</v>
      </c>
      <c r="E8" s="20">
        <v>192</v>
      </c>
      <c r="F8" s="20">
        <v>192</v>
      </c>
      <c r="G8" s="20">
        <v>187</v>
      </c>
      <c r="H8" s="20">
        <v>194</v>
      </c>
      <c r="I8" s="20"/>
      <c r="J8" s="20"/>
      <c r="K8" s="28">
        <v>4</v>
      </c>
      <c r="L8" s="28">
        <v>765</v>
      </c>
      <c r="M8" s="29">
        <v>191.25</v>
      </c>
      <c r="N8" s="30">
        <v>2</v>
      </c>
      <c r="O8" s="31">
        <v>193.25</v>
      </c>
    </row>
    <row r="11" spans="1:17" x14ac:dyDescent="0.25">
      <c r="K11" s="8">
        <f>SUM(K2:K10)</f>
        <v>28</v>
      </c>
      <c r="L11" s="8">
        <f>SUM(L2:L10)</f>
        <v>5400</v>
      </c>
      <c r="M11" s="7">
        <f>SUM(L11/K11)</f>
        <v>192.85714285714286</v>
      </c>
      <c r="N11" s="8">
        <f>SUM(N2:N10)</f>
        <v>29</v>
      </c>
      <c r="O11" s="14">
        <f>SUM(M11+N11)</f>
        <v>221.85714285714286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16" t="s">
        <v>48</v>
      </c>
      <c r="B20" s="17" t="s">
        <v>73</v>
      </c>
      <c r="C20" s="18">
        <v>43975</v>
      </c>
      <c r="D20" s="19" t="s">
        <v>75</v>
      </c>
      <c r="E20" s="20">
        <v>193.001</v>
      </c>
      <c r="F20" s="20">
        <v>190</v>
      </c>
      <c r="G20" s="20">
        <v>186</v>
      </c>
      <c r="H20" s="20">
        <v>195.001</v>
      </c>
      <c r="I20" s="20"/>
      <c r="J20" s="20"/>
      <c r="K20" s="28">
        <v>4</v>
      </c>
      <c r="L20" s="28">
        <v>764.00199999999995</v>
      </c>
      <c r="M20" s="29">
        <v>191.00049999999999</v>
      </c>
      <c r="N20" s="30">
        <v>7</v>
      </c>
      <c r="O20" s="31">
        <v>198.00049999999999</v>
      </c>
    </row>
    <row r="21" spans="1:15" x14ac:dyDescent="0.25">
      <c r="A21" s="16" t="s">
        <v>48</v>
      </c>
      <c r="B21" s="17" t="s">
        <v>73</v>
      </c>
      <c r="C21" s="18">
        <v>44089</v>
      </c>
      <c r="D21" s="19" t="s">
        <v>75</v>
      </c>
      <c r="E21" s="20">
        <v>196</v>
      </c>
      <c r="F21" s="20">
        <v>195</v>
      </c>
      <c r="G21" s="20">
        <v>200</v>
      </c>
      <c r="H21" s="20">
        <v>196</v>
      </c>
      <c r="I21" s="20"/>
      <c r="J21" s="20"/>
      <c r="K21" s="28">
        <v>4</v>
      </c>
      <c r="L21" s="28">
        <v>787</v>
      </c>
      <c r="M21" s="29">
        <v>196.75</v>
      </c>
      <c r="N21" s="30">
        <v>11</v>
      </c>
      <c r="O21" s="31">
        <v>207.75</v>
      </c>
    </row>
    <row r="22" spans="1:15" x14ac:dyDescent="0.25">
      <c r="A22" s="33" t="s">
        <v>48</v>
      </c>
      <c r="B22" s="34" t="s">
        <v>73</v>
      </c>
      <c r="C22" s="35">
        <v>44093</v>
      </c>
      <c r="D22" s="36" t="s">
        <v>75</v>
      </c>
      <c r="E22" s="37">
        <v>195</v>
      </c>
      <c r="F22" s="37">
        <v>197</v>
      </c>
      <c r="G22" s="37">
        <v>197</v>
      </c>
      <c r="H22" s="37">
        <v>192</v>
      </c>
      <c r="I22" s="37"/>
      <c r="J22" s="37"/>
      <c r="K22" s="38">
        <v>4</v>
      </c>
      <c r="L22" s="38">
        <v>781</v>
      </c>
      <c r="M22" s="39">
        <v>195.25</v>
      </c>
      <c r="N22" s="40">
        <v>11</v>
      </c>
      <c r="O22" s="41">
        <v>206.25</v>
      </c>
    </row>
    <row r="25" spans="1:15" x14ac:dyDescent="0.25">
      <c r="K25" s="8">
        <f>SUM(K20:K24)</f>
        <v>12</v>
      </c>
      <c r="L25" s="8">
        <f>SUM(L20:L24)</f>
        <v>2332.002</v>
      </c>
      <c r="M25" s="7">
        <f>SUM(L25/K25)</f>
        <v>194.33349999999999</v>
      </c>
      <c r="N25" s="8">
        <f>SUM(N20:N24)</f>
        <v>29</v>
      </c>
      <c r="O25" s="14">
        <f>SUM(M25+N25)</f>
        <v>223.33349999999999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19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4:C4 I4:J4" name="Range1_2_1"/>
    <protectedRange algorithmName="SHA-512" hashValue="ON39YdpmFHfN9f47KpiRvqrKx0V9+erV1CNkpWzYhW/Qyc6aT8rEyCrvauWSYGZK2ia3o7vd3akF07acHAFpOA==" saltValue="yVW9XmDwTqEnmpSGai0KYg==" spinCount="100000" sqref="I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E20:J20 B20:C20" name="Range1_4_7_1"/>
    <protectedRange algorithmName="SHA-512" hashValue="ON39YdpmFHfN9f47KpiRvqrKx0V9+erV1CNkpWzYhW/Qyc6aT8rEyCrvauWSYGZK2ia3o7vd3akF07acHAFpOA==" saltValue="yVW9XmDwTqEnmpSGai0KYg==" spinCount="100000" sqref="D20" name="Range1_1_2_5_1"/>
    <protectedRange algorithmName="SHA-512" hashValue="ON39YdpmFHfN9f47KpiRvqrKx0V9+erV1CNkpWzYhW/Qyc6aT8rEyCrvauWSYGZK2ia3o7vd3akF07acHAFpOA==" saltValue="yVW9XmDwTqEnmpSGai0KYg==" spinCount="100000" sqref="I6:J6 B6:C6" name="Range1_4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C7" name="Range1_6_6"/>
    <protectedRange algorithmName="SHA-512" hashValue="ON39YdpmFHfN9f47KpiRvqrKx0V9+erV1CNkpWzYhW/Qyc6aT8rEyCrvauWSYGZK2ia3o7vd3akF07acHAFpOA==" saltValue="yVW9XmDwTqEnmpSGai0KYg==" spinCount="100000" sqref="D7" name="Range1_1_4_3"/>
    <protectedRange algorithmName="SHA-512" hashValue="ON39YdpmFHfN9f47KpiRvqrKx0V9+erV1CNkpWzYhW/Qyc6aT8rEyCrvauWSYGZK2ia3o7vd3akF07acHAFpOA==" saltValue="yVW9XmDwTqEnmpSGai0KYg==" spinCount="100000" sqref="E7:H7" name="Range1_3_1_4"/>
    <protectedRange algorithmName="SHA-512" hashValue="ON39YdpmFHfN9f47KpiRvqrKx0V9+erV1CNkpWzYhW/Qyc6aT8rEyCrvauWSYGZK2ia3o7vd3akF07acHAFpOA==" saltValue="yVW9XmDwTqEnmpSGai0KYg==" spinCount="100000" sqref="I8:J8 B8:C8" name="Range1_11"/>
    <protectedRange algorithmName="SHA-512" hashValue="ON39YdpmFHfN9f47KpiRvqrKx0V9+erV1CNkpWzYhW/Qyc6aT8rEyCrvauWSYGZK2ia3o7vd3akF07acHAFpOA==" saltValue="yVW9XmDwTqEnmpSGai0KYg==" spinCount="100000" sqref="D8" name="Range1_1_11"/>
    <protectedRange algorithmName="SHA-512" hashValue="ON39YdpmFHfN9f47KpiRvqrKx0V9+erV1CNkpWzYhW/Qyc6aT8rEyCrvauWSYGZK2ia3o7vd3akF07acHAFpOA==" saltValue="yVW9XmDwTqEnmpSGai0KYg==" spinCount="100000" sqref="E8:H8" name="Range1_3_5"/>
    <protectedRange algorithmName="SHA-512" hashValue="ON39YdpmFHfN9f47KpiRvqrKx0V9+erV1CNkpWzYhW/Qyc6aT8rEyCrvauWSYGZK2ia3o7vd3akF07acHAFpOA==" saltValue="yVW9XmDwTqEnmpSGai0KYg==" spinCount="100000" sqref="E21:J21 B21:C21" name="Range1_4_1"/>
    <protectedRange algorithmName="SHA-512" hashValue="ON39YdpmFHfN9f47KpiRvqrKx0V9+erV1CNkpWzYhW/Qyc6aT8rEyCrvauWSYGZK2ia3o7vd3akF07acHAFpOA==" saltValue="yVW9XmDwTqEnmpSGai0KYg==" spinCount="100000" sqref="D21" name="Range1_1_2_1"/>
    <protectedRange algorithmName="SHA-512" hashValue="ON39YdpmFHfN9f47KpiRvqrKx0V9+erV1CNkpWzYhW/Qyc6aT8rEyCrvauWSYGZK2ia3o7vd3akF07acHAFpOA==" saltValue="yVW9XmDwTqEnmpSGai0KYg==" spinCount="100000" sqref="E22:J22 B22:C22" name="Range1_4_5"/>
    <protectedRange algorithmName="SHA-512" hashValue="ON39YdpmFHfN9f47KpiRvqrKx0V9+erV1CNkpWzYhW/Qyc6aT8rEyCrvauWSYGZK2ia3o7vd3akF07acHAFpOA==" saltValue="yVW9XmDwTqEnmpSGai0KYg==" spinCount="100000" sqref="D22" name="Range1_1_2_5"/>
  </protectedRanges>
  <conditionalFormatting sqref="F2">
    <cfRule type="top10" dxfId="887" priority="95" rank="1"/>
  </conditionalFormatting>
  <conditionalFormatting sqref="G2">
    <cfRule type="top10" dxfId="886" priority="94" rank="1"/>
  </conditionalFormatting>
  <conditionalFormatting sqref="H2">
    <cfRule type="top10" dxfId="885" priority="93" rank="1"/>
  </conditionalFormatting>
  <conditionalFormatting sqref="I2">
    <cfRule type="top10" dxfId="884" priority="91" rank="1"/>
  </conditionalFormatting>
  <conditionalFormatting sqref="J2">
    <cfRule type="top10" dxfId="883" priority="92" rank="1"/>
  </conditionalFormatting>
  <conditionalFormatting sqref="E2">
    <cfRule type="top10" dxfId="882" priority="96" rank="1"/>
  </conditionalFormatting>
  <conditionalFormatting sqref="F3">
    <cfRule type="top10" dxfId="881" priority="85" rank="1"/>
  </conditionalFormatting>
  <conditionalFormatting sqref="G3">
    <cfRule type="top10" dxfId="880" priority="86" rank="1"/>
  </conditionalFormatting>
  <conditionalFormatting sqref="H3">
    <cfRule type="top10" dxfId="879" priority="87" rank="1"/>
  </conditionalFormatting>
  <conditionalFormatting sqref="I3">
    <cfRule type="top10" dxfId="878" priority="88" rank="1"/>
  </conditionalFormatting>
  <conditionalFormatting sqref="J3">
    <cfRule type="top10" dxfId="877" priority="89" rank="1"/>
  </conditionalFormatting>
  <conditionalFormatting sqref="E3">
    <cfRule type="top10" dxfId="876" priority="90" rank="1"/>
  </conditionalFormatting>
  <conditionalFormatting sqref="F4">
    <cfRule type="top10" dxfId="875" priority="79" rank="1"/>
  </conditionalFormatting>
  <conditionalFormatting sqref="G4">
    <cfRule type="top10" dxfId="874" priority="80" rank="1"/>
  </conditionalFormatting>
  <conditionalFormatting sqref="H4">
    <cfRule type="top10" dxfId="873" priority="81" rank="1"/>
  </conditionalFormatting>
  <conditionalFormatting sqref="I4">
    <cfRule type="top10" dxfId="872" priority="82" rank="1"/>
  </conditionalFormatting>
  <conditionalFormatting sqref="J4">
    <cfRule type="top10" dxfId="871" priority="83" rank="1"/>
  </conditionalFormatting>
  <conditionalFormatting sqref="E4">
    <cfRule type="top10" dxfId="870" priority="84" rank="1"/>
  </conditionalFormatting>
  <conditionalFormatting sqref="F5">
    <cfRule type="top10" dxfId="869" priority="77" rank="1"/>
  </conditionalFormatting>
  <conditionalFormatting sqref="G5">
    <cfRule type="top10" dxfId="868" priority="76" rank="1"/>
  </conditionalFormatting>
  <conditionalFormatting sqref="H5">
    <cfRule type="top10" dxfId="867" priority="75" rank="1"/>
  </conditionalFormatting>
  <conditionalFormatting sqref="I5">
    <cfRule type="top10" dxfId="866" priority="73" rank="1"/>
  </conditionalFormatting>
  <conditionalFormatting sqref="J5">
    <cfRule type="top10" dxfId="865" priority="74" rank="1"/>
  </conditionalFormatting>
  <conditionalFormatting sqref="E5">
    <cfRule type="top10" dxfId="864" priority="78" rank="1"/>
  </conditionalFormatting>
  <conditionalFormatting sqref="E20">
    <cfRule type="top10" dxfId="863" priority="48" rank="1"/>
  </conditionalFormatting>
  <conditionalFormatting sqref="F20">
    <cfRule type="top10" dxfId="862" priority="47" rank="1"/>
  </conditionalFormatting>
  <conditionalFormatting sqref="G20">
    <cfRule type="top10" dxfId="861" priority="46" rank="1"/>
  </conditionalFormatting>
  <conditionalFormatting sqref="H20">
    <cfRule type="top10" dxfId="860" priority="45" rank="1"/>
  </conditionalFormatting>
  <conditionalFormatting sqref="I20">
    <cfRule type="top10" dxfId="859" priority="44" rank="1"/>
  </conditionalFormatting>
  <conditionalFormatting sqref="J20">
    <cfRule type="top10" dxfId="858" priority="43" rank="1"/>
  </conditionalFormatting>
  <conditionalFormatting sqref="F6">
    <cfRule type="top10" dxfId="857" priority="41" rank="1"/>
  </conditionalFormatting>
  <conditionalFormatting sqref="G6">
    <cfRule type="top10" dxfId="856" priority="40" rank="1"/>
  </conditionalFormatting>
  <conditionalFormatting sqref="H6">
    <cfRule type="top10" dxfId="855" priority="39" rank="1"/>
  </conditionalFormatting>
  <conditionalFormatting sqref="I6">
    <cfRule type="top10" dxfId="854" priority="37" rank="1"/>
  </conditionalFormatting>
  <conditionalFormatting sqref="J6">
    <cfRule type="top10" dxfId="853" priority="38" rank="1"/>
  </conditionalFormatting>
  <conditionalFormatting sqref="E6">
    <cfRule type="top10" dxfId="852" priority="42" rank="1"/>
  </conditionalFormatting>
  <conditionalFormatting sqref="F7">
    <cfRule type="top10" dxfId="851" priority="35" rank="1"/>
  </conditionalFormatting>
  <conditionalFormatting sqref="G7">
    <cfRule type="top10" dxfId="850" priority="34" rank="1"/>
  </conditionalFormatting>
  <conditionalFormatting sqref="H7">
    <cfRule type="top10" dxfId="849" priority="33" rank="1"/>
  </conditionalFormatting>
  <conditionalFormatting sqref="I7">
    <cfRule type="top10" dxfId="848" priority="31" rank="1"/>
  </conditionalFormatting>
  <conditionalFormatting sqref="J7">
    <cfRule type="top10" dxfId="847" priority="32" rank="1"/>
  </conditionalFormatting>
  <conditionalFormatting sqref="E7">
    <cfRule type="top10" dxfId="846" priority="36" rank="1"/>
  </conditionalFormatting>
  <conditionalFormatting sqref="F8">
    <cfRule type="top10" dxfId="845" priority="29" rank="1"/>
  </conditionalFormatting>
  <conditionalFormatting sqref="G8">
    <cfRule type="top10" dxfId="844" priority="28" rank="1"/>
  </conditionalFormatting>
  <conditionalFormatting sqref="H8">
    <cfRule type="top10" dxfId="843" priority="27" rank="1"/>
  </conditionalFormatting>
  <conditionalFormatting sqref="I8">
    <cfRule type="top10" dxfId="842" priority="25" rank="1"/>
  </conditionalFormatting>
  <conditionalFormatting sqref="J8">
    <cfRule type="top10" dxfId="841" priority="26" rank="1"/>
  </conditionalFormatting>
  <conditionalFormatting sqref="E8">
    <cfRule type="top10" dxfId="840" priority="30" rank="1"/>
  </conditionalFormatting>
  <conditionalFormatting sqref="E21">
    <cfRule type="top10" dxfId="839" priority="24" rank="1"/>
  </conditionalFormatting>
  <conditionalFormatting sqref="F21">
    <cfRule type="top10" dxfId="838" priority="23" rank="1"/>
  </conditionalFormatting>
  <conditionalFormatting sqref="G21">
    <cfRule type="top10" dxfId="837" priority="22" rank="1"/>
  </conditionalFormatting>
  <conditionalFormatting sqref="H21">
    <cfRule type="top10" dxfId="836" priority="21" rank="1"/>
  </conditionalFormatting>
  <conditionalFormatting sqref="I21">
    <cfRule type="top10" dxfId="835" priority="20" rank="1"/>
  </conditionalFormatting>
  <conditionalFormatting sqref="J21">
    <cfRule type="top10" dxfId="834" priority="19" rank="1"/>
  </conditionalFormatting>
  <conditionalFormatting sqref="E22">
    <cfRule type="top10" dxfId="833" priority="12" rank="1"/>
  </conditionalFormatting>
  <conditionalFormatting sqref="F22">
    <cfRule type="top10" dxfId="832" priority="11" rank="1"/>
  </conditionalFormatting>
  <conditionalFormatting sqref="G22">
    <cfRule type="top10" dxfId="831" priority="10" rank="1"/>
  </conditionalFormatting>
  <conditionalFormatting sqref="H22">
    <cfRule type="top10" dxfId="830" priority="9" rank="1"/>
  </conditionalFormatting>
  <conditionalFormatting sqref="I22">
    <cfRule type="top10" dxfId="829" priority="8" rank="1"/>
  </conditionalFormatting>
  <conditionalFormatting sqref="J22">
    <cfRule type="top10" dxfId="828" priority="7" rank="1"/>
  </conditionalFormatting>
  <hyperlinks>
    <hyperlink ref="Q1" location="'Texas  2020 Ranking'!A1" display="Back to Ranking" xr:uid="{9DB8C435-5D9E-4B1E-954F-1714B144D33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77CA7CE-501E-40FC-92D1-DEB216901C52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  <x14:dataValidation type="list" allowBlank="1" showInputMessage="1" showErrorMessage="1" xr:uid="{4179975D-41BA-4810-BD90-BB1FB37D8A5D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sheetPr codeName="Sheet17"/>
  <dimension ref="A1:Q5"/>
  <sheetViews>
    <sheetView workbookViewId="0">
      <selection activeCell="M5" sqref="M5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17</v>
      </c>
      <c r="B2" s="17" t="s">
        <v>33</v>
      </c>
      <c r="C2" s="18">
        <v>43855</v>
      </c>
      <c r="D2" s="19" t="s">
        <v>28</v>
      </c>
      <c r="E2" s="20">
        <v>180</v>
      </c>
      <c r="F2" s="20">
        <v>178</v>
      </c>
      <c r="G2" s="20">
        <v>181</v>
      </c>
      <c r="H2" s="20">
        <v>181</v>
      </c>
      <c r="I2" s="20"/>
      <c r="J2" s="20"/>
      <c r="K2" s="21">
        <v>4</v>
      </c>
      <c r="L2" s="21">
        <v>720</v>
      </c>
      <c r="M2" s="22">
        <v>180</v>
      </c>
      <c r="N2" s="23">
        <v>9</v>
      </c>
      <c r="O2" s="24">
        <v>189</v>
      </c>
    </row>
    <row r="5" spans="1:17" x14ac:dyDescent="0.25">
      <c r="K5" s="8">
        <f>SUM(K2:K4)</f>
        <v>4</v>
      </c>
      <c r="L5" s="8">
        <f>SUM(L2:L4)</f>
        <v>720</v>
      </c>
      <c r="M5" s="14">
        <f>SUM(L5/K5)</f>
        <v>180</v>
      </c>
      <c r="N5" s="8">
        <f>SUM(N2:N4)</f>
        <v>9</v>
      </c>
      <c r="O5" s="14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1781" priority="5" rank="1"/>
  </conditionalFormatting>
  <conditionalFormatting sqref="G2">
    <cfRule type="top10" dxfId="1780" priority="4" rank="1"/>
  </conditionalFormatting>
  <conditionalFormatting sqref="H2">
    <cfRule type="top10" dxfId="1779" priority="3" rank="1"/>
  </conditionalFormatting>
  <conditionalFormatting sqref="E2">
    <cfRule type="top10" dxfId="1778" priority="6" rank="1"/>
  </conditionalFormatting>
  <conditionalFormatting sqref="J2">
    <cfRule type="top10" dxfId="1777" priority="1" rank="1"/>
  </conditionalFormatting>
  <conditionalFormatting sqref="I2">
    <cfRule type="top10" dxfId="1776" priority="2" rank="1"/>
  </conditionalFormatting>
  <hyperlinks>
    <hyperlink ref="Q1" location="'Texas  2020 Ranking'!A1" display="Back to Ranking" xr:uid="{4FC0B8AA-1572-4810-96DF-D1C88B4E6B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ABAB207-2814-483B-90DD-B46F223ACF7F}">
          <x14:formula1>
            <xm:f>'C:\Users\abra2\Desktop\ABRA 2020\Texas\[ABRA TX Scoring Program TEST1 1-20-20-LISA (1).xlsm]DATA SHEET'!#REF!</xm:f>
          </x14:formula1>
          <xm:sqref>D2 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sheetPr codeName="Sheet20"/>
  <dimension ref="A1:Q22"/>
  <sheetViews>
    <sheetView workbookViewId="0">
      <selection activeCell="D12" sqref="D1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ht="26.25" x14ac:dyDescent="0.25">
      <c r="A2" s="16" t="s">
        <v>16</v>
      </c>
      <c r="B2" s="17" t="s">
        <v>31</v>
      </c>
      <c r="C2" s="18">
        <v>43855</v>
      </c>
      <c r="D2" s="19" t="s">
        <v>28</v>
      </c>
      <c r="E2" s="20">
        <v>186</v>
      </c>
      <c r="F2" s="20">
        <v>179</v>
      </c>
      <c r="G2" s="20">
        <v>192</v>
      </c>
      <c r="H2" s="20">
        <v>185</v>
      </c>
      <c r="I2" s="20"/>
      <c r="J2" s="20"/>
      <c r="K2" s="21">
        <v>4</v>
      </c>
      <c r="L2" s="21">
        <v>742</v>
      </c>
      <c r="M2" s="22">
        <v>185.5</v>
      </c>
      <c r="N2" s="23">
        <v>2</v>
      </c>
      <c r="O2" s="24">
        <v>187.5</v>
      </c>
    </row>
    <row r="3" spans="1:17" x14ac:dyDescent="0.25">
      <c r="A3" s="16" t="s">
        <v>60</v>
      </c>
      <c r="B3" s="17" t="s">
        <v>63</v>
      </c>
      <c r="C3" s="18">
        <v>43883</v>
      </c>
      <c r="D3" s="19" t="s">
        <v>28</v>
      </c>
      <c r="E3" s="20">
        <v>194</v>
      </c>
      <c r="F3" s="20">
        <v>189</v>
      </c>
      <c r="G3" s="20">
        <v>190</v>
      </c>
      <c r="H3" s="20">
        <v>189</v>
      </c>
      <c r="I3" s="20"/>
      <c r="J3" s="20"/>
      <c r="K3" s="28">
        <v>4</v>
      </c>
      <c r="L3" s="28">
        <v>762</v>
      </c>
      <c r="M3" s="29">
        <v>190.5</v>
      </c>
      <c r="N3" s="30">
        <v>2</v>
      </c>
      <c r="O3" s="31">
        <v>192.5</v>
      </c>
    </row>
    <row r="4" spans="1:17" x14ac:dyDescent="0.25">
      <c r="A4" s="16" t="s">
        <v>60</v>
      </c>
      <c r="B4" s="17" t="s">
        <v>63</v>
      </c>
      <c r="C4" s="18">
        <v>43988</v>
      </c>
      <c r="D4" s="19" t="s">
        <v>28</v>
      </c>
      <c r="E4" s="20">
        <v>189</v>
      </c>
      <c r="F4" s="20">
        <v>186</v>
      </c>
      <c r="G4" s="20">
        <v>187</v>
      </c>
      <c r="H4" s="20">
        <v>190</v>
      </c>
      <c r="I4" s="20"/>
      <c r="J4" s="20"/>
      <c r="K4" s="28">
        <v>4</v>
      </c>
      <c r="L4" s="28">
        <v>752</v>
      </c>
      <c r="M4" s="29">
        <v>188</v>
      </c>
      <c r="N4" s="30">
        <v>6</v>
      </c>
      <c r="O4" s="31">
        <v>194</v>
      </c>
    </row>
    <row r="5" spans="1:17" x14ac:dyDescent="0.25">
      <c r="A5" s="16" t="s">
        <v>60</v>
      </c>
      <c r="B5" s="17" t="s">
        <v>63</v>
      </c>
      <c r="C5" s="18">
        <v>44030</v>
      </c>
      <c r="D5" s="19" t="s">
        <v>28</v>
      </c>
      <c r="E5" s="20">
        <v>187</v>
      </c>
      <c r="F5" s="20">
        <v>189</v>
      </c>
      <c r="G5" s="20">
        <v>181</v>
      </c>
      <c r="H5" s="20">
        <v>180</v>
      </c>
      <c r="I5" s="20"/>
      <c r="J5" s="20"/>
      <c r="K5" s="28">
        <v>4</v>
      </c>
      <c r="L5" s="28">
        <v>737</v>
      </c>
      <c r="M5" s="29">
        <v>184.25</v>
      </c>
      <c r="N5" s="30">
        <v>5</v>
      </c>
      <c r="O5" s="31">
        <v>189.25</v>
      </c>
    </row>
    <row r="8" spans="1:17" x14ac:dyDescent="0.25">
      <c r="K8" s="8">
        <f>SUM(K2:K7)</f>
        <v>16</v>
      </c>
      <c r="L8" s="8">
        <f>SUM(L2:L7)</f>
        <v>2993</v>
      </c>
      <c r="M8" s="7">
        <f>SUM(L8/K8)</f>
        <v>187.0625</v>
      </c>
      <c r="N8" s="8">
        <f>SUM(N2:N7)</f>
        <v>15</v>
      </c>
      <c r="O8" s="8">
        <f>SUM(M8+N8)</f>
        <v>202.0625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16" t="s">
        <v>48</v>
      </c>
      <c r="B19" s="17" t="s">
        <v>63</v>
      </c>
      <c r="C19" s="18">
        <v>43988</v>
      </c>
      <c r="D19" s="19" t="s">
        <v>28</v>
      </c>
      <c r="E19" s="20">
        <v>181</v>
      </c>
      <c r="F19" s="20">
        <v>182</v>
      </c>
      <c r="G19" s="20">
        <v>183</v>
      </c>
      <c r="H19" s="20">
        <v>189</v>
      </c>
      <c r="I19" s="20"/>
      <c r="J19" s="20"/>
      <c r="K19" s="28">
        <v>4</v>
      </c>
      <c r="L19" s="28">
        <v>735</v>
      </c>
      <c r="M19" s="29">
        <v>183.75</v>
      </c>
      <c r="N19" s="30">
        <v>11</v>
      </c>
      <c r="O19" s="31">
        <v>194.75</v>
      </c>
    </row>
    <row r="22" spans="1:15" x14ac:dyDescent="0.25">
      <c r="K22" s="8">
        <f>SUM(K19:K21)</f>
        <v>4</v>
      </c>
      <c r="L22" s="8">
        <f>SUM(L19:L21)</f>
        <v>735</v>
      </c>
      <c r="M22" s="7">
        <f>SUM(L22/K22)</f>
        <v>183.75</v>
      </c>
      <c r="N22" s="8">
        <f>SUM(N19:N21)</f>
        <v>11</v>
      </c>
      <c r="O22" s="8">
        <f>SUM(M22+N22)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:D3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E19:J19 B19:C19" name="Range1_10_1"/>
    <protectedRange algorithmName="SHA-512" hashValue="ON39YdpmFHfN9f47KpiRvqrKx0V9+erV1CNkpWzYhW/Qyc6aT8rEyCrvauWSYGZK2ia3o7vd3akF07acHAFpOA==" saltValue="yVW9XmDwTqEnmpSGai0KYg==" spinCount="100000" sqref="D19" name="Range1_1_13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3"/>
  </protectedRanges>
  <conditionalFormatting sqref="F2">
    <cfRule type="top10" dxfId="827" priority="47" rank="1"/>
  </conditionalFormatting>
  <conditionalFormatting sqref="G2">
    <cfRule type="top10" dxfId="826" priority="46" rank="1"/>
  </conditionalFormatting>
  <conditionalFormatting sqref="H2">
    <cfRule type="top10" dxfId="825" priority="45" rank="1"/>
  </conditionalFormatting>
  <conditionalFormatting sqref="E2">
    <cfRule type="top10" dxfId="824" priority="48" rank="1"/>
  </conditionalFormatting>
  <conditionalFormatting sqref="I2">
    <cfRule type="top10" dxfId="823" priority="43" rank="1"/>
  </conditionalFormatting>
  <conditionalFormatting sqref="J2">
    <cfRule type="top10" dxfId="822" priority="44" rank="1"/>
  </conditionalFormatting>
  <conditionalFormatting sqref="F3">
    <cfRule type="top10" dxfId="821" priority="37" rank="1"/>
  </conditionalFormatting>
  <conditionalFormatting sqref="G3">
    <cfRule type="top10" dxfId="820" priority="38" rank="1"/>
  </conditionalFormatting>
  <conditionalFormatting sqref="H3">
    <cfRule type="top10" dxfId="819" priority="39" rank="1"/>
  </conditionalFormatting>
  <conditionalFormatting sqref="I3">
    <cfRule type="top10" dxfId="818" priority="40" rank="1"/>
  </conditionalFormatting>
  <conditionalFormatting sqref="J3">
    <cfRule type="top10" dxfId="817" priority="41" rank="1"/>
  </conditionalFormatting>
  <conditionalFormatting sqref="E3">
    <cfRule type="top10" dxfId="816" priority="42" rank="1"/>
  </conditionalFormatting>
  <conditionalFormatting sqref="F4">
    <cfRule type="top10" dxfId="815" priority="35" rank="1"/>
  </conditionalFormatting>
  <conditionalFormatting sqref="G4">
    <cfRule type="top10" dxfId="814" priority="34" rank="1"/>
  </conditionalFormatting>
  <conditionalFormatting sqref="H4">
    <cfRule type="top10" dxfId="813" priority="33" rank="1"/>
  </conditionalFormatting>
  <conditionalFormatting sqref="I4">
    <cfRule type="top10" dxfId="812" priority="31" rank="1"/>
  </conditionalFormatting>
  <conditionalFormatting sqref="J4">
    <cfRule type="top10" dxfId="811" priority="32" rank="1"/>
  </conditionalFormatting>
  <conditionalFormatting sqref="E4">
    <cfRule type="top10" dxfId="810" priority="36" rank="1"/>
  </conditionalFormatting>
  <conditionalFormatting sqref="E19">
    <cfRule type="top10" dxfId="809" priority="12" rank="1"/>
  </conditionalFormatting>
  <conditionalFormatting sqref="F19">
    <cfRule type="top10" dxfId="808" priority="11" rank="1"/>
  </conditionalFormatting>
  <conditionalFormatting sqref="G19">
    <cfRule type="top10" dxfId="807" priority="10" rank="1"/>
  </conditionalFormatting>
  <conditionalFormatting sqref="H19">
    <cfRule type="top10" dxfId="806" priority="9" rank="1"/>
  </conditionalFormatting>
  <conditionalFormatting sqref="I19">
    <cfRule type="top10" dxfId="805" priority="8" rank="1"/>
  </conditionalFormatting>
  <conditionalFormatting sqref="J19">
    <cfRule type="top10" dxfId="804" priority="7" rank="1"/>
  </conditionalFormatting>
  <conditionalFormatting sqref="F5">
    <cfRule type="top10" dxfId="803" priority="5" rank="1"/>
  </conditionalFormatting>
  <conditionalFormatting sqref="G5">
    <cfRule type="top10" dxfId="802" priority="4" rank="1"/>
  </conditionalFormatting>
  <conditionalFormatting sqref="H5">
    <cfRule type="top10" dxfId="801" priority="3" rank="1"/>
  </conditionalFormatting>
  <conditionalFormatting sqref="I5">
    <cfRule type="top10" dxfId="800" priority="1" rank="1"/>
  </conditionalFormatting>
  <conditionalFormatting sqref="J5">
    <cfRule type="top10" dxfId="799" priority="2" rank="1"/>
  </conditionalFormatting>
  <conditionalFormatting sqref="E5">
    <cfRule type="top10" dxfId="798" priority="6" rank="1"/>
  </conditionalFormatting>
  <hyperlinks>
    <hyperlink ref="Q1" location="'Texas  2020 Ranking'!A1" display="Back to Ranking" xr:uid="{EBE64BCE-EE05-47A6-82E4-C29F03A7E6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  <x14:dataValidation type="list" allowBlank="1" showInputMessage="1" showErrorMessage="1" xr:uid="{490B6B74-7625-41E9-BCAE-FE8151419F01}">
          <x14:formula1>
            <xm:f>'C:\Users\abra2\Desktop\ABRA 2020\Texas\[ABRA TX Scoring Program TEST1 1-20-20-LISA (1).xlsm]DATA SHEET'!#REF!</xm:f>
          </x14:formula1>
          <xm:sqref>B2 D2:D3</xm:sqref>
        </x14:dataValidation>
        <x14:dataValidation type="list" allowBlank="1" showInputMessage="1" showErrorMessage="1" xr:uid="{CD514677-C2DD-4319-A8FD-279381C98F5F}">
          <x14:formula1>
            <xm:f>'C:\Users\abra2\AppData\Local\Packages\Microsoft.MicrosoftEdge_8wekyb3d8bbwe\TempState\Downloads\[ABRA Edinburg Tx  2-22-2020 (1).xlsm]DATA'!#REF!</xm:f>
          </x14:formula1>
          <xm:sqref>B3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EEFEE-DEA6-4B58-AEFD-4702787CFF49}">
  <dimension ref="A1:Q7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99</v>
      </c>
      <c r="C2" s="18">
        <v>43995</v>
      </c>
      <c r="D2" s="19" t="s">
        <v>54</v>
      </c>
      <c r="E2" s="20">
        <v>176</v>
      </c>
      <c r="F2" s="20">
        <v>184</v>
      </c>
      <c r="G2" s="20">
        <v>183</v>
      </c>
      <c r="H2" s="20">
        <v>184</v>
      </c>
      <c r="I2" s="20"/>
      <c r="J2" s="20"/>
      <c r="K2" s="28">
        <v>4</v>
      </c>
      <c r="L2" s="28">
        <v>727</v>
      </c>
      <c r="M2" s="29">
        <v>181.75</v>
      </c>
      <c r="N2" s="30">
        <v>4</v>
      </c>
      <c r="O2" s="31">
        <v>185.75</v>
      </c>
    </row>
    <row r="3" spans="1:17" x14ac:dyDescent="0.25">
      <c r="A3" s="16" t="s">
        <v>60</v>
      </c>
      <c r="B3" s="17" t="s">
        <v>99</v>
      </c>
      <c r="C3" s="18">
        <v>44009</v>
      </c>
      <c r="D3" s="19" t="s">
        <v>54</v>
      </c>
      <c r="E3" s="20">
        <v>187</v>
      </c>
      <c r="F3" s="20">
        <v>183</v>
      </c>
      <c r="G3" s="20">
        <v>182</v>
      </c>
      <c r="H3" s="20">
        <v>185.001</v>
      </c>
      <c r="I3" s="20"/>
      <c r="J3" s="20"/>
      <c r="K3" s="28">
        <v>4</v>
      </c>
      <c r="L3" s="28">
        <v>737.00099999999998</v>
      </c>
      <c r="M3" s="29">
        <v>184.25024999999999</v>
      </c>
      <c r="N3" s="30">
        <v>6</v>
      </c>
      <c r="O3" s="31">
        <v>190.25024999999999</v>
      </c>
    </row>
    <row r="4" spans="1:17" x14ac:dyDescent="0.25">
      <c r="A4" s="16" t="s">
        <v>60</v>
      </c>
      <c r="B4" s="17" t="s">
        <v>99</v>
      </c>
      <c r="C4" s="18">
        <v>44023</v>
      </c>
      <c r="D4" s="19" t="s">
        <v>54</v>
      </c>
      <c r="E4" s="20">
        <v>185.001</v>
      </c>
      <c r="F4" s="20">
        <v>181.001</v>
      </c>
      <c r="G4" s="20">
        <v>185</v>
      </c>
      <c r="H4" s="20">
        <v>188</v>
      </c>
      <c r="I4" s="20"/>
      <c r="J4" s="20"/>
      <c r="K4" s="28">
        <v>4</v>
      </c>
      <c r="L4" s="28">
        <v>739.00199999999995</v>
      </c>
      <c r="M4" s="29">
        <v>184.75049999999999</v>
      </c>
      <c r="N4" s="30">
        <v>3</v>
      </c>
      <c r="O4" s="31">
        <v>187.75049999999999</v>
      </c>
    </row>
    <row r="7" spans="1:17" x14ac:dyDescent="0.25">
      <c r="K7" s="8">
        <f>SUM(K2:K6)</f>
        <v>12</v>
      </c>
      <c r="L7" s="8">
        <f>SUM(L2:L6)</f>
        <v>2203.0029999999997</v>
      </c>
      <c r="M7" s="7">
        <f>SUM(L7/K7)</f>
        <v>183.58358333333331</v>
      </c>
      <c r="N7" s="8">
        <f>SUM(N2:N6)</f>
        <v>13</v>
      </c>
      <c r="O7" s="14">
        <f>SUM(M7+N7)</f>
        <v>196.58358333333331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4"/>
    <protectedRange sqref="D2" name="Range1_1_1"/>
    <protectedRange sqref="E2:H2" name="Range1_3_1"/>
    <protectedRange algorithmName="SHA-512" hashValue="ON39YdpmFHfN9f47KpiRvqrKx0V9+erV1CNkpWzYhW/Qyc6aT8rEyCrvauWSYGZK2ia3o7vd3akF07acHAFpOA==" saltValue="yVW9XmDwTqEnmpSGai0KYg==" spinCount="100000" sqref="I3:J3 B3:C3" name="Range1_16"/>
    <protectedRange algorithmName="SHA-512" hashValue="ON39YdpmFHfN9f47KpiRvqrKx0V9+erV1CNkpWzYhW/Qyc6aT8rEyCrvauWSYGZK2ia3o7vd3akF07acHAFpOA==" saltValue="yVW9XmDwTqEnmpSGai0KYg==" spinCount="100000" sqref="D3" name="Range1_1_17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9"/>
  </protectedRanges>
  <conditionalFormatting sqref="E2">
    <cfRule type="top10" dxfId="797" priority="18" rank="1"/>
  </conditionalFormatting>
  <conditionalFormatting sqref="F2">
    <cfRule type="top10" dxfId="796" priority="17" rank="1"/>
  </conditionalFormatting>
  <conditionalFormatting sqref="G2">
    <cfRule type="top10" dxfId="795" priority="16" rank="1"/>
  </conditionalFormatting>
  <conditionalFormatting sqref="H2">
    <cfRule type="top10" dxfId="794" priority="15" rank="1"/>
  </conditionalFormatting>
  <conditionalFormatting sqref="I2">
    <cfRule type="top10" dxfId="793" priority="13" rank="1"/>
  </conditionalFormatting>
  <conditionalFormatting sqref="J2">
    <cfRule type="top10" dxfId="792" priority="14" rank="1"/>
  </conditionalFormatting>
  <conditionalFormatting sqref="F3">
    <cfRule type="top10" dxfId="791" priority="11" rank="1"/>
  </conditionalFormatting>
  <conditionalFormatting sqref="G3">
    <cfRule type="top10" dxfId="790" priority="10" rank="1"/>
  </conditionalFormatting>
  <conditionalFormatting sqref="H3">
    <cfRule type="top10" dxfId="789" priority="9" rank="1"/>
  </conditionalFormatting>
  <conditionalFormatting sqref="I3">
    <cfRule type="top10" dxfId="788" priority="7" rank="1"/>
  </conditionalFormatting>
  <conditionalFormatting sqref="J3">
    <cfRule type="top10" dxfId="787" priority="8" rank="1"/>
  </conditionalFormatting>
  <conditionalFormatting sqref="E3">
    <cfRule type="top10" dxfId="786" priority="12" rank="1"/>
  </conditionalFormatting>
  <conditionalFormatting sqref="F4">
    <cfRule type="top10" dxfId="785" priority="5" rank="1"/>
  </conditionalFormatting>
  <conditionalFormatting sqref="G4">
    <cfRule type="top10" dxfId="784" priority="4" rank="1"/>
  </conditionalFormatting>
  <conditionalFormatting sqref="H4">
    <cfRule type="top10" dxfId="783" priority="3" rank="1"/>
  </conditionalFormatting>
  <conditionalFormatting sqref="I4">
    <cfRule type="top10" dxfId="782" priority="1" rank="1"/>
  </conditionalFormatting>
  <conditionalFormatting sqref="J4">
    <cfRule type="top10" dxfId="781" priority="2" rank="1"/>
  </conditionalFormatting>
  <conditionalFormatting sqref="E4">
    <cfRule type="top10" dxfId="780" priority="6" rank="1"/>
  </conditionalFormatting>
  <hyperlinks>
    <hyperlink ref="Q1" location="'Texas  2020 Ranking'!A1" display="Back to Ranking" xr:uid="{8699C9A2-737C-4B30-B187-D03E7DD4E2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E21769-9257-435B-8C2C-7C0554D6B7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57B68-7AA9-4F01-A48A-3810EA83AD8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109</v>
      </c>
      <c r="C2" s="18">
        <v>44030</v>
      </c>
      <c r="D2" s="19" t="s">
        <v>28</v>
      </c>
      <c r="E2" s="20">
        <v>174</v>
      </c>
      <c r="F2" s="20">
        <v>172</v>
      </c>
      <c r="G2" s="20">
        <v>168</v>
      </c>
      <c r="H2" s="20">
        <v>178</v>
      </c>
      <c r="I2" s="20"/>
      <c r="J2" s="20"/>
      <c r="K2" s="28">
        <v>4</v>
      </c>
      <c r="L2" s="28">
        <v>692</v>
      </c>
      <c r="M2" s="29">
        <v>173</v>
      </c>
      <c r="N2" s="30">
        <v>4</v>
      </c>
      <c r="O2" s="31">
        <v>177</v>
      </c>
    </row>
    <row r="5" spans="1:17" x14ac:dyDescent="0.25">
      <c r="K5" s="8">
        <f>SUM(K2:K4)</f>
        <v>4</v>
      </c>
      <c r="L5" s="8">
        <f>SUM(L2:L4)</f>
        <v>692</v>
      </c>
      <c r="M5" s="7">
        <f>SUM(L5/K5)</f>
        <v>173</v>
      </c>
      <c r="N5" s="8">
        <f>SUM(N2:N4)</f>
        <v>4</v>
      </c>
      <c r="O5" s="14">
        <f>SUM(M5+N5)</f>
        <v>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5_1"/>
  </protectedRanges>
  <conditionalFormatting sqref="J2">
    <cfRule type="top10" dxfId="779" priority="1" rank="1"/>
  </conditionalFormatting>
  <conditionalFormatting sqref="I2">
    <cfRule type="top10" dxfId="778" priority="2" rank="1"/>
  </conditionalFormatting>
  <conditionalFormatting sqref="H2">
    <cfRule type="top10" dxfId="777" priority="3" rank="1"/>
  </conditionalFormatting>
  <conditionalFormatting sqref="G2">
    <cfRule type="top10" dxfId="776" priority="4" rank="1"/>
  </conditionalFormatting>
  <conditionalFormatting sqref="F2">
    <cfRule type="top10" dxfId="775" priority="5" rank="1"/>
  </conditionalFormatting>
  <conditionalFormatting sqref="E2">
    <cfRule type="top10" dxfId="774" priority="6" rank="1"/>
  </conditionalFormatting>
  <hyperlinks>
    <hyperlink ref="Q1" location="'Texas  2020 Ranking'!A1" display="Back to Ranking" xr:uid="{DEFDAE25-17DE-4FF9-8FCF-729525AEEB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8040F8-4454-4983-B199-CDCE4D5D25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6983-8069-40B7-945D-C880B5B2E36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47</v>
      </c>
      <c r="B2" s="17" t="s">
        <v>100</v>
      </c>
      <c r="C2" s="18">
        <v>43995</v>
      </c>
      <c r="D2" s="19" t="s">
        <v>54</v>
      </c>
      <c r="E2" s="20">
        <v>162</v>
      </c>
      <c r="F2" s="20">
        <v>169</v>
      </c>
      <c r="G2" s="20">
        <v>171</v>
      </c>
      <c r="H2" s="20">
        <v>169</v>
      </c>
      <c r="I2" s="20"/>
      <c r="J2" s="20"/>
      <c r="K2" s="28">
        <v>4</v>
      </c>
      <c r="L2" s="28">
        <v>671</v>
      </c>
      <c r="M2" s="29">
        <v>167.75</v>
      </c>
      <c r="N2" s="30">
        <v>2</v>
      </c>
      <c r="O2" s="31">
        <v>169.75</v>
      </c>
    </row>
    <row r="5" spans="1:17" x14ac:dyDescent="0.25">
      <c r="K5" s="8">
        <f>SUM(K2:K4)</f>
        <v>4</v>
      </c>
      <c r="L5" s="8">
        <f>SUM(L2:L4)</f>
        <v>671</v>
      </c>
      <c r="M5" s="7">
        <f>SUM(L5/K5)</f>
        <v>167.75</v>
      </c>
      <c r="N5" s="8">
        <f>SUM(N2:N4)</f>
        <v>2</v>
      </c>
      <c r="O5" s="14">
        <f>SUM(M5+N5)</f>
        <v>169.75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5"/>
    <protectedRange sqref="D2" name="Range1_1_3"/>
  </protectedRanges>
  <conditionalFormatting sqref="I2">
    <cfRule type="top10" dxfId="773" priority="6" rank="1"/>
  </conditionalFormatting>
  <conditionalFormatting sqref="H2">
    <cfRule type="top10" dxfId="772" priority="2" rank="1"/>
  </conditionalFormatting>
  <conditionalFormatting sqref="J2">
    <cfRule type="top10" dxfId="771" priority="3" rank="1"/>
  </conditionalFormatting>
  <conditionalFormatting sqref="G2">
    <cfRule type="top10" dxfId="770" priority="5" rank="1"/>
  </conditionalFormatting>
  <conditionalFormatting sqref="F2">
    <cfRule type="top10" dxfId="769" priority="4" rank="1"/>
  </conditionalFormatting>
  <conditionalFormatting sqref="E2">
    <cfRule type="top10" dxfId="768" priority="1" rank="1"/>
  </conditionalFormatting>
  <hyperlinks>
    <hyperlink ref="Q1" location="'Texas  2020 Ranking'!A1" display="Back to Ranking" xr:uid="{AC4401D8-AF18-44FD-B0D6-FF0D98161E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8675F3-4A38-4BC0-A843-7CB8DE21B8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0A708-2E6F-4223-980C-733D102F55A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97</v>
      </c>
      <c r="C2" s="18">
        <v>43988</v>
      </c>
      <c r="D2" s="19" t="s">
        <v>28</v>
      </c>
      <c r="E2" s="20">
        <v>179</v>
      </c>
      <c r="F2" s="20">
        <v>171</v>
      </c>
      <c r="G2" s="20">
        <v>176</v>
      </c>
      <c r="H2" s="20">
        <v>180</v>
      </c>
      <c r="I2" s="20"/>
      <c r="J2" s="20"/>
      <c r="K2" s="28">
        <v>4</v>
      </c>
      <c r="L2" s="28">
        <v>706</v>
      </c>
      <c r="M2" s="29">
        <v>176.5</v>
      </c>
      <c r="N2" s="30">
        <v>5</v>
      </c>
      <c r="O2" s="31">
        <v>181.5</v>
      </c>
    </row>
    <row r="5" spans="1:17" x14ac:dyDescent="0.25">
      <c r="K5" s="8">
        <f>SUM(K2:K4)</f>
        <v>4</v>
      </c>
      <c r="L5" s="8">
        <f>SUM(L2:L4)</f>
        <v>706</v>
      </c>
      <c r="M5" s="7">
        <f>SUM(L5/K5)</f>
        <v>176.5</v>
      </c>
      <c r="N5" s="8">
        <f>SUM(N2:N4)</f>
        <v>5</v>
      </c>
      <c r="O5" s="14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">
    <cfRule type="top10" dxfId="767" priority="6" rank="1"/>
  </conditionalFormatting>
  <conditionalFormatting sqref="F2">
    <cfRule type="top10" dxfId="766" priority="5" rank="1"/>
  </conditionalFormatting>
  <conditionalFormatting sqref="G2">
    <cfRule type="top10" dxfId="765" priority="4" rank="1"/>
  </conditionalFormatting>
  <conditionalFormatting sqref="H2">
    <cfRule type="top10" dxfId="764" priority="3" rank="1"/>
  </conditionalFormatting>
  <conditionalFormatting sqref="I2">
    <cfRule type="top10" dxfId="763" priority="2" rank="1"/>
  </conditionalFormatting>
  <conditionalFormatting sqref="J2">
    <cfRule type="top10" dxfId="762" priority="1" rank="1"/>
  </conditionalFormatting>
  <hyperlinks>
    <hyperlink ref="Q1" location="'Texas  2020 Ranking'!A1" display="Back to Ranking" xr:uid="{8FF3F11D-1969-41F3-AB9F-DB6714DB19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C7ACC0-D26E-4990-9011-B0C0E80F5D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FC59-2C37-4B02-AD7D-64FB76060731}">
  <dimension ref="A1:Q15"/>
  <sheetViews>
    <sheetView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74</v>
      </c>
      <c r="C2" s="18">
        <v>43907</v>
      </c>
      <c r="D2" s="19" t="s">
        <v>75</v>
      </c>
      <c r="E2" s="20">
        <v>193</v>
      </c>
      <c r="F2" s="20">
        <v>198</v>
      </c>
      <c r="G2" s="20">
        <v>192</v>
      </c>
      <c r="H2" s="20">
        <v>197</v>
      </c>
      <c r="I2" s="20"/>
      <c r="J2" s="20"/>
      <c r="K2" s="28">
        <v>4</v>
      </c>
      <c r="L2" s="28">
        <v>780</v>
      </c>
      <c r="M2" s="29">
        <v>195</v>
      </c>
      <c r="N2" s="30">
        <v>6</v>
      </c>
      <c r="O2" s="31">
        <v>201</v>
      </c>
    </row>
    <row r="3" spans="1:17" x14ac:dyDescent="0.25">
      <c r="A3" s="16" t="s">
        <v>60</v>
      </c>
      <c r="B3" s="17" t="s">
        <v>74</v>
      </c>
      <c r="C3" s="18">
        <v>43942</v>
      </c>
      <c r="D3" s="19" t="s">
        <v>85</v>
      </c>
      <c r="E3" s="20">
        <v>196</v>
      </c>
      <c r="F3" s="20">
        <v>197</v>
      </c>
      <c r="G3" s="20">
        <v>199</v>
      </c>
      <c r="H3" s="20">
        <v>196</v>
      </c>
      <c r="I3" s="20"/>
      <c r="J3" s="20"/>
      <c r="K3" s="28">
        <f t="shared" ref="K3" si="0">COUNT(E3:J3)</f>
        <v>4</v>
      </c>
      <c r="L3" s="28">
        <f t="shared" ref="L3" si="1">SUM(E3:J3)</f>
        <v>788</v>
      </c>
      <c r="M3" s="29">
        <f t="shared" ref="M3" si="2">IFERROR(L3/K3,0)</f>
        <v>197</v>
      </c>
      <c r="N3" s="30">
        <v>6</v>
      </c>
      <c r="O3" s="31">
        <f t="shared" ref="O3" si="3">SUM(M3+N3)</f>
        <v>203</v>
      </c>
    </row>
    <row r="4" spans="1:17" x14ac:dyDescent="0.25">
      <c r="A4" s="16" t="s">
        <v>60</v>
      </c>
      <c r="B4" s="17" t="s">
        <v>74</v>
      </c>
      <c r="C4" s="18">
        <v>43947</v>
      </c>
      <c r="D4" s="19" t="s">
        <v>86</v>
      </c>
      <c r="E4" s="20">
        <v>194</v>
      </c>
      <c r="F4" s="20">
        <v>196</v>
      </c>
      <c r="G4" s="20">
        <v>194</v>
      </c>
      <c r="H4" s="20">
        <v>197</v>
      </c>
      <c r="I4" s="20"/>
      <c r="J4" s="20"/>
      <c r="K4" s="28">
        <v>4</v>
      </c>
      <c r="L4" s="28">
        <v>781</v>
      </c>
      <c r="M4" s="29">
        <v>195.25</v>
      </c>
      <c r="N4" s="30">
        <v>4</v>
      </c>
      <c r="O4" s="31">
        <v>199.25</v>
      </c>
    </row>
    <row r="5" spans="1:17" x14ac:dyDescent="0.25">
      <c r="A5" s="16" t="s">
        <v>60</v>
      </c>
      <c r="B5" s="17" t="s">
        <v>74</v>
      </c>
      <c r="C5" s="18">
        <v>43970</v>
      </c>
      <c r="D5" s="19" t="s">
        <v>75</v>
      </c>
      <c r="E5" s="20">
        <v>197</v>
      </c>
      <c r="F5" s="20">
        <v>198</v>
      </c>
      <c r="G5" s="20">
        <v>200</v>
      </c>
      <c r="H5" s="20">
        <v>195.001</v>
      </c>
      <c r="I5" s="20"/>
      <c r="J5" s="20"/>
      <c r="K5" s="28">
        <v>4</v>
      </c>
      <c r="L5" s="28">
        <v>790.00099999999998</v>
      </c>
      <c r="M5" s="29">
        <v>197.50024999999999</v>
      </c>
      <c r="N5" s="30">
        <v>9</v>
      </c>
      <c r="O5" s="31">
        <v>206.50024999999999</v>
      </c>
    </row>
    <row r="6" spans="1:17" x14ac:dyDescent="0.25">
      <c r="A6" s="16" t="s">
        <v>60</v>
      </c>
      <c r="B6" s="17" t="s">
        <v>74</v>
      </c>
      <c r="C6" s="18">
        <v>43975</v>
      </c>
      <c r="D6" s="19" t="s">
        <v>75</v>
      </c>
      <c r="E6" s="20">
        <v>199</v>
      </c>
      <c r="F6" s="20">
        <v>195</v>
      </c>
      <c r="G6" s="20">
        <v>194</v>
      </c>
      <c r="H6" s="20">
        <v>199</v>
      </c>
      <c r="I6" s="20"/>
      <c r="J6" s="20"/>
      <c r="K6" s="28">
        <v>4</v>
      </c>
      <c r="L6" s="28">
        <v>787</v>
      </c>
      <c r="M6" s="29">
        <v>196.75</v>
      </c>
      <c r="N6" s="30">
        <v>11</v>
      </c>
      <c r="O6" s="31">
        <v>207.75</v>
      </c>
    </row>
    <row r="7" spans="1:17" x14ac:dyDescent="0.25">
      <c r="A7" s="16" t="s">
        <v>60</v>
      </c>
      <c r="B7" s="17" t="s">
        <v>74</v>
      </c>
      <c r="C7" s="18">
        <v>43998</v>
      </c>
      <c r="D7" s="19" t="s">
        <v>75</v>
      </c>
      <c r="E7" s="20">
        <v>193</v>
      </c>
      <c r="F7" s="20">
        <v>196</v>
      </c>
      <c r="G7" s="20">
        <v>196</v>
      </c>
      <c r="H7" s="20">
        <v>197</v>
      </c>
      <c r="I7" s="20"/>
      <c r="J7" s="20"/>
      <c r="K7" s="28">
        <v>4</v>
      </c>
      <c r="L7" s="28">
        <v>782</v>
      </c>
      <c r="M7" s="29">
        <v>195.5</v>
      </c>
      <c r="N7" s="30">
        <v>13</v>
      </c>
      <c r="O7" s="31">
        <v>208.5</v>
      </c>
    </row>
    <row r="8" spans="1:17" x14ac:dyDescent="0.25">
      <c r="A8" s="16" t="s">
        <v>60</v>
      </c>
      <c r="B8" s="17" t="s">
        <v>74</v>
      </c>
      <c r="C8" s="18">
        <v>44033</v>
      </c>
      <c r="D8" s="19" t="s">
        <v>75</v>
      </c>
      <c r="E8" s="20">
        <v>193.001</v>
      </c>
      <c r="F8" s="20">
        <v>198</v>
      </c>
      <c r="G8" s="20">
        <v>192</v>
      </c>
      <c r="H8" s="20">
        <v>197</v>
      </c>
      <c r="I8" s="20"/>
      <c r="J8" s="20"/>
      <c r="K8" s="28">
        <v>4</v>
      </c>
      <c r="L8" s="28">
        <v>780</v>
      </c>
      <c r="M8" s="29">
        <v>195</v>
      </c>
      <c r="N8" s="30">
        <v>11</v>
      </c>
      <c r="O8" s="31">
        <v>206</v>
      </c>
    </row>
    <row r="9" spans="1:17" x14ac:dyDescent="0.25">
      <c r="A9" s="16" t="s">
        <v>60</v>
      </c>
      <c r="B9" s="17" t="s">
        <v>74</v>
      </c>
      <c r="C9" s="18">
        <v>44037</v>
      </c>
      <c r="D9" s="19" t="s">
        <v>75</v>
      </c>
      <c r="E9" s="20">
        <v>194</v>
      </c>
      <c r="F9" s="20">
        <v>192</v>
      </c>
      <c r="G9" s="20">
        <v>191</v>
      </c>
      <c r="H9" s="20">
        <v>192</v>
      </c>
      <c r="I9" s="20"/>
      <c r="J9" s="20"/>
      <c r="K9" s="28">
        <v>4</v>
      </c>
      <c r="L9" s="28">
        <v>769</v>
      </c>
      <c r="M9" s="29">
        <v>192.25</v>
      </c>
      <c r="N9" s="30">
        <v>2</v>
      </c>
      <c r="O9" s="31">
        <f>SUM(M9:N9)</f>
        <v>194.25</v>
      </c>
    </row>
    <row r="10" spans="1:17" x14ac:dyDescent="0.25">
      <c r="A10" s="16" t="s">
        <v>60</v>
      </c>
      <c r="B10" s="17" t="s">
        <v>74</v>
      </c>
      <c r="C10" s="18">
        <v>44072</v>
      </c>
      <c r="D10" s="19" t="s">
        <v>54</v>
      </c>
      <c r="E10" s="20">
        <v>193</v>
      </c>
      <c r="F10" s="20">
        <v>194</v>
      </c>
      <c r="G10" s="20">
        <v>189</v>
      </c>
      <c r="H10" s="20">
        <v>192</v>
      </c>
      <c r="I10" s="20">
        <v>178</v>
      </c>
      <c r="J10" s="20">
        <v>190</v>
      </c>
      <c r="K10" s="28">
        <v>6</v>
      </c>
      <c r="L10" s="28">
        <v>1136</v>
      </c>
      <c r="M10" s="29">
        <v>189.33333333333334</v>
      </c>
      <c r="N10" s="30">
        <v>10</v>
      </c>
      <c r="O10" s="31">
        <v>199.33333333333334</v>
      </c>
    </row>
    <row r="11" spans="1:17" x14ac:dyDescent="0.25">
      <c r="A11" s="16" t="s">
        <v>60</v>
      </c>
      <c r="B11" s="17" t="s">
        <v>74</v>
      </c>
      <c r="C11" s="18">
        <v>44089</v>
      </c>
      <c r="D11" s="19" t="s">
        <v>75</v>
      </c>
      <c r="E11" s="20">
        <v>192</v>
      </c>
      <c r="F11" s="20">
        <v>197</v>
      </c>
      <c r="G11" s="20">
        <v>195</v>
      </c>
      <c r="H11" s="20">
        <v>198</v>
      </c>
      <c r="I11" s="20"/>
      <c r="J11" s="20"/>
      <c r="K11" s="28">
        <v>4</v>
      </c>
      <c r="L11" s="28">
        <v>782</v>
      </c>
      <c r="M11" s="29">
        <v>195.5</v>
      </c>
      <c r="N11" s="30">
        <v>6</v>
      </c>
      <c r="O11" s="31">
        <v>201.5</v>
      </c>
    </row>
    <row r="12" spans="1:17" x14ac:dyDescent="0.25">
      <c r="A12" s="16" t="s">
        <v>60</v>
      </c>
      <c r="B12" s="17" t="s">
        <v>74</v>
      </c>
      <c r="C12" s="18">
        <v>44093</v>
      </c>
      <c r="D12" s="19" t="s">
        <v>75</v>
      </c>
      <c r="E12" s="20">
        <v>195</v>
      </c>
      <c r="F12" s="20">
        <v>195</v>
      </c>
      <c r="G12" s="20">
        <v>198</v>
      </c>
      <c r="H12" s="20">
        <v>192</v>
      </c>
      <c r="I12" s="20"/>
      <c r="J12" s="20"/>
      <c r="K12" s="28">
        <v>4</v>
      </c>
      <c r="L12" s="28">
        <v>780</v>
      </c>
      <c r="M12" s="29">
        <v>195</v>
      </c>
      <c r="N12" s="30">
        <v>6</v>
      </c>
      <c r="O12" s="31">
        <v>201</v>
      </c>
    </row>
    <row r="15" spans="1:17" x14ac:dyDescent="0.25">
      <c r="K15" s="8">
        <f>SUM(K2:K14)</f>
        <v>46</v>
      </c>
      <c r="L15" s="8">
        <f>SUM(L2:L14)</f>
        <v>8955.0010000000002</v>
      </c>
      <c r="M15" s="7">
        <f>SUM(L15/K15)</f>
        <v>194.67393478260871</v>
      </c>
      <c r="N15" s="8">
        <f>SUM(N2:N14)</f>
        <v>84</v>
      </c>
      <c r="O15" s="14">
        <f>SUM(M15+N15)</f>
        <v>278.67393478260874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4:C4 I4:J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7"/>
    <protectedRange algorithmName="SHA-512" hashValue="ON39YdpmFHfN9f47KpiRvqrKx0V9+erV1CNkpWzYhW/Qyc6aT8rEyCrvauWSYGZK2ia3o7vd3akF07acHAFpOA==" saltValue="yVW9XmDwTqEnmpSGai0KYg==" spinCount="100000" sqref="I7:J7 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8:J8 B8:C8" name="Range1_6_4"/>
    <protectedRange algorithmName="SHA-512" hashValue="ON39YdpmFHfN9f47KpiRvqrKx0V9+erV1CNkpWzYhW/Qyc6aT8rEyCrvauWSYGZK2ia3o7vd3akF07acHAFpOA==" saltValue="yVW9XmDwTqEnmpSGai0KYg==" spinCount="100000" sqref="D8" name="Range1_1_4_2_1"/>
    <protectedRange algorithmName="SHA-512" hashValue="ON39YdpmFHfN9f47KpiRvqrKx0V9+erV1CNkpWzYhW/Qyc6aT8rEyCrvauWSYGZK2ia3o7vd3akF07acHAFpOA==" saltValue="yVW9XmDwTqEnmpSGai0KYg==" spinCount="100000" sqref="E8:H8" name="Range1_3_1_3"/>
    <protectedRange algorithmName="SHA-512" hashValue="ON39YdpmFHfN9f47KpiRvqrKx0V9+erV1CNkpWzYhW/Qyc6aT8rEyCrvauWSYGZK2ia3o7vd3akF07acHAFpOA==" saltValue="yVW9XmDwTqEnmpSGai0KYg==" spinCount="100000" sqref="I9:J9 B9:C9" name="Range1_11_1"/>
    <protectedRange algorithmName="SHA-512" hashValue="ON39YdpmFHfN9f47KpiRvqrKx0V9+erV1CNkpWzYhW/Qyc6aT8rEyCrvauWSYGZK2ia3o7vd3akF07acHAFpOA==" saltValue="yVW9XmDwTqEnmpSGai0KYg==" spinCount="100000" sqref="D9" name="Range1_1_11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I10:J10 B10:C10" name="Range1_17"/>
    <protectedRange algorithmName="SHA-512" hashValue="ON39YdpmFHfN9f47KpiRvqrKx0V9+erV1CNkpWzYhW/Qyc6aT8rEyCrvauWSYGZK2ia3o7vd3akF07acHAFpOA==" saltValue="yVW9XmDwTqEnmpSGai0KYg==" spinCount="100000" sqref="D10" name="Range1_1_12_1"/>
    <protectedRange algorithmName="SHA-512" hashValue="ON39YdpmFHfN9f47KpiRvqrKx0V9+erV1CNkpWzYhW/Qyc6aT8rEyCrvauWSYGZK2ia3o7vd3akF07acHAFpOA==" saltValue="yVW9XmDwTqEnmpSGai0KYg==" spinCount="100000" sqref="E10:H10" name="Range1_3_10"/>
    <protectedRange algorithmName="SHA-512" hashValue="ON39YdpmFHfN9f47KpiRvqrKx0V9+erV1CNkpWzYhW/Qyc6aT8rEyCrvauWSYGZK2ia3o7vd3akF07acHAFpOA==" saltValue="yVW9XmDwTqEnmpSGai0KYg==" spinCount="100000" sqref="I11:J11 B11:C11" name="Range1_9_1"/>
    <protectedRange algorithmName="SHA-512" hashValue="ON39YdpmFHfN9f47KpiRvqrKx0V9+erV1CNkpWzYhW/Qyc6aT8rEyCrvauWSYGZK2ia3o7vd3akF07acHAFpOA==" saltValue="yVW9XmDwTqEnmpSGai0KYg==" spinCount="100000" sqref="D11" name="Range1_1_9"/>
    <protectedRange algorithmName="SHA-512" hashValue="ON39YdpmFHfN9f47KpiRvqrKx0V9+erV1CNkpWzYhW/Qyc6aT8rEyCrvauWSYGZK2ia3o7vd3akF07acHAFpOA==" saltValue="yVW9XmDwTqEnmpSGai0KYg==" spinCount="100000" sqref="E11:H11" name="Range1_3_7_1"/>
    <protectedRange algorithmName="SHA-512" hashValue="ON39YdpmFHfN9f47KpiRvqrKx0V9+erV1CNkpWzYhW/Qyc6aT8rEyCrvauWSYGZK2ia3o7vd3akF07acHAFpOA==" saltValue="yVW9XmDwTqEnmpSGai0KYg==" spinCount="100000" sqref="I12:J12 B12:C12" name="Range1_8"/>
    <protectedRange algorithmName="SHA-512" hashValue="ON39YdpmFHfN9f47KpiRvqrKx0V9+erV1CNkpWzYhW/Qyc6aT8rEyCrvauWSYGZK2ia3o7vd3akF07acHAFpOA==" saltValue="yVW9XmDwTqEnmpSGai0KYg==" spinCount="100000" sqref="D12" name="Range1_1_7"/>
    <protectedRange algorithmName="SHA-512" hashValue="ON39YdpmFHfN9f47KpiRvqrKx0V9+erV1CNkpWzYhW/Qyc6aT8rEyCrvauWSYGZK2ia3o7vd3akF07acHAFpOA==" saltValue="yVW9XmDwTqEnmpSGai0KYg==" spinCount="100000" sqref="E12:H12" name="Range1_3_1_2"/>
  </protectedRanges>
  <conditionalFormatting sqref="F2">
    <cfRule type="top10" dxfId="761" priority="65" rank="1"/>
  </conditionalFormatting>
  <conditionalFormatting sqref="G2">
    <cfRule type="top10" dxfId="760" priority="64" rank="1"/>
  </conditionalFormatting>
  <conditionalFormatting sqref="H2">
    <cfRule type="top10" dxfId="759" priority="63" rank="1"/>
  </conditionalFormatting>
  <conditionalFormatting sqref="I2">
    <cfRule type="top10" dxfId="758" priority="61" rank="1"/>
  </conditionalFormatting>
  <conditionalFormatting sqref="J2">
    <cfRule type="top10" dxfId="757" priority="62" rank="1"/>
  </conditionalFormatting>
  <conditionalFormatting sqref="E2">
    <cfRule type="top10" dxfId="756" priority="66" rank="1"/>
  </conditionalFormatting>
  <conditionalFormatting sqref="F3">
    <cfRule type="top10" dxfId="755" priority="55" rank="1"/>
  </conditionalFormatting>
  <conditionalFormatting sqref="G3">
    <cfRule type="top10" dxfId="754" priority="56" rank="1"/>
  </conditionalFormatting>
  <conditionalFormatting sqref="H3">
    <cfRule type="top10" dxfId="753" priority="57" rank="1"/>
  </conditionalFormatting>
  <conditionalFormatting sqref="I3">
    <cfRule type="top10" dxfId="752" priority="58" rank="1"/>
  </conditionalFormatting>
  <conditionalFormatting sqref="J3">
    <cfRule type="top10" dxfId="751" priority="59" rank="1"/>
  </conditionalFormatting>
  <conditionalFormatting sqref="E3">
    <cfRule type="top10" dxfId="750" priority="60" rank="1"/>
  </conditionalFormatting>
  <conditionalFormatting sqref="F4">
    <cfRule type="top10" dxfId="749" priority="49" rank="1"/>
  </conditionalFormatting>
  <conditionalFormatting sqref="G4">
    <cfRule type="top10" dxfId="748" priority="50" rank="1"/>
  </conditionalFormatting>
  <conditionalFormatting sqref="H4">
    <cfRule type="top10" dxfId="747" priority="51" rank="1"/>
  </conditionalFormatting>
  <conditionalFormatting sqref="I4">
    <cfRule type="top10" dxfId="746" priority="52" rank="1"/>
  </conditionalFormatting>
  <conditionalFormatting sqref="J4">
    <cfRule type="top10" dxfId="745" priority="53" rank="1"/>
  </conditionalFormatting>
  <conditionalFormatting sqref="E4">
    <cfRule type="top10" dxfId="744" priority="54" rank="1"/>
  </conditionalFormatting>
  <conditionalFormatting sqref="F5">
    <cfRule type="top10" dxfId="743" priority="47" rank="1"/>
  </conditionalFormatting>
  <conditionalFormatting sqref="G5">
    <cfRule type="top10" dxfId="742" priority="46" rank="1"/>
  </conditionalFormatting>
  <conditionalFormatting sqref="H5">
    <cfRule type="top10" dxfId="741" priority="45" rank="1"/>
  </conditionalFormatting>
  <conditionalFormatting sqref="I5">
    <cfRule type="top10" dxfId="740" priority="43" rank="1"/>
  </conditionalFormatting>
  <conditionalFormatting sqref="J5">
    <cfRule type="top10" dxfId="739" priority="44" rank="1"/>
  </conditionalFormatting>
  <conditionalFormatting sqref="E5">
    <cfRule type="top10" dxfId="738" priority="48" rank="1"/>
  </conditionalFormatting>
  <conditionalFormatting sqref="F6">
    <cfRule type="top10" dxfId="737" priority="41" rank="1"/>
  </conditionalFormatting>
  <conditionalFormatting sqref="G6">
    <cfRule type="top10" dxfId="736" priority="40" rank="1"/>
  </conditionalFormatting>
  <conditionalFormatting sqref="H6">
    <cfRule type="top10" dxfId="735" priority="39" rank="1"/>
  </conditionalFormatting>
  <conditionalFormatting sqref="I6">
    <cfRule type="top10" dxfId="734" priority="37" rank="1"/>
  </conditionalFormatting>
  <conditionalFormatting sqref="J6">
    <cfRule type="top10" dxfId="733" priority="38" rank="1"/>
  </conditionalFormatting>
  <conditionalFormatting sqref="E6">
    <cfRule type="top10" dxfId="732" priority="42" rank="1"/>
  </conditionalFormatting>
  <conditionalFormatting sqref="F7">
    <cfRule type="top10" dxfId="731" priority="35" rank="1"/>
  </conditionalFormatting>
  <conditionalFormatting sqref="G7">
    <cfRule type="top10" dxfId="730" priority="34" rank="1"/>
  </conditionalFormatting>
  <conditionalFormatting sqref="H7">
    <cfRule type="top10" dxfId="729" priority="33" rank="1"/>
  </conditionalFormatting>
  <conditionalFormatting sqref="I7">
    <cfRule type="top10" dxfId="728" priority="31" rank="1"/>
  </conditionalFormatting>
  <conditionalFormatting sqref="J7">
    <cfRule type="top10" dxfId="727" priority="32" rank="1"/>
  </conditionalFormatting>
  <conditionalFormatting sqref="E7">
    <cfRule type="top10" dxfId="726" priority="36" rank="1"/>
  </conditionalFormatting>
  <conditionalFormatting sqref="F8">
    <cfRule type="top10" dxfId="725" priority="29" rank="1"/>
  </conditionalFormatting>
  <conditionalFormatting sqref="G8">
    <cfRule type="top10" dxfId="724" priority="28" rank="1"/>
  </conditionalFormatting>
  <conditionalFormatting sqref="H8">
    <cfRule type="top10" dxfId="723" priority="27" rank="1"/>
  </conditionalFormatting>
  <conditionalFormatting sqref="I8">
    <cfRule type="top10" dxfId="722" priority="25" rank="1"/>
  </conditionalFormatting>
  <conditionalFormatting sqref="J8">
    <cfRule type="top10" dxfId="721" priority="26" rank="1"/>
  </conditionalFormatting>
  <conditionalFormatting sqref="E8">
    <cfRule type="top10" dxfId="720" priority="30" rank="1"/>
  </conditionalFormatting>
  <conditionalFormatting sqref="F9">
    <cfRule type="top10" dxfId="719" priority="23" rank="1"/>
  </conditionalFormatting>
  <conditionalFormatting sqref="G9">
    <cfRule type="top10" dxfId="718" priority="22" rank="1"/>
  </conditionalFormatting>
  <conditionalFormatting sqref="H9">
    <cfRule type="top10" dxfId="717" priority="21" rank="1"/>
  </conditionalFormatting>
  <conditionalFormatting sqref="I9">
    <cfRule type="top10" dxfId="716" priority="19" rank="1"/>
  </conditionalFormatting>
  <conditionalFormatting sqref="J9">
    <cfRule type="top10" dxfId="715" priority="20" rank="1"/>
  </conditionalFormatting>
  <conditionalFormatting sqref="E9">
    <cfRule type="top10" dxfId="714" priority="24" rank="1"/>
  </conditionalFormatting>
  <conditionalFormatting sqref="F10">
    <cfRule type="top10" dxfId="713" priority="17" rank="1"/>
  </conditionalFormatting>
  <conditionalFormatting sqref="G10">
    <cfRule type="top10" dxfId="712" priority="16" rank="1"/>
  </conditionalFormatting>
  <conditionalFormatting sqref="H10">
    <cfRule type="top10" dxfId="711" priority="15" rank="1"/>
  </conditionalFormatting>
  <conditionalFormatting sqref="I10">
    <cfRule type="top10" dxfId="710" priority="13" rank="1"/>
  </conditionalFormatting>
  <conditionalFormatting sqref="J10">
    <cfRule type="top10" dxfId="709" priority="14" rank="1"/>
  </conditionalFormatting>
  <conditionalFormatting sqref="E10">
    <cfRule type="top10" dxfId="708" priority="18" rank="1"/>
  </conditionalFormatting>
  <conditionalFormatting sqref="F11">
    <cfRule type="top10" dxfId="707" priority="11" rank="1"/>
  </conditionalFormatting>
  <conditionalFormatting sqref="G11">
    <cfRule type="top10" dxfId="706" priority="10" rank="1"/>
  </conditionalFormatting>
  <conditionalFormatting sqref="H11">
    <cfRule type="top10" dxfId="705" priority="9" rank="1"/>
  </conditionalFormatting>
  <conditionalFormatting sqref="I11">
    <cfRule type="top10" dxfId="704" priority="7" rank="1"/>
  </conditionalFormatting>
  <conditionalFormatting sqref="J11">
    <cfRule type="top10" dxfId="703" priority="8" rank="1"/>
  </conditionalFormatting>
  <conditionalFormatting sqref="E11">
    <cfRule type="top10" dxfId="702" priority="12" rank="1"/>
  </conditionalFormatting>
  <conditionalFormatting sqref="F12">
    <cfRule type="top10" dxfId="701" priority="5" rank="1"/>
  </conditionalFormatting>
  <conditionalFormatting sqref="G12">
    <cfRule type="top10" dxfId="700" priority="4" rank="1"/>
  </conditionalFormatting>
  <conditionalFormatting sqref="H12">
    <cfRule type="top10" dxfId="699" priority="3" rank="1"/>
  </conditionalFormatting>
  <conditionalFormatting sqref="I12">
    <cfRule type="top10" dxfId="698" priority="1" rank="1"/>
  </conditionalFormatting>
  <conditionalFormatting sqref="J12">
    <cfRule type="top10" dxfId="697" priority="2" rank="1"/>
  </conditionalFormatting>
  <conditionalFormatting sqref="E12">
    <cfRule type="top10" dxfId="696" priority="6" rank="1"/>
  </conditionalFormatting>
  <hyperlinks>
    <hyperlink ref="Q1" location="'Texas  2020 Ranking'!A1" display="Back to Ranking" xr:uid="{1392F2FE-0E19-49FA-B72A-2153DE28C1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C3F6871-983F-43CD-88C9-D933D0142D7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B9B3524-C052-4D84-A128-F9BED178A539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02997-5CAF-4A57-BFC5-EE2D82382A65}">
  <sheetPr codeName="Sheet10"/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17</v>
      </c>
      <c r="B2" s="17" t="s">
        <v>45</v>
      </c>
      <c r="C2" s="18">
        <v>43883</v>
      </c>
      <c r="D2" s="19" t="s">
        <v>54</v>
      </c>
      <c r="E2" s="20">
        <v>185</v>
      </c>
      <c r="F2" s="20">
        <v>176</v>
      </c>
      <c r="G2" s="20">
        <v>178</v>
      </c>
      <c r="H2" s="20">
        <v>168</v>
      </c>
      <c r="I2" s="20"/>
      <c r="J2" s="20"/>
      <c r="K2" s="28">
        <v>4</v>
      </c>
      <c r="L2" s="28">
        <v>707</v>
      </c>
      <c r="M2" s="29">
        <v>176.75</v>
      </c>
      <c r="N2" s="30">
        <v>6</v>
      </c>
      <c r="O2" s="31">
        <v>182.75</v>
      </c>
    </row>
    <row r="3" spans="1:17" x14ac:dyDescent="0.25">
      <c r="A3" s="16" t="s">
        <v>71</v>
      </c>
      <c r="B3" s="17" t="s">
        <v>72</v>
      </c>
      <c r="C3" s="18">
        <v>43904</v>
      </c>
      <c r="D3" s="19" t="s">
        <v>54</v>
      </c>
      <c r="E3" s="20">
        <v>175</v>
      </c>
      <c r="F3" s="20">
        <v>183</v>
      </c>
      <c r="G3" s="20">
        <v>179</v>
      </c>
      <c r="H3" s="20">
        <v>177</v>
      </c>
      <c r="I3" s="20"/>
      <c r="J3" s="20"/>
      <c r="K3" s="28">
        <v>4</v>
      </c>
      <c r="L3" s="28">
        <v>714</v>
      </c>
      <c r="M3" s="29">
        <v>178.5</v>
      </c>
      <c r="N3" s="30">
        <v>3</v>
      </c>
      <c r="O3" s="31">
        <v>181.5</v>
      </c>
    </row>
    <row r="4" spans="1:17" x14ac:dyDescent="0.25">
      <c r="A4" s="16" t="s">
        <v>71</v>
      </c>
      <c r="B4" s="17" t="s">
        <v>72</v>
      </c>
      <c r="C4" s="18">
        <v>43974</v>
      </c>
      <c r="D4" s="19" t="s">
        <v>54</v>
      </c>
      <c r="E4" s="20">
        <v>180</v>
      </c>
      <c r="F4" s="20">
        <v>180</v>
      </c>
      <c r="G4" s="20">
        <v>181</v>
      </c>
      <c r="H4" s="20">
        <v>171</v>
      </c>
      <c r="I4" s="20"/>
      <c r="J4" s="20"/>
      <c r="K4" s="28">
        <v>4</v>
      </c>
      <c r="L4" s="28">
        <v>712</v>
      </c>
      <c r="M4" s="29">
        <v>178</v>
      </c>
      <c r="N4" s="30">
        <v>3</v>
      </c>
      <c r="O4" s="31">
        <v>181</v>
      </c>
    </row>
    <row r="5" spans="1:17" x14ac:dyDescent="0.25">
      <c r="A5" s="16" t="s">
        <v>71</v>
      </c>
      <c r="B5" s="17" t="s">
        <v>72</v>
      </c>
      <c r="C5" s="18">
        <v>43995</v>
      </c>
      <c r="D5" s="19" t="s">
        <v>54</v>
      </c>
      <c r="E5" s="20">
        <v>175</v>
      </c>
      <c r="F5" s="20">
        <v>179</v>
      </c>
      <c r="G5" s="20">
        <v>180</v>
      </c>
      <c r="H5" s="20">
        <v>179</v>
      </c>
      <c r="I5" s="20"/>
      <c r="J5" s="20"/>
      <c r="K5" s="28">
        <v>4</v>
      </c>
      <c r="L5" s="28">
        <v>713</v>
      </c>
      <c r="M5" s="29">
        <v>178.25</v>
      </c>
      <c r="N5" s="30">
        <v>3</v>
      </c>
      <c r="O5" s="31">
        <v>181.25</v>
      </c>
    </row>
    <row r="6" spans="1:17" x14ac:dyDescent="0.25">
      <c r="A6" s="16" t="s">
        <v>71</v>
      </c>
      <c r="B6" s="17" t="s">
        <v>72</v>
      </c>
      <c r="C6" s="18">
        <v>44009</v>
      </c>
      <c r="D6" s="19" t="s">
        <v>54</v>
      </c>
      <c r="E6" s="20">
        <v>176</v>
      </c>
      <c r="F6" s="20">
        <v>176</v>
      </c>
      <c r="G6" s="20">
        <v>176</v>
      </c>
      <c r="H6" s="20">
        <v>180</v>
      </c>
      <c r="I6" s="20"/>
      <c r="J6" s="20"/>
      <c r="K6" s="28">
        <v>4</v>
      </c>
      <c r="L6" s="28">
        <v>708</v>
      </c>
      <c r="M6" s="29">
        <v>177</v>
      </c>
      <c r="N6" s="30">
        <v>4</v>
      </c>
      <c r="O6" s="31">
        <v>181</v>
      </c>
    </row>
    <row r="7" spans="1:17" x14ac:dyDescent="0.25">
      <c r="A7" s="16" t="s">
        <v>71</v>
      </c>
      <c r="B7" s="17" t="s">
        <v>72</v>
      </c>
      <c r="C7" s="18">
        <v>44023</v>
      </c>
      <c r="D7" s="19" t="s">
        <v>54</v>
      </c>
      <c r="E7" s="20">
        <v>165</v>
      </c>
      <c r="F7" s="20">
        <v>150</v>
      </c>
      <c r="G7" s="20">
        <v>170</v>
      </c>
      <c r="H7" s="20">
        <v>162</v>
      </c>
      <c r="I7" s="20"/>
      <c r="J7" s="20"/>
      <c r="K7" s="28">
        <v>4</v>
      </c>
      <c r="L7" s="28">
        <v>647</v>
      </c>
      <c r="M7" s="29">
        <v>161.75</v>
      </c>
      <c r="N7" s="30">
        <v>2</v>
      </c>
      <c r="O7" s="31">
        <v>163.75</v>
      </c>
    </row>
    <row r="8" spans="1:17" x14ac:dyDescent="0.25">
      <c r="A8" s="16" t="s">
        <v>71</v>
      </c>
      <c r="B8" s="17" t="s">
        <v>72</v>
      </c>
      <c r="C8" s="18">
        <v>44037</v>
      </c>
      <c r="D8" s="19" t="s">
        <v>54</v>
      </c>
      <c r="E8" s="20">
        <v>180</v>
      </c>
      <c r="F8" s="20">
        <v>180</v>
      </c>
      <c r="G8" s="20">
        <v>171</v>
      </c>
      <c r="H8" s="20">
        <v>173</v>
      </c>
      <c r="I8" s="20"/>
      <c r="J8" s="20"/>
      <c r="K8" s="28">
        <v>4</v>
      </c>
      <c r="L8" s="28">
        <v>704</v>
      </c>
      <c r="M8" s="29">
        <v>176</v>
      </c>
      <c r="N8" s="30">
        <v>2</v>
      </c>
      <c r="O8" s="31">
        <v>178</v>
      </c>
    </row>
    <row r="9" spans="1:17" x14ac:dyDescent="0.25">
      <c r="A9" s="16" t="s">
        <v>71</v>
      </c>
      <c r="B9" s="17" t="s">
        <v>72</v>
      </c>
      <c r="C9" s="18">
        <v>44072</v>
      </c>
      <c r="D9" s="19" t="s">
        <v>54</v>
      </c>
      <c r="E9" s="20">
        <v>168</v>
      </c>
      <c r="F9" s="20">
        <v>177</v>
      </c>
      <c r="G9" s="20">
        <v>171.001</v>
      </c>
      <c r="H9" s="20">
        <v>181.001</v>
      </c>
      <c r="I9" s="20">
        <v>178</v>
      </c>
      <c r="J9" s="20">
        <v>175</v>
      </c>
      <c r="K9" s="28">
        <v>6</v>
      </c>
      <c r="L9" s="28">
        <v>1050.002</v>
      </c>
      <c r="M9" s="29">
        <v>175.00033333333332</v>
      </c>
      <c r="N9" s="30">
        <v>6</v>
      </c>
      <c r="O9" s="31">
        <v>181.00033333333332</v>
      </c>
    </row>
    <row r="10" spans="1:17" x14ac:dyDescent="0.25">
      <c r="A10" s="16" t="s">
        <v>71</v>
      </c>
      <c r="B10" s="17" t="s">
        <v>72</v>
      </c>
      <c r="C10" s="18">
        <v>44086</v>
      </c>
      <c r="D10" s="19" t="s">
        <v>54</v>
      </c>
      <c r="E10" s="20">
        <v>190</v>
      </c>
      <c r="F10" s="20">
        <v>184</v>
      </c>
      <c r="G10" s="20">
        <v>181</v>
      </c>
      <c r="H10" s="20">
        <v>178</v>
      </c>
      <c r="I10" s="20"/>
      <c r="J10" s="20"/>
      <c r="K10" s="28">
        <v>4</v>
      </c>
      <c r="L10" s="28">
        <v>733</v>
      </c>
      <c r="M10" s="29">
        <v>183.25</v>
      </c>
      <c r="N10" s="30">
        <v>4</v>
      </c>
      <c r="O10" s="31">
        <v>187.25</v>
      </c>
    </row>
    <row r="13" spans="1:17" x14ac:dyDescent="0.25">
      <c r="K13" s="8">
        <f>SUM(K2:K12)</f>
        <v>38</v>
      </c>
      <c r="L13" s="8">
        <f>SUM(L2:L12)</f>
        <v>6688.0020000000004</v>
      </c>
      <c r="M13" s="14">
        <f>SUM(L13/K13)</f>
        <v>176.00005263157897</v>
      </c>
      <c r="N13" s="8">
        <f>SUM(N2:N12)</f>
        <v>33</v>
      </c>
      <c r="O13" s="14">
        <f>SUM(M13+N13)</f>
        <v>209.00005263157897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2"/>
    <protectedRange sqref="D5" name="Range1_1_1_1"/>
    <protectedRange algorithmName="SHA-512" hashValue="ON39YdpmFHfN9f47KpiRvqrKx0V9+erV1CNkpWzYhW/Qyc6aT8rEyCrvauWSYGZK2ia3o7vd3akF07acHAFpOA==" saltValue="yVW9XmDwTqEnmpSGai0KYg==" spinCount="100000" sqref="E6:J6 B6:C6" name="Range1_2_6"/>
    <protectedRange algorithmName="SHA-512" hashValue="ON39YdpmFHfN9f47KpiRvqrKx0V9+erV1CNkpWzYhW/Qyc6aT8rEyCrvauWSYGZK2ia3o7vd3akF07acHAFpOA==" saltValue="yVW9XmDwTqEnmpSGai0KYg==" spinCount="100000" sqref="D6" name="Range1_1_1_5"/>
    <protectedRange algorithmName="SHA-512" hashValue="ON39YdpmFHfN9f47KpiRvqrKx0V9+erV1CNkpWzYhW/Qyc6aT8rEyCrvauWSYGZK2ia3o7vd3akF07acHAFpOA==" saltValue="yVW9XmDwTqEnmpSGai0KYg==" spinCount="100000" sqref="E7:J7 B7:C7" name="Range1_2_8"/>
    <protectedRange algorithmName="SHA-512" hashValue="ON39YdpmFHfN9f47KpiRvqrKx0V9+erV1CNkpWzYhW/Qyc6aT8rEyCrvauWSYGZK2ia3o7vd3akF07acHAFpOA==" saltValue="yVW9XmDwTqEnmpSGai0KYg==" spinCount="100000" sqref="D7" name="Range1_1_1_8"/>
    <protectedRange algorithmName="SHA-512" hashValue="ON39YdpmFHfN9f47KpiRvqrKx0V9+erV1CNkpWzYhW/Qyc6aT8rEyCrvauWSYGZK2ia3o7vd3akF07acHAFpOA==" saltValue="yVW9XmDwTqEnmpSGai0KYg==" spinCount="100000" sqref="E8:J8 B8:C8" name="Range1_2_3_1"/>
    <protectedRange algorithmName="SHA-512" hashValue="ON39YdpmFHfN9f47KpiRvqrKx0V9+erV1CNkpWzYhW/Qyc6aT8rEyCrvauWSYGZK2ia3o7vd3akF07acHAFpOA==" saltValue="yVW9XmDwTqEnmpSGai0KYg==" spinCount="100000" sqref="D8" name="Range1_1_1_3"/>
    <protectedRange algorithmName="SHA-512" hashValue="ON39YdpmFHfN9f47KpiRvqrKx0V9+erV1CNkpWzYhW/Qyc6aT8rEyCrvauWSYGZK2ia3o7vd3akF07acHAFpOA==" saltValue="yVW9XmDwTqEnmpSGai0KYg==" spinCount="100000" sqref="E9:J9 B9:C9" name="Range1_2_9"/>
    <protectedRange algorithmName="SHA-512" hashValue="ON39YdpmFHfN9f47KpiRvqrKx0V9+erV1CNkpWzYhW/Qyc6aT8rEyCrvauWSYGZK2ia3o7vd3akF07acHAFpOA==" saltValue="yVW9XmDwTqEnmpSGai0KYg==" spinCount="100000" sqref="D9" name="Range1_1_1_7"/>
    <protectedRange sqref="E10:J10 B10:C10" name="Range1_2_1_1"/>
    <protectedRange sqref="D10" name="Range1_1_1_2"/>
  </protectedRanges>
  <conditionalFormatting sqref="J2">
    <cfRule type="top10" dxfId="695" priority="49" rank="1"/>
  </conditionalFormatting>
  <conditionalFormatting sqref="I2">
    <cfRule type="top10" dxfId="694" priority="50" rank="1"/>
  </conditionalFormatting>
  <conditionalFormatting sqref="H2">
    <cfRule type="top10" dxfId="693" priority="51" rank="1"/>
  </conditionalFormatting>
  <conditionalFormatting sqref="G2">
    <cfRule type="top10" dxfId="692" priority="52" rank="1"/>
  </conditionalFormatting>
  <conditionalFormatting sqref="F2">
    <cfRule type="top10" dxfId="691" priority="53" rank="1"/>
  </conditionalFormatting>
  <conditionalFormatting sqref="E2">
    <cfRule type="top10" dxfId="690" priority="54" rank="1"/>
  </conditionalFormatting>
  <conditionalFormatting sqref="J3">
    <cfRule type="top10" dxfId="689" priority="43" rank="1"/>
  </conditionalFormatting>
  <conditionalFormatting sqref="I3">
    <cfRule type="top10" dxfId="688" priority="44" rank="1"/>
  </conditionalFormatting>
  <conditionalFormatting sqref="H3">
    <cfRule type="top10" dxfId="687" priority="45" rank="1"/>
  </conditionalFormatting>
  <conditionalFormatting sqref="G3">
    <cfRule type="top10" dxfId="686" priority="46" rank="1"/>
  </conditionalFormatting>
  <conditionalFormatting sqref="F3">
    <cfRule type="top10" dxfId="685" priority="47" rank="1"/>
  </conditionalFormatting>
  <conditionalFormatting sqref="E3">
    <cfRule type="top10" dxfId="684" priority="48" rank="1"/>
  </conditionalFormatting>
  <conditionalFormatting sqref="J4">
    <cfRule type="top10" dxfId="683" priority="37" rank="1"/>
  </conditionalFormatting>
  <conditionalFormatting sqref="I4">
    <cfRule type="top10" dxfId="682" priority="38" rank="1"/>
  </conditionalFormatting>
  <conditionalFormatting sqref="H4">
    <cfRule type="top10" dxfId="681" priority="39" rank="1"/>
  </conditionalFormatting>
  <conditionalFormatting sqref="G4">
    <cfRule type="top10" dxfId="680" priority="40" rank="1"/>
  </conditionalFormatting>
  <conditionalFormatting sqref="F4">
    <cfRule type="top10" dxfId="679" priority="41" rank="1"/>
  </conditionalFormatting>
  <conditionalFormatting sqref="E4">
    <cfRule type="top10" dxfId="678" priority="42" rank="1"/>
  </conditionalFormatting>
  <conditionalFormatting sqref="J5">
    <cfRule type="top10" dxfId="677" priority="31" rank="1"/>
  </conditionalFormatting>
  <conditionalFormatting sqref="I5">
    <cfRule type="top10" dxfId="676" priority="32" rank="1"/>
  </conditionalFormatting>
  <conditionalFormatting sqref="H5">
    <cfRule type="top10" dxfId="675" priority="33" rank="1"/>
  </conditionalFormatting>
  <conditionalFormatting sqref="G5">
    <cfRule type="top10" dxfId="674" priority="34" rank="1"/>
  </conditionalFormatting>
  <conditionalFormatting sqref="F5">
    <cfRule type="top10" dxfId="673" priority="35" rank="1"/>
  </conditionalFormatting>
  <conditionalFormatting sqref="E5">
    <cfRule type="top10" dxfId="672" priority="36" rank="1"/>
  </conditionalFormatting>
  <conditionalFormatting sqref="J6">
    <cfRule type="top10" dxfId="671" priority="25" rank="1"/>
  </conditionalFormatting>
  <conditionalFormatting sqref="I6">
    <cfRule type="top10" dxfId="670" priority="26" rank="1"/>
  </conditionalFormatting>
  <conditionalFormatting sqref="H6">
    <cfRule type="top10" dxfId="669" priority="27" rank="1"/>
  </conditionalFormatting>
  <conditionalFormatting sqref="G6">
    <cfRule type="top10" dxfId="668" priority="28" rank="1"/>
  </conditionalFormatting>
  <conditionalFormatting sqref="F6">
    <cfRule type="top10" dxfId="667" priority="29" rank="1"/>
  </conditionalFormatting>
  <conditionalFormatting sqref="E6">
    <cfRule type="top10" dxfId="666" priority="30" rank="1"/>
  </conditionalFormatting>
  <conditionalFormatting sqref="J7">
    <cfRule type="top10" dxfId="665" priority="19" rank="1"/>
  </conditionalFormatting>
  <conditionalFormatting sqref="I7">
    <cfRule type="top10" dxfId="664" priority="20" rank="1"/>
  </conditionalFormatting>
  <conditionalFormatting sqref="H7">
    <cfRule type="top10" dxfId="663" priority="21" rank="1"/>
  </conditionalFormatting>
  <conditionalFormatting sqref="G7">
    <cfRule type="top10" dxfId="662" priority="22" rank="1"/>
  </conditionalFormatting>
  <conditionalFormatting sqref="F7">
    <cfRule type="top10" dxfId="661" priority="23" rank="1"/>
  </conditionalFormatting>
  <conditionalFormatting sqref="E7">
    <cfRule type="top10" dxfId="660" priority="24" rank="1"/>
  </conditionalFormatting>
  <conditionalFormatting sqref="J8">
    <cfRule type="top10" dxfId="659" priority="13" rank="1"/>
  </conditionalFormatting>
  <conditionalFormatting sqref="I8">
    <cfRule type="top10" dxfId="658" priority="14" rank="1"/>
  </conditionalFormatting>
  <conditionalFormatting sqref="H8">
    <cfRule type="top10" dxfId="657" priority="15" rank="1"/>
  </conditionalFormatting>
  <conditionalFormatting sqref="G8">
    <cfRule type="top10" dxfId="656" priority="16" rank="1"/>
  </conditionalFormatting>
  <conditionalFormatting sqref="F8">
    <cfRule type="top10" dxfId="655" priority="17" rank="1"/>
  </conditionalFormatting>
  <conditionalFormatting sqref="E8">
    <cfRule type="top10" dxfId="654" priority="18" rank="1"/>
  </conditionalFormatting>
  <conditionalFormatting sqref="J9">
    <cfRule type="top10" dxfId="653" priority="7" rank="1"/>
  </conditionalFormatting>
  <conditionalFormatting sqref="I9">
    <cfRule type="top10" dxfId="652" priority="8" rank="1"/>
  </conditionalFormatting>
  <conditionalFormatting sqref="H9">
    <cfRule type="top10" dxfId="651" priority="9" rank="1"/>
  </conditionalFormatting>
  <conditionalFormatting sqref="G9">
    <cfRule type="top10" dxfId="650" priority="10" rank="1"/>
  </conditionalFormatting>
  <conditionalFormatting sqref="F9">
    <cfRule type="top10" dxfId="649" priority="11" rank="1"/>
  </conditionalFormatting>
  <conditionalFormatting sqref="E9">
    <cfRule type="top10" dxfId="648" priority="12" rank="1"/>
  </conditionalFormatting>
  <conditionalFormatting sqref="J10">
    <cfRule type="top10" dxfId="647" priority="1" rank="1"/>
  </conditionalFormatting>
  <conditionalFormatting sqref="I10">
    <cfRule type="top10" dxfId="646" priority="2" rank="1"/>
  </conditionalFormatting>
  <conditionalFormatting sqref="H10">
    <cfRule type="top10" dxfId="645" priority="3" rank="1"/>
  </conditionalFormatting>
  <conditionalFormatting sqref="G10">
    <cfRule type="top10" dxfId="644" priority="4" rank="1"/>
  </conditionalFormatting>
  <conditionalFormatting sqref="F10">
    <cfRule type="top10" dxfId="643" priority="5" rank="1"/>
  </conditionalFormatting>
  <conditionalFormatting sqref="E10">
    <cfRule type="top10" dxfId="642" priority="6" rank="1"/>
  </conditionalFormatting>
  <hyperlinks>
    <hyperlink ref="Q1" location="'Texas  2020 Ranking'!A1" display="Back to Ranking" xr:uid="{377BA1A6-0AB8-4218-9137-A063C00447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8476555-6218-4D45-BB7B-610305BEADAB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C5A77FF0-6BCB-433D-9DED-A06247F07D57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6CE95DCE-8EBA-4042-85B7-A972619C8C9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6516523-7D9F-4538-9F0B-7C366AE3864B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77E13-400C-4820-BF37-3C710216104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48</v>
      </c>
      <c r="B2" s="17" t="s">
        <v>98</v>
      </c>
      <c r="C2" s="18">
        <v>43988</v>
      </c>
      <c r="D2" s="19" t="s">
        <v>28</v>
      </c>
      <c r="E2" s="20">
        <v>180</v>
      </c>
      <c r="F2" s="20">
        <v>180</v>
      </c>
      <c r="G2" s="20">
        <v>185</v>
      </c>
      <c r="H2" s="20">
        <v>180</v>
      </c>
      <c r="I2" s="20"/>
      <c r="J2" s="20"/>
      <c r="K2" s="28">
        <v>4</v>
      </c>
      <c r="L2" s="28">
        <v>725</v>
      </c>
      <c r="M2" s="29">
        <v>181.25</v>
      </c>
      <c r="N2" s="30">
        <v>6</v>
      </c>
      <c r="O2" s="31">
        <v>187.25</v>
      </c>
    </row>
    <row r="5" spans="1:17" x14ac:dyDescent="0.25">
      <c r="K5" s="8">
        <f>SUM(K2:K4)</f>
        <v>4</v>
      </c>
      <c r="L5" s="8">
        <f>SUM(L2:L4)</f>
        <v>725</v>
      </c>
      <c r="M5" s="7">
        <f>SUM(L5/K5)</f>
        <v>181.25</v>
      </c>
      <c r="N5" s="8">
        <f>SUM(N2:N4)</f>
        <v>6</v>
      </c>
      <c r="O5" s="14">
        <f>SUM(M5+N5)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0"/>
    <protectedRange algorithmName="SHA-512" hashValue="ON39YdpmFHfN9f47KpiRvqrKx0V9+erV1CNkpWzYhW/Qyc6aT8rEyCrvauWSYGZK2ia3o7vd3akF07acHAFpOA==" saltValue="yVW9XmDwTqEnmpSGai0KYg==" spinCount="100000" sqref="D2" name="Range1_1_13"/>
  </protectedRanges>
  <conditionalFormatting sqref="E2">
    <cfRule type="top10" dxfId="641" priority="6" rank="1"/>
  </conditionalFormatting>
  <conditionalFormatting sqref="F2">
    <cfRule type="top10" dxfId="640" priority="5" rank="1"/>
  </conditionalFormatting>
  <conditionalFormatting sqref="G2">
    <cfRule type="top10" dxfId="639" priority="4" rank="1"/>
  </conditionalFormatting>
  <conditionalFormatting sqref="H2">
    <cfRule type="top10" dxfId="638" priority="3" rank="1"/>
  </conditionalFormatting>
  <conditionalFormatting sqref="I2">
    <cfRule type="top10" dxfId="637" priority="2" rank="1"/>
  </conditionalFormatting>
  <conditionalFormatting sqref="J2">
    <cfRule type="top10" dxfId="636" priority="1" rank="1"/>
  </conditionalFormatting>
  <hyperlinks>
    <hyperlink ref="Q1" location="'Texas  2020 Ranking'!A1" display="Back to Ranking" xr:uid="{26F66577-8168-4DE9-A2A3-462EFFCE54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515C7F-E69D-4E5D-BBB3-2D937A7D3A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2A0DB-D6CF-4BED-AE29-28E5C2D5111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121</v>
      </c>
      <c r="C2" s="18">
        <v>44072</v>
      </c>
      <c r="D2" s="19" t="s">
        <v>54</v>
      </c>
      <c r="E2" s="60">
        <v>176</v>
      </c>
      <c r="F2" s="60">
        <v>174.001</v>
      </c>
      <c r="G2" s="60">
        <v>181</v>
      </c>
      <c r="H2" s="60">
        <v>181</v>
      </c>
      <c r="I2" s="60">
        <v>184</v>
      </c>
      <c r="J2" s="60">
        <v>172</v>
      </c>
      <c r="K2" s="28">
        <v>6</v>
      </c>
      <c r="L2" s="28">
        <v>1068.001</v>
      </c>
      <c r="M2" s="29">
        <v>178.00016666666667</v>
      </c>
      <c r="N2" s="30">
        <v>8</v>
      </c>
      <c r="O2" s="31">
        <v>186.00016666666667</v>
      </c>
    </row>
    <row r="5" spans="1:17" x14ac:dyDescent="0.25">
      <c r="K5" s="8">
        <f>SUM(K2:K4)</f>
        <v>6</v>
      </c>
      <c r="L5" s="8">
        <f>SUM(L2:L4)</f>
        <v>1068.001</v>
      </c>
      <c r="M5" s="7">
        <f>SUM(L5/K5)</f>
        <v>178.00016666666667</v>
      </c>
      <c r="N5" s="8">
        <f>SUM(N2:N4)</f>
        <v>8</v>
      </c>
      <c r="O5" s="14">
        <f>SUM(M5+N5)</f>
        <v>186.00016666666667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9"/>
    <protectedRange algorithmName="SHA-512" hashValue="ON39YdpmFHfN9f47KpiRvqrKx0V9+erV1CNkpWzYhW/Qyc6aT8rEyCrvauWSYGZK2ia3o7vd3akF07acHAFpOA==" saltValue="yVW9XmDwTqEnmpSGai0KYg==" spinCount="100000" sqref="D2" name="Range1_1_1_7"/>
  </protectedRanges>
  <conditionalFormatting sqref="F2">
    <cfRule type="top10" dxfId="635" priority="5" rank="1"/>
  </conditionalFormatting>
  <conditionalFormatting sqref="G2">
    <cfRule type="top10" dxfId="634" priority="4" rank="1"/>
  </conditionalFormatting>
  <conditionalFormatting sqref="H2">
    <cfRule type="top10" dxfId="633" priority="3" rank="1"/>
  </conditionalFormatting>
  <conditionalFormatting sqref="E2">
    <cfRule type="top10" dxfId="632" priority="6" rank="1"/>
  </conditionalFormatting>
  <conditionalFormatting sqref="J2">
    <cfRule type="top10" dxfId="631" priority="1" rank="1"/>
  </conditionalFormatting>
  <conditionalFormatting sqref="I2">
    <cfRule type="top10" dxfId="630" priority="2" rank="1"/>
  </conditionalFormatting>
  <hyperlinks>
    <hyperlink ref="Q1" location="'Texas  2020 Ranking'!A1" display="Back to Ranking" xr:uid="{BC578B9E-51D3-4EA5-99F5-605D3FC641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B1949C-3D7D-4607-A3A6-5D01582803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EE520-05DC-4479-85FA-2DA4BCB4478F}">
  <sheetPr codeName="Sheet6"/>
  <dimension ref="A1:Q34"/>
  <sheetViews>
    <sheetView workbookViewId="0">
      <selection activeCell="A29" sqref="A29:O2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57</v>
      </c>
      <c r="B2" s="17" t="s">
        <v>44</v>
      </c>
      <c r="C2" s="18">
        <v>43883</v>
      </c>
      <c r="D2" s="19" t="s">
        <v>54</v>
      </c>
      <c r="E2" s="20">
        <v>157</v>
      </c>
      <c r="F2" s="20">
        <v>155</v>
      </c>
      <c r="G2" s="20">
        <v>158</v>
      </c>
      <c r="H2" s="20">
        <v>147</v>
      </c>
      <c r="I2" s="20"/>
      <c r="J2" s="20"/>
      <c r="K2" s="28">
        <v>4</v>
      </c>
      <c r="L2" s="28">
        <v>617</v>
      </c>
      <c r="M2" s="29">
        <v>154.25</v>
      </c>
      <c r="N2" s="30">
        <v>3</v>
      </c>
      <c r="O2" s="31">
        <v>157.25</v>
      </c>
    </row>
    <row r="5" spans="1:17" x14ac:dyDescent="0.25">
      <c r="K5" s="8">
        <f>SUM(K2:K4)</f>
        <v>4</v>
      </c>
      <c r="L5" s="8">
        <f>SUM(L2:L4)</f>
        <v>617</v>
      </c>
      <c r="M5" s="7">
        <f>SUM(L5/K5)</f>
        <v>154.25</v>
      </c>
      <c r="N5" s="8">
        <f>SUM(N2:N4)</f>
        <v>3</v>
      </c>
      <c r="O5" s="14">
        <f>SUM(M5+N5)</f>
        <v>157.25</v>
      </c>
    </row>
    <row r="19" spans="1:16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6" x14ac:dyDescent="0.25">
      <c r="A20" s="16" t="s">
        <v>71</v>
      </c>
      <c r="B20" s="17" t="s">
        <v>44</v>
      </c>
      <c r="C20" s="18">
        <v>43904</v>
      </c>
      <c r="D20" s="19" t="s">
        <v>54</v>
      </c>
      <c r="E20" s="20">
        <v>170</v>
      </c>
      <c r="F20" s="20">
        <v>176</v>
      </c>
      <c r="G20" s="20">
        <v>175</v>
      </c>
      <c r="H20" s="20">
        <v>186</v>
      </c>
      <c r="I20" s="20"/>
      <c r="J20" s="20"/>
      <c r="K20" s="28">
        <v>4</v>
      </c>
      <c r="L20" s="28">
        <v>707</v>
      </c>
      <c r="M20" s="29">
        <v>176.75</v>
      </c>
      <c r="N20" s="30">
        <v>2</v>
      </c>
      <c r="O20" s="31">
        <v>178.75</v>
      </c>
    </row>
    <row r="21" spans="1:16" x14ac:dyDescent="0.25">
      <c r="A21" s="16" t="s">
        <v>71</v>
      </c>
      <c r="B21" s="17" t="s">
        <v>44</v>
      </c>
      <c r="C21" s="18">
        <v>43974</v>
      </c>
      <c r="D21" s="19" t="s">
        <v>54</v>
      </c>
      <c r="E21" s="20">
        <v>171</v>
      </c>
      <c r="F21" s="20">
        <v>180.001</v>
      </c>
      <c r="G21" s="20">
        <v>175</v>
      </c>
      <c r="H21" s="20">
        <v>182</v>
      </c>
      <c r="I21" s="20"/>
      <c r="J21" s="20"/>
      <c r="K21" s="28">
        <v>4</v>
      </c>
      <c r="L21" s="28">
        <v>708.00099999999998</v>
      </c>
      <c r="M21" s="29">
        <v>177.00024999999999</v>
      </c>
      <c r="N21" s="30">
        <v>2</v>
      </c>
      <c r="O21" s="31">
        <v>179.00024999999999</v>
      </c>
    </row>
    <row r="22" spans="1:16" x14ac:dyDescent="0.25">
      <c r="A22" s="16" t="s">
        <v>71</v>
      </c>
      <c r="B22" s="17" t="s">
        <v>44</v>
      </c>
      <c r="C22" s="18">
        <v>43981</v>
      </c>
      <c r="D22" s="19" t="s">
        <v>54</v>
      </c>
      <c r="E22" s="20">
        <v>182</v>
      </c>
      <c r="F22" s="20">
        <v>178.001</v>
      </c>
      <c r="G22" s="20">
        <v>185</v>
      </c>
      <c r="H22" s="20">
        <v>184</v>
      </c>
      <c r="I22" s="20"/>
      <c r="J22" s="20"/>
      <c r="K22" s="28">
        <v>4</v>
      </c>
      <c r="L22" s="28">
        <v>729.00099999999998</v>
      </c>
      <c r="M22" s="29">
        <v>182.25024999999999</v>
      </c>
      <c r="N22" s="30">
        <v>11</v>
      </c>
      <c r="O22" s="31">
        <v>193.25024999999999</v>
      </c>
    </row>
    <row r="23" spans="1:16" x14ac:dyDescent="0.25">
      <c r="A23" s="16" t="s">
        <v>71</v>
      </c>
      <c r="B23" s="17" t="s">
        <v>44</v>
      </c>
      <c r="C23" s="18">
        <v>44009</v>
      </c>
      <c r="D23" s="19" t="s">
        <v>54</v>
      </c>
      <c r="E23" s="20">
        <v>172</v>
      </c>
      <c r="F23" s="20">
        <v>168</v>
      </c>
      <c r="G23" s="20">
        <v>157</v>
      </c>
      <c r="H23" s="20">
        <v>174</v>
      </c>
      <c r="I23" s="20"/>
      <c r="J23" s="20"/>
      <c r="K23" s="28">
        <v>4</v>
      </c>
      <c r="L23" s="28">
        <v>671</v>
      </c>
      <c r="M23" s="29">
        <v>167.75</v>
      </c>
      <c r="N23" s="30">
        <v>2</v>
      </c>
      <c r="O23" s="31">
        <v>169.75</v>
      </c>
    </row>
    <row r="24" spans="1:16" x14ac:dyDescent="0.25">
      <c r="A24" s="16" t="s">
        <v>71</v>
      </c>
      <c r="B24" s="17" t="s">
        <v>44</v>
      </c>
      <c r="C24" s="18">
        <v>44023</v>
      </c>
      <c r="D24" s="19" t="s">
        <v>54</v>
      </c>
      <c r="E24" s="20">
        <v>171</v>
      </c>
      <c r="F24" s="20">
        <v>164</v>
      </c>
      <c r="G24" s="20">
        <v>174</v>
      </c>
      <c r="H24" s="20">
        <v>172</v>
      </c>
      <c r="I24" s="20"/>
      <c r="J24" s="20"/>
      <c r="K24" s="28">
        <v>4</v>
      </c>
      <c r="L24" s="28">
        <v>681</v>
      </c>
      <c r="M24" s="29">
        <v>170.25</v>
      </c>
      <c r="N24" s="30">
        <v>3</v>
      </c>
      <c r="O24" s="31">
        <v>173.25</v>
      </c>
    </row>
    <row r="25" spans="1:16" x14ac:dyDescent="0.25">
      <c r="A25" s="16" t="s">
        <v>71</v>
      </c>
      <c r="B25" s="17" t="s">
        <v>44</v>
      </c>
      <c r="C25" s="18">
        <v>44037</v>
      </c>
      <c r="D25" s="19" t="s">
        <v>54</v>
      </c>
      <c r="E25" s="20">
        <v>173</v>
      </c>
      <c r="F25" s="20">
        <v>171</v>
      </c>
      <c r="G25" s="20">
        <v>177</v>
      </c>
      <c r="H25" s="20">
        <v>170</v>
      </c>
      <c r="I25" s="20"/>
      <c r="J25" s="20"/>
      <c r="K25" s="28">
        <v>4</v>
      </c>
      <c r="L25" s="28">
        <v>691</v>
      </c>
      <c r="M25" s="29">
        <v>172.75</v>
      </c>
      <c r="N25" s="30">
        <v>2</v>
      </c>
      <c r="O25" s="31">
        <v>174.75</v>
      </c>
    </row>
    <row r="26" spans="1:16" x14ac:dyDescent="0.25">
      <c r="A26" s="16" t="s">
        <v>71</v>
      </c>
      <c r="B26" s="17" t="s">
        <v>44</v>
      </c>
      <c r="C26" s="18">
        <v>44051</v>
      </c>
      <c r="D26" s="19" t="s">
        <v>54</v>
      </c>
      <c r="E26" s="20">
        <v>172</v>
      </c>
      <c r="F26" s="20">
        <v>173</v>
      </c>
      <c r="G26" s="20">
        <v>179</v>
      </c>
      <c r="H26" s="20">
        <v>174</v>
      </c>
      <c r="I26" s="20"/>
      <c r="J26" s="20"/>
      <c r="K26" s="28">
        <v>4</v>
      </c>
      <c r="L26" s="28">
        <v>698</v>
      </c>
      <c r="M26" s="29">
        <v>174.5</v>
      </c>
      <c r="N26" s="30">
        <v>4</v>
      </c>
      <c r="O26" s="31">
        <v>178.5</v>
      </c>
    </row>
    <row r="27" spans="1:16" x14ac:dyDescent="0.25">
      <c r="A27" s="16" t="s">
        <v>71</v>
      </c>
      <c r="B27" s="17" t="s">
        <v>44</v>
      </c>
      <c r="C27" s="18">
        <v>44065</v>
      </c>
      <c r="D27" s="19" t="s">
        <v>54</v>
      </c>
      <c r="E27" s="20">
        <v>170</v>
      </c>
      <c r="F27" s="20">
        <v>169</v>
      </c>
      <c r="G27" s="20">
        <v>169</v>
      </c>
      <c r="H27" s="20">
        <v>170</v>
      </c>
      <c r="I27" s="20"/>
      <c r="J27" s="20"/>
      <c r="K27" s="28">
        <v>4</v>
      </c>
      <c r="L27" s="28">
        <v>678</v>
      </c>
      <c r="M27" s="29">
        <v>169.5</v>
      </c>
      <c r="N27" s="30">
        <v>3</v>
      </c>
      <c r="O27" s="31">
        <v>172.5</v>
      </c>
      <c r="P27" s="7"/>
    </row>
    <row r="28" spans="1:16" x14ac:dyDescent="0.25">
      <c r="A28" s="16" t="s">
        <v>71</v>
      </c>
      <c r="B28" s="17" t="s">
        <v>44</v>
      </c>
      <c r="C28" s="18">
        <v>44072</v>
      </c>
      <c r="D28" s="19" t="s">
        <v>54</v>
      </c>
      <c r="E28" s="20">
        <v>167</v>
      </c>
      <c r="F28" s="20">
        <v>164</v>
      </c>
      <c r="G28" s="20">
        <v>156</v>
      </c>
      <c r="H28" s="20">
        <v>161</v>
      </c>
      <c r="I28" s="20">
        <v>155</v>
      </c>
      <c r="J28" s="20">
        <v>147</v>
      </c>
      <c r="K28" s="28">
        <v>6</v>
      </c>
      <c r="L28" s="28">
        <v>950</v>
      </c>
      <c r="M28" s="29">
        <v>158.33333333333334</v>
      </c>
      <c r="N28" s="30">
        <v>4</v>
      </c>
      <c r="O28" s="31">
        <v>162.33333333333334</v>
      </c>
    </row>
    <row r="29" spans="1:16" x14ac:dyDescent="0.25">
      <c r="A29" s="16" t="s">
        <v>71</v>
      </c>
      <c r="B29" s="17" t="s">
        <v>44</v>
      </c>
      <c r="C29" s="18">
        <v>44086</v>
      </c>
      <c r="D29" s="19" t="s">
        <v>54</v>
      </c>
      <c r="E29" s="20">
        <v>175</v>
      </c>
      <c r="F29" s="20">
        <v>178</v>
      </c>
      <c r="G29" s="20">
        <v>184</v>
      </c>
      <c r="H29" s="20">
        <v>175</v>
      </c>
      <c r="I29" s="20"/>
      <c r="J29" s="20"/>
      <c r="K29" s="28">
        <v>4</v>
      </c>
      <c r="L29" s="28">
        <v>712</v>
      </c>
      <c r="M29" s="29">
        <v>178</v>
      </c>
      <c r="N29" s="30">
        <v>2</v>
      </c>
      <c r="O29" s="31">
        <v>180</v>
      </c>
    </row>
    <row r="30" spans="1:16" x14ac:dyDescent="0.25">
      <c r="K30" s="7"/>
      <c r="L30" s="7"/>
    </row>
    <row r="31" spans="1:16" x14ac:dyDescent="0.25">
      <c r="K31" s="7"/>
      <c r="L31" s="7"/>
    </row>
    <row r="32" spans="1:16" x14ac:dyDescent="0.25">
      <c r="K32" s="7"/>
      <c r="L32" s="7"/>
    </row>
    <row r="33" spans="11:15" x14ac:dyDescent="0.25">
      <c r="K33" s="7"/>
      <c r="L33" s="7"/>
    </row>
    <row r="34" spans="11:15" x14ac:dyDescent="0.25">
      <c r="K34" s="8">
        <f>SUM(K20:K33)</f>
        <v>42</v>
      </c>
      <c r="L34" s="8">
        <f>SUM(L20:L33)</f>
        <v>7225.0020000000004</v>
      </c>
      <c r="M34" s="7">
        <f>SUM(L34/K34)</f>
        <v>172.02385714285714</v>
      </c>
      <c r="N34" s="8">
        <f>SUM(N20:N33)</f>
        <v>35</v>
      </c>
      <c r="O34" s="8">
        <f>SUM(M34+N34)</f>
        <v>207.02385714285714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 B19" name="Range1_2"/>
    <protectedRange algorithmName="SHA-512" hashValue="ON39YdpmFHfN9f47KpiRvqrKx0V9+erV1CNkpWzYhW/Qyc6aT8rEyCrvauWSYGZK2ia3o7vd3akF07acHAFpOA==" saltValue="yVW9XmDwTqEnmpSGai0KYg==" spinCount="100000" sqref="E2:J2 B2:C2" name="Range1_6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0:J20 B20:C20" name="Range1_2_1"/>
    <protectedRange algorithmName="SHA-512" hashValue="ON39YdpmFHfN9f47KpiRvqrKx0V9+erV1CNkpWzYhW/Qyc6aT8rEyCrvauWSYGZK2ia3o7vd3akF07acHAFpOA==" saltValue="yVW9XmDwTqEnmpSGai0KYg==" spinCount="100000" sqref="D20" name="Range1_1_1"/>
    <protectedRange sqref="E21:J21 B21:C21" name="Range1_2_3"/>
    <protectedRange sqref="D21" name="Range1_1_1_4"/>
    <protectedRange sqref="E22:J22 B22:C22" name="Range1_2_1_1"/>
    <protectedRange sqref="D22" name="Range1_1_1_1"/>
    <protectedRange algorithmName="SHA-512" hashValue="ON39YdpmFHfN9f47KpiRvqrKx0V9+erV1CNkpWzYhW/Qyc6aT8rEyCrvauWSYGZK2ia3o7vd3akF07acHAFpOA==" saltValue="yVW9XmDwTqEnmpSGai0KYg==" spinCount="100000" sqref="E23:J23 B23:C23" name="Range1_2_6"/>
    <protectedRange algorithmName="SHA-512" hashValue="ON39YdpmFHfN9f47KpiRvqrKx0V9+erV1CNkpWzYhW/Qyc6aT8rEyCrvauWSYGZK2ia3o7vd3akF07acHAFpOA==" saltValue="yVW9XmDwTqEnmpSGai0KYg==" spinCount="100000" sqref="D23" name="Range1_1_1_5"/>
    <protectedRange algorithmName="SHA-512" hashValue="ON39YdpmFHfN9f47KpiRvqrKx0V9+erV1CNkpWzYhW/Qyc6aT8rEyCrvauWSYGZK2ia3o7vd3akF07acHAFpOA==" saltValue="yVW9XmDwTqEnmpSGai0KYg==" spinCount="100000" sqref="E24:J24 B24:C24" name="Range1_2_8"/>
    <protectedRange algorithmName="SHA-512" hashValue="ON39YdpmFHfN9f47KpiRvqrKx0V9+erV1CNkpWzYhW/Qyc6aT8rEyCrvauWSYGZK2ia3o7vd3akF07acHAFpOA==" saltValue="yVW9XmDwTqEnmpSGai0KYg==" spinCount="100000" sqref="D24" name="Range1_1_1_8"/>
    <protectedRange algorithmName="SHA-512" hashValue="ON39YdpmFHfN9f47KpiRvqrKx0V9+erV1CNkpWzYhW/Qyc6aT8rEyCrvauWSYGZK2ia3o7vd3akF07acHAFpOA==" saltValue="yVW9XmDwTqEnmpSGai0KYg==" spinCount="100000" sqref="E25:J25 B25:C25" name="Range1_2_3_1"/>
    <protectedRange algorithmName="SHA-512" hashValue="ON39YdpmFHfN9f47KpiRvqrKx0V9+erV1CNkpWzYhW/Qyc6aT8rEyCrvauWSYGZK2ia3o7vd3akF07acHAFpOA==" saltValue="yVW9XmDwTqEnmpSGai0KYg==" spinCount="100000" sqref="D25" name="Range1_1_1_3"/>
    <protectedRange sqref="E26:J26 B26:C26" name="Range1_2_10"/>
    <protectedRange sqref="D26" name="Range1_1_1_9"/>
    <protectedRange algorithmName="SHA-512" hashValue="ON39YdpmFHfN9f47KpiRvqrKx0V9+erV1CNkpWzYhW/Qyc6aT8rEyCrvauWSYGZK2ia3o7vd3akF07acHAFpOA==" saltValue="yVW9XmDwTqEnmpSGai0KYg==" spinCount="100000" sqref="E27:J27 B27:C27" name="Range1_7_1"/>
    <protectedRange algorithmName="SHA-512" hashValue="ON39YdpmFHfN9f47KpiRvqrKx0V9+erV1CNkpWzYhW/Qyc6aT8rEyCrvauWSYGZK2ia3o7vd3akF07acHAFpOA==" saltValue="yVW9XmDwTqEnmpSGai0KYg==" spinCount="100000" sqref="D27" name="Range1_1_5_1"/>
    <protectedRange algorithmName="SHA-512" hashValue="ON39YdpmFHfN9f47KpiRvqrKx0V9+erV1CNkpWzYhW/Qyc6aT8rEyCrvauWSYGZK2ia3o7vd3akF07acHAFpOA==" saltValue="yVW9XmDwTqEnmpSGai0KYg==" spinCount="100000" sqref="E28:J28 B28:C28" name="Range1_2_9"/>
    <protectedRange algorithmName="SHA-512" hashValue="ON39YdpmFHfN9f47KpiRvqrKx0V9+erV1CNkpWzYhW/Qyc6aT8rEyCrvauWSYGZK2ia3o7vd3akF07acHAFpOA==" saltValue="yVW9XmDwTqEnmpSGai0KYg==" spinCount="100000" sqref="D28" name="Range1_1_1_7"/>
    <protectedRange sqref="E29:J29 B29:C29" name="Range1_2_1_2"/>
    <protectedRange sqref="D29" name="Range1_1_1_2"/>
  </protectedRanges>
  <conditionalFormatting sqref="E2">
    <cfRule type="top10" dxfId="629" priority="66" rank="1"/>
  </conditionalFormatting>
  <conditionalFormatting sqref="F2">
    <cfRule type="top10" dxfId="628" priority="65" rank="1"/>
  </conditionalFormatting>
  <conditionalFormatting sqref="G2">
    <cfRule type="top10" dxfId="627" priority="64" rank="1"/>
  </conditionalFormatting>
  <conditionalFormatting sqref="H2">
    <cfRule type="top10" dxfId="626" priority="63" rank="1"/>
  </conditionalFormatting>
  <conditionalFormatting sqref="I2">
    <cfRule type="top10" dxfId="625" priority="62" rank="1"/>
  </conditionalFormatting>
  <conditionalFormatting sqref="J2">
    <cfRule type="top10" dxfId="624" priority="61" rank="1"/>
  </conditionalFormatting>
  <conditionalFormatting sqref="J20">
    <cfRule type="top10" dxfId="623" priority="55" rank="1"/>
  </conditionalFormatting>
  <conditionalFormatting sqref="I20">
    <cfRule type="top10" dxfId="622" priority="56" rank="1"/>
  </conditionalFormatting>
  <conditionalFormatting sqref="H20">
    <cfRule type="top10" dxfId="621" priority="57" rank="1"/>
  </conditionalFormatting>
  <conditionalFormatting sqref="G20">
    <cfRule type="top10" dxfId="620" priority="58" rank="1"/>
  </conditionalFormatting>
  <conditionalFormatting sqref="F20">
    <cfRule type="top10" dxfId="619" priority="59" rank="1"/>
  </conditionalFormatting>
  <conditionalFormatting sqref="E20">
    <cfRule type="top10" dxfId="618" priority="60" rank="1"/>
  </conditionalFormatting>
  <conditionalFormatting sqref="J21">
    <cfRule type="top10" dxfId="617" priority="49" rank="1"/>
  </conditionalFormatting>
  <conditionalFormatting sqref="I21">
    <cfRule type="top10" dxfId="616" priority="50" rank="1"/>
  </conditionalFormatting>
  <conditionalFormatting sqref="H21">
    <cfRule type="top10" dxfId="615" priority="51" rank="1"/>
  </conditionalFormatting>
  <conditionalFormatting sqref="G21">
    <cfRule type="top10" dxfId="614" priority="52" rank="1"/>
  </conditionalFormatting>
  <conditionalFormatting sqref="F21">
    <cfRule type="top10" dxfId="613" priority="53" rank="1"/>
  </conditionalFormatting>
  <conditionalFormatting sqref="E21">
    <cfRule type="top10" dxfId="612" priority="54" rank="1"/>
  </conditionalFormatting>
  <conditionalFormatting sqref="J22">
    <cfRule type="top10" dxfId="611" priority="43" rank="1"/>
  </conditionalFormatting>
  <conditionalFormatting sqref="I22">
    <cfRule type="top10" dxfId="610" priority="44" rank="1"/>
  </conditionalFormatting>
  <conditionalFormatting sqref="H22">
    <cfRule type="top10" dxfId="609" priority="45" rank="1"/>
  </conditionalFormatting>
  <conditionalFormatting sqref="G22">
    <cfRule type="top10" dxfId="608" priority="46" rank="1"/>
  </conditionalFormatting>
  <conditionalFormatting sqref="F22">
    <cfRule type="top10" dxfId="607" priority="47" rank="1"/>
  </conditionalFormatting>
  <conditionalFormatting sqref="E22">
    <cfRule type="top10" dxfId="606" priority="48" rank="1"/>
  </conditionalFormatting>
  <conditionalFormatting sqref="J23">
    <cfRule type="top10" dxfId="605" priority="37" rank="1"/>
  </conditionalFormatting>
  <conditionalFormatting sqref="I23">
    <cfRule type="top10" dxfId="604" priority="38" rank="1"/>
  </conditionalFormatting>
  <conditionalFormatting sqref="H23">
    <cfRule type="top10" dxfId="603" priority="39" rank="1"/>
  </conditionalFormatting>
  <conditionalFormatting sqref="G23">
    <cfRule type="top10" dxfId="602" priority="40" rank="1"/>
  </conditionalFormatting>
  <conditionalFormatting sqref="F23">
    <cfRule type="top10" dxfId="601" priority="41" rank="1"/>
  </conditionalFormatting>
  <conditionalFormatting sqref="E23">
    <cfRule type="top10" dxfId="600" priority="42" rank="1"/>
  </conditionalFormatting>
  <conditionalFormatting sqref="J24">
    <cfRule type="top10" dxfId="599" priority="31" rank="1"/>
  </conditionalFormatting>
  <conditionalFormatting sqref="I24">
    <cfRule type="top10" dxfId="598" priority="32" rank="1"/>
  </conditionalFormatting>
  <conditionalFormatting sqref="H24">
    <cfRule type="top10" dxfId="597" priority="33" rank="1"/>
  </conditionalFormatting>
  <conditionalFormatting sqref="G24">
    <cfRule type="top10" dxfId="596" priority="34" rank="1"/>
  </conditionalFormatting>
  <conditionalFormatting sqref="F24">
    <cfRule type="top10" dxfId="595" priority="35" rank="1"/>
  </conditionalFormatting>
  <conditionalFormatting sqref="E24">
    <cfRule type="top10" dxfId="594" priority="36" rank="1"/>
  </conditionalFormatting>
  <conditionalFormatting sqref="J25">
    <cfRule type="top10" dxfId="593" priority="25" rank="1"/>
  </conditionalFormatting>
  <conditionalFormatting sqref="I25">
    <cfRule type="top10" dxfId="592" priority="26" rank="1"/>
  </conditionalFormatting>
  <conditionalFormatting sqref="H25">
    <cfRule type="top10" dxfId="591" priority="27" rank="1"/>
  </conditionalFormatting>
  <conditionalFormatting sqref="G25">
    <cfRule type="top10" dxfId="590" priority="28" rank="1"/>
  </conditionalFormatting>
  <conditionalFormatting sqref="F25">
    <cfRule type="top10" dxfId="589" priority="29" rank="1"/>
  </conditionalFormatting>
  <conditionalFormatting sqref="E25">
    <cfRule type="top10" dxfId="588" priority="30" rank="1"/>
  </conditionalFormatting>
  <conditionalFormatting sqref="J26">
    <cfRule type="top10" dxfId="587" priority="19" rank="1"/>
  </conditionalFormatting>
  <conditionalFormatting sqref="I26">
    <cfRule type="top10" dxfId="586" priority="20" rank="1"/>
  </conditionalFormatting>
  <conditionalFormatting sqref="H26">
    <cfRule type="top10" dxfId="585" priority="21" rank="1"/>
  </conditionalFormatting>
  <conditionalFormatting sqref="G26">
    <cfRule type="top10" dxfId="584" priority="22" rank="1"/>
  </conditionalFormatting>
  <conditionalFormatting sqref="F26">
    <cfRule type="top10" dxfId="583" priority="23" rank="1"/>
  </conditionalFormatting>
  <conditionalFormatting sqref="E26">
    <cfRule type="top10" dxfId="582" priority="24" rank="1"/>
  </conditionalFormatting>
  <conditionalFormatting sqref="J27">
    <cfRule type="top10" dxfId="581" priority="13" rank="1"/>
  </conditionalFormatting>
  <conditionalFormatting sqref="I27">
    <cfRule type="top10" dxfId="580" priority="14" rank="1"/>
  </conditionalFormatting>
  <conditionalFormatting sqref="H27">
    <cfRule type="top10" dxfId="579" priority="15" rank="1"/>
  </conditionalFormatting>
  <conditionalFormatting sqref="G27">
    <cfRule type="top10" dxfId="578" priority="16" rank="1"/>
  </conditionalFormatting>
  <conditionalFormatting sqref="F27">
    <cfRule type="top10" dxfId="577" priority="17" rank="1"/>
  </conditionalFormatting>
  <conditionalFormatting sqref="E27">
    <cfRule type="top10" dxfId="576" priority="18" rank="1"/>
  </conditionalFormatting>
  <conditionalFormatting sqref="J28">
    <cfRule type="top10" dxfId="575" priority="7" rank="1"/>
  </conditionalFormatting>
  <conditionalFormatting sqref="I28">
    <cfRule type="top10" dxfId="574" priority="8" rank="1"/>
  </conditionalFormatting>
  <conditionalFormatting sqref="H28">
    <cfRule type="top10" dxfId="573" priority="9" rank="1"/>
  </conditionalFormatting>
  <conditionalFormatting sqref="G28">
    <cfRule type="top10" dxfId="572" priority="10" rank="1"/>
  </conditionalFormatting>
  <conditionalFormatting sqref="F28">
    <cfRule type="top10" dxfId="571" priority="11" rank="1"/>
  </conditionalFormatting>
  <conditionalFormatting sqref="E28">
    <cfRule type="top10" dxfId="570" priority="12" rank="1"/>
  </conditionalFormatting>
  <conditionalFormatting sqref="J29">
    <cfRule type="top10" dxfId="569" priority="1" rank="1"/>
  </conditionalFormatting>
  <conditionalFormatting sqref="I29">
    <cfRule type="top10" dxfId="568" priority="2" rank="1"/>
  </conditionalFormatting>
  <conditionalFormatting sqref="H29">
    <cfRule type="top10" dxfId="567" priority="3" rank="1"/>
  </conditionalFormatting>
  <conditionalFormatting sqref="G29">
    <cfRule type="top10" dxfId="566" priority="4" rank="1"/>
  </conditionalFormatting>
  <conditionalFormatting sqref="F29">
    <cfRule type="top10" dxfId="565" priority="5" rank="1"/>
  </conditionalFormatting>
  <conditionalFormatting sqref="E29">
    <cfRule type="top10" dxfId="564" priority="6" rank="1"/>
  </conditionalFormatting>
  <hyperlinks>
    <hyperlink ref="Q1" location="'Texas  2020 Ranking'!A1" display="Back to Ranking" xr:uid="{89EAD819-9D44-4A53-BFEF-6F93006226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500D694-8230-4728-ADE0-10551C829331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39C7F0AA-E44E-4AA6-A041-5457229106A4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23CF9D8D-86A8-4238-A817-11A3D80ED346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  <x14:dataValidation type="list" allowBlank="1" showInputMessage="1" showErrorMessage="1" xr:uid="{C300D046-7E9C-4892-9ECD-45CC70F9624B}">
          <x14:formula1>
            <xm:f>'C:\Users\gih93\Desktop\[AngeloMasterABRA.xlsm]DATA'!#REF!</xm:f>
          </x14:formula1>
          <xm:sqref>B20 D20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37A1-2F79-490A-B8AB-A5A115B85C5B}">
  <dimension ref="A1:Q24"/>
  <sheetViews>
    <sheetView workbookViewId="0">
      <selection activeCell="C27" sqref="C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70</v>
      </c>
      <c r="C2" s="18">
        <v>43904</v>
      </c>
      <c r="D2" s="19" t="s">
        <v>54</v>
      </c>
      <c r="E2" s="20">
        <v>195</v>
      </c>
      <c r="F2" s="20">
        <v>192</v>
      </c>
      <c r="G2" s="20">
        <v>190</v>
      </c>
      <c r="H2" s="20">
        <v>195</v>
      </c>
      <c r="I2" s="20"/>
      <c r="J2" s="20"/>
      <c r="K2" s="28">
        <v>4</v>
      </c>
      <c r="L2" s="28">
        <v>772</v>
      </c>
      <c r="M2" s="29">
        <v>193</v>
      </c>
      <c r="N2" s="30">
        <v>6</v>
      </c>
      <c r="O2" s="31">
        <v>199</v>
      </c>
    </row>
    <row r="3" spans="1:17" x14ac:dyDescent="0.25">
      <c r="A3" s="16" t="s">
        <v>60</v>
      </c>
      <c r="B3" s="17" t="s">
        <v>70</v>
      </c>
      <c r="C3" s="18">
        <v>43974</v>
      </c>
      <c r="D3" s="19" t="s">
        <v>54</v>
      </c>
      <c r="E3" s="20">
        <v>189</v>
      </c>
      <c r="F3" s="20">
        <v>188</v>
      </c>
      <c r="G3" s="20">
        <v>174</v>
      </c>
      <c r="H3" s="20">
        <v>186</v>
      </c>
      <c r="I3" s="20"/>
      <c r="J3" s="20"/>
      <c r="K3" s="28">
        <v>4</v>
      </c>
      <c r="L3" s="28">
        <v>737</v>
      </c>
      <c r="M3" s="29">
        <v>184.25</v>
      </c>
      <c r="N3" s="30">
        <v>8</v>
      </c>
      <c r="O3" s="31">
        <v>192.25</v>
      </c>
    </row>
    <row r="4" spans="1:17" x14ac:dyDescent="0.25">
      <c r="A4" s="16" t="s">
        <v>60</v>
      </c>
      <c r="B4" s="17" t="s">
        <v>70</v>
      </c>
      <c r="C4" s="18">
        <v>43981</v>
      </c>
      <c r="D4" s="19" t="s">
        <v>54</v>
      </c>
      <c r="E4" s="20">
        <v>189</v>
      </c>
      <c r="F4" s="20">
        <v>185</v>
      </c>
      <c r="G4" s="20">
        <v>192</v>
      </c>
      <c r="H4" s="20">
        <v>187</v>
      </c>
      <c r="I4" s="20"/>
      <c r="J4" s="20"/>
      <c r="K4" s="28">
        <v>4</v>
      </c>
      <c r="L4" s="28">
        <v>753</v>
      </c>
      <c r="M4" s="29">
        <v>188.25</v>
      </c>
      <c r="N4" s="30">
        <v>4</v>
      </c>
      <c r="O4" s="31">
        <v>192.25</v>
      </c>
    </row>
    <row r="5" spans="1:17" x14ac:dyDescent="0.25">
      <c r="A5" s="16" t="s">
        <v>60</v>
      </c>
      <c r="B5" s="17" t="s">
        <v>70</v>
      </c>
      <c r="C5" s="18">
        <v>43995</v>
      </c>
      <c r="D5" s="19" t="s">
        <v>54</v>
      </c>
      <c r="E5" s="20">
        <v>177</v>
      </c>
      <c r="F5" s="20">
        <v>185</v>
      </c>
      <c r="G5" s="20">
        <v>181</v>
      </c>
      <c r="H5" s="20">
        <v>188</v>
      </c>
      <c r="I5" s="20"/>
      <c r="J5" s="20"/>
      <c r="K5" s="28">
        <v>4</v>
      </c>
      <c r="L5" s="28">
        <v>731</v>
      </c>
      <c r="M5" s="29">
        <v>182.75</v>
      </c>
      <c r="N5" s="30">
        <v>9</v>
      </c>
      <c r="O5" s="31">
        <v>191.75</v>
      </c>
    </row>
    <row r="6" spans="1:17" x14ac:dyDescent="0.25">
      <c r="A6" s="16" t="s">
        <v>60</v>
      </c>
      <c r="B6" s="17" t="s">
        <v>70</v>
      </c>
      <c r="C6" s="18">
        <v>44009</v>
      </c>
      <c r="D6" s="19" t="s">
        <v>54</v>
      </c>
      <c r="E6" s="20">
        <v>180</v>
      </c>
      <c r="F6" s="20">
        <v>186</v>
      </c>
      <c r="G6" s="20">
        <v>185</v>
      </c>
      <c r="H6" s="20">
        <v>190</v>
      </c>
      <c r="I6" s="20"/>
      <c r="J6" s="20"/>
      <c r="K6" s="28">
        <v>4</v>
      </c>
      <c r="L6" s="28">
        <v>741</v>
      </c>
      <c r="M6" s="29">
        <v>185.25</v>
      </c>
      <c r="N6" s="30">
        <v>9</v>
      </c>
      <c r="O6" s="31">
        <v>194.25</v>
      </c>
    </row>
    <row r="7" spans="1:17" x14ac:dyDescent="0.25">
      <c r="A7" s="16" t="s">
        <v>60</v>
      </c>
      <c r="B7" s="17" t="s">
        <v>70</v>
      </c>
      <c r="C7" s="18">
        <v>44023</v>
      </c>
      <c r="D7" s="19" t="s">
        <v>54</v>
      </c>
      <c r="E7" s="20">
        <v>185</v>
      </c>
      <c r="F7" s="20">
        <v>190</v>
      </c>
      <c r="G7" s="20">
        <v>192</v>
      </c>
      <c r="H7" s="20">
        <v>194</v>
      </c>
      <c r="I7" s="20"/>
      <c r="J7" s="20"/>
      <c r="K7" s="28">
        <v>4</v>
      </c>
      <c r="L7" s="28">
        <v>761</v>
      </c>
      <c r="M7" s="29">
        <v>190.25</v>
      </c>
      <c r="N7" s="30">
        <v>9</v>
      </c>
      <c r="O7" s="31">
        <v>199.25</v>
      </c>
    </row>
    <row r="8" spans="1:17" x14ac:dyDescent="0.25">
      <c r="A8" s="16" t="s">
        <v>60</v>
      </c>
      <c r="B8" s="17" t="s">
        <v>70</v>
      </c>
      <c r="C8" s="18">
        <v>44037</v>
      </c>
      <c r="D8" s="19" t="s">
        <v>54</v>
      </c>
      <c r="E8" s="20">
        <v>187</v>
      </c>
      <c r="F8" s="20">
        <v>192</v>
      </c>
      <c r="G8" s="20">
        <v>187</v>
      </c>
      <c r="H8" s="20">
        <v>184</v>
      </c>
      <c r="I8" s="20"/>
      <c r="J8" s="20"/>
      <c r="K8" s="28">
        <v>4</v>
      </c>
      <c r="L8" s="28">
        <v>750</v>
      </c>
      <c r="M8" s="29">
        <v>187.5</v>
      </c>
      <c r="N8" s="30">
        <v>3</v>
      </c>
      <c r="O8" s="31">
        <v>190.5</v>
      </c>
    </row>
    <row r="9" spans="1:17" x14ac:dyDescent="0.25">
      <c r="A9" s="16" t="s">
        <v>60</v>
      </c>
      <c r="B9" s="17" t="s">
        <v>70</v>
      </c>
      <c r="C9" s="18">
        <v>44051</v>
      </c>
      <c r="D9" s="19" t="s">
        <v>54</v>
      </c>
      <c r="E9" s="20">
        <v>180</v>
      </c>
      <c r="F9" s="20">
        <v>184</v>
      </c>
      <c r="G9" s="20">
        <v>183</v>
      </c>
      <c r="H9" s="20">
        <v>190</v>
      </c>
      <c r="I9" s="20"/>
      <c r="J9" s="20"/>
      <c r="K9" s="28">
        <v>4</v>
      </c>
      <c r="L9" s="28">
        <v>737</v>
      </c>
      <c r="M9" s="29">
        <v>184.25</v>
      </c>
      <c r="N9" s="30">
        <v>6</v>
      </c>
      <c r="O9" s="31">
        <v>190.25</v>
      </c>
    </row>
    <row r="10" spans="1:17" x14ac:dyDescent="0.25">
      <c r="A10" s="16" t="s">
        <v>60</v>
      </c>
      <c r="B10" s="17" t="s">
        <v>70</v>
      </c>
      <c r="C10" s="18">
        <v>44065</v>
      </c>
      <c r="D10" s="19" t="s">
        <v>54</v>
      </c>
      <c r="E10" s="20">
        <v>180</v>
      </c>
      <c r="F10" s="20">
        <v>183</v>
      </c>
      <c r="G10" s="20">
        <v>175</v>
      </c>
      <c r="H10" s="20">
        <v>180</v>
      </c>
      <c r="I10" s="20"/>
      <c r="J10" s="20"/>
      <c r="K10" s="28">
        <v>4</v>
      </c>
      <c r="L10" s="28">
        <v>718</v>
      </c>
      <c r="M10" s="29">
        <v>179.5</v>
      </c>
      <c r="N10" s="30">
        <v>4</v>
      </c>
      <c r="O10" s="31">
        <v>183.5</v>
      </c>
    </row>
    <row r="11" spans="1:17" x14ac:dyDescent="0.25">
      <c r="A11" s="16" t="s">
        <v>60</v>
      </c>
      <c r="B11" s="17" t="s">
        <v>70</v>
      </c>
      <c r="C11" s="18">
        <v>44072</v>
      </c>
      <c r="D11" s="19" t="s">
        <v>54</v>
      </c>
      <c r="E11" s="20">
        <v>178</v>
      </c>
      <c r="F11" s="20">
        <v>185</v>
      </c>
      <c r="G11" s="20">
        <v>186</v>
      </c>
      <c r="H11" s="20">
        <v>189</v>
      </c>
      <c r="I11" s="20">
        <v>180</v>
      </c>
      <c r="J11" s="20">
        <v>191.001</v>
      </c>
      <c r="K11" s="28">
        <v>6</v>
      </c>
      <c r="L11" s="28">
        <v>1109.001</v>
      </c>
      <c r="M11" s="29">
        <v>184.83349999999999</v>
      </c>
      <c r="N11" s="30">
        <v>4</v>
      </c>
      <c r="O11" s="31">
        <v>188.83349999999999</v>
      </c>
    </row>
    <row r="14" spans="1:17" x14ac:dyDescent="0.25">
      <c r="K14" s="8">
        <f>SUM(K2:K13)</f>
        <v>42</v>
      </c>
      <c r="L14" s="8">
        <f>SUM(L2:L13)</f>
        <v>7809.0010000000002</v>
      </c>
      <c r="M14" s="7">
        <f>SUM(L14/K14)</f>
        <v>185.92859523809526</v>
      </c>
      <c r="N14" s="8">
        <f>SUM(N2:N13)</f>
        <v>62</v>
      </c>
      <c r="O14" s="14">
        <f>SUM(M14+N14)</f>
        <v>247.92859523809526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6" t="s">
        <v>48</v>
      </c>
      <c r="B21" s="17" t="s">
        <v>70</v>
      </c>
      <c r="C21" s="18">
        <v>44086</v>
      </c>
      <c r="D21" s="19" t="s">
        <v>54</v>
      </c>
      <c r="E21" s="20">
        <v>183</v>
      </c>
      <c r="F21" s="20">
        <v>190</v>
      </c>
      <c r="G21" s="20">
        <v>185</v>
      </c>
      <c r="H21" s="20">
        <v>172</v>
      </c>
      <c r="I21" s="20"/>
      <c r="J21" s="20"/>
      <c r="K21" s="28">
        <v>4</v>
      </c>
      <c r="L21" s="28">
        <v>730</v>
      </c>
      <c r="M21" s="29">
        <v>182.5</v>
      </c>
      <c r="N21" s="30">
        <v>9</v>
      </c>
      <c r="O21" s="31">
        <v>191.5</v>
      </c>
    </row>
    <row r="24" spans="1:15" x14ac:dyDescent="0.25">
      <c r="K24" s="8">
        <f>SUM(K21:K23)</f>
        <v>4</v>
      </c>
      <c r="L24" s="8">
        <f>SUM(L21:L23)</f>
        <v>730</v>
      </c>
      <c r="M24" s="7">
        <f>SUM(L24/K24)</f>
        <v>182.5</v>
      </c>
      <c r="N24" s="8">
        <f>SUM(N21:N23)</f>
        <v>9</v>
      </c>
      <c r="O24" s="14">
        <f>SUM(M24+N24)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 B20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sqref="I3:J3 B3:C3" name="Range1_7"/>
    <protectedRange sqref="D3" name="Range1_1_4"/>
    <protectedRange sqref="E3:H3" name="Range1_3_3"/>
    <protectedRange sqref="I4:J4 B4:C4" name="Range1"/>
    <protectedRange sqref="D4" name="Range1_1"/>
    <protectedRange sqref="E4:H4" name="Range1_3"/>
    <protectedRange sqref="I5:J5 B5:C5" name="Range1_5"/>
    <protectedRange sqref="D5" name="Range1_1_2"/>
    <protectedRange sqref="E5:H5" name="Range1_3_2"/>
    <protectedRange algorithmName="SHA-512" hashValue="ON39YdpmFHfN9f47KpiRvqrKx0V9+erV1CNkpWzYhW/Qyc6aT8rEyCrvauWSYGZK2ia3o7vd3akF07acHAFpOA==" saltValue="yVW9XmDwTqEnmpSGai0KYg==" spinCount="100000" sqref="I6:J6 B6:C6" name="Range1_16"/>
    <protectedRange algorithmName="SHA-512" hashValue="ON39YdpmFHfN9f47KpiRvqrKx0V9+erV1CNkpWzYhW/Qyc6aT8rEyCrvauWSYGZK2ia3o7vd3akF07acHAFpOA==" saltValue="yVW9XmDwTqEnmpSGai0KYg==" spinCount="100000" sqref="D6" name="Range1_1_17"/>
    <protectedRange algorithmName="SHA-512" hashValue="ON39YdpmFHfN9f47KpiRvqrKx0V9+erV1CNkpWzYhW/Qyc6aT8rEyCrvauWSYGZK2ia3o7vd3akF07acHAFpOA==" saltValue="yVW9XmDwTqEnmpSGai0KYg==" spinCount="100000" sqref="E6:H6" name="Range1_3_8"/>
    <protectedRange algorithmName="SHA-512" hashValue="ON39YdpmFHfN9f47KpiRvqrKx0V9+erV1CNkpWzYhW/Qyc6aT8rEyCrvauWSYGZK2ia3o7vd3akF07acHAFpOA==" saltValue="yVW9XmDwTqEnmpSGai0KYg==" spinCount="100000" sqref="I7:J7 B7:C7" name="Range1_6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H7" name="Range1_3_9"/>
    <protectedRange algorithmName="SHA-512" hashValue="ON39YdpmFHfN9f47KpiRvqrKx0V9+erV1CNkpWzYhW/Qyc6aT8rEyCrvauWSYGZK2ia3o7vd3akF07acHAFpOA==" saltValue="yVW9XmDwTqEnmpSGai0KYg==" spinCount="100000" sqref="I8:J8 B8:C8" name="Range1_7_1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4"/>
    <protectedRange sqref="I9:J9 B9:C9" name="Range1_18"/>
    <protectedRange sqref="D9" name="Range1_1_18"/>
    <protectedRange sqref="E9:H9" name="Range1_3_11"/>
    <protectedRange algorithmName="SHA-512" hashValue="ON39YdpmFHfN9f47KpiRvqrKx0V9+erV1CNkpWzYhW/Qyc6aT8rEyCrvauWSYGZK2ia3o7vd3akF07acHAFpOA==" saltValue="yVW9XmDwTqEnmpSGai0KYg==" spinCount="100000" sqref="I10:J10 B10:C10" name="Range1_6_2"/>
    <protectedRange algorithmName="SHA-512" hashValue="ON39YdpmFHfN9f47KpiRvqrKx0V9+erV1CNkpWzYhW/Qyc6aT8rEyCrvauWSYGZK2ia3o7vd3akF07acHAFpOA==" saltValue="yVW9XmDwTqEnmpSGai0KYg==" spinCount="100000" sqref="D10" name="Range1_1_4_1"/>
    <protectedRange algorithmName="SHA-512" hashValue="ON39YdpmFHfN9f47KpiRvqrKx0V9+erV1CNkpWzYhW/Qyc6aT8rEyCrvauWSYGZK2ia3o7vd3akF07acHAFpOA==" saltValue="yVW9XmDwTqEnmpSGai0KYg==" spinCount="100000" sqref="E10:H10" name="Range1_3_1_2"/>
    <protectedRange algorithmName="SHA-512" hashValue="ON39YdpmFHfN9f47KpiRvqrKx0V9+erV1CNkpWzYhW/Qyc6aT8rEyCrvauWSYGZK2ia3o7vd3akF07acHAFpOA==" saltValue="yVW9XmDwTqEnmpSGai0KYg==" spinCount="100000" sqref="I11:J11 B11:C11" name="Range1_17"/>
    <protectedRange algorithmName="SHA-512" hashValue="ON39YdpmFHfN9f47KpiRvqrKx0V9+erV1CNkpWzYhW/Qyc6aT8rEyCrvauWSYGZK2ia3o7vd3akF07acHAFpOA==" saltValue="yVW9XmDwTqEnmpSGai0KYg==" spinCount="100000" sqref="D11" name="Range1_1_12"/>
    <protectedRange algorithmName="SHA-512" hashValue="ON39YdpmFHfN9f47KpiRvqrKx0V9+erV1CNkpWzYhW/Qyc6aT8rEyCrvauWSYGZK2ia3o7vd3akF07acHAFpOA==" saltValue="yVW9XmDwTqEnmpSGai0KYg==" spinCount="100000" sqref="E11:H11" name="Range1_3_10"/>
    <protectedRange sqref="E21:J21 B21:C21" name="Range1_4_2"/>
    <protectedRange sqref="D21" name="Range1_1_2_1"/>
  </protectedRanges>
  <conditionalFormatting sqref="F2">
    <cfRule type="top10" dxfId="1775" priority="125" rank="1"/>
  </conditionalFormatting>
  <conditionalFormatting sqref="G2">
    <cfRule type="top10" dxfId="1774" priority="124" rank="1"/>
  </conditionalFormatting>
  <conditionalFormatting sqref="H2">
    <cfRule type="top10" dxfId="1773" priority="123" rank="1"/>
  </conditionalFormatting>
  <conditionalFormatting sqref="I2">
    <cfRule type="top10" dxfId="1772" priority="121" rank="1"/>
  </conditionalFormatting>
  <conditionalFormatting sqref="J2">
    <cfRule type="top10" dxfId="1771" priority="122" rank="1"/>
  </conditionalFormatting>
  <conditionalFormatting sqref="E2">
    <cfRule type="top10" dxfId="1770" priority="126" rank="1"/>
  </conditionalFormatting>
  <conditionalFormatting sqref="F3">
    <cfRule type="top10" dxfId="1769" priority="119" rank="1"/>
  </conditionalFormatting>
  <conditionalFormatting sqref="G3">
    <cfRule type="top10" dxfId="1768" priority="118" rank="1"/>
  </conditionalFormatting>
  <conditionalFormatting sqref="H3">
    <cfRule type="top10" dxfId="1767" priority="117" rank="1"/>
  </conditionalFormatting>
  <conditionalFormatting sqref="I3">
    <cfRule type="top10" dxfId="1766" priority="115" rank="1"/>
  </conditionalFormatting>
  <conditionalFormatting sqref="J3">
    <cfRule type="top10" dxfId="1765" priority="116" rank="1"/>
  </conditionalFormatting>
  <conditionalFormatting sqref="E3">
    <cfRule type="top10" dxfId="1764" priority="120" rank="1"/>
  </conditionalFormatting>
  <conditionalFormatting sqref="F4">
    <cfRule type="top10" dxfId="1763" priority="113" rank="1"/>
  </conditionalFormatting>
  <conditionalFormatting sqref="G4">
    <cfRule type="top10" dxfId="1762" priority="112" rank="1"/>
  </conditionalFormatting>
  <conditionalFormatting sqref="H4">
    <cfRule type="top10" dxfId="1761" priority="111" rank="1"/>
  </conditionalFormatting>
  <conditionalFormatting sqref="I4">
    <cfRule type="top10" dxfId="1760" priority="109" rank="1"/>
  </conditionalFormatting>
  <conditionalFormatting sqref="J4">
    <cfRule type="top10" dxfId="1759" priority="110" rank="1"/>
  </conditionalFormatting>
  <conditionalFormatting sqref="E4">
    <cfRule type="top10" dxfId="1758" priority="114" rank="1"/>
  </conditionalFormatting>
  <conditionalFormatting sqref="F5">
    <cfRule type="top10" dxfId="1757" priority="107" rank="1"/>
  </conditionalFormatting>
  <conditionalFormatting sqref="G5">
    <cfRule type="top10" dxfId="1756" priority="106" rank="1"/>
  </conditionalFormatting>
  <conditionalFormatting sqref="H5">
    <cfRule type="top10" dxfId="1755" priority="105" rank="1"/>
  </conditionalFormatting>
  <conditionalFormatting sqref="I5">
    <cfRule type="top10" dxfId="1754" priority="103" rank="1"/>
  </conditionalFormatting>
  <conditionalFormatting sqref="J5">
    <cfRule type="top10" dxfId="1753" priority="104" rank="1"/>
  </conditionalFormatting>
  <conditionalFormatting sqref="E5">
    <cfRule type="top10" dxfId="1752" priority="108" rank="1"/>
  </conditionalFormatting>
  <conditionalFormatting sqref="F6">
    <cfRule type="top10" dxfId="1751" priority="101" rank="1"/>
  </conditionalFormatting>
  <conditionalFormatting sqref="G6">
    <cfRule type="top10" dxfId="1750" priority="100" rank="1"/>
  </conditionalFormatting>
  <conditionalFormatting sqref="H6">
    <cfRule type="top10" dxfId="1749" priority="99" rank="1"/>
  </conditionalFormatting>
  <conditionalFormatting sqref="I6">
    <cfRule type="top10" dxfId="1748" priority="97" rank="1"/>
  </conditionalFormatting>
  <conditionalFormatting sqref="J6">
    <cfRule type="top10" dxfId="1747" priority="98" rank="1"/>
  </conditionalFormatting>
  <conditionalFormatting sqref="E6">
    <cfRule type="top10" dxfId="1746" priority="102" rank="1"/>
  </conditionalFormatting>
  <conditionalFormatting sqref="F7">
    <cfRule type="top10" dxfId="1745" priority="95" rank="1"/>
  </conditionalFormatting>
  <conditionalFormatting sqref="G7">
    <cfRule type="top10" dxfId="1744" priority="94" rank="1"/>
  </conditionalFormatting>
  <conditionalFormatting sqref="H7">
    <cfRule type="top10" dxfId="1743" priority="93" rank="1"/>
  </conditionalFormatting>
  <conditionalFormatting sqref="I7">
    <cfRule type="top10" dxfId="1742" priority="91" rank="1"/>
  </conditionalFormatting>
  <conditionalFormatting sqref="J7">
    <cfRule type="top10" dxfId="1741" priority="92" rank="1"/>
  </conditionalFormatting>
  <conditionalFormatting sqref="E7">
    <cfRule type="top10" dxfId="1740" priority="96" rank="1"/>
  </conditionalFormatting>
  <conditionalFormatting sqref="F8">
    <cfRule type="top10" dxfId="1739" priority="89" rank="1"/>
  </conditionalFormatting>
  <conditionalFormatting sqref="G8">
    <cfRule type="top10" dxfId="1738" priority="88" rank="1"/>
  </conditionalFormatting>
  <conditionalFormatting sqref="H8">
    <cfRule type="top10" dxfId="1737" priority="87" rank="1"/>
  </conditionalFormatting>
  <conditionalFormatting sqref="I8">
    <cfRule type="top10" dxfId="1736" priority="85" rank="1"/>
  </conditionalFormatting>
  <conditionalFormatting sqref="J8">
    <cfRule type="top10" dxfId="1735" priority="86" rank="1"/>
  </conditionalFormatting>
  <conditionalFormatting sqref="E8">
    <cfRule type="top10" dxfId="1734" priority="90" rank="1"/>
  </conditionalFormatting>
  <conditionalFormatting sqref="F9">
    <cfRule type="top10" dxfId="1733" priority="83" rank="1"/>
  </conditionalFormatting>
  <conditionalFormatting sqref="G9">
    <cfRule type="top10" dxfId="1732" priority="82" rank="1"/>
  </conditionalFormatting>
  <conditionalFormatting sqref="H9">
    <cfRule type="top10" dxfId="1731" priority="81" rank="1"/>
  </conditionalFormatting>
  <conditionalFormatting sqref="I9">
    <cfRule type="top10" dxfId="1730" priority="79" rank="1"/>
  </conditionalFormatting>
  <conditionalFormatting sqref="J9">
    <cfRule type="top10" dxfId="1729" priority="80" rank="1"/>
  </conditionalFormatting>
  <conditionalFormatting sqref="E9">
    <cfRule type="top10" dxfId="1728" priority="84" rank="1"/>
  </conditionalFormatting>
  <conditionalFormatting sqref="F10">
    <cfRule type="top10" dxfId="1727" priority="77" rank="1"/>
  </conditionalFormatting>
  <conditionalFormatting sqref="G10">
    <cfRule type="top10" dxfId="1726" priority="76" rank="1"/>
  </conditionalFormatting>
  <conditionalFormatting sqref="H10">
    <cfRule type="top10" dxfId="1725" priority="75" rank="1"/>
  </conditionalFormatting>
  <conditionalFormatting sqref="I10">
    <cfRule type="top10" dxfId="1724" priority="73" rank="1"/>
  </conditionalFormatting>
  <conditionalFormatting sqref="J10">
    <cfRule type="top10" dxfId="1723" priority="74" rank="1"/>
  </conditionalFormatting>
  <conditionalFormatting sqref="E10">
    <cfRule type="top10" dxfId="1722" priority="78" rank="1"/>
  </conditionalFormatting>
  <conditionalFormatting sqref="F11">
    <cfRule type="top10" dxfId="1721" priority="71" rank="1"/>
  </conditionalFormatting>
  <conditionalFormatting sqref="G11">
    <cfRule type="top10" dxfId="1720" priority="70" rank="1"/>
  </conditionalFormatting>
  <conditionalFormatting sqref="H11">
    <cfRule type="top10" dxfId="1719" priority="69" rank="1"/>
  </conditionalFormatting>
  <conditionalFormatting sqref="I11">
    <cfRule type="top10" dxfId="1718" priority="67" rank="1"/>
  </conditionalFormatting>
  <conditionalFormatting sqref="J11">
    <cfRule type="top10" dxfId="1717" priority="68" rank="1"/>
  </conditionalFormatting>
  <conditionalFormatting sqref="E11">
    <cfRule type="top10" dxfId="1716" priority="72" rank="1"/>
  </conditionalFormatting>
  <conditionalFormatting sqref="E21">
    <cfRule type="top10" dxfId="1715" priority="6" rank="1"/>
  </conditionalFormatting>
  <conditionalFormatting sqref="F21">
    <cfRule type="top10" dxfId="1714" priority="5" rank="1"/>
  </conditionalFormatting>
  <conditionalFormatting sqref="G21">
    <cfRule type="top10" dxfId="1713" priority="4" rank="1"/>
  </conditionalFormatting>
  <conditionalFormatting sqref="H21">
    <cfRule type="top10" dxfId="1712" priority="3" rank="1"/>
  </conditionalFormatting>
  <conditionalFormatting sqref="I21">
    <cfRule type="top10" dxfId="1711" priority="2" rank="1"/>
  </conditionalFormatting>
  <conditionalFormatting sqref="J21">
    <cfRule type="top10" dxfId="1710" priority="1" rank="1"/>
  </conditionalFormatting>
  <hyperlinks>
    <hyperlink ref="Q1" location="'Texas  2020 Ranking'!A1" display="Back to Ranking" xr:uid="{8B491AB3-3141-47C1-B30A-DC2AEB8D87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E6A2EF-743A-492A-93E5-78AB44624940}">
          <x14:formula1>
            <xm:f>'C:\Users\abra2\Desktop\ABRA Files and More\AUTO BENCH REST ASSOCIATION FILE\ABRA 2019\Georgia\[Georgia Results 01 19 20.xlsm]DATA SHEET'!#REF!</xm:f>
          </x14:formula1>
          <xm:sqref>B1 B20</xm:sqref>
        </x14:dataValidation>
        <x14:dataValidation type="list" allowBlank="1" showInputMessage="1" showErrorMessage="1" xr:uid="{99B78CFB-95AE-4249-81E9-4EFE163BAA9F}">
          <x14:formula1>
            <xm:f>'C:\Users\gih93\Desktop\[AngeloMasterABRA.xlsm]DATA'!#REF!</xm:f>
          </x14:formula1>
          <xm:sqref>B2 D2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E8BD8-4318-4A3F-9757-2C64E0EC8712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102</v>
      </c>
      <c r="C2" s="18">
        <v>44009</v>
      </c>
      <c r="D2" s="19" t="s">
        <v>54</v>
      </c>
      <c r="E2" s="20">
        <v>184</v>
      </c>
      <c r="F2" s="20">
        <v>176</v>
      </c>
      <c r="G2" s="20">
        <v>173.001</v>
      </c>
      <c r="H2" s="20">
        <v>189</v>
      </c>
      <c r="I2" s="20"/>
      <c r="J2" s="20"/>
      <c r="K2" s="28">
        <v>4</v>
      </c>
      <c r="L2" s="28">
        <v>722.00099999999998</v>
      </c>
      <c r="M2" s="29">
        <v>180.50024999999999</v>
      </c>
      <c r="N2" s="30">
        <v>2</v>
      </c>
      <c r="O2" s="31">
        <v>182.50024999999999</v>
      </c>
    </row>
    <row r="3" spans="1:17" x14ac:dyDescent="0.25">
      <c r="A3" s="16" t="s">
        <v>60</v>
      </c>
      <c r="B3" s="17" t="s">
        <v>102</v>
      </c>
      <c r="C3" s="18">
        <v>44037</v>
      </c>
      <c r="D3" s="19" t="s">
        <v>54</v>
      </c>
      <c r="E3" s="20">
        <v>184</v>
      </c>
      <c r="F3" s="20">
        <v>179</v>
      </c>
      <c r="G3" s="20">
        <v>182</v>
      </c>
      <c r="H3" s="20">
        <v>174</v>
      </c>
      <c r="I3" s="20"/>
      <c r="J3" s="20"/>
      <c r="K3" s="28">
        <v>4</v>
      </c>
      <c r="L3" s="28">
        <v>719</v>
      </c>
      <c r="M3" s="29">
        <v>179.75</v>
      </c>
      <c r="N3" s="30">
        <v>2</v>
      </c>
      <c r="O3" s="31">
        <v>181.75</v>
      </c>
    </row>
    <row r="6" spans="1:17" x14ac:dyDescent="0.25">
      <c r="K6" s="8">
        <f>SUM(K2:K5)</f>
        <v>8</v>
      </c>
      <c r="L6" s="8">
        <f>SUM(L2:L5)</f>
        <v>1441.001</v>
      </c>
      <c r="M6" s="7">
        <f>SUM(L6/K6)</f>
        <v>180.125125</v>
      </c>
      <c r="N6" s="8">
        <f>SUM(N2:N5)</f>
        <v>4</v>
      </c>
      <c r="O6" s="14">
        <f>SUM(M6+N6)</f>
        <v>184.125125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6"/>
    <protectedRange algorithmName="SHA-512" hashValue="ON39YdpmFHfN9f47KpiRvqrKx0V9+erV1CNkpWzYhW/Qyc6aT8rEyCrvauWSYGZK2ia3o7vd3akF07acHAFpOA==" saltValue="yVW9XmDwTqEnmpSGai0KYg==" spinCount="100000" sqref="D2" name="Range1_1_17"/>
    <protectedRange algorithmName="SHA-512" hashValue="ON39YdpmFHfN9f47KpiRvqrKx0V9+erV1CNkpWzYhW/Qyc6aT8rEyCrvauWSYGZK2ia3o7vd3akF07acHAFpOA==" saltValue="yVW9XmDwTqEnmpSGai0KYg==" spinCount="100000" sqref="E2:H2" name="Range1_3_8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4"/>
  </protectedRanges>
  <conditionalFormatting sqref="E2">
    <cfRule type="top10" dxfId="563" priority="12" rank="1"/>
  </conditionalFormatting>
  <conditionalFormatting sqref="F2">
    <cfRule type="top10" dxfId="562" priority="11" rank="1"/>
  </conditionalFormatting>
  <conditionalFormatting sqref="G2">
    <cfRule type="top10" dxfId="561" priority="10" rank="1"/>
  </conditionalFormatting>
  <conditionalFormatting sqref="H2">
    <cfRule type="top10" dxfId="560" priority="9" rank="1"/>
  </conditionalFormatting>
  <conditionalFormatting sqref="I2">
    <cfRule type="top10" dxfId="559" priority="7" rank="1"/>
  </conditionalFormatting>
  <conditionalFormatting sqref="J2">
    <cfRule type="top10" dxfId="558" priority="8" rank="1"/>
  </conditionalFormatting>
  <conditionalFormatting sqref="F3">
    <cfRule type="top10" dxfId="557" priority="5" rank="1"/>
  </conditionalFormatting>
  <conditionalFormatting sqref="G3">
    <cfRule type="top10" dxfId="556" priority="4" rank="1"/>
  </conditionalFormatting>
  <conditionalFormatting sqref="H3">
    <cfRule type="top10" dxfId="555" priority="3" rank="1"/>
  </conditionalFormatting>
  <conditionalFormatting sqref="I3">
    <cfRule type="top10" dxfId="554" priority="1" rank="1"/>
  </conditionalFormatting>
  <conditionalFormatting sqref="J3">
    <cfRule type="top10" dxfId="553" priority="2" rank="1"/>
  </conditionalFormatting>
  <conditionalFormatting sqref="E3">
    <cfRule type="top10" dxfId="552" priority="6" rank="1"/>
  </conditionalFormatting>
  <hyperlinks>
    <hyperlink ref="Q1" location="'Texas  2020 Ranking'!A1" display="Back to Ranking" xr:uid="{F6CDB203-7F27-408E-B056-F133E03B25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44BE3C-F406-4760-A7C5-30C6CAEBD8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97048-407E-440E-BDA6-43F1492AF6B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106</v>
      </c>
      <c r="C2" s="18">
        <v>44030</v>
      </c>
      <c r="D2" s="19" t="s">
        <v>28</v>
      </c>
      <c r="E2" s="20">
        <v>180</v>
      </c>
      <c r="F2" s="20">
        <v>180</v>
      </c>
      <c r="G2" s="20">
        <v>181</v>
      </c>
      <c r="H2" s="20">
        <v>178</v>
      </c>
      <c r="I2" s="20"/>
      <c r="J2" s="20"/>
      <c r="K2" s="28">
        <v>4</v>
      </c>
      <c r="L2" s="28">
        <v>719</v>
      </c>
      <c r="M2" s="29">
        <v>179.75</v>
      </c>
      <c r="N2" s="30">
        <v>9</v>
      </c>
      <c r="O2" s="31">
        <v>188.75</v>
      </c>
    </row>
    <row r="5" spans="1:17" x14ac:dyDescent="0.25">
      <c r="K5" s="8">
        <f>SUM(K2:K4)</f>
        <v>4</v>
      </c>
      <c r="L5" s="8">
        <f>SUM(L2:L4)</f>
        <v>719</v>
      </c>
      <c r="M5" s="7">
        <f>SUM(L5/K5)</f>
        <v>179.75</v>
      </c>
      <c r="N5" s="8">
        <f>SUM(N2:N4)</f>
        <v>9</v>
      </c>
      <c r="O5" s="14">
        <f>SUM(M5+N5)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J2">
    <cfRule type="top10" dxfId="551" priority="1" rank="1"/>
  </conditionalFormatting>
  <conditionalFormatting sqref="I2">
    <cfRule type="top10" dxfId="550" priority="2" rank="1"/>
  </conditionalFormatting>
  <conditionalFormatting sqref="H2">
    <cfRule type="top10" dxfId="549" priority="3" rank="1"/>
  </conditionalFormatting>
  <conditionalFormatting sqref="G2">
    <cfRule type="top10" dxfId="548" priority="4" rank="1"/>
  </conditionalFormatting>
  <conditionalFormatting sqref="F2">
    <cfRule type="top10" dxfId="547" priority="5" rank="1"/>
  </conditionalFormatting>
  <conditionalFormatting sqref="E2">
    <cfRule type="top10" dxfId="546" priority="6" rank="1"/>
  </conditionalFormatting>
  <hyperlinks>
    <hyperlink ref="Q1" location="'Texas  2020 Ranking'!A1" display="Back to Ranking" xr:uid="{33527FA0-5169-4A82-9B19-D77ADDCE3B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86607B-1D8F-4E2D-9079-4A95C13D93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7188-FF9A-4FBE-B496-48EDECD6BEE2}">
  <dimension ref="A1:Q19"/>
  <sheetViews>
    <sheetView workbookViewId="0">
      <selection activeCell="A16" sqref="A16:O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48</v>
      </c>
      <c r="B2" s="17" t="s">
        <v>90</v>
      </c>
      <c r="C2" s="18">
        <v>43947</v>
      </c>
      <c r="D2" s="19" t="s">
        <v>86</v>
      </c>
      <c r="E2" s="20">
        <v>188</v>
      </c>
      <c r="F2" s="20">
        <v>194.001</v>
      </c>
      <c r="G2" s="20">
        <v>186.001</v>
      </c>
      <c r="H2" s="20">
        <v>196</v>
      </c>
      <c r="I2" s="20"/>
      <c r="J2" s="20"/>
      <c r="K2" s="28">
        <v>4</v>
      </c>
      <c r="L2" s="28">
        <v>764.00199999999995</v>
      </c>
      <c r="M2" s="29">
        <v>191.00049999999999</v>
      </c>
      <c r="N2" s="30">
        <v>8</v>
      </c>
      <c r="O2" s="31">
        <f t="shared" ref="O2" si="0">SUM(M2+N2)</f>
        <v>199.00049999999999</v>
      </c>
    </row>
    <row r="3" spans="1:17" x14ac:dyDescent="0.25">
      <c r="A3" s="16" t="s">
        <v>48</v>
      </c>
      <c r="B3" s="17" t="s">
        <v>90</v>
      </c>
      <c r="C3" s="18">
        <v>43975</v>
      </c>
      <c r="D3" s="19" t="s">
        <v>75</v>
      </c>
      <c r="E3" s="20">
        <v>193</v>
      </c>
      <c r="F3" s="20">
        <v>197</v>
      </c>
      <c r="G3" s="20">
        <v>195</v>
      </c>
      <c r="H3" s="20">
        <v>195</v>
      </c>
      <c r="I3" s="20"/>
      <c r="J3" s="20"/>
      <c r="K3" s="28">
        <v>4</v>
      </c>
      <c r="L3" s="28">
        <v>780</v>
      </c>
      <c r="M3" s="29">
        <v>195</v>
      </c>
      <c r="N3" s="30">
        <v>9</v>
      </c>
      <c r="O3" s="31">
        <v>204</v>
      </c>
    </row>
    <row r="4" spans="1:17" x14ac:dyDescent="0.25">
      <c r="A4" s="16" t="s">
        <v>48</v>
      </c>
      <c r="B4" s="17" t="s">
        <v>90</v>
      </c>
      <c r="C4" s="18">
        <v>43998</v>
      </c>
      <c r="D4" s="19" t="s">
        <v>75</v>
      </c>
      <c r="E4" s="20">
        <v>195</v>
      </c>
      <c r="F4" s="20">
        <v>193</v>
      </c>
      <c r="G4" s="20">
        <v>194</v>
      </c>
      <c r="H4" s="20">
        <v>198</v>
      </c>
      <c r="I4" s="20"/>
      <c r="J4" s="20"/>
      <c r="K4" s="28">
        <v>4</v>
      </c>
      <c r="L4" s="28">
        <v>780</v>
      </c>
      <c r="M4" s="29">
        <v>195</v>
      </c>
      <c r="N4" s="30">
        <v>11</v>
      </c>
      <c r="O4" s="31">
        <v>206</v>
      </c>
    </row>
    <row r="5" spans="1:17" x14ac:dyDescent="0.25">
      <c r="A5" s="16" t="s">
        <v>48</v>
      </c>
      <c r="B5" s="17" t="s">
        <v>90</v>
      </c>
      <c r="C5" s="18">
        <v>44033</v>
      </c>
      <c r="D5" s="19" t="s">
        <v>75</v>
      </c>
      <c r="E5" s="20">
        <v>195</v>
      </c>
      <c r="F5" s="20">
        <v>194.001</v>
      </c>
      <c r="G5" s="20">
        <v>194</v>
      </c>
      <c r="H5" s="20">
        <v>192</v>
      </c>
      <c r="I5" s="20"/>
      <c r="J5" s="20"/>
      <c r="K5" s="28">
        <v>4</v>
      </c>
      <c r="L5" s="28">
        <v>775.00199999999995</v>
      </c>
      <c r="M5" s="29">
        <v>193.75049999999999</v>
      </c>
      <c r="N5" s="30">
        <v>8</v>
      </c>
      <c r="O5" s="31">
        <f>SUM(M5:N5)</f>
        <v>201.75049999999999</v>
      </c>
    </row>
    <row r="8" spans="1:17" x14ac:dyDescent="0.25">
      <c r="K8" s="8">
        <f>SUM(K2:K7)</f>
        <v>16</v>
      </c>
      <c r="L8" s="8">
        <f>SUM(L2:L7)</f>
        <v>3099.0039999999999</v>
      </c>
      <c r="M8" s="7">
        <f>SUM(L8/K8)</f>
        <v>193.68774999999999</v>
      </c>
      <c r="N8" s="8">
        <f>SUM(N2:N7)</f>
        <v>36</v>
      </c>
      <c r="O8" s="14">
        <f>SUM(M8+N8)</f>
        <v>229.68774999999999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16" t="s">
        <v>60</v>
      </c>
      <c r="B14" s="17" t="s">
        <v>90</v>
      </c>
      <c r="C14" s="18">
        <v>44037</v>
      </c>
      <c r="D14" s="19" t="s">
        <v>75</v>
      </c>
      <c r="E14" s="20">
        <v>194</v>
      </c>
      <c r="F14" s="20">
        <v>198</v>
      </c>
      <c r="G14" s="20">
        <v>198</v>
      </c>
      <c r="H14" s="20">
        <v>197</v>
      </c>
      <c r="I14" s="20"/>
      <c r="J14" s="20"/>
      <c r="K14" s="28">
        <v>4</v>
      </c>
      <c r="L14" s="28">
        <v>787</v>
      </c>
      <c r="M14" s="29">
        <v>196.75</v>
      </c>
      <c r="N14" s="30">
        <v>11</v>
      </c>
      <c r="O14" s="31">
        <v>207.75</v>
      </c>
    </row>
    <row r="15" spans="1:17" x14ac:dyDescent="0.25">
      <c r="A15" s="16" t="s">
        <v>60</v>
      </c>
      <c r="B15" s="17" t="s">
        <v>90</v>
      </c>
      <c r="C15" s="18">
        <v>44089</v>
      </c>
      <c r="D15" s="19" t="s">
        <v>75</v>
      </c>
      <c r="E15" s="20">
        <v>198</v>
      </c>
      <c r="F15" s="20">
        <v>200</v>
      </c>
      <c r="G15" s="20">
        <v>197</v>
      </c>
      <c r="H15" s="20">
        <v>197</v>
      </c>
      <c r="I15" s="20"/>
      <c r="J15" s="20"/>
      <c r="K15" s="28">
        <v>4</v>
      </c>
      <c r="L15" s="28">
        <v>792</v>
      </c>
      <c r="M15" s="29">
        <v>198</v>
      </c>
      <c r="N15" s="30">
        <v>11</v>
      </c>
      <c r="O15" s="31">
        <v>209</v>
      </c>
    </row>
    <row r="16" spans="1:17" x14ac:dyDescent="0.25">
      <c r="A16" s="16" t="s">
        <v>60</v>
      </c>
      <c r="B16" s="17" t="s">
        <v>90</v>
      </c>
      <c r="C16" s="18">
        <v>44093</v>
      </c>
      <c r="D16" s="19" t="s">
        <v>75</v>
      </c>
      <c r="E16" s="20">
        <v>195.001</v>
      </c>
      <c r="F16" s="20">
        <v>197</v>
      </c>
      <c r="G16" s="20">
        <v>197</v>
      </c>
      <c r="H16" s="20">
        <v>197</v>
      </c>
      <c r="I16" s="20"/>
      <c r="J16" s="20"/>
      <c r="K16" s="28">
        <v>4</v>
      </c>
      <c r="L16" s="28">
        <v>786.00099999999998</v>
      </c>
      <c r="M16" s="29">
        <v>196.50024999999999</v>
      </c>
      <c r="N16" s="30">
        <v>11</v>
      </c>
      <c r="O16" s="31">
        <v>207.50024999999999</v>
      </c>
    </row>
    <row r="19" spans="11:15" x14ac:dyDescent="0.25">
      <c r="K19" s="8">
        <f>SUM(K14:K18)</f>
        <v>12</v>
      </c>
      <c r="L19" s="8">
        <f>SUM(L14:L18)</f>
        <v>2365.0010000000002</v>
      </c>
      <c r="M19" s="7">
        <f>SUM(L19/K19)</f>
        <v>197.08341666666669</v>
      </c>
      <c r="N19" s="8">
        <f>SUM(N14:N18)</f>
        <v>33</v>
      </c>
      <c r="O19" s="14">
        <f>SUM(M19+N19)</f>
        <v>230.08341666666669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3:J3 B3:C3" name="Range1_4_7"/>
    <protectedRange algorithmName="SHA-512" hashValue="ON39YdpmFHfN9f47KpiRvqrKx0V9+erV1CNkpWzYhW/Qyc6aT8rEyCrvauWSYGZK2ia3o7vd3akF07acHAFpOA==" saltValue="yVW9XmDwTqEnmpSGai0KYg==" spinCount="100000" sqref="D3" name="Range1_1_2_5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5:J5 B5:C5" name="Range1_8_1"/>
    <protectedRange algorithmName="SHA-512" hashValue="ON39YdpmFHfN9f47KpiRvqrKx0V9+erV1CNkpWzYhW/Qyc6aT8rEyCrvauWSYGZK2ia3o7vd3akF07acHAFpOA==" saltValue="yVW9XmDwTqEnmpSGai0KYg==" spinCount="100000" sqref="D5" name="Range1_1_6_2"/>
    <protectedRange algorithmName="SHA-512" hashValue="ON39YdpmFHfN9f47KpiRvqrKx0V9+erV1CNkpWzYhW/Qyc6aT8rEyCrvauWSYGZK2ia3o7vd3akF07acHAFpOA==" saltValue="yVW9XmDwTqEnmpSGai0KYg==" spinCount="100000" sqref="I14:J14 B14:C14" name="Range1_11"/>
    <protectedRange algorithmName="SHA-512" hashValue="ON39YdpmFHfN9f47KpiRvqrKx0V9+erV1CNkpWzYhW/Qyc6aT8rEyCrvauWSYGZK2ia3o7vd3akF07acHAFpOA==" saltValue="yVW9XmDwTqEnmpSGai0KYg==" spinCount="100000" sqref="D14" name="Range1_1_11"/>
    <protectedRange algorithmName="SHA-512" hashValue="ON39YdpmFHfN9f47KpiRvqrKx0V9+erV1CNkpWzYhW/Qyc6aT8rEyCrvauWSYGZK2ia3o7vd3akF07acHAFpOA==" saltValue="yVW9XmDwTqEnmpSGai0KYg==" spinCount="100000" sqref="E14:H14" name="Range1_3_5"/>
    <protectedRange algorithmName="SHA-512" hashValue="ON39YdpmFHfN9f47KpiRvqrKx0V9+erV1CNkpWzYhW/Qyc6aT8rEyCrvauWSYGZK2ia3o7vd3akF07acHAFpOA==" saltValue="yVW9XmDwTqEnmpSGai0KYg==" spinCount="100000" sqref="I15:J15 B15:C15" name="Range1_9"/>
    <protectedRange algorithmName="SHA-512" hashValue="ON39YdpmFHfN9f47KpiRvqrKx0V9+erV1CNkpWzYhW/Qyc6aT8rEyCrvauWSYGZK2ia3o7vd3akF07acHAFpOA==" saltValue="yVW9XmDwTqEnmpSGai0KYg==" spinCount="100000" sqref="D15" name="Range1_1_9"/>
    <protectedRange algorithmName="SHA-512" hashValue="ON39YdpmFHfN9f47KpiRvqrKx0V9+erV1CNkpWzYhW/Qyc6aT8rEyCrvauWSYGZK2ia3o7vd3akF07acHAFpOA==" saltValue="yVW9XmDwTqEnmpSGai0KYg==" spinCount="100000" sqref="E15:H15" name="Range1_3_7"/>
    <protectedRange algorithmName="SHA-512" hashValue="ON39YdpmFHfN9f47KpiRvqrKx0V9+erV1CNkpWzYhW/Qyc6aT8rEyCrvauWSYGZK2ia3o7vd3akF07acHAFpOA==" saltValue="yVW9XmDwTqEnmpSGai0KYg==" spinCount="100000" sqref="I16:J16 B16:C16" name="Range1_8"/>
    <protectedRange algorithmName="SHA-512" hashValue="ON39YdpmFHfN9f47KpiRvqrKx0V9+erV1CNkpWzYhW/Qyc6aT8rEyCrvauWSYGZK2ia3o7vd3akF07acHAFpOA==" saltValue="yVW9XmDwTqEnmpSGai0KYg==" spinCount="100000" sqref="D16" name="Range1_1_7"/>
    <protectedRange algorithmName="SHA-512" hashValue="ON39YdpmFHfN9f47KpiRvqrKx0V9+erV1CNkpWzYhW/Qyc6aT8rEyCrvauWSYGZK2ia3o7vd3akF07acHAFpOA==" saltValue="yVW9XmDwTqEnmpSGai0KYg==" spinCount="100000" sqref="E16:H16" name="Range1_3_1"/>
  </protectedRanges>
  <conditionalFormatting sqref="E2">
    <cfRule type="top10" dxfId="545" priority="72" rank="1"/>
  </conditionalFormatting>
  <conditionalFormatting sqref="F2">
    <cfRule type="top10" dxfId="544" priority="71" rank="1"/>
  </conditionalFormatting>
  <conditionalFormatting sqref="G2">
    <cfRule type="top10" dxfId="543" priority="70" rank="1"/>
  </conditionalFormatting>
  <conditionalFormatting sqref="H2">
    <cfRule type="top10" dxfId="542" priority="69" rank="1"/>
  </conditionalFormatting>
  <conditionalFormatting sqref="I2">
    <cfRule type="top10" dxfId="541" priority="68" rank="1"/>
  </conditionalFormatting>
  <conditionalFormatting sqref="J2">
    <cfRule type="top10" dxfId="540" priority="67" rank="1"/>
  </conditionalFormatting>
  <conditionalFormatting sqref="E3">
    <cfRule type="top10" dxfId="539" priority="66" rank="1"/>
  </conditionalFormatting>
  <conditionalFormatting sqref="F3">
    <cfRule type="top10" dxfId="538" priority="65" rank="1"/>
  </conditionalFormatting>
  <conditionalFormatting sqref="G3">
    <cfRule type="top10" dxfId="537" priority="64" rank="1"/>
  </conditionalFormatting>
  <conditionalFormatting sqref="H3">
    <cfRule type="top10" dxfId="536" priority="63" rank="1"/>
  </conditionalFormatting>
  <conditionalFormatting sqref="I3">
    <cfRule type="top10" dxfId="535" priority="62" rank="1"/>
  </conditionalFormatting>
  <conditionalFormatting sqref="J3">
    <cfRule type="top10" dxfId="534" priority="61" rank="1"/>
  </conditionalFormatting>
  <conditionalFormatting sqref="E4">
    <cfRule type="top10" dxfId="533" priority="60" rank="1"/>
  </conditionalFormatting>
  <conditionalFormatting sqref="F4">
    <cfRule type="top10" dxfId="532" priority="59" rank="1"/>
  </conditionalFormatting>
  <conditionalFormatting sqref="G4">
    <cfRule type="top10" dxfId="531" priority="58" rank="1"/>
  </conditionalFormatting>
  <conditionalFormatting sqref="H4">
    <cfRule type="top10" dxfId="530" priority="57" rank="1"/>
  </conditionalFormatting>
  <conditionalFormatting sqref="I4">
    <cfRule type="top10" dxfId="529" priority="56" rank="1"/>
  </conditionalFormatting>
  <conditionalFormatting sqref="J4">
    <cfRule type="top10" dxfId="528" priority="55" rank="1"/>
  </conditionalFormatting>
  <conditionalFormatting sqref="E5">
    <cfRule type="top10" dxfId="527" priority="48" rank="1"/>
  </conditionalFormatting>
  <conditionalFormatting sqref="F5">
    <cfRule type="top10" dxfId="526" priority="47" rank="1"/>
  </conditionalFormatting>
  <conditionalFormatting sqref="G5">
    <cfRule type="top10" dxfId="525" priority="46" rank="1"/>
  </conditionalFormatting>
  <conditionalFormatting sqref="H5">
    <cfRule type="top10" dxfId="524" priority="45" rank="1"/>
  </conditionalFormatting>
  <conditionalFormatting sqref="I5">
    <cfRule type="top10" dxfId="523" priority="44" rank="1"/>
  </conditionalFormatting>
  <conditionalFormatting sqref="J5">
    <cfRule type="top10" dxfId="522" priority="43" rank="1"/>
  </conditionalFormatting>
  <conditionalFormatting sqref="F14">
    <cfRule type="top10" dxfId="521" priority="17" rank="1"/>
  </conditionalFormatting>
  <conditionalFormatting sqref="G14">
    <cfRule type="top10" dxfId="520" priority="16" rank="1"/>
  </conditionalFormatting>
  <conditionalFormatting sqref="H14">
    <cfRule type="top10" dxfId="519" priority="15" rank="1"/>
  </conditionalFormatting>
  <conditionalFormatting sqref="I14">
    <cfRule type="top10" dxfId="518" priority="13" rank="1"/>
  </conditionalFormatting>
  <conditionalFormatting sqref="J14">
    <cfRule type="top10" dxfId="517" priority="14" rank="1"/>
  </conditionalFormatting>
  <conditionalFormatting sqref="E14">
    <cfRule type="top10" dxfId="516" priority="18" rank="1"/>
  </conditionalFormatting>
  <conditionalFormatting sqref="F15">
    <cfRule type="top10" dxfId="515" priority="11" rank="1"/>
  </conditionalFormatting>
  <conditionalFormatting sqref="G15">
    <cfRule type="top10" dxfId="514" priority="10" rank="1"/>
  </conditionalFormatting>
  <conditionalFormatting sqref="H15">
    <cfRule type="top10" dxfId="513" priority="9" rank="1"/>
  </conditionalFormatting>
  <conditionalFormatting sqref="I15">
    <cfRule type="top10" dxfId="512" priority="7" rank="1"/>
  </conditionalFormatting>
  <conditionalFormatting sqref="J15">
    <cfRule type="top10" dxfId="511" priority="8" rank="1"/>
  </conditionalFormatting>
  <conditionalFormatting sqref="E15">
    <cfRule type="top10" dxfId="510" priority="12" rank="1"/>
  </conditionalFormatting>
  <conditionalFormatting sqref="F16">
    <cfRule type="top10" dxfId="509" priority="5" rank="1"/>
  </conditionalFormatting>
  <conditionalFormatting sqref="G16">
    <cfRule type="top10" dxfId="508" priority="4" rank="1"/>
  </conditionalFormatting>
  <conditionalFormatting sqref="H16">
    <cfRule type="top10" dxfId="507" priority="3" rank="1"/>
  </conditionalFormatting>
  <conditionalFormatting sqref="I16">
    <cfRule type="top10" dxfId="506" priority="1" rank="1"/>
  </conditionalFormatting>
  <conditionalFormatting sqref="J16">
    <cfRule type="top10" dxfId="505" priority="2" rank="1"/>
  </conditionalFormatting>
  <conditionalFormatting sqref="E16">
    <cfRule type="top10" dxfId="504" priority="6" rank="1"/>
  </conditionalFormatting>
  <hyperlinks>
    <hyperlink ref="Q1" location="'Texas  2020 Ranking'!A1" display="Back to Ranking" xr:uid="{1BE956BA-5D9E-4612-AC30-A56B91A9BC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F6BE24-040A-4A69-9B0B-37A16618E0D9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7194-37AB-47F0-8104-CC6C59AF2EF4}">
  <dimension ref="A1:Q14"/>
  <sheetViews>
    <sheetView workbookViewId="0">
      <selection activeCell="B20" sqref="B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48</v>
      </c>
      <c r="B2" s="17" t="s">
        <v>82</v>
      </c>
      <c r="C2" s="18">
        <v>43907</v>
      </c>
      <c r="D2" s="19" t="s">
        <v>75</v>
      </c>
      <c r="E2" s="20">
        <v>195</v>
      </c>
      <c r="F2" s="20">
        <v>187</v>
      </c>
      <c r="G2" s="20">
        <v>196</v>
      </c>
      <c r="H2" s="20">
        <v>192</v>
      </c>
      <c r="I2" s="20"/>
      <c r="J2" s="20"/>
      <c r="K2" s="28">
        <v>4</v>
      </c>
      <c r="L2" s="28">
        <v>770</v>
      </c>
      <c r="M2" s="29">
        <v>192.5</v>
      </c>
      <c r="N2" s="30">
        <v>8</v>
      </c>
      <c r="O2" s="31">
        <v>200.5</v>
      </c>
    </row>
    <row r="3" spans="1:17" x14ac:dyDescent="0.25">
      <c r="A3" s="16" t="s">
        <v>48</v>
      </c>
      <c r="B3" s="17" t="s">
        <v>82</v>
      </c>
      <c r="C3" s="18">
        <v>43947</v>
      </c>
      <c r="D3" s="19" t="s">
        <v>86</v>
      </c>
      <c r="E3" s="20">
        <v>189</v>
      </c>
      <c r="F3" s="20">
        <v>190</v>
      </c>
      <c r="G3" s="20">
        <v>186</v>
      </c>
      <c r="H3" s="20">
        <v>187</v>
      </c>
      <c r="I3" s="20"/>
      <c r="J3" s="20"/>
      <c r="K3" s="28">
        <v>4</v>
      </c>
      <c r="L3" s="28">
        <v>752</v>
      </c>
      <c r="M3" s="29">
        <v>188</v>
      </c>
      <c r="N3" s="30">
        <v>3</v>
      </c>
      <c r="O3" s="31">
        <f t="shared" ref="O3:O4" si="0">SUM(M3+N3)</f>
        <v>191</v>
      </c>
    </row>
    <row r="4" spans="1:17" x14ac:dyDescent="0.25">
      <c r="A4" s="16" t="s">
        <v>48</v>
      </c>
      <c r="B4" s="17" t="s">
        <v>79</v>
      </c>
      <c r="C4" s="18">
        <v>43970</v>
      </c>
      <c r="D4" s="19" t="s">
        <v>75</v>
      </c>
      <c r="E4" s="20">
        <v>186</v>
      </c>
      <c r="F4" s="20">
        <v>192</v>
      </c>
      <c r="G4" s="20">
        <v>188</v>
      </c>
      <c r="H4" s="20">
        <v>193</v>
      </c>
      <c r="I4" s="20"/>
      <c r="J4" s="20"/>
      <c r="K4" s="28">
        <v>4</v>
      </c>
      <c r="L4" s="28">
        <v>759</v>
      </c>
      <c r="M4" s="29">
        <v>189.75</v>
      </c>
      <c r="N4" s="30">
        <v>5</v>
      </c>
      <c r="O4" s="31">
        <f t="shared" si="0"/>
        <v>194.75</v>
      </c>
    </row>
    <row r="5" spans="1:17" x14ac:dyDescent="0.25">
      <c r="A5" s="16" t="s">
        <v>48</v>
      </c>
      <c r="B5" s="17" t="s">
        <v>79</v>
      </c>
      <c r="C5" s="18">
        <v>43975</v>
      </c>
      <c r="D5" s="19" t="s">
        <v>75</v>
      </c>
      <c r="E5" s="20">
        <v>193</v>
      </c>
      <c r="F5" s="20">
        <v>190</v>
      </c>
      <c r="G5" s="20">
        <v>190</v>
      </c>
      <c r="H5" s="20">
        <v>193</v>
      </c>
      <c r="I5" s="20"/>
      <c r="J5" s="20"/>
      <c r="K5" s="28">
        <v>4</v>
      </c>
      <c r="L5" s="28">
        <v>766</v>
      </c>
      <c r="M5" s="29">
        <v>191.5</v>
      </c>
      <c r="N5" s="30">
        <v>4</v>
      </c>
      <c r="O5" s="31">
        <v>195.5</v>
      </c>
    </row>
    <row r="6" spans="1:17" x14ac:dyDescent="0.25">
      <c r="A6" s="16" t="s">
        <v>48</v>
      </c>
      <c r="B6" s="17" t="s">
        <v>79</v>
      </c>
      <c r="C6" s="18">
        <v>43998</v>
      </c>
      <c r="D6" s="19" t="s">
        <v>75</v>
      </c>
      <c r="E6" s="20">
        <v>188</v>
      </c>
      <c r="F6" s="20">
        <v>193.001</v>
      </c>
      <c r="G6" s="20">
        <v>191</v>
      </c>
      <c r="H6" s="20">
        <v>191</v>
      </c>
      <c r="I6" s="20"/>
      <c r="J6" s="20"/>
      <c r="K6" s="28">
        <v>4</v>
      </c>
      <c r="L6" s="28">
        <v>763.00099999999998</v>
      </c>
      <c r="M6" s="29">
        <v>190.75024999999999</v>
      </c>
      <c r="N6" s="30">
        <v>6</v>
      </c>
      <c r="O6" s="31">
        <v>196.75024999999999</v>
      </c>
    </row>
    <row r="7" spans="1:17" x14ac:dyDescent="0.25">
      <c r="A7" s="16" t="s">
        <v>48</v>
      </c>
      <c r="B7" s="17" t="s">
        <v>79</v>
      </c>
      <c r="C7" s="18">
        <v>44009</v>
      </c>
      <c r="D7" s="19" t="s">
        <v>75</v>
      </c>
      <c r="E7" s="20">
        <v>190</v>
      </c>
      <c r="F7" s="20">
        <v>194</v>
      </c>
      <c r="G7" s="20">
        <v>187</v>
      </c>
      <c r="H7" s="20">
        <v>187</v>
      </c>
      <c r="I7" s="20"/>
      <c r="J7" s="20"/>
      <c r="K7" s="28">
        <v>4</v>
      </c>
      <c r="L7" s="28">
        <v>758</v>
      </c>
      <c r="M7" s="29">
        <v>189.5</v>
      </c>
      <c r="N7" s="30">
        <v>5</v>
      </c>
      <c r="O7" s="31">
        <v>194.5</v>
      </c>
    </row>
    <row r="8" spans="1:17" x14ac:dyDescent="0.25">
      <c r="A8" s="16" t="s">
        <v>48</v>
      </c>
      <c r="B8" s="17" t="s">
        <v>79</v>
      </c>
      <c r="C8" s="18">
        <v>44033</v>
      </c>
      <c r="D8" s="19" t="s">
        <v>75</v>
      </c>
      <c r="E8" s="20">
        <v>192</v>
      </c>
      <c r="F8" s="20">
        <v>189</v>
      </c>
      <c r="G8" s="20">
        <v>191</v>
      </c>
      <c r="H8" s="20">
        <v>192.001</v>
      </c>
      <c r="I8" s="20"/>
      <c r="J8" s="20"/>
      <c r="K8" s="28">
        <v>4</v>
      </c>
      <c r="L8" s="28">
        <v>764</v>
      </c>
      <c r="M8" s="29">
        <v>191</v>
      </c>
      <c r="N8" s="30">
        <v>5</v>
      </c>
      <c r="O8" s="31">
        <v>196</v>
      </c>
    </row>
    <row r="9" spans="1:17" x14ac:dyDescent="0.25">
      <c r="A9" s="16" t="s">
        <v>48</v>
      </c>
      <c r="B9" s="17" t="s">
        <v>79</v>
      </c>
      <c r="C9" s="18">
        <v>44037</v>
      </c>
      <c r="D9" s="19" t="s">
        <v>75</v>
      </c>
      <c r="E9" s="20">
        <v>186</v>
      </c>
      <c r="F9" s="20">
        <v>187</v>
      </c>
      <c r="G9" s="20">
        <v>195</v>
      </c>
      <c r="H9" s="20">
        <v>188</v>
      </c>
      <c r="I9" s="20"/>
      <c r="J9" s="20"/>
      <c r="K9" s="28">
        <v>4</v>
      </c>
      <c r="L9" s="28">
        <v>756</v>
      </c>
      <c r="M9" s="29">
        <v>189</v>
      </c>
      <c r="N9" s="30">
        <v>8</v>
      </c>
      <c r="O9" s="31">
        <v>197</v>
      </c>
    </row>
    <row r="10" spans="1:17" x14ac:dyDescent="0.25">
      <c r="A10" s="16" t="s">
        <v>48</v>
      </c>
      <c r="B10" s="17" t="s">
        <v>79</v>
      </c>
      <c r="C10" s="18">
        <v>44089</v>
      </c>
      <c r="D10" s="19" t="s">
        <v>75</v>
      </c>
      <c r="E10" s="20">
        <v>194</v>
      </c>
      <c r="F10" s="20">
        <v>196</v>
      </c>
      <c r="G10" s="20">
        <v>189</v>
      </c>
      <c r="H10" s="20">
        <v>193</v>
      </c>
      <c r="I10" s="20"/>
      <c r="J10" s="20"/>
      <c r="K10" s="28">
        <v>4</v>
      </c>
      <c r="L10" s="28">
        <v>772</v>
      </c>
      <c r="M10" s="29">
        <v>193</v>
      </c>
      <c r="N10" s="30">
        <v>6</v>
      </c>
      <c r="O10" s="31">
        <v>199</v>
      </c>
    </row>
    <row r="11" spans="1:17" x14ac:dyDescent="0.25">
      <c r="A11" s="16" t="s">
        <v>48</v>
      </c>
      <c r="B11" s="17" t="s">
        <v>79</v>
      </c>
      <c r="C11" s="18">
        <v>44093</v>
      </c>
      <c r="D11" s="19" t="s">
        <v>75</v>
      </c>
      <c r="E11" s="20">
        <v>191</v>
      </c>
      <c r="F11" s="20">
        <v>194</v>
      </c>
      <c r="G11" s="20">
        <v>195</v>
      </c>
      <c r="H11" s="20">
        <v>194</v>
      </c>
      <c r="I11" s="20"/>
      <c r="J11" s="20"/>
      <c r="K11" s="28">
        <v>4</v>
      </c>
      <c r="L11" s="28">
        <v>774</v>
      </c>
      <c r="M11" s="29">
        <v>193.5</v>
      </c>
      <c r="N11" s="30">
        <v>6</v>
      </c>
      <c r="O11" s="31">
        <v>199.5</v>
      </c>
    </row>
    <row r="14" spans="1:17" x14ac:dyDescent="0.25">
      <c r="K14" s="8">
        <f>SUM(K2:K13)</f>
        <v>40</v>
      </c>
      <c r="L14" s="8">
        <f>SUM(L2:L13)</f>
        <v>7634.0010000000002</v>
      </c>
      <c r="M14" s="7">
        <f>SUM(L14/K14)</f>
        <v>190.85002500000002</v>
      </c>
      <c r="N14" s="8">
        <f>SUM(N2:N13)</f>
        <v>56</v>
      </c>
      <c r="O14" s="14">
        <f>SUM(M14+N14)</f>
        <v>246.85002500000002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4_1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5:J5 B5:C5" name="Range1_4_7"/>
    <protectedRange algorithmName="SHA-512" hashValue="ON39YdpmFHfN9f47KpiRvqrKx0V9+erV1CNkpWzYhW/Qyc6aT8rEyCrvauWSYGZK2ia3o7vd3akF07acHAFpOA==" saltValue="yVW9XmDwTqEnmpSGai0KYg==" spinCount="100000" sqref="D5" name="Range1_1_2_5"/>
    <protectedRange algorithmName="SHA-512" hashValue="ON39YdpmFHfN9f47KpiRvqrKx0V9+erV1CNkpWzYhW/Qyc6aT8rEyCrvauWSYGZK2ia3o7vd3akF07acHAFpOA==" saltValue="yVW9XmDwTqEnmpSGai0KYg==" spinCount="100000" sqref="E6:J6 B6:C6" name="Range1_4_2"/>
    <protectedRange algorithmName="SHA-512" hashValue="ON39YdpmFHfN9f47KpiRvqrKx0V9+erV1CNkpWzYhW/Qyc6aT8rEyCrvauWSYGZK2ia3o7vd3akF07acHAFpOA==" saltValue="yVW9XmDwTqEnmpSGai0KYg==" spinCount="100000" sqref="D6" name="Range1_1_2_2"/>
    <protectedRange algorithmName="SHA-512" hashValue="ON39YdpmFHfN9f47KpiRvqrKx0V9+erV1CNkpWzYhW/Qyc6aT8rEyCrvauWSYGZK2ia3o7vd3akF07acHAFpOA==" saltValue="yVW9XmDwTqEnmpSGai0KYg==" spinCount="100000" sqref="E7:J7 B7:C7" name="Range1_8_4"/>
    <protectedRange algorithmName="SHA-512" hashValue="ON39YdpmFHfN9f47KpiRvqrKx0V9+erV1CNkpWzYhW/Qyc6aT8rEyCrvauWSYGZK2ia3o7vd3akF07acHAFpOA==" saltValue="yVW9XmDwTqEnmpSGai0KYg==" spinCount="100000" sqref="D7" name="Range1_1_6_3"/>
    <protectedRange algorithmName="SHA-512" hashValue="ON39YdpmFHfN9f47KpiRvqrKx0V9+erV1CNkpWzYhW/Qyc6aT8rEyCrvauWSYGZK2ia3o7vd3akF07acHAFpOA==" saltValue="yVW9XmDwTqEnmpSGai0KYg==" spinCount="100000" sqref="E8:J8 B8:C8" name="Range1_8_1"/>
    <protectedRange algorithmName="SHA-512" hashValue="ON39YdpmFHfN9f47KpiRvqrKx0V9+erV1CNkpWzYhW/Qyc6aT8rEyCrvauWSYGZK2ia3o7vd3akF07acHAFpOA==" saltValue="yVW9XmDwTqEnmpSGai0KYg==" spinCount="100000" sqref="D8" name="Range1_1_6_2"/>
    <protectedRange algorithmName="SHA-512" hashValue="ON39YdpmFHfN9f47KpiRvqrKx0V9+erV1CNkpWzYhW/Qyc6aT8rEyCrvauWSYGZK2ia3o7vd3akF07acHAFpOA==" saltValue="yVW9XmDwTqEnmpSGai0KYg==" spinCount="100000" sqref="E9:J9 B9:C9" name="Range1_4_6_1"/>
    <protectedRange algorithmName="SHA-512" hashValue="ON39YdpmFHfN9f47KpiRvqrKx0V9+erV1CNkpWzYhW/Qyc6aT8rEyCrvauWSYGZK2ia3o7vd3akF07acHAFpOA==" saltValue="yVW9XmDwTqEnmpSGai0KYg==" spinCount="100000" sqref="D9" name="Range1_1_2_6_1"/>
    <protectedRange algorithmName="SHA-512" hashValue="ON39YdpmFHfN9f47KpiRvqrKx0V9+erV1CNkpWzYhW/Qyc6aT8rEyCrvauWSYGZK2ia3o7vd3akF07acHAFpOA==" saltValue="yVW9XmDwTqEnmpSGai0KYg==" spinCount="100000" sqref="E10:J10 B10:C10" name="Range1_4_10"/>
    <protectedRange algorithmName="SHA-512" hashValue="ON39YdpmFHfN9f47KpiRvqrKx0V9+erV1CNkpWzYhW/Qyc6aT8rEyCrvauWSYGZK2ia3o7vd3akF07acHAFpOA==" saltValue="yVW9XmDwTqEnmpSGai0KYg==" spinCount="100000" sqref="D10" name="Range1_1_2_3"/>
    <protectedRange algorithmName="SHA-512" hashValue="ON39YdpmFHfN9f47KpiRvqrKx0V9+erV1CNkpWzYhW/Qyc6aT8rEyCrvauWSYGZK2ia3o7vd3akF07acHAFpOA==" saltValue="yVW9XmDwTqEnmpSGai0KYg==" spinCount="100000" sqref="E11:J11 B11:C11" name="Range1_4_7_1"/>
    <protectedRange algorithmName="SHA-512" hashValue="ON39YdpmFHfN9f47KpiRvqrKx0V9+erV1CNkpWzYhW/Qyc6aT8rEyCrvauWSYGZK2ia3o7vd3akF07acHAFpOA==" saltValue="yVW9XmDwTqEnmpSGai0KYg==" spinCount="100000" sqref="D11" name="Range1_1_2_2_1"/>
  </protectedRanges>
  <conditionalFormatting sqref="E2">
    <cfRule type="top10" dxfId="503" priority="66" rank="1"/>
  </conditionalFormatting>
  <conditionalFormatting sqref="F2">
    <cfRule type="top10" dxfId="502" priority="65" rank="1"/>
  </conditionalFormatting>
  <conditionalFormatting sqref="G2">
    <cfRule type="top10" dxfId="501" priority="64" rank="1"/>
  </conditionalFormatting>
  <conditionalFormatting sqref="H2">
    <cfRule type="top10" dxfId="500" priority="63" rank="1"/>
  </conditionalFormatting>
  <conditionalFormatting sqref="I2">
    <cfRule type="top10" dxfId="499" priority="62" rank="1"/>
  </conditionalFormatting>
  <conditionalFormatting sqref="J2">
    <cfRule type="top10" dxfId="498" priority="61" rank="1"/>
  </conditionalFormatting>
  <conditionalFormatting sqref="E3">
    <cfRule type="top10" dxfId="497" priority="60" rank="1"/>
  </conditionalFormatting>
  <conditionalFormatting sqref="F3">
    <cfRule type="top10" dxfId="496" priority="59" rank="1"/>
  </conditionalFormatting>
  <conditionalFormatting sqref="G3">
    <cfRule type="top10" dxfId="495" priority="58" rank="1"/>
  </conditionalFormatting>
  <conditionalFormatting sqref="H3">
    <cfRule type="top10" dxfId="494" priority="57" rank="1"/>
  </conditionalFormatting>
  <conditionalFormatting sqref="I3">
    <cfRule type="top10" dxfId="493" priority="56" rank="1"/>
  </conditionalFormatting>
  <conditionalFormatting sqref="J3">
    <cfRule type="top10" dxfId="492" priority="55" rank="1"/>
  </conditionalFormatting>
  <conditionalFormatting sqref="E4">
    <cfRule type="top10" dxfId="491" priority="54" rank="1"/>
  </conditionalFormatting>
  <conditionalFormatting sqref="F4">
    <cfRule type="top10" dxfId="490" priority="53" rank="1"/>
  </conditionalFormatting>
  <conditionalFormatting sqref="G4">
    <cfRule type="top10" dxfId="489" priority="52" rank="1"/>
  </conditionalFormatting>
  <conditionalFormatting sqref="H4">
    <cfRule type="top10" dxfId="488" priority="51" rank="1"/>
  </conditionalFormatting>
  <conditionalFormatting sqref="I4">
    <cfRule type="top10" dxfId="487" priority="50" rank="1"/>
  </conditionalFormatting>
  <conditionalFormatting sqref="J4">
    <cfRule type="top10" dxfId="486" priority="49" rank="1"/>
  </conditionalFormatting>
  <conditionalFormatting sqref="E5">
    <cfRule type="top10" dxfId="485" priority="48" rank="1"/>
  </conditionalFormatting>
  <conditionalFormatting sqref="F5">
    <cfRule type="top10" dxfId="484" priority="47" rank="1"/>
  </conditionalFormatting>
  <conditionalFormatting sqref="G5">
    <cfRule type="top10" dxfId="483" priority="46" rank="1"/>
  </conditionalFormatting>
  <conditionalFormatting sqref="H5">
    <cfRule type="top10" dxfId="482" priority="45" rank="1"/>
  </conditionalFormatting>
  <conditionalFormatting sqref="I5">
    <cfRule type="top10" dxfId="481" priority="44" rank="1"/>
  </conditionalFormatting>
  <conditionalFormatting sqref="J5">
    <cfRule type="top10" dxfId="480" priority="43" rank="1"/>
  </conditionalFormatting>
  <conditionalFormatting sqref="E6">
    <cfRule type="top10" dxfId="479" priority="42" rank="1"/>
  </conditionalFormatting>
  <conditionalFormatting sqref="F6">
    <cfRule type="top10" dxfId="478" priority="41" rank="1"/>
  </conditionalFormatting>
  <conditionalFormatting sqref="G6">
    <cfRule type="top10" dxfId="477" priority="40" rank="1"/>
  </conditionalFormatting>
  <conditionalFormatting sqref="H6">
    <cfRule type="top10" dxfId="476" priority="39" rank="1"/>
  </conditionalFormatting>
  <conditionalFormatting sqref="I6">
    <cfRule type="top10" dxfId="475" priority="38" rank="1"/>
  </conditionalFormatting>
  <conditionalFormatting sqref="J6">
    <cfRule type="top10" dxfId="474" priority="37" rank="1"/>
  </conditionalFormatting>
  <conditionalFormatting sqref="E7">
    <cfRule type="top10" dxfId="473" priority="36" rank="1"/>
  </conditionalFormatting>
  <conditionalFormatting sqref="F7">
    <cfRule type="top10" dxfId="472" priority="35" rank="1"/>
  </conditionalFormatting>
  <conditionalFormatting sqref="G7">
    <cfRule type="top10" dxfId="471" priority="34" rank="1"/>
  </conditionalFormatting>
  <conditionalFormatting sqref="H7">
    <cfRule type="top10" dxfId="470" priority="33" rank="1"/>
  </conditionalFormatting>
  <conditionalFormatting sqref="I7">
    <cfRule type="top10" dxfId="469" priority="32" rank="1"/>
  </conditionalFormatting>
  <conditionalFormatting sqref="J7">
    <cfRule type="top10" dxfId="468" priority="31" rank="1"/>
  </conditionalFormatting>
  <conditionalFormatting sqref="E8">
    <cfRule type="top10" dxfId="467" priority="24" rank="1"/>
  </conditionalFormatting>
  <conditionalFormatting sqref="F8">
    <cfRule type="top10" dxfId="466" priority="23" rank="1"/>
  </conditionalFormatting>
  <conditionalFormatting sqref="G8">
    <cfRule type="top10" dxfId="465" priority="22" rank="1"/>
  </conditionalFormatting>
  <conditionalFormatting sqref="H8">
    <cfRule type="top10" dxfId="464" priority="21" rank="1"/>
  </conditionalFormatting>
  <conditionalFormatting sqref="I8">
    <cfRule type="top10" dxfId="463" priority="20" rank="1"/>
  </conditionalFormatting>
  <conditionalFormatting sqref="J8">
    <cfRule type="top10" dxfId="462" priority="19" rank="1"/>
  </conditionalFormatting>
  <conditionalFormatting sqref="E9">
    <cfRule type="top10" dxfId="461" priority="18" rank="1"/>
  </conditionalFormatting>
  <conditionalFormatting sqref="F9">
    <cfRule type="top10" dxfId="460" priority="17" rank="1"/>
  </conditionalFormatting>
  <conditionalFormatting sqref="G9">
    <cfRule type="top10" dxfId="459" priority="16" rank="1"/>
  </conditionalFormatting>
  <conditionalFormatting sqref="H9">
    <cfRule type="top10" dxfId="458" priority="15" rank="1"/>
  </conditionalFormatting>
  <conditionalFormatting sqref="I9">
    <cfRule type="top10" dxfId="457" priority="14" rank="1"/>
  </conditionalFormatting>
  <conditionalFormatting sqref="J9">
    <cfRule type="top10" dxfId="456" priority="13" rank="1"/>
  </conditionalFormatting>
  <conditionalFormatting sqref="E10">
    <cfRule type="top10" dxfId="455" priority="12" rank="1"/>
  </conditionalFormatting>
  <conditionalFormatting sqref="F10">
    <cfRule type="top10" dxfId="454" priority="11" rank="1"/>
  </conditionalFormatting>
  <conditionalFormatting sqref="G10">
    <cfRule type="top10" dxfId="453" priority="10" rank="1"/>
  </conditionalFormatting>
  <conditionalFormatting sqref="H10">
    <cfRule type="top10" dxfId="452" priority="9" rank="1"/>
  </conditionalFormatting>
  <conditionalFormatting sqref="I10">
    <cfRule type="top10" dxfId="451" priority="8" rank="1"/>
  </conditionalFormatting>
  <conditionalFormatting sqref="J10">
    <cfRule type="top10" dxfId="450" priority="7" rank="1"/>
  </conditionalFormatting>
  <conditionalFormatting sqref="E11">
    <cfRule type="top10" dxfId="449" priority="6" rank="1"/>
  </conditionalFormatting>
  <conditionalFormatting sqref="F11">
    <cfRule type="top10" dxfId="448" priority="5" rank="1"/>
  </conditionalFormatting>
  <conditionalFormatting sqref="G11">
    <cfRule type="top10" dxfId="447" priority="4" rank="1"/>
  </conditionalFormatting>
  <conditionalFormatting sqref="H11">
    <cfRule type="top10" dxfId="446" priority="3" rank="1"/>
  </conditionalFormatting>
  <conditionalFormatting sqref="I11">
    <cfRule type="top10" dxfId="445" priority="2" rank="1"/>
  </conditionalFormatting>
  <conditionalFormatting sqref="J11">
    <cfRule type="top10" dxfId="444" priority="1" rank="1"/>
  </conditionalFormatting>
  <hyperlinks>
    <hyperlink ref="Q1" location="'Texas  2020 Ranking'!A1" display="Back to Ranking" xr:uid="{87B8EE4D-14ED-4CBC-9BD9-BC99DAFAA4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DE795E-53F4-46EE-8002-5889B536F2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BA92C47-26D5-4926-978C-C87271287543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31FC-D6AA-4A9F-88D2-3553203BAE6A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66</v>
      </c>
      <c r="C2" s="18">
        <v>43973</v>
      </c>
      <c r="D2" s="44" t="s">
        <v>28</v>
      </c>
      <c r="E2" s="20">
        <v>187</v>
      </c>
      <c r="F2" s="20">
        <v>185</v>
      </c>
      <c r="G2" s="20">
        <v>176</v>
      </c>
      <c r="H2" s="20">
        <v>186</v>
      </c>
      <c r="I2" s="20"/>
      <c r="J2" s="20"/>
      <c r="K2" s="28">
        <v>4</v>
      </c>
      <c r="L2" s="28">
        <v>734</v>
      </c>
      <c r="M2" s="29">
        <v>183.5</v>
      </c>
      <c r="N2" s="30">
        <v>2</v>
      </c>
      <c r="O2" s="31">
        <v>185.5</v>
      </c>
    </row>
    <row r="4" spans="1:17" x14ac:dyDescent="0.25">
      <c r="D4" s="45"/>
    </row>
    <row r="5" spans="1:17" x14ac:dyDescent="0.25">
      <c r="K5" s="8">
        <f>SUM(K2:K4)</f>
        <v>4</v>
      </c>
      <c r="L5" s="8">
        <f>SUM(L2:L4)</f>
        <v>734</v>
      </c>
      <c r="M5" s="7">
        <f>SUM(L5/K5)</f>
        <v>183.5</v>
      </c>
      <c r="N5" s="8">
        <f>SUM(N2:N4)</f>
        <v>2</v>
      </c>
      <c r="O5" s="14">
        <f>SUM(M5+N5)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1"/>
    <protectedRange algorithmName="SHA-512" hashValue="ON39YdpmFHfN9f47KpiRvqrKx0V9+erV1CNkpWzYhW/Qyc6aT8rEyCrvauWSYGZK2ia3o7vd3akF07acHAFpOA==" saltValue="yVW9XmDwTqEnmpSGai0KYg==" spinCount="100000" sqref="E2:J2" name="Range1_3_1"/>
  </protectedRanges>
  <conditionalFormatting sqref="F2">
    <cfRule type="top10" dxfId="443" priority="1" rank="1"/>
  </conditionalFormatting>
  <conditionalFormatting sqref="G2">
    <cfRule type="top10" dxfId="442" priority="2" rank="1"/>
  </conditionalFormatting>
  <conditionalFormatting sqref="H2">
    <cfRule type="top10" dxfId="441" priority="3" rank="1"/>
  </conditionalFormatting>
  <conditionalFormatting sqref="I2">
    <cfRule type="top10" dxfId="440" priority="4" rank="1"/>
  </conditionalFormatting>
  <conditionalFormatting sqref="J2">
    <cfRule type="top10" dxfId="439" priority="5" rank="1"/>
  </conditionalFormatting>
  <conditionalFormatting sqref="E2">
    <cfRule type="top10" dxfId="438" priority="6" rank="1"/>
  </conditionalFormatting>
  <hyperlinks>
    <hyperlink ref="Q1" location="'Texas  2020 Ranking'!A1" display="Back to Ranking" xr:uid="{4D012E43-3143-4F8C-88B5-02E3CFC877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AB8B1B9-3190-4FD5-87EC-143D370B0997}">
          <x14:formula1>
            <xm:f>'C:\Users\abra2\AppData\Local\Packages\Microsoft.MicrosoftEdge_8wekyb3d8bbwe\TempState\Downloads\[ABRA Edinburg Tx  2-22-2020 (1).xlsm]DATA'!#REF!</xm:f>
          </x14:formula1>
          <xm:sqref>B2</xm:sqref>
        </x14:dataValidation>
        <x14:dataValidation type="list" allowBlank="1" showInputMessage="1" showErrorMessage="1" xr:uid="{BF73E2FB-5769-478D-B37C-428A0B10E4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132E3-E63C-4E06-B7AE-5097149049EF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48</v>
      </c>
      <c r="B2" s="17" t="s">
        <v>95</v>
      </c>
      <c r="C2" s="18">
        <v>43975</v>
      </c>
      <c r="D2" s="19" t="s">
        <v>75</v>
      </c>
      <c r="E2" s="20">
        <v>183</v>
      </c>
      <c r="F2" s="20">
        <v>192</v>
      </c>
      <c r="G2" s="20">
        <v>189</v>
      </c>
      <c r="H2" s="20">
        <v>191</v>
      </c>
      <c r="I2" s="20"/>
      <c r="J2" s="20"/>
      <c r="K2" s="28">
        <v>4</v>
      </c>
      <c r="L2" s="28">
        <v>755</v>
      </c>
      <c r="M2" s="29">
        <v>188.75</v>
      </c>
      <c r="N2" s="30">
        <v>2</v>
      </c>
      <c r="O2" s="31">
        <v>190.75</v>
      </c>
    </row>
    <row r="3" spans="1:17" x14ac:dyDescent="0.25">
      <c r="A3" s="16" t="s">
        <v>48</v>
      </c>
      <c r="B3" s="17" t="s">
        <v>95</v>
      </c>
      <c r="C3" s="18">
        <v>44009</v>
      </c>
      <c r="D3" s="19" t="s">
        <v>54</v>
      </c>
      <c r="E3" s="20">
        <v>184</v>
      </c>
      <c r="F3" s="20">
        <v>189</v>
      </c>
      <c r="G3" s="20">
        <v>186</v>
      </c>
      <c r="H3" s="20">
        <v>188</v>
      </c>
      <c r="I3" s="20"/>
      <c r="J3" s="20"/>
      <c r="K3" s="28">
        <v>4</v>
      </c>
      <c r="L3" s="28">
        <v>747</v>
      </c>
      <c r="M3" s="29">
        <v>186.75</v>
      </c>
      <c r="N3" s="30">
        <v>11</v>
      </c>
      <c r="O3" s="31">
        <v>197.75</v>
      </c>
    </row>
    <row r="4" spans="1:17" x14ac:dyDescent="0.25">
      <c r="A4" s="16" t="s">
        <v>48</v>
      </c>
      <c r="B4" s="17" t="s">
        <v>95</v>
      </c>
      <c r="C4" s="18">
        <v>44009</v>
      </c>
      <c r="D4" s="19" t="s">
        <v>75</v>
      </c>
      <c r="E4" s="20">
        <v>186</v>
      </c>
      <c r="F4" s="20">
        <v>191</v>
      </c>
      <c r="G4" s="20">
        <v>193</v>
      </c>
      <c r="H4" s="20">
        <v>193</v>
      </c>
      <c r="I4" s="20"/>
      <c r="J4" s="20"/>
      <c r="K4" s="28">
        <v>4</v>
      </c>
      <c r="L4" s="28">
        <v>763</v>
      </c>
      <c r="M4" s="29">
        <v>190.75</v>
      </c>
      <c r="N4" s="30">
        <v>6</v>
      </c>
      <c r="O4" s="31">
        <v>196.75</v>
      </c>
    </row>
    <row r="5" spans="1:17" x14ac:dyDescent="0.25">
      <c r="A5" s="16" t="s">
        <v>48</v>
      </c>
      <c r="B5" s="17" t="s">
        <v>95</v>
      </c>
      <c r="C5" s="18">
        <v>44037</v>
      </c>
      <c r="D5" s="19" t="s">
        <v>54</v>
      </c>
      <c r="E5" s="20">
        <v>191</v>
      </c>
      <c r="F5" s="20">
        <v>191</v>
      </c>
      <c r="G5" s="20">
        <v>188</v>
      </c>
      <c r="H5" s="20">
        <v>198</v>
      </c>
      <c r="I5" s="20"/>
      <c r="J5" s="20"/>
      <c r="K5" s="28">
        <v>4</v>
      </c>
      <c r="L5" s="28">
        <v>768</v>
      </c>
      <c r="M5" s="29">
        <v>192</v>
      </c>
      <c r="N5" s="30">
        <v>13</v>
      </c>
      <c r="O5" s="31">
        <v>205</v>
      </c>
    </row>
    <row r="6" spans="1:17" x14ac:dyDescent="0.25">
      <c r="A6" s="16" t="s">
        <v>48</v>
      </c>
      <c r="B6" s="17" t="s">
        <v>95</v>
      </c>
      <c r="C6" s="18">
        <v>44037</v>
      </c>
      <c r="D6" s="19" t="s">
        <v>75</v>
      </c>
      <c r="E6" s="20">
        <v>192</v>
      </c>
      <c r="F6" s="20">
        <v>188</v>
      </c>
      <c r="G6" s="20">
        <v>192</v>
      </c>
      <c r="H6" s="20">
        <v>187</v>
      </c>
      <c r="I6" s="20"/>
      <c r="J6" s="20"/>
      <c r="K6" s="28">
        <v>4</v>
      </c>
      <c r="L6" s="28">
        <v>759</v>
      </c>
      <c r="M6" s="29">
        <v>189.75</v>
      </c>
      <c r="N6" s="30">
        <v>9</v>
      </c>
      <c r="O6" s="31">
        <v>198.75</v>
      </c>
    </row>
    <row r="7" spans="1:17" x14ac:dyDescent="0.25">
      <c r="A7" s="16" t="s">
        <v>48</v>
      </c>
      <c r="B7" s="17" t="s">
        <v>95</v>
      </c>
      <c r="C7" s="18">
        <v>44072</v>
      </c>
      <c r="D7" s="19" t="s">
        <v>54</v>
      </c>
      <c r="E7" s="20">
        <v>189</v>
      </c>
      <c r="F7" s="20">
        <v>188</v>
      </c>
      <c r="G7" s="20">
        <v>194</v>
      </c>
      <c r="H7" s="20">
        <v>193</v>
      </c>
      <c r="I7" s="20">
        <v>187</v>
      </c>
      <c r="J7" s="20">
        <v>188</v>
      </c>
      <c r="K7" s="28">
        <v>6</v>
      </c>
      <c r="L7" s="28">
        <v>1139</v>
      </c>
      <c r="M7" s="29">
        <v>189.83333333333334</v>
      </c>
      <c r="N7" s="30">
        <v>34</v>
      </c>
      <c r="O7" s="31">
        <v>223.83333333333334</v>
      </c>
    </row>
    <row r="10" spans="1:17" x14ac:dyDescent="0.25">
      <c r="K10" s="8">
        <f>SUM(K2:K9)</f>
        <v>26</v>
      </c>
      <c r="L10" s="8">
        <f>SUM(L2:L9)</f>
        <v>4931</v>
      </c>
      <c r="M10" s="7">
        <f>SUM(L10/K10)</f>
        <v>189.65384615384616</v>
      </c>
      <c r="N10" s="8">
        <f>SUM(N2:N9)</f>
        <v>75</v>
      </c>
      <c r="O10" s="14">
        <f>SUM(M10+N10)</f>
        <v>264.65384615384619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7"/>
    <protectedRange algorithmName="SHA-512" hashValue="ON39YdpmFHfN9f47KpiRvqrKx0V9+erV1CNkpWzYhW/Qyc6aT8rEyCrvauWSYGZK2ia3o7vd3akF07acHAFpOA==" saltValue="yVW9XmDwTqEnmpSGai0KYg==" spinCount="100000" sqref="D2" name="Range1_1_2_5"/>
    <protectedRange algorithmName="SHA-512" hashValue="ON39YdpmFHfN9f47KpiRvqrKx0V9+erV1CNkpWzYhW/Qyc6aT8rEyCrvauWSYGZK2ia3o7vd3akF07acHAFpOA==" saltValue="yVW9XmDwTqEnmpSGai0KYg==" spinCount="100000" sqref="E3:J3 B3:C3" name="Range1_4_9"/>
    <protectedRange algorithmName="SHA-512" hashValue="ON39YdpmFHfN9f47KpiRvqrKx0V9+erV1CNkpWzYhW/Qyc6aT8rEyCrvauWSYGZK2ia3o7vd3akF07acHAFpOA==" saltValue="yVW9XmDwTqEnmpSGai0KYg==" spinCount="100000" sqref="D3" name="Range1_1_2_8"/>
    <protectedRange algorithmName="SHA-512" hashValue="ON39YdpmFHfN9f47KpiRvqrKx0V9+erV1CNkpWzYhW/Qyc6aT8rEyCrvauWSYGZK2ia3o7vd3akF07acHAFpOA==" saltValue="yVW9XmDwTqEnmpSGai0KYg==" spinCount="100000" sqref="E4:J4 B4:C4" name="Range1_8_4"/>
    <protectedRange algorithmName="SHA-512" hashValue="ON39YdpmFHfN9f47KpiRvqrKx0V9+erV1CNkpWzYhW/Qyc6aT8rEyCrvauWSYGZK2ia3o7vd3akF07acHAFpOA==" saltValue="yVW9XmDwTqEnmpSGai0KYg==" spinCount="100000" sqref="D4" name="Range1_1_6_3"/>
    <protectedRange algorithmName="SHA-512" hashValue="ON39YdpmFHfN9f47KpiRvqrKx0V9+erV1CNkpWzYhW/Qyc6aT8rEyCrvauWSYGZK2ia3o7vd3akF07acHAFpOA==" saltValue="yVW9XmDwTqEnmpSGai0KYg==" spinCount="100000" sqref="E5:J5 B5:C5" name="Range1_4_3"/>
    <protectedRange algorithmName="SHA-512" hashValue="ON39YdpmFHfN9f47KpiRvqrKx0V9+erV1CNkpWzYhW/Qyc6aT8rEyCrvauWSYGZK2ia3o7vd3akF07acHAFpOA==" saltValue="yVW9XmDwTqEnmpSGai0KYg==" spinCount="100000" sqref="D5" name="Range1_1_2_4"/>
    <protectedRange algorithmName="SHA-512" hashValue="ON39YdpmFHfN9f47KpiRvqrKx0V9+erV1CNkpWzYhW/Qyc6aT8rEyCrvauWSYGZK2ia3o7vd3akF07acHAFpOA==" saltValue="yVW9XmDwTqEnmpSGai0KYg==" spinCount="100000" sqref="E6:J6 B6:C6" name="Range1_4_6"/>
    <protectedRange algorithmName="SHA-512" hashValue="ON39YdpmFHfN9f47KpiRvqrKx0V9+erV1CNkpWzYhW/Qyc6aT8rEyCrvauWSYGZK2ia3o7vd3akF07acHAFpOA==" saltValue="yVW9XmDwTqEnmpSGai0KYg==" spinCount="100000" sqref="D6" name="Range1_1_2_6"/>
    <protectedRange algorithmName="SHA-512" hashValue="ON39YdpmFHfN9f47KpiRvqrKx0V9+erV1CNkpWzYhW/Qyc6aT8rEyCrvauWSYGZK2ia3o7vd3akF07acHAFpOA==" saltValue="yVW9XmDwTqEnmpSGai0KYg==" spinCount="100000" sqref="E7:J7 B7:C7" name="Range1_4_12"/>
    <protectedRange algorithmName="SHA-512" hashValue="ON39YdpmFHfN9f47KpiRvqrKx0V9+erV1CNkpWzYhW/Qyc6aT8rEyCrvauWSYGZK2ia3o7vd3akF07acHAFpOA==" saltValue="yVW9XmDwTqEnmpSGai0KYg==" spinCount="100000" sqref="D7" name="Range1_1_2_5_1"/>
  </protectedRanges>
  <conditionalFormatting sqref="E2">
    <cfRule type="top10" dxfId="437" priority="36" rank="1"/>
  </conditionalFormatting>
  <conditionalFormatting sqref="F2">
    <cfRule type="top10" dxfId="436" priority="35" rank="1"/>
  </conditionalFormatting>
  <conditionalFormatting sqref="G2">
    <cfRule type="top10" dxfId="435" priority="34" rank="1"/>
  </conditionalFormatting>
  <conditionalFormatting sqref="H2">
    <cfRule type="top10" dxfId="434" priority="33" rank="1"/>
  </conditionalFormatting>
  <conditionalFormatting sqref="I2">
    <cfRule type="top10" dxfId="433" priority="32" rank="1"/>
  </conditionalFormatting>
  <conditionalFormatting sqref="J2">
    <cfRule type="top10" dxfId="432" priority="31" rank="1"/>
  </conditionalFormatting>
  <conditionalFormatting sqref="E3">
    <cfRule type="top10" dxfId="431" priority="30" rank="1"/>
  </conditionalFormatting>
  <conditionalFormatting sqref="F3">
    <cfRule type="top10" dxfId="430" priority="29" rank="1"/>
  </conditionalFormatting>
  <conditionalFormatting sqref="G3">
    <cfRule type="top10" dxfId="429" priority="28" rank="1"/>
  </conditionalFormatting>
  <conditionalFormatting sqref="H3">
    <cfRule type="top10" dxfId="428" priority="27" rank="1"/>
  </conditionalFormatting>
  <conditionalFormatting sqref="I3">
    <cfRule type="top10" dxfId="427" priority="26" rank="1"/>
  </conditionalFormatting>
  <conditionalFormatting sqref="J3">
    <cfRule type="top10" dxfId="426" priority="25" rank="1"/>
  </conditionalFormatting>
  <conditionalFormatting sqref="E4">
    <cfRule type="top10" dxfId="425" priority="24" rank="1"/>
  </conditionalFormatting>
  <conditionalFormatting sqref="F4">
    <cfRule type="top10" dxfId="424" priority="23" rank="1"/>
  </conditionalFormatting>
  <conditionalFormatting sqref="G4">
    <cfRule type="top10" dxfId="423" priority="22" rank="1"/>
  </conditionalFormatting>
  <conditionalFormatting sqref="H4">
    <cfRule type="top10" dxfId="422" priority="21" rank="1"/>
  </conditionalFormatting>
  <conditionalFormatting sqref="I4">
    <cfRule type="top10" dxfId="421" priority="20" rank="1"/>
  </conditionalFormatting>
  <conditionalFormatting sqref="J4">
    <cfRule type="top10" dxfId="420" priority="19" rank="1"/>
  </conditionalFormatting>
  <conditionalFormatting sqref="E5">
    <cfRule type="top10" dxfId="419" priority="18" rank="1"/>
  </conditionalFormatting>
  <conditionalFormatting sqref="F5">
    <cfRule type="top10" dxfId="418" priority="17" rank="1"/>
  </conditionalFormatting>
  <conditionalFormatting sqref="G5">
    <cfRule type="top10" dxfId="417" priority="16" rank="1"/>
  </conditionalFormatting>
  <conditionalFormatting sqref="H5">
    <cfRule type="top10" dxfId="416" priority="15" rank="1"/>
  </conditionalFormatting>
  <conditionalFormatting sqref="I5">
    <cfRule type="top10" dxfId="415" priority="14" rank="1"/>
  </conditionalFormatting>
  <conditionalFormatting sqref="J5">
    <cfRule type="top10" dxfId="414" priority="13" rank="1"/>
  </conditionalFormatting>
  <conditionalFormatting sqref="E6">
    <cfRule type="top10" dxfId="413" priority="12" rank="1"/>
  </conditionalFormatting>
  <conditionalFormatting sqref="F6">
    <cfRule type="top10" dxfId="412" priority="11" rank="1"/>
  </conditionalFormatting>
  <conditionalFormatting sqref="G6">
    <cfRule type="top10" dxfId="411" priority="10" rank="1"/>
  </conditionalFormatting>
  <conditionalFormatting sqref="H6">
    <cfRule type="top10" dxfId="410" priority="9" rank="1"/>
  </conditionalFormatting>
  <conditionalFormatting sqref="I6">
    <cfRule type="top10" dxfId="409" priority="8" rank="1"/>
  </conditionalFormatting>
  <conditionalFormatting sqref="J6">
    <cfRule type="top10" dxfId="408" priority="7" rank="1"/>
  </conditionalFormatting>
  <conditionalFormatting sqref="E7">
    <cfRule type="top10" dxfId="407" priority="6" rank="1"/>
  </conditionalFormatting>
  <conditionalFormatting sqref="F7">
    <cfRule type="top10" dxfId="406" priority="5" rank="1"/>
  </conditionalFormatting>
  <conditionalFormatting sqref="G7">
    <cfRule type="top10" dxfId="405" priority="4" rank="1"/>
  </conditionalFormatting>
  <conditionalFormatting sqref="H7">
    <cfRule type="top10" dxfId="404" priority="3" rank="1"/>
  </conditionalFormatting>
  <conditionalFormatting sqref="I7">
    <cfRule type="top10" dxfId="403" priority="2" rank="1"/>
  </conditionalFormatting>
  <conditionalFormatting sqref="J7">
    <cfRule type="top10" dxfId="402" priority="1" rank="1"/>
  </conditionalFormatting>
  <hyperlinks>
    <hyperlink ref="Q1" location="'Texas  2020 Ranking'!A1" display="Back to Ranking" xr:uid="{F3569269-F9A5-4195-A955-F6E0C006FF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45E9F2-C8AC-4131-8B79-F903D8889E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134C-A08B-4191-A3A9-4C690F546CF9}">
  <sheetPr codeName="Sheet21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27</v>
      </c>
      <c r="C2" s="18">
        <v>43855</v>
      </c>
      <c r="D2" s="19" t="s">
        <v>28</v>
      </c>
      <c r="E2" s="20">
        <v>189.001</v>
      </c>
      <c r="F2" s="20">
        <v>187</v>
      </c>
      <c r="G2" s="20">
        <v>194</v>
      </c>
      <c r="H2" s="20">
        <v>190</v>
      </c>
      <c r="I2" s="20"/>
      <c r="J2" s="20"/>
      <c r="K2" s="21">
        <v>4</v>
      </c>
      <c r="L2" s="21">
        <v>760.1</v>
      </c>
      <c r="M2" s="22">
        <v>190.02500000000001</v>
      </c>
      <c r="N2" s="23">
        <v>9</v>
      </c>
      <c r="O2" s="24">
        <v>199.02500000000001</v>
      </c>
    </row>
    <row r="3" spans="1:17" x14ac:dyDescent="0.25">
      <c r="A3" s="16" t="s">
        <v>60</v>
      </c>
      <c r="B3" s="17" t="s">
        <v>27</v>
      </c>
      <c r="C3" s="18">
        <v>43883</v>
      </c>
      <c r="D3" s="18" t="str">
        <f t="shared" ref="D3" si="0">$D$2</f>
        <v>Edinburg, TX</v>
      </c>
      <c r="E3" s="20">
        <v>188</v>
      </c>
      <c r="F3" s="20">
        <v>195</v>
      </c>
      <c r="G3" s="20">
        <v>193</v>
      </c>
      <c r="H3" s="20">
        <v>191</v>
      </c>
      <c r="I3" s="20"/>
      <c r="J3" s="20"/>
      <c r="K3" s="28">
        <v>4</v>
      </c>
      <c r="L3" s="28">
        <v>767</v>
      </c>
      <c r="M3" s="29">
        <v>191.75</v>
      </c>
      <c r="N3" s="30">
        <v>7</v>
      </c>
      <c r="O3" s="31">
        <v>198.75</v>
      </c>
    </row>
    <row r="4" spans="1:17" x14ac:dyDescent="0.25">
      <c r="A4" s="16" t="s">
        <v>60</v>
      </c>
      <c r="B4" s="17" t="s">
        <v>27</v>
      </c>
      <c r="C4" s="18">
        <v>43988</v>
      </c>
      <c r="D4" s="19" t="s">
        <v>28</v>
      </c>
      <c r="E4" s="20">
        <v>188</v>
      </c>
      <c r="F4" s="20">
        <v>188</v>
      </c>
      <c r="G4" s="20">
        <v>195</v>
      </c>
      <c r="H4" s="20">
        <v>193</v>
      </c>
      <c r="I4" s="20"/>
      <c r="J4" s="20"/>
      <c r="K4" s="28">
        <v>4</v>
      </c>
      <c r="L4" s="28">
        <v>764</v>
      </c>
      <c r="M4" s="29">
        <v>191</v>
      </c>
      <c r="N4" s="30">
        <v>9</v>
      </c>
      <c r="O4" s="31">
        <v>200</v>
      </c>
    </row>
    <row r="5" spans="1:17" x14ac:dyDescent="0.25">
      <c r="A5" s="33" t="s">
        <v>60</v>
      </c>
      <c r="B5" s="34" t="s">
        <v>27</v>
      </c>
      <c r="C5" s="35">
        <v>44030</v>
      </c>
      <c r="D5" s="36" t="s">
        <v>28</v>
      </c>
      <c r="E5" s="37">
        <v>197</v>
      </c>
      <c r="F5" s="37">
        <v>184</v>
      </c>
      <c r="G5" s="37">
        <v>186</v>
      </c>
      <c r="H5" s="37">
        <v>186</v>
      </c>
      <c r="I5" s="37"/>
      <c r="J5" s="37"/>
      <c r="K5" s="38">
        <v>4</v>
      </c>
      <c r="L5" s="38">
        <v>753</v>
      </c>
      <c r="M5" s="39">
        <v>188.25</v>
      </c>
      <c r="N5" s="40">
        <v>9</v>
      </c>
      <c r="O5" s="41">
        <v>197.25</v>
      </c>
    </row>
    <row r="8" spans="1:17" x14ac:dyDescent="0.25">
      <c r="K8" s="8">
        <f>SUM(K2:K7)</f>
        <v>16</v>
      </c>
      <c r="L8" s="8">
        <f>SUM(L2:L7)</f>
        <v>3044.1</v>
      </c>
      <c r="M8" s="14">
        <f>SUM(L8/K8)</f>
        <v>190.25624999999999</v>
      </c>
      <c r="N8" s="8">
        <f>SUM(N2:N7)</f>
        <v>34</v>
      </c>
      <c r="O8" s="14">
        <f>SUM(M8+N8)</f>
        <v>224.25624999999999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3"/>
  </protectedRanges>
  <conditionalFormatting sqref="F2">
    <cfRule type="top10" dxfId="401" priority="23" rank="1"/>
  </conditionalFormatting>
  <conditionalFormatting sqref="G2">
    <cfRule type="top10" dxfId="400" priority="22" rank="1"/>
  </conditionalFormatting>
  <conditionalFormatting sqref="H2">
    <cfRule type="top10" dxfId="399" priority="21" rank="1"/>
  </conditionalFormatting>
  <conditionalFormatting sqref="I2">
    <cfRule type="top10" dxfId="398" priority="19" rank="1"/>
  </conditionalFormatting>
  <conditionalFormatting sqref="J2">
    <cfRule type="top10" dxfId="397" priority="20" rank="1"/>
  </conditionalFormatting>
  <conditionalFormatting sqref="E2">
    <cfRule type="top10" dxfId="396" priority="24" rank="1"/>
  </conditionalFormatting>
  <conditionalFormatting sqref="F3">
    <cfRule type="top10" dxfId="395" priority="13" rank="1"/>
  </conditionalFormatting>
  <conditionalFormatting sqref="G3">
    <cfRule type="top10" dxfId="394" priority="14" rank="1"/>
  </conditionalFormatting>
  <conditionalFormatting sqref="H3">
    <cfRule type="top10" dxfId="393" priority="15" rank="1"/>
  </conditionalFormatting>
  <conditionalFormatting sqref="I3">
    <cfRule type="top10" dxfId="392" priority="16" rank="1"/>
  </conditionalFormatting>
  <conditionalFormatting sqref="J3">
    <cfRule type="top10" dxfId="391" priority="17" rank="1"/>
  </conditionalFormatting>
  <conditionalFormatting sqref="E3">
    <cfRule type="top10" dxfId="390" priority="18" rank="1"/>
  </conditionalFormatting>
  <conditionalFormatting sqref="F4">
    <cfRule type="top10" dxfId="389" priority="11" rank="1"/>
  </conditionalFormatting>
  <conditionalFormatting sqref="G4">
    <cfRule type="top10" dxfId="388" priority="10" rank="1"/>
  </conditionalFormatting>
  <conditionalFormatting sqref="H4">
    <cfRule type="top10" dxfId="387" priority="9" rank="1"/>
  </conditionalFormatting>
  <conditionalFormatting sqref="I4">
    <cfRule type="top10" dxfId="386" priority="7" rank="1"/>
  </conditionalFormatting>
  <conditionalFormatting sqref="J4">
    <cfRule type="top10" dxfId="385" priority="8" rank="1"/>
  </conditionalFormatting>
  <conditionalFormatting sqref="E4">
    <cfRule type="top10" dxfId="384" priority="12" rank="1"/>
  </conditionalFormatting>
  <conditionalFormatting sqref="F5">
    <cfRule type="top10" dxfId="383" priority="5" rank="1"/>
  </conditionalFormatting>
  <conditionalFormatting sqref="G5">
    <cfRule type="top10" dxfId="382" priority="4" rank="1"/>
  </conditionalFormatting>
  <conditionalFormatting sqref="H5">
    <cfRule type="top10" dxfId="381" priority="3" rank="1"/>
  </conditionalFormatting>
  <conditionalFormatting sqref="I5">
    <cfRule type="top10" dxfId="380" priority="1" rank="1"/>
  </conditionalFormatting>
  <conditionalFormatting sqref="J5">
    <cfRule type="top10" dxfId="379" priority="2" rank="1"/>
  </conditionalFormatting>
  <conditionalFormatting sqref="E5">
    <cfRule type="top10" dxfId="378" priority="6" rank="1"/>
  </conditionalFormatting>
  <hyperlinks>
    <hyperlink ref="Q1" location="'Texas  2020 Ranking'!A1" display="Back to Ranking" xr:uid="{AF945099-D890-43B5-922A-797704EF20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05D9442-F777-4498-BD68-01D5DE3889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CFF6594-10FB-4834-BCAF-CD91C48122C0}">
          <x14:formula1>
            <xm:f>'C:\Users\abra2\Desktop\ABRA 2020\Texas\[ABRA TX Scoring Program TEST1 1-20-20-LISA (1).xlsm]DATA SHEET'!#REF!</xm:f>
          </x14:formula1>
          <xm:sqref>B2 D2</xm:sqref>
        </x14:dataValidation>
        <x14:dataValidation type="list" allowBlank="1" showInputMessage="1" showErrorMessage="1" xr:uid="{1913ECAC-0B98-4CFD-BE22-ECD7A7755B4B}">
          <x14:formula1>
            <xm:f>'C:\Users\abra2\AppData\Local\Packages\Microsoft.MicrosoftEdge_8wekyb3d8bbwe\TempState\Downloads\[ABRA Edinburg Tx  2-22-2020 (1).xlsm]DATA'!#REF!</xm:f>
          </x14:formula1>
          <xm:sqref>B3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75270-2AF7-4BE7-A933-BC5CA3BF74BF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116</v>
      </c>
      <c r="C2" s="18">
        <v>44037</v>
      </c>
      <c r="D2" s="19" t="s">
        <v>54</v>
      </c>
      <c r="E2" s="20">
        <v>167</v>
      </c>
      <c r="F2" s="20">
        <v>161</v>
      </c>
      <c r="G2" s="20">
        <v>172</v>
      </c>
      <c r="H2" s="20">
        <v>171</v>
      </c>
      <c r="I2" s="20"/>
      <c r="J2" s="20"/>
      <c r="K2" s="28">
        <v>4</v>
      </c>
      <c r="L2" s="28">
        <v>671</v>
      </c>
      <c r="M2" s="29">
        <v>167.75</v>
      </c>
      <c r="N2" s="30">
        <v>2</v>
      </c>
      <c r="O2" s="31">
        <v>169.75</v>
      </c>
    </row>
    <row r="3" spans="1:17" x14ac:dyDescent="0.25">
      <c r="A3" s="16" t="s">
        <v>71</v>
      </c>
      <c r="B3" s="17" t="s">
        <v>116</v>
      </c>
      <c r="C3" s="18">
        <v>44051</v>
      </c>
      <c r="D3" s="19" t="s">
        <v>54</v>
      </c>
      <c r="E3" s="20">
        <v>161</v>
      </c>
      <c r="F3" s="20">
        <v>168</v>
      </c>
      <c r="G3" s="20">
        <v>164.001</v>
      </c>
      <c r="H3" s="20">
        <v>166</v>
      </c>
      <c r="I3" s="20"/>
      <c r="J3" s="20"/>
      <c r="K3" s="28">
        <v>4</v>
      </c>
      <c r="L3" s="28">
        <v>659.00099999999998</v>
      </c>
      <c r="M3" s="29">
        <v>164.75024999999999</v>
      </c>
      <c r="N3" s="30">
        <v>2</v>
      </c>
      <c r="O3" s="31">
        <v>166.75024999999999</v>
      </c>
    </row>
    <row r="6" spans="1:17" x14ac:dyDescent="0.25">
      <c r="K6" s="8">
        <f>SUM(K2:K5)</f>
        <v>8</v>
      </c>
      <c r="L6" s="8">
        <f>SUM(L2:L5)</f>
        <v>1330.001</v>
      </c>
      <c r="M6" s="7">
        <f>SUM(L6/K6)</f>
        <v>166.250125</v>
      </c>
      <c r="N6" s="8">
        <f>SUM(N2:N5)</f>
        <v>4</v>
      </c>
      <c r="O6" s="14">
        <f>SUM(M6+N6)</f>
        <v>170.250125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3_1"/>
    <protectedRange algorithmName="SHA-512" hashValue="ON39YdpmFHfN9f47KpiRvqrKx0V9+erV1CNkpWzYhW/Qyc6aT8rEyCrvauWSYGZK2ia3o7vd3akF07acHAFpOA==" saltValue="yVW9XmDwTqEnmpSGai0KYg==" spinCount="100000" sqref="D2" name="Range1_1_1_3_1"/>
    <protectedRange sqref="E3:J3 B3:C3" name="Range1_2_10"/>
    <protectedRange sqref="D3" name="Range1_1_1_9"/>
  </protectedRanges>
  <conditionalFormatting sqref="J2">
    <cfRule type="top10" dxfId="377" priority="7" rank="1"/>
  </conditionalFormatting>
  <conditionalFormatting sqref="I2">
    <cfRule type="top10" dxfId="376" priority="8" rank="1"/>
  </conditionalFormatting>
  <conditionalFormatting sqref="H2">
    <cfRule type="top10" dxfId="375" priority="9" rank="1"/>
  </conditionalFormatting>
  <conditionalFormatting sqref="G2">
    <cfRule type="top10" dxfId="374" priority="10" rank="1"/>
  </conditionalFormatting>
  <conditionalFormatting sqref="F2">
    <cfRule type="top10" dxfId="373" priority="11" rank="1"/>
  </conditionalFormatting>
  <conditionalFormatting sqref="E2">
    <cfRule type="top10" dxfId="372" priority="12" rank="1"/>
  </conditionalFormatting>
  <conditionalFormatting sqref="J3">
    <cfRule type="top10" dxfId="371" priority="1" rank="1"/>
  </conditionalFormatting>
  <conditionalFormatting sqref="I3">
    <cfRule type="top10" dxfId="370" priority="2" rank="1"/>
  </conditionalFormatting>
  <conditionalFormatting sqref="H3">
    <cfRule type="top10" dxfId="369" priority="3" rank="1"/>
  </conditionalFormatting>
  <conditionalFormatting sqref="G3">
    <cfRule type="top10" dxfId="368" priority="4" rank="1"/>
  </conditionalFormatting>
  <conditionalFormatting sqref="F3">
    <cfRule type="top10" dxfId="367" priority="5" rank="1"/>
  </conditionalFormatting>
  <conditionalFormatting sqref="E3">
    <cfRule type="top10" dxfId="366" priority="6" rank="1"/>
  </conditionalFormatting>
  <hyperlinks>
    <hyperlink ref="Q1" location="'Texas  2020 Ranking'!A1" display="Back to Ranking" xr:uid="{268C2875-855A-433F-8619-98054AEB64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9374B0-9A6C-44EB-819F-E0E1A369FF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459D1-4F12-4338-B62D-5749D8E0C3A0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47</v>
      </c>
      <c r="B2" s="17" t="s">
        <v>124</v>
      </c>
      <c r="C2" s="18">
        <v>44072</v>
      </c>
      <c r="D2" s="19" t="s">
        <v>54</v>
      </c>
      <c r="E2" s="20">
        <v>94</v>
      </c>
      <c r="F2" s="20">
        <v>109</v>
      </c>
      <c r="G2" s="20">
        <v>131</v>
      </c>
      <c r="H2" s="20">
        <v>65</v>
      </c>
      <c r="I2" s="20">
        <v>123</v>
      </c>
      <c r="J2" s="20">
        <v>129</v>
      </c>
      <c r="K2" s="28">
        <v>6</v>
      </c>
      <c r="L2" s="28">
        <v>651</v>
      </c>
      <c r="M2" s="29">
        <v>108.5</v>
      </c>
      <c r="N2" s="30">
        <v>4</v>
      </c>
      <c r="O2" s="31">
        <v>112.5</v>
      </c>
    </row>
    <row r="3" spans="1:17" x14ac:dyDescent="0.25">
      <c r="A3" s="16" t="s">
        <v>47</v>
      </c>
      <c r="B3" s="17" t="s">
        <v>124</v>
      </c>
      <c r="C3" s="18">
        <v>44086</v>
      </c>
      <c r="D3" s="19" t="s">
        <v>54</v>
      </c>
      <c r="E3" s="20">
        <v>166</v>
      </c>
      <c r="F3" s="20">
        <v>169</v>
      </c>
      <c r="G3" s="20">
        <v>169</v>
      </c>
      <c r="H3" s="20">
        <v>159</v>
      </c>
      <c r="I3" s="20"/>
      <c r="J3" s="20"/>
      <c r="K3" s="28">
        <v>4</v>
      </c>
      <c r="L3" s="28">
        <v>663</v>
      </c>
      <c r="M3" s="29">
        <v>165.75</v>
      </c>
      <c r="N3" s="30">
        <v>2</v>
      </c>
      <c r="O3" s="31">
        <v>167.75</v>
      </c>
    </row>
    <row r="6" spans="1:17" x14ac:dyDescent="0.25">
      <c r="K6" s="8">
        <f>SUM(K2:K5)</f>
        <v>10</v>
      </c>
      <c r="L6" s="8">
        <f>SUM(L2:L5)</f>
        <v>1314</v>
      </c>
      <c r="M6" s="7">
        <f>SUM(L6/K6)</f>
        <v>131.4</v>
      </c>
      <c r="N6" s="8">
        <f>SUM(N2:N5)</f>
        <v>6</v>
      </c>
      <c r="O6" s="14">
        <f>SUM(M6+N6)</f>
        <v>137.4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6"/>
    <protectedRange algorithmName="SHA-512" hashValue="ON39YdpmFHfN9f47KpiRvqrKx0V9+erV1CNkpWzYhW/Qyc6aT8rEyCrvauWSYGZK2ia3o7vd3akF07acHAFpOA==" saltValue="yVW9XmDwTqEnmpSGai0KYg==" spinCount="100000" sqref="D2" name="Range1_1_3_10"/>
    <protectedRange sqref="E3:J3 B3:C3" name="Range1_5"/>
    <protectedRange sqref="D3" name="Range1_1_3"/>
  </protectedRanges>
  <conditionalFormatting sqref="I2">
    <cfRule type="top10" dxfId="365" priority="12" rank="1"/>
  </conditionalFormatting>
  <conditionalFormatting sqref="H2">
    <cfRule type="top10" dxfId="364" priority="8" rank="1"/>
  </conditionalFormatting>
  <conditionalFormatting sqref="J2">
    <cfRule type="top10" dxfId="363" priority="9" rank="1"/>
  </conditionalFormatting>
  <conditionalFormatting sqref="G2">
    <cfRule type="top10" dxfId="362" priority="11" rank="1"/>
  </conditionalFormatting>
  <conditionalFormatting sqref="F2">
    <cfRule type="top10" dxfId="361" priority="10" rank="1"/>
  </conditionalFormatting>
  <conditionalFormatting sqref="E2">
    <cfRule type="top10" dxfId="360" priority="7" rank="1"/>
  </conditionalFormatting>
  <conditionalFormatting sqref="I3">
    <cfRule type="top10" dxfId="359" priority="6" rank="1"/>
  </conditionalFormatting>
  <conditionalFormatting sqref="H3">
    <cfRule type="top10" dxfId="358" priority="2" rank="1"/>
  </conditionalFormatting>
  <conditionalFormatting sqref="J3">
    <cfRule type="top10" dxfId="357" priority="3" rank="1"/>
  </conditionalFormatting>
  <conditionalFormatting sqref="G3">
    <cfRule type="top10" dxfId="356" priority="5" rank="1"/>
  </conditionalFormatting>
  <conditionalFormatting sqref="F3">
    <cfRule type="top10" dxfId="355" priority="4" rank="1"/>
  </conditionalFormatting>
  <conditionalFormatting sqref="E3">
    <cfRule type="top10" dxfId="354" priority="1" rank="1"/>
  </conditionalFormatting>
  <hyperlinks>
    <hyperlink ref="Q1" location="'Texas  2020 Ranking'!A1" display="Back to Ranking" xr:uid="{115C4737-3B20-46CF-BDEF-5D2765FF28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FCBF9D-3161-4B39-8AE6-CC33A6989A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DFFA4-27CC-4121-A3C3-F2F036150AFD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47</v>
      </c>
      <c r="B2" s="17" t="s">
        <v>68</v>
      </c>
      <c r="C2" s="18">
        <f t="shared" ref="C2" si="0">$D$2</f>
        <v>150</v>
      </c>
      <c r="D2" s="19">
        <f t="shared" ref="D2" si="1">$E$2</f>
        <v>150</v>
      </c>
      <c r="E2" s="20">
        <v>150</v>
      </c>
      <c r="F2" s="20">
        <v>142</v>
      </c>
      <c r="G2" s="20">
        <v>155</v>
      </c>
      <c r="H2" s="20">
        <v>149</v>
      </c>
      <c r="I2" s="20"/>
      <c r="J2" s="20"/>
      <c r="K2" s="28">
        <v>4</v>
      </c>
      <c r="L2" s="28">
        <v>596</v>
      </c>
      <c r="M2" s="29">
        <v>149</v>
      </c>
      <c r="N2" s="30">
        <v>5</v>
      </c>
      <c r="O2" s="31">
        <v>154</v>
      </c>
    </row>
    <row r="3" spans="1:17" x14ac:dyDescent="0.25">
      <c r="A3" s="16" t="s">
        <v>47</v>
      </c>
      <c r="B3" s="17" t="s">
        <v>68</v>
      </c>
      <c r="C3" s="18">
        <v>43988</v>
      </c>
      <c r="D3" s="19" t="s">
        <v>28</v>
      </c>
      <c r="E3" s="20">
        <v>158</v>
      </c>
      <c r="F3" s="20">
        <v>156</v>
      </c>
      <c r="G3" s="20">
        <v>143</v>
      </c>
      <c r="H3" s="20">
        <v>145</v>
      </c>
      <c r="I3" s="20"/>
      <c r="J3" s="20"/>
      <c r="K3" s="28">
        <v>4</v>
      </c>
      <c r="L3" s="28">
        <v>602</v>
      </c>
      <c r="M3" s="29">
        <v>150.5</v>
      </c>
      <c r="N3" s="30">
        <v>5</v>
      </c>
      <c r="O3" s="31">
        <v>155.5</v>
      </c>
    </row>
    <row r="6" spans="1:17" x14ac:dyDescent="0.25">
      <c r="K6" s="8">
        <f>SUM(K2:K5)</f>
        <v>8</v>
      </c>
      <c r="L6" s="8">
        <f>SUM(L2:L5)</f>
        <v>1198</v>
      </c>
      <c r="M6" s="7">
        <f>SUM(L6/K6)</f>
        <v>149.75</v>
      </c>
      <c r="N6" s="8">
        <f>SUM(N2:N5)</f>
        <v>10</v>
      </c>
      <c r="O6" s="14">
        <f>SUM(M6+N6)</f>
        <v>159.75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14"/>
  </protectedRanges>
  <conditionalFormatting sqref="I2">
    <cfRule type="top10" dxfId="353" priority="7" rank="1"/>
  </conditionalFormatting>
  <conditionalFormatting sqref="H2">
    <cfRule type="top10" dxfId="352" priority="8" rank="1"/>
  </conditionalFormatting>
  <conditionalFormatting sqref="J2">
    <cfRule type="top10" dxfId="351" priority="9" rank="1"/>
  </conditionalFormatting>
  <conditionalFormatting sqref="G2">
    <cfRule type="top10" dxfId="350" priority="10" rank="1"/>
  </conditionalFormatting>
  <conditionalFormatting sqref="F2">
    <cfRule type="top10" dxfId="349" priority="11" rank="1"/>
  </conditionalFormatting>
  <conditionalFormatting sqref="E2">
    <cfRule type="top10" dxfId="348" priority="12" rank="1"/>
  </conditionalFormatting>
  <conditionalFormatting sqref="I3">
    <cfRule type="top10" dxfId="347" priority="6" rank="1"/>
  </conditionalFormatting>
  <conditionalFormatting sqref="H3">
    <cfRule type="top10" dxfId="346" priority="2" rank="1"/>
  </conditionalFormatting>
  <conditionalFormatting sqref="J3">
    <cfRule type="top10" dxfId="345" priority="3" rank="1"/>
  </conditionalFormatting>
  <conditionalFormatting sqref="G3">
    <cfRule type="top10" dxfId="344" priority="5" rank="1"/>
  </conditionalFormatting>
  <conditionalFormatting sqref="F3">
    <cfRule type="top10" dxfId="343" priority="4" rank="1"/>
  </conditionalFormatting>
  <conditionalFormatting sqref="E3">
    <cfRule type="top10" dxfId="342" priority="1" rank="1"/>
  </conditionalFormatting>
  <hyperlinks>
    <hyperlink ref="Q1" location="'Texas  2020 Ranking'!A1" display="Back to Ranking" xr:uid="{B1560520-511F-4AD9-A012-494926881C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963181-F388-46FC-9A93-286FC74D4D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4BA0177-C87B-416C-A982-38578A0E3F7C}">
          <x14:formula1>
            <xm:f>'C:\Users\abra2\AppData\Local\Packages\Microsoft.MicrosoftEdge_8wekyb3d8bbwe\TempState\Downloads\[ABRA Edinburg Tx  2-22-2020 (1).xlsm]DATA'!#REF!</xm:f>
          </x14:formula1>
          <xm:sqref>B2 D2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6B0E4-E299-498B-B472-85F9CAB981C2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112</v>
      </c>
      <c r="C2" s="18">
        <v>44037</v>
      </c>
      <c r="D2" s="19" t="s">
        <v>54</v>
      </c>
      <c r="E2" s="20">
        <v>188</v>
      </c>
      <c r="F2" s="20">
        <v>188</v>
      </c>
      <c r="G2" s="20">
        <v>192</v>
      </c>
      <c r="H2" s="20">
        <v>192</v>
      </c>
      <c r="I2" s="20"/>
      <c r="J2" s="20"/>
      <c r="K2" s="28">
        <v>4</v>
      </c>
      <c r="L2" s="28">
        <v>760</v>
      </c>
      <c r="M2" s="29">
        <v>190</v>
      </c>
      <c r="N2" s="30">
        <v>9</v>
      </c>
      <c r="O2" s="31">
        <v>199</v>
      </c>
    </row>
    <row r="3" spans="1:17" x14ac:dyDescent="0.25">
      <c r="A3" s="16" t="s">
        <v>60</v>
      </c>
      <c r="B3" s="17" t="s">
        <v>112</v>
      </c>
      <c r="C3" s="18">
        <v>44051</v>
      </c>
      <c r="D3" s="19" t="s">
        <v>54</v>
      </c>
      <c r="E3" s="20">
        <v>179</v>
      </c>
      <c r="F3" s="20">
        <v>177</v>
      </c>
      <c r="G3" s="20">
        <v>181</v>
      </c>
      <c r="H3" s="20">
        <v>182</v>
      </c>
      <c r="I3" s="20"/>
      <c r="J3" s="20"/>
      <c r="K3" s="28">
        <v>4</v>
      </c>
      <c r="L3" s="28">
        <v>719</v>
      </c>
      <c r="M3" s="29">
        <v>179.75</v>
      </c>
      <c r="N3" s="30">
        <v>3</v>
      </c>
      <c r="O3" s="31">
        <v>182.75</v>
      </c>
    </row>
    <row r="4" spans="1:17" x14ac:dyDescent="0.25">
      <c r="A4" s="16" t="s">
        <v>60</v>
      </c>
      <c r="B4" s="17" t="s">
        <v>112</v>
      </c>
      <c r="C4" s="18">
        <v>44072</v>
      </c>
      <c r="D4" s="19" t="s">
        <v>54</v>
      </c>
      <c r="E4" s="20">
        <v>178.001</v>
      </c>
      <c r="F4" s="20">
        <v>175</v>
      </c>
      <c r="G4" s="20">
        <v>183</v>
      </c>
      <c r="H4" s="20">
        <v>170</v>
      </c>
      <c r="I4" s="20">
        <v>173</v>
      </c>
      <c r="J4" s="20">
        <v>185</v>
      </c>
      <c r="K4" s="28">
        <v>6</v>
      </c>
      <c r="L4" s="28">
        <v>1064.001</v>
      </c>
      <c r="M4" s="29">
        <v>177.33349999999999</v>
      </c>
      <c r="N4" s="30">
        <v>4</v>
      </c>
      <c r="O4" s="31">
        <v>181.33349999999999</v>
      </c>
    </row>
    <row r="5" spans="1:17" x14ac:dyDescent="0.25">
      <c r="A5" s="16" t="s">
        <v>60</v>
      </c>
      <c r="B5" s="17" t="s">
        <v>112</v>
      </c>
      <c r="C5" s="18">
        <v>44086</v>
      </c>
      <c r="D5" s="19" t="s">
        <v>54</v>
      </c>
      <c r="E5" s="20">
        <v>188</v>
      </c>
      <c r="F5" s="20">
        <v>156</v>
      </c>
      <c r="G5" s="20">
        <v>194</v>
      </c>
      <c r="H5" s="20">
        <v>188</v>
      </c>
      <c r="I5" s="20"/>
      <c r="J5" s="20"/>
      <c r="K5" s="28">
        <v>4</v>
      </c>
      <c r="L5" s="28">
        <v>726</v>
      </c>
      <c r="M5" s="29">
        <v>181.5</v>
      </c>
      <c r="N5" s="30">
        <v>4</v>
      </c>
      <c r="O5" s="31">
        <v>185.5</v>
      </c>
    </row>
    <row r="8" spans="1:17" x14ac:dyDescent="0.25">
      <c r="K8" s="8">
        <f>SUM(K2:K7)</f>
        <v>18</v>
      </c>
      <c r="L8" s="8">
        <f>SUM(L2:L7)</f>
        <v>3269.0010000000002</v>
      </c>
      <c r="M8" s="7">
        <f>SUM(L8/K8)</f>
        <v>181.61116666666669</v>
      </c>
      <c r="N8" s="8">
        <f>SUM(N2:N7)</f>
        <v>20</v>
      </c>
      <c r="O8" s="14">
        <f>SUM(M8+N8)</f>
        <v>201.61116666666669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2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H2" name="Range1_3_4_1"/>
    <protectedRange sqref="I3:J3 B3:C3" name="Range1_18"/>
    <protectedRange sqref="D3" name="Range1_1_18"/>
    <protectedRange sqref="E3:H3" name="Range1_3_11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E4:H4" name="Range1_3_10"/>
    <protectedRange sqref="I5:J5 B5:C5" name="Range1"/>
    <protectedRange sqref="D5" name="Range1_1"/>
    <protectedRange sqref="E5:H5" name="Range1_3"/>
  </protectedRanges>
  <conditionalFormatting sqref="F2">
    <cfRule type="top10" dxfId="1709" priority="23" rank="1"/>
  </conditionalFormatting>
  <conditionalFormatting sqref="G2">
    <cfRule type="top10" dxfId="1708" priority="22" rank="1"/>
  </conditionalFormatting>
  <conditionalFormatting sqref="H2">
    <cfRule type="top10" dxfId="1707" priority="21" rank="1"/>
  </conditionalFormatting>
  <conditionalFormatting sqref="I2">
    <cfRule type="top10" dxfId="1706" priority="19" rank="1"/>
  </conditionalFormatting>
  <conditionalFormatting sqref="J2">
    <cfRule type="top10" dxfId="1705" priority="20" rank="1"/>
  </conditionalFormatting>
  <conditionalFormatting sqref="E2">
    <cfRule type="top10" dxfId="1704" priority="24" rank="1"/>
  </conditionalFormatting>
  <conditionalFormatting sqref="F3">
    <cfRule type="top10" dxfId="1703" priority="17" rank="1"/>
  </conditionalFormatting>
  <conditionalFormatting sqref="G3">
    <cfRule type="top10" dxfId="1702" priority="16" rank="1"/>
  </conditionalFormatting>
  <conditionalFormatting sqref="H3">
    <cfRule type="top10" dxfId="1701" priority="15" rank="1"/>
  </conditionalFormatting>
  <conditionalFormatting sqref="I3">
    <cfRule type="top10" dxfId="1700" priority="13" rank="1"/>
  </conditionalFormatting>
  <conditionalFormatting sqref="J3">
    <cfRule type="top10" dxfId="1699" priority="14" rank="1"/>
  </conditionalFormatting>
  <conditionalFormatting sqref="E3">
    <cfRule type="top10" dxfId="1698" priority="18" rank="1"/>
  </conditionalFormatting>
  <conditionalFormatting sqref="F4">
    <cfRule type="top10" dxfId="1697" priority="11" rank="1"/>
  </conditionalFormatting>
  <conditionalFormatting sqref="G4">
    <cfRule type="top10" dxfId="1696" priority="10" rank="1"/>
  </conditionalFormatting>
  <conditionalFormatting sqref="H4">
    <cfRule type="top10" dxfId="1695" priority="9" rank="1"/>
  </conditionalFormatting>
  <conditionalFormatting sqref="I4">
    <cfRule type="top10" dxfId="1694" priority="7" rank="1"/>
  </conditionalFormatting>
  <conditionalFormatting sqref="J4">
    <cfRule type="top10" dxfId="1693" priority="8" rank="1"/>
  </conditionalFormatting>
  <conditionalFormatting sqref="E4">
    <cfRule type="top10" dxfId="1692" priority="12" rank="1"/>
  </conditionalFormatting>
  <conditionalFormatting sqref="F5">
    <cfRule type="top10" dxfId="1691" priority="5" rank="1"/>
  </conditionalFormatting>
  <conditionalFormatting sqref="G5">
    <cfRule type="top10" dxfId="1690" priority="4" rank="1"/>
  </conditionalFormatting>
  <conditionalFormatting sqref="H5">
    <cfRule type="top10" dxfId="1689" priority="3" rank="1"/>
  </conditionalFormatting>
  <conditionalFormatting sqref="I5">
    <cfRule type="top10" dxfId="1688" priority="1" rank="1"/>
  </conditionalFormatting>
  <conditionalFormatting sqref="J5">
    <cfRule type="top10" dxfId="1687" priority="2" rank="1"/>
  </conditionalFormatting>
  <conditionalFormatting sqref="E5">
    <cfRule type="top10" dxfId="1686" priority="6" rank="1"/>
  </conditionalFormatting>
  <hyperlinks>
    <hyperlink ref="Q1" location="'Texas  2020 Ranking'!A1" display="Back to Ranking" xr:uid="{BD7755C9-AD89-4EB9-84C0-E9DA570F95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4076A5-292C-4060-AC01-F55140F857F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5E185-4C37-4B78-9D87-F372DA5E966B}">
  <sheetPr codeName="Sheet11"/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17</v>
      </c>
      <c r="B2" s="17" t="s">
        <v>56</v>
      </c>
      <c r="C2" s="18">
        <v>43883</v>
      </c>
      <c r="D2" s="19" t="s">
        <v>54</v>
      </c>
      <c r="E2" s="20">
        <v>179</v>
      </c>
      <c r="F2" s="20">
        <v>180</v>
      </c>
      <c r="G2" s="20">
        <v>183</v>
      </c>
      <c r="H2" s="20">
        <v>185</v>
      </c>
      <c r="I2" s="20"/>
      <c r="J2" s="20"/>
      <c r="K2" s="28">
        <v>4</v>
      </c>
      <c r="L2" s="28">
        <v>727</v>
      </c>
      <c r="M2" s="29">
        <v>181.75</v>
      </c>
      <c r="N2" s="30">
        <v>11</v>
      </c>
      <c r="O2" s="31">
        <v>192.75</v>
      </c>
    </row>
    <row r="3" spans="1:17" x14ac:dyDescent="0.25">
      <c r="A3" s="16" t="s">
        <v>71</v>
      </c>
      <c r="B3" s="17" t="s">
        <v>56</v>
      </c>
      <c r="C3" s="18">
        <v>43904</v>
      </c>
      <c r="D3" s="19" t="s">
        <v>54</v>
      </c>
      <c r="E3" s="20">
        <v>195</v>
      </c>
      <c r="F3" s="20">
        <v>192</v>
      </c>
      <c r="G3" s="20">
        <v>189</v>
      </c>
      <c r="H3" s="20">
        <v>190</v>
      </c>
      <c r="I3" s="20"/>
      <c r="J3" s="20"/>
      <c r="K3" s="28">
        <v>4</v>
      </c>
      <c r="L3" s="28">
        <v>766</v>
      </c>
      <c r="M3" s="29">
        <v>191.5</v>
      </c>
      <c r="N3" s="30">
        <v>13</v>
      </c>
      <c r="O3" s="31">
        <v>204.5</v>
      </c>
    </row>
    <row r="4" spans="1:17" x14ac:dyDescent="0.25">
      <c r="A4" s="16" t="s">
        <v>71</v>
      </c>
      <c r="B4" s="17" t="s">
        <v>56</v>
      </c>
      <c r="C4" s="18">
        <v>43974</v>
      </c>
      <c r="D4" s="19" t="s">
        <v>54</v>
      </c>
      <c r="E4" s="20">
        <v>194</v>
      </c>
      <c r="F4" s="20">
        <v>188</v>
      </c>
      <c r="G4" s="20">
        <v>186</v>
      </c>
      <c r="H4" s="20">
        <v>186</v>
      </c>
      <c r="I4" s="20"/>
      <c r="J4" s="20"/>
      <c r="K4" s="28">
        <v>4</v>
      </c>
      <c r="L4" s="28">
        <v>754</v>
      </c>
      <c r="M4" s="29">
        <v>188.5</v>
      </c>
      <c r="N4" s="30">
        <v>13</v>
      </c>
      <c r="O4" s="31">
        <v>201.5</v>
      </c>
    </row>
    <row r="5" spans="1:17" x14ac:dyDescent="0.25">
      <c r="A5" s="16" t="s">
        <v>71</v>
      </c>
      <c r="B5" s="17" t="s">
        <v>56</v>
      </c>
      <c r="C5" s="18">
        <v>43981</v>
      </c>
      <c r="D5" s="19" t="s">
        <v>54</v>
      </c>
      <c r="E5" s="20">
        <v>184</v>
      </c>
      <c r="F5" s="20">
        <v>178</v>
      </c>
      <c r="G5" s="20">
        <v>182</v>
      </c>
      <c r="H5" s="20">
        <v>179</v>
      </c>
      <c r="I5" s="20"/>
      <c r="J5" s="20"/>
      <c r="K5" s="28">
        <v>4</v>
      </c>
      <c r="L5" s="28">
        <v>723</v>
      </c>
      <c r="M5" s="29">
        <v>180.75</v>
      </c>
      <c r="N5" s="30">
        <v>6</v>
      </c>
      <c r="O5" s="31">
        <v>186.75</v>
      </c>
    </row>
    <row r="6" spans="1:17" x14ac:dyDescent="0.25">
      <c r="A6" s="16" t="s">
        <v>71</v>
      </c>
      <c r="B6" s="17" t="s">
        <v>56</v>
      </c>
      <c r="C6" s="18">
        <v>43995</v>
      </c>
      <c r="D6" s="19" t="s">
        <v>54</v>
      </c>
      <c r="E6" s="20">
        <v>180</v>
      </c>
      <c r="F6" s="20">
        <v>183</v>
      </c>
      <c r="G6" s="20">
        <v>188</v>
      </c>
      <c r="H6" s="20">
        <v>184</v>
      </c>
      <c r="I6" s="20"/>
      <c r="J6" s="20"/>
      <c r="K6" s="28">
        <v>4</v>
      </c>
      <c r="L6" s="28">
        <v>735</v>
      </c>
      <c r="M6" s="29">
        <v>183.75</v>
      </c>
      <c r="N6" s="30">
        <v>9</v>
      </c>
      <c r="O6" s="31">
        <v>192.75</v>
      </c>
    </row>
    <row r="7" spans="1:17" x14ac:dyDescent="0.25">
      <c r="A7" s="16" t="s">
        <v>71</v>
      </c>
      <c r="B7" s="17" t="s">
        <v>56</v>
      </c>
      <c r="C7" s="18">
        <v>44009</v>
      </c>
      <c r="D7" s="19" t="s">
        <v>54</v>
      </c>
      <c r="E7" s="20">
        <v>192</v>
      </c>
      <c r="F7" s="20">
        <v>193</v>
      </c>
      <c r="G7" s="20">
        <v>185</v>
      </c>
      <c r="H7" s="20">
        <v>193</v>
      </c>
      <c r="I7" s="20"/>
      <c r="J7" s="20"/>
      <c r="K7" s="28">
        <v>4</v>
      </c>
      <c r="L7" s="28">
        <v>763</v>
      </c>
      <c r="M7" s="29">
        <v>190.75</v>
      </c>
      <c r="N7" s="30">
        <v>13</v>
      </c>
      <c r="O7" s="31">
        <v>203.75</v>
      </c>
    </row>
    <row r="8" spans="1:17" x14ac:dyDescent="0.25">
      <c r="A8" s="16" t="s">
        <v>71</v>
      </c>
      <c r="B8" s="17" t="s">
        <v>56</v>
      </c>
      <c r="C8" s="18">
        <v>44023</v>
      </c>
      <c r="D8" s="19" t="s">
        <v>54</v>
      </c>
      <c r="E8" s="20">
        <v>192</v>
      </c>
      <c r="F8" s="20">
        <v>193</v>
      </c>
      <c r="G8" s="20">
        <v>199</v>
      </c>
      <c r="H8" s="20">
        <v>192</v>
      </c>
      <c r="I8" s="20"/>
      <c r="J8" s="20"/>
      <c r="K8" s="28">
        <v>4</v>
      </c>
      <c r="L8" s="28">
        <v>776</v>
      </c>
      <c r="M8" s="29">
        <v>194</v>
      </c>
      <c r="N8" s="30">
        <v>13</v>
      </c>
      <c r="O8" s="31">
        <v>207</v>
      </c>
    </row>
    <row r="9" spans="1:17" x14ac:dyDescent="0.25">
      <c r="A9" s="16" t="s">
        <v>71</v>
      </c>
      <c r="B9" s="17" t="s">
        <v>56</v>
      </c>
      <c r="C9" s="18">
        <v>44037</v>
      </c>
      <c r="D9" s="19" t="s">
        <v>54</v>
      </c>
      <c r="E9" s="20">
        <v>193</v>
      </c>
      <c r="F9" s="20">
        <v>196</v>
      </c>
      <c r="G9" s="20">
        <v>189</v>
      </c>
      <c r="H9" s="20">
        <v>196</v>
      </c>
      <c r="I9" s="20"/>
      <c r="J9" s="20"/>
      <c r="K9" s="28">
        <v>4</v>
      </c>
      <c r="L9" s="28">
        <v>774</v>
      </c>
      <c r="M9" s="29">
        <v>193.5</v>
      </c>
      <c r="N9" s="30">
        <v>13</v>
      </c>
      <c r="O9" s="31">
        <v>206.5</v>
      </c>
    </row>
    <row r="10" spans="1:17" x14ac:dyDescent="0.25">
      <c r="A10" s="16" t="s">
        <v>71</v>
      </c>
      <c r="B10" s="17" t="s">
        <v>56</v>
      </c>
      <c r="C10" s="18">
        <v>44051</v>
      </c>
      <c r="D10" s="19" t="s">
        <v>54</v>
      </c>
      <c r="E10" s="20">
        <v>192</v>
      </c>
      <c r="F10" s="20">
        <v>187</v>
      </c>
      <c r="G10" s="20">
        <v>186</v>
      </c>
      <c r="H10" s="20">
        <v>191</v>
      </c>
      <c r="I10" s="20"/>
      <c r="J10" s="20"/>
      <c r="K10" s="28">
        <v>4</v>
      </c>
      <c r="L10" s="28">
        <v>756</v>
      </c>
      <c r="M10" s="29">
        <v>189</v>
      </c>
      <c r="N10" s="30">
        <v>13</v>
      </c>
      <c r="O10" s="31">
        <v>202</v>
      </c>
    </row>
    <row r="11" spans="1:17" x14ac:dyDescent="0.25">
      <c r="A11" s="16" t="s">
        <v>71</v>
      </c>
      <c r="B11" s="17" t="s">
        <v>56</v>
      </c>
      <c r="C11" s="18">
        <v>44065</v>
      </c>
      <c r="D11" s="19" t="s">
        <v>54</v>
      </c>
      <c r="E11" s="20">
        <v>195</v>
      </c>
      <c r="F11" s="20">
        <v>189</v>
      </c>
      <c r="G11" s="20">
        <v>191</v>
      </c>
      <c r="H11" s="20">
        <v>193</v>
      </c>
      <c r="I11" s="20"/>
      <c r="J11" s="20"/>
      <c r="K11" s="28">
        <v>4</v>
      </c>
      <c r="L11" s="28">
        <v>768</v>
      </c>
      <c r="M11" s="29">
        <v>192</v>
      </c>
      <c r="N11" s="30">
        <v>13</v>
      </c>
      <c r="O11" s="31">
        <v>205</v>
      </c>
    </row>
    <row r="12" spans="1:17" x14ac:dyDescent="0.25">
      <c r="A12" s="16" t="s">
        <v>71</v>
      </c>
      <c r="B12" s="17" t="s">
        <v>56</v>
      </c>
      <c r="C12" s="18">
        <v>44072</v>
      </c>
      <c r="D12" s="19" t="s">
        <v>54</v>
      </c>
      <c r="E12" s="20">
        <v>189</v>
      </c>
      <c r="F12" s="20">
        <v>191</v>
      </c>
      <c r="G12" s="20">
        <v>195</v>
      </c>
      <c r="H12" s="20">
        <v>199</v>
      </c>
      <c r="I12" s="20">
        <v>194</v>
      </c>
      <c r="J12" s="20">
        <v>194</v>
      </c>
      <c r="K12" s="28">
        <v>6</v>
      </c>
      <c r="L12" s="28">
        <v>1162</v>
      </c>
      <c r="M12" s="29">
        <v>193.66666666666666</v>
      </c>
      <c r="N12" s="30">
        <v>34</v>
      </c>
      <c r="O12" s="31">
        <v>227.66666666666666</v>
      </c>
    </row>
    <row r="13" spans="1:17" x14ac:dyDescent="0.25">
      <c r="A13" s="16" t="s">
        <v>71</v>
      </c>
      <c r="B13" s="17" t="s">
        <v>56</v>
      </c>
      <c r="C13" s="18">
        <v>44086</v>
      </c>
      <c r="D13" s="19" t="s">
        <v>54</v>
      </c>
      <c r="E13" s="20">
        <v>191</v>
      </c>
      <c r="F13" s="20">
        <v>191</v>
      </c>
      <c r="G13" s="20">
        <v>191</v>
      </c>
      <c r="H13" s="20">
        <v>193</v>
      </c>
      <c r="I13" s="20"/>
      <c r="J13" s="20"/>
      <c r="K13" s="28">
        <v>4</v>
      </c>
      <c r="L13" s="28">
        <v>766</v>
      </c>
      <c r="M13" s="29">
        <v>191.5</v>
      </c>
      <c r="N13" s="30">
        <v>13</v>
      </c>
      <c r="O13" s="31">
        <v>204.5</v>
      </c>
    </row>
    <row r="16" spans="1:17" x14ac:dyDescent="0.25">
      <c r="K16" s="8">
        <f>SUM(K2:K15)</f>
        <v>50</v>
      </c>
      <c r="L16" s="8">
        <f>SUM(L2:L15)</f>
        <v>9470</v>
      </c>
      <c r="M16" s="14">
        <f>SUM(L16/K16)</f>
        <v>189.4</v>
      </c>
      <c r="N16" s="8">
        <f>SUM(N2:N15)</f>
        <v>164</v>
      </c>
      <c r="O16" s="14">
        <f>SUM(M16+N16)</f>
        <v>353.4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1_1"/>
    <protectedRange sqref="D5" name="Range1_1_1_1"/>
    <protectedRange sqref="E6:J6 B6:C6" name="Range1_2_2"/>
    <protectedRange sqref="D6" name="Range1_1_1_2"/>
    <protectedRange algorithmName="SHA-512" hashValue="ON39YdpmFHfN9f47KpiRvqrKx0V9+erV1CNkpWzYhW/Qyc6aT8rEyCrvauWSYGZK2ia3o7vd3akF07acHAFpOA==" saltValue="yVW9XmDwTqEnmpSGai0KYg==" spinCount="100000" sqref="E7:J7 B7:C7" name="Range1_2_6"/>
    <protectedRange algorithmName="SHA-512" hashValue="ON39YdpmFHfN9f47KpiRvqrKx0V9+erV1CNkpWzYhW/Qyc6aT8rEyCrvauWSYGZK2ia3o7vd3akF07acHAFpOA==" saltValue="yVW9XmDwTqEnmpSGai0KYg==" spinCount="100000" sqref="D7" name="Range1_1_1_5"/>
    <protectedRange algorithmName="SHA-512" hashValue="ON39YdpmFHfN9f47KpiRvqrKx0V9+erV1CNkpWzYhW/Qyc6aT8rEyCrvauWSYGZK2ia3o7vd3akF07acHAFpOA==" saltValue="yVW9XmDwTqEnmpSGai0KYg==" spinCount="100000" sqref="E8:J8 B8:C8" name="Range1_2_8"/>
    <protectedRange algorithmName="SHA-512" hashValue="ON39YdpmFHfN9f47KpiRvqrKx0V9+erV1CNkpWzYhW/Qyc6aT8rEyCrvauWSYGZK2ia3o7vd3akF07acHAFpOA==" saltValue="yVW9XmDwTqEnmpSGai0KYg==" spinCount="100000" sqref="D8" name="Range1_1_1_8"/>
    <protectedRange algorithmName="SHA-512" hashValue="ON39YdpmFHfN9f47KpiRvqrKx0V9+erV1CNkpWzYhW/Qyc6aT8rEyCrvauWSYGZK2ia3o7vd3akF07acHAFpOA==" saltValue="yVW9XmDwTqEnmpSGai0KYg==" spinCount="100000" sqref="E9:J9 B9:C9" name="Range1_2_3_1"/>
    <protectedRange algorithmName="SHA-512" hashValue="ON39YdpmFHfN9f47KpiRvqrKx0V9+erV1CNkpWzYhW/Qyc6aT8rEyCrvauWSYGZK2ia3o7vd3akF07acHAFpOA==" saltValue="yVW9XmDwTqEnmpSGai0KYg==" spinCount="100000" sqref="D9" name="Range1_1_1_3"/>
    <protectedRange sqref="E10:J10 B10:C10" name="Range1_2_10"/>
    <protectedRange sqref="D10" name="Range1_1_1_9"/>
    <protectedRange algorithmName="SHA-512" hashValue="ON39YdpmFHfN9f47KpiRvqrKx0V9+erV1CNkpWzYhW/Qyc6aT8rEyCrvauWSYGZK2ia3o7vd3akF07acHAFpOA==" saltValue="yVW9XmDwTqEnmpSGai0KYg==" spinCount="100000" sqref="E11:J11 B11:C11" name="Range1_7_1"/>
    <protectedRange algorithmName="SHA-512" hashValue="ON39YdpmFHfN9f47KpiRvqrKx0V9+erV1CNkpWzYhW/Qyc6aT8rEyCrvauWSYGZK2ia3o7vd3akF07acHAFpOA==" saltValue="yVW9XmDwTqEnmpSGai0KYg==" spinCount="100000" sqref="D11" name="Range1_1_5_1"/>
    <protectedRange algorithmName="SHA-512" hashValue="ON39YdpmFHfN9f47KpiRvqrKx0V9+erV1CNkpWzYhW/Qyc6aT8rEyCrvauWSYGZK2ia3o7vd3akF07acHAFpOA==" saltValue="yVW9XmDwTqEnmpSGai0KYg==" spinCount="100000" sqref="E12:J12 B12:C12" name="Range1_2_9"/>
    <protectedRange algorithmName="SHA-512" hashValue="ON39YdpmFHfN9f47KpiRvqrKx0V9+erV1CNkpWzYhW/Qyc6aT8rEyCrvauWSYGZK2ia3o7vd3akF07acHAFpOA==" saltValue="yVW9XmDwTqEnmpSGai0KYg==" spinCount="100000" sqref="D12" name="Range1_1_1_7"/>
    <protectedRange sqref="E13:J13 B13:C13" name="Range1_2_1_2"/>
    <protectedRange sqref="D13" name="Range1_1_1_6"/>
  </protectedRanges>
  <conditionalFormatting sqref="F2">
    <cfRule type="top10" dxfId="341" priority="71" rank="1"/>
  </conditionalFormatting>
  <conditionalFormatting sqref="G2">
    <cfRule type="top10" dxfId="340" priority="70" rank="1"/>
  </conditionalFormatting>
  <conditionalFormatting sqref="H2">
    <cfRule type="top10" dxfId="339" priority="69" rank="1"/>
  </conditionalFormatting>
  <conditionalFormatting sqref="E2">
    <cfRule type="top10" dxfId="338" priority="72" rank="1"/>
  </conditionalFormatting>
  <conditionalFormatting sqref="J2">
    <cfRule type="top10" dxfId="337" priority="67" rank="1"/>
  </conditionalFormatting>
  <conditionalFormatting sqref="I2">
    <cfRule type="top10" dxfId="336" priority="68" rank="1"/>
  </conditionalFormatting>
  <conditionalFormatting sqref="J3">
    <cfRule type="top10" dxfId="335" priority="61" rank="1"/>
  </conditionalFormatting>
  <conditionalFormatting sqref="I3">
    <cfRule type="top10" dxfId="334" priority="62" rank="1"/>
  </conditionalFormatting>
  <conditionalFormatting sqref="H3">
    <cfRule type="top10" dxfId="333" priority="63" rank="1"/>
  </conditionalFormatting>
  <conditionalFormatting sqref="G3">
    <cfRule type="top10" dxfId="332" priority="64" rank="1"/>
  </conditionalFormatting>
  <conditionalFormatting sqref="F3">
    <cfRule type="top10" dxfId="331" priority="65" rank="1"/>
  </conditionalFormatting>
  <conditionalFormatting sqref="E3">
    <cfRule type="top10" dxfId="330" priority="66" rank="1"/>
  </conditionalFormatting>
  <conditionalFormatting sqref="J4">
    <cfRule type="top10" dxfId="329" priority="55" rank="1"/>
  </conditionalFormatting>
  <conditionalFormatting sqref="I4">
    <cfRule type="top10" dxfId="328" priority="56" rank="1"/>
  </conditionalFormatting>
  <conditionalFormatting sqref="H4">
    <cfRule type="top10" dxfId="327" priority="57" rank="1"/>
  </conditionalFormatting>
  <conditionalFormatting sqref="G4">
    <cfRule type="top10" dxfId="326" priority="58" rank="1"/>
  </conditionalFormatting>
  <conditionalFormatting sqref="F4">
    <cfRule type="top10" dxfId="325" priority="59" rank="1"/>
  </conditionalFormatting>
  <conditionalFormatting sqref="E4">
    <cfRule type="top10" dxfId="324" priority="60" rank="1"/>
  </conditionalFormatting>
  <conditionalFormatting sqref="J5">
    <cfRule type="top10" dxfId="323" priority="49" rank="1"/>
  </conditionalFormatting>
  <conditionalFormatting sqref="I5">
    <cfRule type="top10" dxfId="322" priority="50" rank="1"/>
  </conditionalFormatting>
  <conditionalFormatting sqref="H5">
    <cfRule type="top10" dxfId="321" priority="51" rank="1"/>
  </conditionalFormatting>
  <conditionalFormatting sqref="G5">
    <cfRule type="top10" dxfId="320" priority="52" rank="1"/>
  </conditionalFormatting>
  <conditionalFormatting sqref="F5">
    <cfRule type="top10" dxfId="319" priority="53" rank="1"/>
  </conditionalFormatting>
  <conditionalFormatting sqref="E5">
    <cfRule type="top10" dxfId="318" priority="54" rank="1"/>
  </conditionalFormatting>
  <conditionalFormatting sqref="J6">
    <cfRule type="top10" dxfId="317" priority="43" rank="1"/>
  </conditionalFormatting>
  <conditionalFormatting sqref="I6">
    <cfRule type="top10" dxfId="316" priority="44" rank="1"/>
  </conditionalFormatting>
  <conditionalFormatting sqref="H6">
    <cfRule type="top10" dxfId="315" priority="45" rank="1"/>
  </conditionalFormatting>
  <conditionalFormatting sqref="G6">
    <cfRule type="top10" dxfId="314" priority="46" rank="1"/>
  </conditionalFormatting>
  <conditionalFormatting sqref="F6">
    <cfRule type="top10" dxfId="313" priority="47" rank="1"/>
  </conditionalFormatting>
  <conditionalFormatting sqref="E6">
    <cfRule type="top10" dxfId="312" priority="48" rank="1"/>
  </conditionalFormatting>
  <conditionalFormatting sqref="J7">
    <cfRule type="top10" dxfId="311" priority="37" rank="1"/>
  </conditionalFormatting>
  <conditionalFormatting sqref="I7">
    <cfRule type="top10" dxfId="310" priority="38" rank="1"/>
  </conditionalFormatting>
  <conditionalFormatting sqref="H7">
    <cfRule type="top10" dxfId="309" priority="39" rank="1"/>
  </conditionalFormatting>
  <conditionalFormatting sqref="G7">
    <cfRule type="top10" dxfId="308" priority="40" rank="1"/>
  </conditionalFormatting>
  <conditionalFormatting sqref="F7">
    <cfRule type="top10" dxfId="307" priority="41" rank="1"/>
  </conditionalFormatting>
  <conditionalFormatting sqref="E7">
    <cfRule type="top10" dxfId="306" priority="42" rank="1"/>
  </conditionalFormatting>
  <conditionalFormatting sqref="J8">
    <cfRule type="top10" dxfId="305" priority="31" rank="1"/>
  </conditionalFormatting>
  <conditionalFormatting sqref="I8">
    <cfRule type="top10" dxfId="304" priority="32" rank="1"/>
  </conditionalFormatting>
  <conditionalFormatting sqref="H8">
    <cfRule type="top10" dxfId="303" priority="33" rank="1"/>
  </conditionalFormatting>
  <conditionalFormatting sqref="G8">
    <cfRule type="top10" dxfId="302" priority="34" rank="1"/>
  </conditionalFormatting>
  <conditionalFormatting sqref="F8">
    <cfRule type="top10" dxfId="301" priority="35" rank="1"/>
  </conditionalFormatting>
  <conditionalFormatting sqref="E8">
    <cfRule type="top10" dxfId="300" priority="36" rank="1"/>
  </conditionalFormatting>
  <conditionalFormatting sqref="J9">
    <cfRule type="top10" dxfId="299" priority="25" rank="1"/>
  </conditionalFormatting>
  <conditionalFormatting sqref="I9">
    <cfRule type="top10" dxfId="298" priority="26" rank="1"/>
  </conditionalFormatting>
  <conditionalFormatting sqref="H9">
    <cfRule type="top10" dxfId="297" priority="27" rank="1"/>
  </conditionalFormatting>
  <conditionalFormatting sqref="G9">
    <cfRule type="top10" dxfId="296" priority="28" rank="1"/>
  </conditionalFormatting>
  <conditionalFormatting sqref="F9">
    <cfRule type="top10" dxfId="295" priority="29" rank="1"/>
  </conditionalFormatting>
  <conditionalFormatting sqref="E9">
    <cfRule type="top10" dxfId="294" priority="30" rank="1"/>
  </conditionalFormatting>
  <conditionalFormatting sqref="J10">
    <cfRule type="top10" dxfId="293" priority="19" rank="1"/>
  </conditionalFormatting>
  <conditionalFormatting sqref="I10">
    <cfRule type="top10" dxfId="292" priority="20" rank="1"/>
  </conditionalFormatting>
  <conditionalFormatting sqref="H10">
    <cfRule type="top10" dxfId="291" priority="21" rank="1"/>
  </conditionalFormatting>
  <conditionalFormatting sqref="G10">
    <cfRule type="top10" dxfId="290" priority="22" rank="1"/>
  </conditionalFormatting>
  <conditionalFormatting sqref="F10">
    <cfRule type="top10" dxfId="289" priority="23" rank="1"/>
  </conditionalFormatting>
  <conditionalFormatting sqref="E10">
    <cfRule type="top10" dxfId="288" priority="24" rank="1"/>
  </conditionalFormatting>
  <conditionalFormatting sqref="J11">
    <cfRule type="top10" dxfId="287" priority="13" rank="1"/>
  </conditionalFormatting>
  <conditionalFormatting sqref="I11">
    <cfRule type="top10" dxfId="286" priority="14" rank="1"/>
  </conditionalFormatting>
  <conditionalFormatting sqref="H11">
    <cfRule type="top10" dxfId="285" priority="15" rank="1"/>
  </conditionalFormatting>
  <conditionalFormatting sqref="G11">
    <cfRule type="top10" dxfId="284" priority="16" rank="1"/>
  </conditionalFormatting>
  <conditionalFormatting sqref="F11">
    <cfRule type="top10" dxfId="283" priority="17" rank="1"/>
  </conditionalFormatting>
  <conditionalFormatting sqref="E11">
    <cfRule type="top10" dxfId="282" priority="18" rank="1"/>
  </conditionalFormatting>
  <conditionalFormatting sqref="J12">
    <cfRule type="top10" dxfId="281" priority="7" rank="1"/>
  </conditionalFormatting>
  <conditionalFormatting sqref="I12">
    <cfRule type="top10" dxfId="280" priority="8" rank="1"/>
  </conditionalFormatting>
  <conditionalFormatting sqref="H12">
    <cfRule type="top10" dxfId="279" priority="9" rank="1"/>
  </conditionalFormatting>
  <conditionalFormatting sqref="G12">
    <cfRule type="top10" dxfId="278" priority="10" rank="1"/>
  </conditionalFormatting>
  <conditionalFormatting sqref="F12">
    <cfRule type="top10" dxfId="277" priority="11" rank="1"/>
  </conditionalFormatting>
  <conditionalFormatting sqref="E12">
    <cfRule type="top10" dxfId="276" priority="12" rank="1"/>
  </conditionalFormatting>
  <conditionalFormatting sqref="J13">
    <cfRule type="top10" dxfId="275" priority="1" rank="1"/>
  </conditionalFormatting>
  <conditionalFormatting sqref="I13">
    <cfRule type="top10" dxfId="274" priority="2" rank="1"/>
  </conditionalFormatting>
  <conditionalFormatting sqref="H13">
    <cfRule type="top10" dxfId="273" priority="3" rank="1"/>
  </conditionalFormatting>
  <conditionalFormatting sqref="G13">
    <cfRule type="top10" dxfId="272" priority="4" rank="1"/>
  </conditionalFormatting>
  <conditionalFormatting sqref="F13">
    <cfRule type="top10" dxfId="271" priority="5" rank="1"/>
  </conditionalFormatting>
  <conditionalFormatting sqref="E13">
    <cfRule type="top10" dxfId="270" priority="6" rank="1"/>
  </conditionalFormatting>
  <hyperlinks>
    <hyperlink ref="Q1" location="'Texas  2020 Ranking'!A1" display="Back to Ranking" xr:uid="{2BF55440-181B-4F0F-8FDF-83538D35E3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6CE07D8-2A84-45F6-B6CF-F3C418B662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A05679A-FA8A-4560-8C08-1E952CE5B840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7A58D4B2-D626-4B92-B557-2A749521E368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248BF-D169-4F20-B080-42C43B0A385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65</v>
      </c>
      <c r="C2" s="18">
        <v>43883</v>
      </c>
      <c r="D2" s="44" t="s">
        <v>87</v>
      </c>
      <c r="E2" s="20">
        <v>188</v>
      </c>
      <c r="F2" s="20">
        <v>189</v>
      </c>
      <c r="G2" s="20">
        <v>185</v>
      </c>
      <c r="H2" s="20">
        <v>182</v>
      </c>
      <c r="I2" s="20"/>
      <c r="J2" s="20"/>
      <c r="K2" s="28">
        <v>4</v>
      </c>
      <c r="L2" s="28">
        <v>744</v>
      </c>
      <c r="M2" s="29">
        <v>186</v>
      </c>
      <c r="N2" s="30">
        <v>2</v>
      </c>
      <c r="O2" s="31">
        <v>188</v>
      </c>
    </row>
    <row r="5" spans="1:17" x14ac:dyDescent="0.25">
      <c r="K5" s="8">
        <f>SUM(K2:K4)</f>
        <v>4</v>
      </c>
      <c r="L5" s="8">
        <f>SUM(L2:L4)</f>
        <v>744</v>
      </c>
      <c r="M5" s="7">
        <f>SUM(L5/K5)</f>
        <v>186</v>
      </c>
      <c r="N5" s="8">
        <f>SUM(N2:N4)</f>
        <v>2</v>
      </c>
      <c r="O5" s="14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H2">
    <cfRule type="top10" dxfId="269" priority="3" rank="1"/>
  </conditionalFormatting>
  <conditionalFormatting sqref="E2">
    <cfRule type="top10" dxfId="268" priority="6" rank="1"/>
  </conditionalFormatting>
  <conditionalFormatting sqref="F2">
    <cfRule type="top10" dxfId="267" priority="1" rank="1"/>
  </conditionalFormatting>
  <conditionalFormatting sqref="G2">
    <cfRule type="top10" dxfId="266" priority="2" rank="1"/>
  </conditionalFormatting>
  <conditionalFormatting sqref="I2">
    <cfRule type="top10" dxfId="265" priority="4" rank="1"/>
  </conditionalFormatting>
  <conditionalFormatting sqref="J2">
    <cfRule type="top10" dxfId="264" priority="5" rank="1"/>
  </conditionalFormatting>
  <hyperlinks>
    <hyperlink ref="Q1" location="'Texas  2020 Ranking'!A1" display="Back to Ranking" xr:uid="{3F97220A-8CF0-4F7B-A2B8-25EC712BB8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134DCC4-2975-4929-ABA3-BB914C4BC9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BC70707-F010-4861-B5AC-DF23AFA45332}">
          <x14:formula1>
            <xm:f>'C:\Users\abra2\AppData\Local\Packages\Microsoft.MicrosoftEdge_8wekyb3d8bbwe\TempState\Downloads\[ABRA Edinburg Tx  2-22-2020 (1).xlsm]DATA'!#REF!</xm:f>
          </x14:formula1>
          <xm:sqref>B2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ACBF1-491D-4701-85D2-C012F2BCA81F}"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48</v>
      </c>
      <c r="B2" s="17" t="s">
        <v>81</v>
      </c>
      <c r="C2" s="18">
        <v>43907</v>
      </c>
      <c r="D2" s="19" t="s">
        <v>75</v>
      </c>
      <c r="E2" s="20">
        <v>172</v>
      </c>
      <c r="F2" s="20">
        <v>177</v>
      </c>
      <c r="G2" s="20">
        <v>173</v>
      </c>
      <c r="H2" s="20">
        <v>165</v>
      </c>
      <c r="I2" s="20"/>
      <c r="J2" s="20"/>
      <c r="K2" s="28">
        <v>4</v>
      </c>
      <c r="L2" s="28">
        <v>687</v>
      </c>
      <c r="M2" s="29">
        <v>171.75</v>
      </c>
      <c r="N2" s="30">
        <v>3</v>
      </c>
      <c r="O2" s="31">
        <v>174.75</v>
      </c>
    </row>
    <row r="5" spans="1:17" x14ac:dyDescent="0.25">
      <c r="K5" s="8">
        <f>SUM(K2:K4)</f>
        <v>4</v>
      </c>
      <c r="L5" s="8">
        <f>SUM(L2:L4)</f>
        <v>687</v>
      </c>
      <c r="M5" s="7">
        <f>SUM(L5/K5)</f>
        <v>171.75</v>
      </c>
      <c r="N5" s="8">
        <f>SUM(N2:N4)</f>
        <v>3</v>
      </c>
      <c r="O5" s="14">
        <f>SUM(M5+N5)</f>
        <v>174.75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6" t="s">
        <v>60</v>
      </c>
      <c r="B11" s="17" t="s">
        <v>81</v>
      </c>
      <c r="C11" s="18">
        <v>43998</v>
      </c>
      <c r="D11" s="19" t="s">
        <v>75</v>
      </c>
      <c r="E11" s="20">
        <v>191</v>
      </c>
      <c r="F11" s="20">
        <v>191</v>
      </c>
      <c r="G11" s="20">
        <v>190</v>
      </c>
      <c r="H11" s="20">
        <v>193</v>
      </c>
      <c r="I11" s="20"/>
      <c r="J11" s="20"/>
      <c r="K11" s="28">
        <v>4</v>
      </c>
      <c r="L11" s="28">
        <v>765</v>
      </c>
      <c r="M11" s="29">
        <v>191.25</v>
      </c>
      <c r="N11" s="30">
        <v>4</v>
      </c>
      <c r="O11" s="31">
        <v>195.25</v>
      </c>
    </row>
    <row r="14" spans="1:17" x14ac:dyDescent="0.25">
      <c r="K14" s="8">
        <f>SUM(K11:K13)</f>
        <v>4</v>
      </c>
      <c r="L14" s="8">
        <f>SUM(L11:L13)</f>
        <v>765</v>
      </c>
      <c r="M14" s="7">
        <f>SUM(L14/K14)</f>
        <v>191.25</v>
      </c>
      <c r="N14" s="8">
        <f>SUM(N11:N13)</f>
        <v>4</v>
      </c>
      <c r="O14" s="14">
        <f>SUM(M14+N14)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I11:J11 B11:C11" name="Range1"/>
    <protectedRange algorithmName="SHA-512" hashValue="ON39YdpmFHfN9f47KpiRvqrKx0V9+erV1CNkpWzYhW/Qyc6aT8rEyCrvauWSYGZK2ia3o7vd3akF07acHAFpOA==" saltValue="yVW9XmDwTqEnmpSGai0KYg==" spinCount="100000" sqref="D11" name="Range1_1"/>
    <protectedRange algorithmName="SHA-512" hashValue="ON39YdpmFHfN9f47KpiRvqrKx0V9+erV1CNkpWzYhW/Qyc6aT8rEyCrvauWSYGZK2ia3o7vd3akF07acHAFpOA==" saltValue="yVW9XmDwTqEnmpSGai0KYg==" spinCount="100000" sqref="E11:H11" name="Range1_3"/>
  </protectedRanges>
  <conditionalFormatting sqref="E2">
    <cfRule type="top10" dxfId="263" priority="18" rank="1"/>
  </conditionalFormatting>
  <conditionalFormatting sqref="F2">
    <cfRule type="top10" dxfId="262" priority="17" rank="1"/>
  </conditionalFormatting>
  <conditionalFormatting sqref="G2">
    <cfRule type="top10" dxfId="261" priority="16" rank="1"/>
  </conditionalFormatting>
  <conditionalFormatting sqref="H2">
    <cfRule type="top10" dxfId="260" priority="15" rank="1"/>
  </conditionalFormatting>
  <conditionalFormatting sqref="I2">
    <cfRule type="top10" dxfId="259" priority="14" rank="1"/>
  </conditionalFormatting>
  <conditionalFormatting sqref="J2">
    <cfRule type="top10" dxfId="258" priority="13" rank="1"/>
  </conditionalFormatting>
  <conditionalFormatting sqref="E11">
    <cfRule type="top10" dxfId="257" priority="6" rank="1"/>
  </conditionalFormatting>
  <conditionalFormatting sqref="F11">
    <cfRule type="top10" dxfId="256" priority="5" rank="1"/>
  </conditionalFormatting>
  <conditionalFormatting sqref="G11">
    <cfRule type="top10" dxfId="255" priority="4" rank="1"/>
  </conditionalFormatting>
  <conditionalFormatting sqref="H11">
    <cfRule type="top10" dxfId="254" priority="3" rank="1"/>
  </conditionalFormatting>
  <conditionalFormatting sqref="I11">
    <cfRule type="top10" dxfId="253" priority="1" rank="1"/>
  </conditionalFormatting>
  <conditionalFormatting sqref="J11">
    <cfRule type="top10" dxfId="252" priority="2" rank="1"/>
  </conditionalFormatting>
  <hyperlinks>
    <hyperlink ref="Q1" location="'Texas  2020 Ranking'!A1" display="Back to Ranking" xr:uid="{0FCC2C84-6DB6-4F7C-9A8F-8E89C7ECBB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4DEF84-AFC1-4DBC-BDBC-5B21ABB64F44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  <x14:dataValidation type="list" allowBlank="1" showInputMessage="1" showErrorMessage="1" xr:uid="{BB1577B8-84B5-4657-A1F6-FD7EE3C7CD1F}">
          <x14:formula1>
            <xm:f>'D:\[031720.xlsm]DATA'!#REF!</xm:f>
          </x14:formula1>
          <xm:sqref>B2 D2 B11 D11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FB083-63E1-4199-AC54-DB4EA54DB20B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120</v>
      </c>
      <c r="C2" s="18">
        <v>44072</v>
      </c>
      <c r="D2" s="19" t="s">
        <v>54</v>
      </c>
      <c r="E2" s="20">
        <v>173</v>
      </c>
      <c r="F2" s="20">
        <v>175.001</v>
      </c>
      <c r="G2" s="20">
        <v>173</v>
      </c>
      <c r="H2" s="20">
        <v>183</v>
      </c>
      <c r="I2" s="20">
        <v>175</v>
      </c>
      <c r="J2" s="20">
        <v>173</v>
      </c>
      <c r="K2" s="28">
        <v>6</v>
      </c>
      <c r="L2" s="28">
        <v>1052.001</v>
      </c>
      <c r="M2" s="29">
        <v>175.33349999999999</v>
      </c>
      <c r="N2" s="30">
        <v>4</v>
      </c>
      <c r="O2" s="31">
        <v>179.33349999999999</v>
      </c>
    </row>
    <row r="5" spans="1:17" x14ac:dyDescent="0.25">
      <c r="K5" s="8">
        <f>SUM(K2:K4)</f>
        <v>6</v>
      </c>
      <c r="L5" s="8">
        <f>SUM(L2:L4)</f>
        <v>1052.001</v>
      </c>
      <c r="M5" s="7">
        <f>SUM(L5/K5)</f>
        <v>175.33349999999999</v>
      </c>
      <c r="N5" s="8">
        <f>SUM(N2:N4)</f>
        <v>4</v>
      </c>
      <c r="O5" s="14">
        <f>SUM(M5+N5)</f>
        <v>179.33349999999999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J2" name="Range1_3_10"/>
  </protectedRanges>
  <conditionalFormatting sqref="F2">
    <cfRule type="top10" dxfId="251" priority="5" rank="1"/>
  </conditionalFormatting>
  <conditionalFormatting sqref="G2">
    <cfRule type="top10" dxfId="250" priority="4" rank="1"/>
  </conditionalFormatting>
  <conditionalFormatting sqref="H2">
    <cfRule type="top10" dxfId="249" priority="3" rank="1"/>
  </conditionalFormatting>
  <conditionalFormatting sqref="I2">
    <cfRule type="top10" dxfId="248" priority="1" rank="1"/>
  </conditionalFormatting>
  <conditionalFormatting sqref="J2">
    <cfRule type="top10" dxfId="247" priority="2" rank="1"/>
  </conditionalFormatting>
  <conditionalFormatting sqref="E2">
    <cfRule type="top10" dxfId="246" priority="6" rank="1"/>
  </conditionalFormatting>
  <hyperlinks>
    <hyperlink ref="Q1" location="'Texas  2020 Ranking'!A1" display="Back to Ranking" xr:uid="{02DD68F4-27C2-4627-921C-7526656969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13ABEA-9E6A-40EE-B6DD-D8FD42E298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6F33-9E67-4066-BE17-C6098122F1C2}">
  <sheetPr codeName="Sheet15"/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16</v>
      </c>
      <c r="B2" s="17" t="s">
        <v>38</v>
      </c>
      <c r="C2" s="18">
        <v>43883</v>
      </c>
      <c r="D2" s="19" t="s">
        <v>54</v>
      </c>
      <c r="E2" s="20">
        <v>184</v>
      </c>
      <c r="F2" s="20">
        <v>185</v>
      </c>
      <c r="G2" s="20">
        <v>187</v>
      </c>
      <c r="H2" s="20">
        <v>187</v>
      </c>
      <c r="I2" s="20"/>
      <c r="J2" s="20"/>
      <c r="K2" s="28">
        <v>4</v>
      </c>
      <c r="L2" s="28">
        <v>743</v>
      </c>
      <c r="M2" s="29">
        <v>185.75</v>
      </c>
      <c r="N2" s="30">
        <v>13</v>
      </c>
      <c r="O2" s="31">
        <v>198.75</v>
      </c>
    </row>
    <row r="3" spans="1:17" x14ac:dyDescent="0.25">
      <c r="A3" s="16" t="s">
        <v>60</v>
      </c>
      <c r="B3" s="17" t="s">
        <v>69</v>
      </c>
      <c r="C3" s="18">
        <v>43904</v>
      </c>
      <c r="D3" s="19" t="s">
        <v>54</v>
      </c>
      <c r="E3" s="20">
        <v>196</v>
      </c>
      <c r="F3" s="20">
        <v>193</v>
      </c>
      <c r="G3" s="20">
        <v>196</v>
      </c>
      <c r="H3" s="20">
        <v>193</v>
      </c>
      <c r="I3" s="20"/>
      <c r="J3" s="20"/>
      <c r="K3" s="28">
        <v>4</v>
      </c>
      <c r="L3" s="28">
        <v>778</v>
      </c>
      <c r="M3" s="29">
        <v>194.5</v>
      </c>
      <c r="N3" s="30">
        <v>11</v>
      </c>
      <c r="O3" s="31">
        <v>205.5</v>
      </c>
    </row>
    <row r="4" spans="1:17" x14ac:dyDescent="0.25">
      <c r="A4" s="16" t="s">
        <v>60</v>
      </c>
      <c r="B4" s="17" t="s">
        <v>69</v>
      </c>
      <c r="C4" s="18">
        <v>43974</v>
      </c>
      <c r="D4" s="19" t="s">
        <v>54</v>
      </c>
      <c r="E4" s="20">
        <v>188</v>
      </c>
      <c r="F4" s="20">
        <v>187</v>
      </c>
      <c r="G4" s="20">
        <v>186</v>
      </c>
      <c r="H4" s="20">
        <v>190</v>
      </c>
      <c r="I4" s="20"/>
      <c r="J4" s="20"/>
      <c r="K4" s="28">
        <v>4</v>
      </c>
      <c r="L4" s="28">
        <v>751</v>
      </c>
      <c r="M4" s="29">
        <v>187.75</v>
      </c>
      <c r="N4" s="30">
        <v>9</v>
      </c>
      <c r="O4" s="31">
        <v>196.75</v>
      </c>
    </row>
    <row r="5" spans="1:17" x14ac:dyDescent="0.25">
      <c r="A5" s="16" t="s">
        <v>60</v>
      </c>
      <c r="B5" s="17" t="s">
        <v>69</v>
      </c>
      <c r="C5" s="18">
        <v>43981</v>
      </c>
      <c r="D5" s="19" t="s">
        <v>54</v>
      </c>
      <c r="E5" s="20">
        <v>190</v>
      </c>
      <c r="F5" s="20">
        <v>186</v>
      </c>
      <c r="G5" s="20">
        <v>187</v>
      </c>
      <c r="H5" s="20">
        <v>189.001</v>
      </c>
      <c r="I5" s="20"/>
      <c r="J5" s="20"/>
      <c r="K5" s="28">
        <v>4</v>
      </c>
      <c r="L5" s="28">
        <v>752.00099999999998</v>
      </c>
      <c r="M5" s="29">
        <v>188.00024999999999</v>
      </c>
      <c r="N5" s="30">
        <v>7</v>
      </c>
      <c r="O5" s="31">
        <v>195.00024999999999</v>
      </c>
    </row>
    <row r="6" spans="1:17" x14ac:dyDescent="0.25">
      <c r="A6" s="16" t="s">
        <v>60</v>
      </c>
      <c r="B6" s="17" t="s">
        <v>69</v>
      </c>
      <c r="C6" s="18">
        <v>43995</v>
      </c>
      <c r="D6" s="19" t="s">
        <v>54</v>
      </c>
      <c r="E6" s="20">
        <v>158</v>
      </c>
      <c r="F6" s="20">
        <v>186</v>
      </c>
      <c r="G6" s="20">
        <v>184</v>
      </c>
      <c r="H6" s="20">
        <v>181</v>
      </c>
      <c r="I6" s="20"/>
      <c r="J6" s="20"/>
      <c r="K6" s="28">
        <v>4</v>
      </c>
      <c r="L6" s="28">
        <v>709</v>
      </c>
      <c r="M6" s="29">
        <v>177.25</v>
      </c>
      <c r="N6" s="30">
        <v>7</v>
      </c>
      <c r="O6" s="31">
        <v>184.25</v>
      </c>
    </row>
    <row r="7" spans="1:17" x14ac:dyDescent="0.25">
      <c r="A7" s="16" t="s">
        <v>60</v>
      </c>
      <c r="B7" s="17" t="s">
        <v>69</v>
      </c>
      <c r="C7" s="18">
        <v>44051</v>
      </c>
      <c r="D7" s="19" t="s">
        <v>54</v>
      </c>
      <c r="E7" s="20">
        <v>188</v>
      </c>
      <c r="F7" s="20">
        <v>187</v>
      </c>
      <c r="G7" s="20">
        <v>185</v>
      </c>
      <c r="H7" s="20">
        <v>189</v>
      </c>
      <c r="I7" s="20"/>
      <c r="J7" s="20"/>
      <c r="K7" s="28">
        <v>4</v>
      </c>
      <c r="L7" s="28">
        <v>749</v>
      </c>
      <c r="M7" s="29">
        <v>187.25</v>
      </c>
      <c r="N7" s="30">
        <v>11</v>
      </c>
      <c r="O7" s="31">
        <v>198.25</v>
      </c>
    </row>
    <row r="8" spans="1:17" x14ac:dyDescent="0.25">
      <c r="A8" s="16" t="s">
        <v>60</v>
      </c>
      <c r="B8" s="17" t="s">
        <v>69</v>
      </c>
      <c r="C8" s="18">
        <v>44086</v>
      </c>
      <c r="D8" s="19" t="s">
        <v>54</v>
      </c>
      <c r="E8" s="20">
        <v>196</v>
      </c>
      <c r="F8" s="20">
        <v>186</v>
      </c>
      <c r="G8" s="20">
        <v>193</v>
      </c>
      <c r="H8" s="20">
        <v>186</v>
      </c>
      <c r="I8" s="20"/>
      <c r="J8" s="20"/>
      <c r="K8" s="28">
        <v>4</v>
      </c>
      <c r="L8" s="28">
        <v>761</v>
      </c>
      <c r="M8" s="29">
        <v>190.25</v>
      </c>
      <c r="N8" s="30">
        <v>6</v>
      </c>
      <c r="O8" s="31">
        <v>196.25</v>
      </c>
    </row>
    <row r="11" spans="1:17" x14ac:dyDescent="0.25">
      <c r="K11" s="8">
        <f>SUM(K2:K10)</f>
        <v>28</v>
      </c>
      <c r="L11" s="8">
        <f>SUM(L2:L10)</f>
        <v>5243.0010000000002</v>
      </c>
      <c r="M11" s="7">
        <f>SUM(L11/K11)</f>
        <v>187.25003571428573</v>
      </c>
      <c r="N11" s="8">
        <f>SUM(N2:N10)</f>
        <v>64</v>
      </c>
      <c r="O11" s="14">
        <f>SUM(M11+N11)</f>
        <v>251.25003571428573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sqref="I4:J4 B4:C4" name="Range1_7"/>
    <protectedRange sqref="D4" name="Range1_1_4"/>
    <protectedRange sqref="E4:H4" name="Range1_3_3"/>
    <protectedRange sqref="I5:J5 B5:C5" name="Range1_5"/>
    <protectedRange sqref="D5" name="Range1_1_1"/>
    <protectedRange sqref="E5:H5" name="Range1_3_2"/>
    <protectedRange sqref="I6:J6 B6:C6" name="Range1_6"/>
    <protectedRange sqref="D6" name="Range1_1_3"/>
    <protectedRange sqref="E6:H6" name="Range1_3_4"/>
    <protectedRange sqref="I7:J7 B7:C7" name="Range1_18"/>
    <protectedRange sqref="D7" name="Range1_1_18"/>
    <protectedRange sqref="E7:H7" name="Range1_3_11"/>
    <protectedRange sqref="I8:J8 B8:C8" name="Range1_8"/>
    <protectedRange sqref="D8" name="Range1_1_5"/>
    <protectedRange sqref="E8:H8" name="Range1_3_5"/>
  </protectedRanges>
  <conditionalFormatting sqref="F2">
    <cfRule type="top10" dxfId="245" priority="41" rank="1"/>
  </conditionalFormatting>
  <conditionalFormatting sqref="G2">
    <cfRule type="top10" dxfId="244" priority="40" rank="1"/>
  </conditionalFormatting>
  <conditionalFormatting sqref="H2">
    <cfRule type="top10" dxfId="243" priority="39" rank="1"/>
  </conditionalFormatting>
  <conditionalFormatting sqref="I2">
    <cfRule type="top10" dxfId="242" priority="37" rank="1"/>
  </conditionalFormatting>
  <conditionalFormatting sqref="J2">
    <cfRule type="top10" dxfId="241" priority="38" rank="1"/>
  </conditionalFormatting>
  <conditionalFormatting sqref="E2">
    <cfRule type="top10" dxfId="240" priority="42" rank="1"/>
  </conditionalFormatting>
  <conditionalFormatting sqref="F3">
    <cfRule type="top10" dxfId="239" priority="35" rank="1"/>
  </conditionalFormatting>
  <conditionalFormatting sqref="G3">
    <cfRule type="top10" dxfId="238" priority="34" rank="1"/>
  </conditionalFormatting>
  <conditionalFormatting sqref="H3">
    <cfRule type="top10" dxfId="237" priority="33" rank="1"/>
  </conditionalFormatting>
  <conditionalFormatting sqref="I3">
    <cfRule type="top10" dxfId="236" priority="31" rank="1"/>
  </conditionalFormatting>
  <conditionalFormatting sqref="J3">
    <cfRule type="top10" dxfId="235" priority="32" rank="1"/>
  </conditionalFormatting>
  <conditionalFormatting sqref="E3">
    <cfRule type="top10" dxfId="234" priority="36" rank="1"/>
  </conditionalFormatting>
  <conditionalFormatting sqref="F4">
    <cfRule type="top10" dxfId="233" priority="29" rank="1"/>
  </conditionalFormatting>
  <conditionalFormatting sqref="G4">
    <cfRule type="top10" dxfId="232" priority="28" rank="1"/>
  </conditionalFormatting>
  <conditionalFormatting sqref="H4">
    <cfRule type="top10" dxfId="231" priority="27" rank="1"/>
  </conditionalFormatting>
  <conditionalFormatting sqref="I4">
    <cfRule type="top10" dxfId="230" priority="25" rank="1"/>
  </conditionalFormatting>
  <conditionalFormatting sqref="J4">
    <cfRule type="top10" dxfId="229" priority="26" rank="1"/>
  </conditionalFormatting>
  <conditionalFormatting sqref="E4">
    <cfRule type="top10" dxfId="228" priority="30" rank="1"/>
  </conditionalFormatting>
  <conditionalFormatting sqref="F5">
    <cfRule type="top10" dxfId="227" priority="23" rank="1"/>
  </conditionalFormatting>
  <conditionalFormatting sqref="G5">
    <cfRule type="top10" dxfId="226" priority="22" rank="1"/>
  </conditionalFormatting>
  <conditionalFormatting sqref="H5">
    <cfRule type="top10" dxfId="225" priority="21" rank="1"/>
  </conditionalFormatting>
  <conditionalFormatting sqref="I5">
    <cfRule type="top10" dxfId="224" priority="19" rank="1"/>
  </conditionalFormatting>
  <conditionalFormatting sqref="J5">
    <cfRule type="top10" dxfId="223" priority="20" rank="1"/>
  </conditionalFormatting>
  <conditionalFormatting sqref="E5">
    <cfRule type="top10" dxfId="222" priority="24" rank="1"/>
  </conditionalFormatting>
  <conditionalFormatting sqref="F6">
    <cfRule type="top10" dxfId="221" priority="17" rank="1"/>
  </conditionalFormatting>
  <conditionalFormatting sqref="G6">
    <cfRule type="top10" dxfId="220" priority="16" rank="1"/>
  </conditionalFormatting>
  <conditionalFormatting sqref="H6">
    <cfRule type="top10" dxfId="219" priority="15" rank="1"/>
  </conditionalFormatting>
  <conditionalFormatting sqref="I6">
    <cfRule type="top10" dxfId="218" priority="13" rank="1"/>
  </conditionalFormatting>
  <conditionalFormatting sqref="J6">
    <cfRule type="top10" dxfId="217" priority="14" rank="1"/>
  </conditionalFormatting>
  <conditionalFormatting sqref="E6">
    <cfRule type="top10" dxfId="216" priority="18" rank="1"/>
  </conditionalFormatting>
  <conditionalFormatting sqref="F7">
    <cfRule type="top10" dxfId="215" priority="11" rank="1"/>
  </conditionalFormatting>
  <conditionalFormatting sqref="G7">
    <cfRule type="top10" dxfId="214" priority="10" rank="1"/>
  </conditionalFormatting>
  <conditionalFormatting sqref="H7">
    <cfRule type="top10" dxfId="213" priority="9" rank="1"/>
  </conditionalFormatting>
  <conditionalFormatting sqref="I7">
    <cfRule type="top10" dxfId="212" priority="7" rank="1"/>
  </conditionalFormatting>
  <conditionalFormatting sqref="J7">
    <cfRule type="top10" dxfId="211" priority="8" rank="1"/>
  </conditionalFormatting>
  <conditionalFormatting sqref="E7">
    <cfRule type="top10" dxfId="210" priority="12" rank="1"/>
  </conditionalFormatting>
  <conditionalFormatting sqref="F8">
    <cfRule type="top10" dxfId="209" priority="5" rank="1"/>
  </conditionalFormatting>
  <conditionalFormatting sqref="G8">
    <cfRule type="top10" dxfId="208" priority="4" rank="1"/>
  </conditionalFormatting>
  <conditionalFormatting sqref="H8">
    <cfRule type="top10" dxfId="207" priority="3" rank="1"/>
  </conditionalFormatting>
  <conditionalFormatting sqref="I8">
    <cfRule type="top10" dxfId="206" priority="1" rank="1"/>
  </conditionalFormatting>
  <conditionalFormatting sqref="J8">
    <cfRule type="top10" dxfId="205" priority="2" rank="1"/>
  </conditionalFormatting>
  <conditionalFormatting sqref="E8">
    <cfRule type="top10" dxfId="204" priority="6" rank="1"/>
  </conditionalFormatting>
  <hyperlinks>
    <hyperlink ref="Q1" location="'Texas  2020 Ranking'!A1" display="Back to Ranking" xr:uid="{BC440179-9B61-4356-A0E4-8981890B86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364D484-3424-448B-9CEE-D729202E01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09B5F65-6195-429F-A83F-2C6E5BEDE0E7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F172CAB8-1CED-4C38-BE65-5FABCEFBB658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D0D4B-137F-4513-9D03-BF21E8534EF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71</v>
      </c>
      <c r="B2" s="17" t="s">
        <v>108</v>
      </c>
      <c r="C2" s="18">
        <v>44030</v>
      </c>
      <c r="D2" s="19" t="s">
        <v>28</v>
      </c>
      <c r="E2" s="20">
        <v>168</v>
      </c>
      <c r="F2" s="20">
        <v>174</v>
      </c>
      <c r="G2" s="20">
        <v>188</v>
      </c>
      <c r="H2" s="20">
        <v>176</v>
      </c>
      <c r="I2" s="20"/>
      <c r="J2" s="20"/>
      <c r="K2" s="28">
        <v>4</v>
      </c>
      <c r="L2" s="28">
        <v>706</v>
      </c>
      <c r="M2" s="29">
        <v>176.5</v>
      </c>
      <c r="N2" s="30">
        <v>6</v>
      </c>
      <c r="O2" s="31">
        <v>182.5</v>
      </c>
    </row>
    <row r="5" spans="1:17" x14ac:dyDescent="0.25">
      <c r="K5" s="8">
        <f>SUM(K2:K4)</f>
        <v>4</v>
      </c>
      <c r="L5" s="8">
        <f>SUM(L2:L4)</f>
        <v>706</v>
      </c>
      <c r="M5" s="7">
        <f>SUM(L5/K5)</f>
        <v>176.5</v>
      </c>
      <c r="N5" s="8">
        <f>SUM(N2:N4)</f>
        <v>6</v>
      </c>
      <c r="O5" s="14">
        <f>SUM(M5+N5)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5_2"/>
  </protectedRanges>
  <conditionalFormatting sqref="J2">
    <cfRule type="top10" dxfId="203" priority="1" rank="1"/>
  </conditionalFormatting>
  <conditionalFormatting sqref="I2">
    <cfRule type="top10" dxfId="202" priority="2" rank="1"/>
  </conditionalFormatting>
  <conditionalFormatting sqref="H2">
    <cfRule type="top10" dxfId="201" priority="3" rank="1"/>
  </conditionalFormatting>
  <conditionalFormatting sqref="G2">
    <cfRule type="top10" dxfId="200" priority="4" rank="1"/>
  </conditionalFormatting>
  <conditionalFormatting sqref="F2">
    <cfRule type="top10" dxfId="199" priority="5" rank="1"/>
  </conditionalFormatting>
  <conditionalFormatting sqref="E2">
    <cfRule type="top10" dxfId="198" priority="6" rank="1"/>
  </conditionalFormatting>
  <hyperlinks>
    <hyperlink ref="Q1" location="'Texas  2020 Ranking'!A1" display="Back to Ranking" xr:uid="{B810B9FA-CD1A-468A-B8E2-A351387777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9D12C7-5FB7-433C-AE10-57E71C1214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sheetPr codeName="Sheet23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16</v>
      </c>
      <c r="B2" s="17" t="s">
        <v>30</v>
      </c>
      <c r="C2" s="18">
        <v>43855</v>
      </c>
      <c r="D2" s="19" t="s">
        <v>28</v>
      </c>
      <c r="E2" s="20">
        <v>189</v>
      </c>
      <c r="F2" s="20">
        <v>184</v>
      </c>
      <c r="G2" s="20">
        <v>191</v>
      </c>
      <c r="H2" s="20">
        <v>188</v>
      </c>
      <c r="I2" s="20"/>
      <c r="J2" s="20"/>
      <c r="K2" s="21">
        <v>4</v>
      </c>
      <c r="L2" s="21">
        <v>752</v>
      </c>
      <c r="M2" s="22">
        <v>188</v>
      </c>
      <c r="N2" s="23">
        <v>3</v>
      </c>
      <c r="O2" s="24">
        <v>191</v>
      </c>
    </row>
    <row r="5" spans="1:17" x14ac:dyDescent="0.25">
      <c r="K5" s="8">
        <f>SUM(K2:K4)</f>
        <v>4</v>
      </c>
      <c r="L5" s="8">
        <f>SUM(L2:L4)</f>
        <v>752</v>
      </c>
      <c r="M5" s="7">
        <f>SUM(L5/K5)</f>
        <v>188</v>
      </c>
      <c r="N5" s="8">
        <f>SUM(N2:N4)</f>
        <v>3</v>
      </c>
      <c r="O5" s="14">
        <f>SUM(M5+N5)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197" priority="5" rank="1"/>
  </conditionalFormatting>
  <conditionalFormatting sqref="G2">
    <cfRule type="top10" dxfId="196" priority="4" rank="1"/>
  </conditionalFormatting>
  <conditionalFormatting sqref="H2">
    <cfRule type="top10" dxfId="195" priority="3" rank="1"/>
  </conditionalFormatting>
  <conditionalFormatting sqref="I2">
    <cfRule type="top10" dxfId="194" priority="1" rank="1"/>
  </conditionalFormatting>
  <conditionalFormatting sqref="J2">
    <cfRule type="top10" dxfId="193" priority="2" rank="1"/>
  </conditionalFormatting>
  <conditionalFormatting sqref="E2">
    <cfRule type="top10" dxfId="192" priority="6" rank="1"/>
  </conditionalFormatting>
  <hyperlinks>
    <hyperlink ref="Q1" location="'Texas  2020 Ranking'!A1" display="Back to Ranking" xr:uid="{6AEFEED6-4FFD-4CC5-AFC8-B9D34B6714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F8FD6DF-0DB1-4B67-BF4D-0BE67E49F56F}">
          <x14:formula1>
            <xm:f>'C:\Users\abra2\Desktop\ABRA 2020\Texas\[ABRA TX Scoring Program TEST1 1-20-20-LISA (1).xlsm]DATA SHEET'!#REF!</xm:f>
          </x14:formula1>
          <xm:sqref>D2 B2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sheetPr codeName="Sheet24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17</v>
      </c>
      <c r="B2" s="17" t="s">
        <v>35</v>
      </c>
      <c r="C2" s="18">
        <v>43855</v>
      </c>
      <c r="D2" s="19" t="s">
        <v>28</v>
      </c>
      <c r="E2" s="20">
        <v>163</v>
      </c>
      <c r="F2" s="20">
        <v>155</v>
      </c>
      <c r="G2" s="20">
        <v>151</v>
      </c>
      <c r="H2" s="20">
        <v>157</v>
      </c>
      <c r="I2" s="20"/>
      <c r="J2" s="20"/>
      <c r="K2" s="21">
        <v>4</v>
      </c>
      <c r="L2" s="21">
        <v>626</v>
      </c>
      <c r="M2" s="22">
        <v>156.5</v>
      </c>
      <c r="N2" s="23">
        <v>3</v>
      </c>
      <c r="O2" s="24">
        <v>159.5</v>
      </c>
    </row>
    <row r="5" spans="1:17" x14ac:dyDescent="0.25">
      <c r="K5" s="8">
        <f>SUM(K2:K4)</f>
        <v>4</v>
      </c>
      <c r="L5" s="8">
        <f>SUM(L2:L4)</f>
        <v>626</v>
      </c>
      <c r="M5" s="7">
        <f>SUM(L5/K5)</f>
        <v>156.5</v>
      </c>
      <c r="N5" s="8">
        <f>SUM(N2:N4)</f>
        <v>3</v>
      </c>
      <c r="O5" s="14">
        <f>SUM(M5+N5)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C2" name="Range1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191" priority="1" rank="1"/>
  </conditionalFormatting>
  <conditionalFormatting sqref="I2">
    <cfRule type="top10" dxfId="190" priority="2" rank="1"/>
  </conditionalFormatting>
  <conditionalFormatting sqref="H2">
    <cfRule type="top10" dxfId="189" priority="3" rank="1"/>
  </conditionalFormatting>
  <conditionalFormatting sqref="G2">
    <cfRule type="top10" dxfId="188" priority="4" rank="1"/>
  </conditionalFormatting>
  <conditionalFormatting sqref="F2">
    <cfRule type="top10" dxfId="187" priority="5" rank="1"/>
  </conditionalFormatting>
  <conditionalFormatting sqref="E2">
    <cfRule type="top10" dxfId="186" priority="6" rank="1"/>
  </conditionalFormatting>
  <hyperlinks>
    <hyperlink ref="Q1" location="'Texas  2020 Ranking'!A1" display="Back to Ranking" xr:uid="{BFF1A261-C8CB-4045-915A-75236ECE94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A5C3EF2-9AC7-4949-9B7F-12CE95A9A5AD}">
          <x14:formula1>
            <xm:f>'C:\Users\abra2\Desktop\ABRA 2020\Texas\[ABRA TX Scoring Program TEST1 1-20-20-LISA (1).xlsm]DATA SHEET'!#REF!</xm:f>
          </x14:formula1>
          <xm:sqref>D2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A13A-CE65-449B-9111-2D68720FF981}">
  <sheetPr codeName="Sheet5"/>
  <dimension ref="A1:Q20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58</v>
      </c>
      <c r="B2" s="17" t="s">
        <v>49</v>
      </c>
      <c r="C2" s="18">
        <v>43883</v>
      </c>
      <c r="D2" s="19" t="s">
        <v>54</v>
      </c>
      <c r="E2" s="20">
        <v>174</v>
      </c>
      <c r="F2" s="20">
        <v>170</v>
      </c>
      <c r="G2" s="20">
        <v>178</v>
      </c>
      <c r="H2" s="20">
        <v>186</v>
      </c>
      <c r="I2" s="20"/>
      <c r="J2" s="20"/>
      <c r="K2" s="28">
        <v>4</v>
      </c>
      <c r="L2" s="28">
        <v>708</v>
      </c>
      <c r="M2" s="29">
        <v>177</v>
      </c>
      <c r="N2" s="30">
        <v>11</v>
      </c>
      <c r="O2" s="31">
        <v>188</v>
      </c>
    </row>
    <row r="3" spans="1:17" x14ac:dyDescent="0.25">
      <c r="A3" s="16" t="s">
        <v>47</v>
      </c>
      <c r="B3" s="17" t="s">
        <v>49</v>
      </c>
      <c r="C3" s="18">
        <v>43904</v>
      </c>
      <c r="D3" s="19" t="s">
        <v>54</v>
      </c>
      <c r="E3" s="20">
        <v>178</v>
      </c>
      <c r="F3" s="20">
        <v>179</v>
      </c>
      <c r="G3" s="20">
        <v>179</v>
      </c>
      <c r="H3" s="20">
        <v>180</v>
      </c>
      <c r="I3" s="20"/>
      <c r="J3" s="20"/>
      <c r="K3" s="28">
        <v>4</v>
      </c>
      <c r="L3" s="28">
        <v>716</v>
      </c>
      <c r="M3" s="29">
        <v>179</v>
      </c>
      <c r="N3" s="30">
        <v>9</v>
      </c>
      <c r="O3" s="31">
        <v>188</v>
      </c>
    </row>
    <row r="4" spans="1:17" x14ac:dyDescent="0.25">
      <c r="A4" s="16" t="s">
        <v>47</v>
      </c>
      <c r="B4" s="17" t="s">
        <v>49</v>
      </c>
      <c r="C4" s="18">
        <v>43974</v>
      </c>
      <c r="D4" s="19" t="s">
        <v>54</v>
      </c>
      <c r="E4" s="20">
        <v>185</v>
      </c>
      <c r="F4" s="20">
        <v>177</v>
      </c>
      <c r="G4" s="20">
        <v>175</v>
      </c>
      <c r="H4" s="20">
        <v>177</v>
      </c>
      <c r="I4" s="20"/>
      <c r="J4" s="20"/>
      <c r="K4" s="28">
        <v>4</v>
      </c>
      <c r="L4" s="28">
        <v>714</v>
      </c>
      <c r="M4" s="29">
        <v>178.5</v>
      </c>
      <c r="N4" s="30">
        <v>9</v>
      </c>
      <c r="O4" s="31">
        <v>187.5</v>
      </c>
    </row>
    <row r="5" spans="1:17" x14ac:dyDescent="0.25">
      <c r="A5" s="16" t="s">
        <v>47</v>
      </c>
      <c r="B5" s="17" t="s">
        <v>49</v>
      </c>
      <c r="C5" s="18">
        <v>43981</v>
      </c>
      <c r="D5" s="19" t="s">
        <v>54</v>
      </c>
      <c r="E5" s="20">
        <v>179</v>
      </c>
      <c r="F5" s="20">
        <v>172</v>
      </c>
      <c r="G5" s="20">
        <v>177</v>
      </c>
      <c r="H5" s="20">
        <v>181</v>
      </c>
      <c r="I5" s="20"/>
      <c r="J5" s="20"/>
      <c r="K5" s="28">
        <v>4</v>
      </c>
      <c r="L5" s="28">
        <v>709</v>
      </c>
      <c r="M5" s="29">
        <v>177.25</v>
      </c>
      <c r="N5" s="30">
        <v>11</v>
      </c>
      <c r="O5" s="31">
        <v>188.25</v>
      </c>
    </row>
    <row r="6" spans="1:17" x14ac:dyDescent="0.25">
      <c r="A6" s="16" t="s">
        <v>47</v>
      </c>
      <c r="B6" s="17" t="s">
        <v>49</v>
      </c>
      <c r="C6" s="18">
        <v>43995</v>
      </c>
      <c r="D6" s="19" t="s">
        <v>54</v>
      </c>
      <c r="E6" s="20">
        <v>165</v>
      </c>
      <c r="F6" s="20">
        <v>168</v>
      </c>
      <c r="G6" s="20">
        <v>168</v>
      </c>
      <c r="H6" s="20">
        <v>182</v>
      </c>
      <c r="I6" s="20"/>
      <c r="J6" s="20"/>
      <c r="K6" s="28">
        <v>4</v>
      </c>
      <c r="L6" s="28">
        <v>683</v>
      </c>
      <c r="M6" s="29">
        <v>170.75</v>
      </c>
      <c r="N6" s="30">
        <v>3</v>
      </c>
      <c r="O6" s="31">
        <v>173.75</v>
      </c>
    </row>
    <row r="7" spans="1:17" x14ac:dyDescent="0.25">
      <c r="A7" s="16" t="s">
        <v>47</v>
      </c>
      <c r="B7" s="17" t="s">
        <v>49</v>
      </c>
      <c r="C7" s="18">
        <v>44009</v>
      </c>
      <c r="D7" s="19" t="s">
        <v>54</v>
      </c>
      <c r="E7" s="20">
        <v>172.001</v>
      </c>
      <c r="F7" s="20">
        <v>164</v>
      </c>
      <c r="G7" s="20">
        <v>165</v>
      </c>
      <c r="H7" s="20">
        <v>179</v>
      </c>
      <c r="I7" s="20"/>
      <c r="J7" s="20"/>
      <c r="K7" s="28">
        <v>4</v>
      </c>
      <c r="L7" s="28">
        <v>680.00099999999998</v>
      </c>
      <c r="M7" s="29">
        <v>170.00024999999999</v>
      </c>
      <c r="N7" s="30">
        <v>3</v>
      </c>
      <c r="O7" s="31">
        <v>173.00024999999999</v>
      </c>
    </row>
    <row r="8" spans="1:17" x14ac:dyDescent="0.25">
      <c r="A8" s="16" t="s">
        <v>47</v>
      </c>
      <c r="B8" s="17" t="s">
        <v>49</v>
      </c>
      <c r="C8" s="18">
        <v>44023</v>
      </c>
      <c r="D8" s="19" t="s">
        <v>54</v>
      </c>
      <c r="E8" s="20">
        <v>177.001</v>
      </c>
      <c r="F8" s="20">
        <v>177</v>
      </c>
      <c r="G8" s="20">
        <v>171</v>
      </c>
      <c r="H8" s="20">
        <v>171</v>
      </c>
      <c r="I8" s="20"/>
      <c r="J8" s="20"/>
      <c r="K8" s="28">
        <v>4</v>
      </c>
      <c r="L8" s="28">
        <v>696.00099999999998</v>
      </c>
      <c r="M8" s="29">
        <v>174.00024999999999</v>
      </c>
      <c r="N8" s="30">
        <v>5</v>
      </c>
      <c r="O8" s="31">
        <v>179.00024999999999</v>
      </c>
    </row>
    <row r="9" spans="1:17" x14ac:dyDescent="0.25">
      <c r="A9" s="16" t="s">
        <v>47</v>
      </c>
      <c r="B9" s="17" t="s">
        <v>49</v>
      </c>
      <c r="C9" s="18">
        <v>44037</v>
      </c>
      <c r="D9" s="19" t="s">
        <v>54</v>
      </c>
      <c r="E9" s="20">
        <v>175</v>
      </c>
      <c r="F9" s="20">
        <v>182</v>
      </c>
      <c r="G9" s="20">
        <v>173.001</v>
      </c>
      <c r="H9" s="20">
        <v>174</v>
      </c>
      <c r="I9" s="20"/>
      <c r="J9" s="20"/>
      <c r="K9" s="28">
        <v>4</v>
      </c>
      <c r="L9" s="28">
        <v>704.00099999999998</v>
      </c>
      <c r="M9" s="29">
        <v>176.00024999999999</v>
      </c>
      <c r="N9" s="30">
        <v>11</v>
      </c>
      <c r="O9" s="31">
        <v>187.00024999999999</v>
      </c>
    </row>
    <row r="10" spans="1:17" x14ac:dyDescent="0.25">
      <c r="A10" s="16" t="s">
        <v>47</v>
      </c>
      <c r="B10" s="17" t="s">
        <v>49</v>
      </c>
      <c r="C10" s="18">
        <v>44051</v>
      </c>
      <c r="D10" s="19" t="s">
        <v>54</v>
      </c>
      <c r="E10" s="20">
        <v>163</v>
      </c>
      <c r="F10" s="20">
        <v>175</v>
      </c>
      <c r="G10" s="20">
        <v>167</v>
      </c>
      <c r="H10" s="20">
        <v>166</v>
      </c>
      <c r="I10" s="20"/>
      <c r="J10" s="20"/>
      <c r="K10" s="28">
        <v>4</v>
      </c>
      <c r="L10" s="28">
        <v>671</v>
      </c>
      <c r="M10" s="29">
        <v>167.75</v>
      </c>
      <c r="N10" s="30">
        <v>5</v>
      </c>
      <c r="O10" s="31">
        <v>172.75</v>
      </c>
    </row>
    <row r="11" spans="1:17" x14ac:dyDescent="0.25">
      <c r="A11" s="16" t="s">
        <v>47</v>
      </c>
      <c r="B11" s="17" t="s">
        <v>49</v>
      </c>
      <c r="C11" s="18">
        <v>44065</v>
      </c>
      <c r="D11" s="19" t="s">
        <v>54</v>
      </c>
      <c r="E11" s="20">
        <v>169</v>
      </c>
      <c r="F11" s="20">
        <v>166</v>
      </c>
      <c r="G11" s="20">
        <v>161</v>
      </c>
      <c r="H11" s="20">
        <v>174</v>
      </c>
      <c r="I11" s="20"/>
      <c r="J11" s="20"/>
      <c r="K11" s="28">
        <v>4</v>
      </c>
      <c r="L11" s="28">
        <v>670</v>
      </c>
      <c r="M11" s="29">
        <v>167.5</v>
      </c>
      <c r="N11" s="30">
        <v>4</v>
      </c>
      <c r="O11" s="31">
        <v>171.5</v>
      </c>
    </row>
    <row r="12" spans="1:17" x14ac:dyDescent="0.25">
      <c r="A12" s="16" t="s">
        <v>47</v>
      </c>
      <c r="B12" s="17" t="s">
        <v>49</v>
      </c>
      <c r="C12" s="18">
        <v>44072</v>
      </c>
      <c r="D12" s="19" t="s">
        <v>54</v>
      </c>
      <c r="E12" s="20">
        <v>167</v>
      </c>
      <c r="F12" s="20">
        <v>175</v>
      </c>
      <c r="G12" s="20">
        <v>173</v>
      </c>
      <c r="H12" s="20">
        <v>159</v>
      </c>
      <c r="I12" s="20">
        <v>176</v>
      </c>
      <c r="J12" s="20">
        <v>178</v>
      </c>
      <c r="K12" s="28">
        <v>6</v>
      </c>
      <c r="L12" s="28">
        <v>1028</v>
      </c>
      <c r="M12" s="29">
        <v>171.33333333333334</v>
      </c>
      <c r="N12" s="30">
        <v>12</v>
      </c>
      <c r="O12" s="31">
        <v>183.33333333333334</v>
      </c>
    </row>
    <row r="13" spans="1:17" x14ac:dyDescent="0.25">
      <c r="A13" s="16" t="s">
        <v>47</v>
      </c>
      <c r="B13" s="17" t="s">
        <v>49</v>
      </c>
      <c r="C13" s="18">
        <v>44086</v>
      </c>
      <c r="D13" s="19" t="s">
        <v>54</v>
      </c>
      <c r="E13" s="20">
        <v>167</v>
      </c>
      <c r="F13" s="20">
        <v>176</v>
      </c>
      <c r="G13" s="20">
        <v>176</v>
      </c>
      <c r="H13" s="20">
        <v>181.001</v>
      </c>
      <c r="I13" s="20"/>
      <c r="J13" s="20"/>
      <c r="K13" s="28">
        <v>4</v>
      </c>
      <c r="L13" s="28">
        <v>700.00099999999998</v>
      </c>
      <c r="M13" s="29">
        <v>175.00024999999999</v>
      </c>
      <c r="N13" s="30">
        <v>5</v>
      </c>
      <c r="O13" s="31">
        <v>180.00024999999999</v>
      </c>
    </row>
    <row r="16" spans="1:17" x14ac:dyDescent="0.25">
      <c r="K16" s="8">
        <f>SUM(K2:K15)</f>
        <v>50</v>
      </c>
      <c r="L16" s="8">
        <f>SUM(L2:L15)</f>
        <v>8679.0040000000008</v>
      </c>
      <c r="M16" s="14">
        <f>SUM(L16/K16)</f>
        <v>173.58008000000001</v>
      </c>
      <c r="N16" s="8">
        <f>SUM(N2:N15)</f>
        <v>88</v>
      </c>
      <c r="O16" s="14">
        <f>SUM(M16+N16)</f>
        <v>261.58008000000001</v>
      </c>
    </row>
    <row r="20" spans="2:2" x14ac:dyDescent="0.25">
      <c r="B20" t="s">
        <v>104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sqref="E6:J6 B6:C6" name="Range1_5_1"/>
    <protectedRange sqref="D6" name="Range1_1_3_1"/>
    <protectedRange algorithmName="SHA-512" hashValue="ON39YdpmFHfN9f47KpiRvqrKx0V9+erV1CNkpWzYhW/Qyc6aT8rEyCrvauWSYGZK2ia3o7vd3akF07acHAFpOA==" saltValue="yVW9XmDwTqEnmpSGai0KYg==" spinCount="100000" sqref="E7:J7 B7:C7" name="Range1_5_7"/>
    <protectedRange algorithmName="SHA-512" hashValue="ON39YdpmFHfN9f47KpiRvqrKx0V9+erV1CNkpWzYhW/Qyc6aT8rEyCrvauWSYGZK2ia3o7vd3akF07acHAFpOA==" saltValue="yVW9XmDwTqEnmpSGai0KYg==" spinCount="100000" sqref="D7" name="Range1_1_3_6"/>
    <protectedRange algorithmName="SHA-512" hashValue="ON39YdpmFHfN9f47KpiRvqrKx0V9+erV1CNkpWzYhW/Qyc6aT8rEyCrvauWSYGZK2ia3o7vd3akF07acHAFpOA==" saltValue="yVW9XmDwTqEnmpSGai0KYg==" spinCount="100000" sqref="E8:J8 B8:C8" name="Range1_5_8"/>
    <protectedRange algorithmName="SHA-512" hashValue="ON39YdpmFHfN9f47KpiRvqrKx0V9+erV1CNkpWzYhW/Qyc6aT8rEyCrvauWSYGZK2ia3o7vd3akF07acHAFpOA==" saltValue="yVW9XmDwTqEnmpSGai0KYg==" spinCount="100000" sqref="D8" name="Range1_1_3_7"/>
    <protectedRange algorithmName="SHA-512" hashValue="ON39YdpmFHfN9f47KpiRvqrKx0V9+erV1CNkpWzYhW/Qyc6aT8rEyCrvauWSYGZK2ia3o7vd3akF07acHAFpOA==" saltValue="yVW9XmDwTqEnmpSGai0KYg==" spinCount="100000" sqref="E9:J9 B9:C9" name="Range1_5_1_1"/>
    <protectedRange algorithmName="SHA-512" hashValue="ON39YdpmFHfN9f47KpiRvqrKx0V9+erV1CNkpWzYhW/Qyc6aT8rEyCrvauWSYGZK2ia3o7vd3akF07acHAFpOA==" saltValue="yVW9XmDwTqEnmpSGai0KYg==" spinCount="100000" sqref="D9" name="Range1_1_3_1_1"/>
    <protectedRange sqref="E10:J10 B10:C10" name="Range1_5_9"/>
    <protectedRange sqref="D10" name="Range1_1_3_9"/>
    <protectedRange algorithmName="SHA-512" hashValue="ON39YdpmFHfN9f47KpiRvqrKx0V9+erV1CNkpWzYhW/Qyc6aT8rEyCrvauWSYGZK2ia3o7vd3akF07acHAFpOA==" saltValue="yVW9XmDwTqEnmpSGai0KYg==" spinCount="100000" sqref="E11:J11 B11:C11" name="Range1_9_1"/>
    <protectedRange algorithmName="SHA-512" hashValue="ON39YdpmFHfN9f47KpiRvqrKx0V9+erV1CNkpWzYhW/Qyc6aT8rEyCrvauWSYGZK2ia3o7vd3akF07acHAFpOA==" saltValue="yVW9XmDwTqEnmpSGai0KYg==" spinCount="100000" sqref="D11" name="Range1_1_7_2"/>
    <protectedRange algorithmName="SHA-512" hashValue="ON39YdpmFHfN9f47KpiRvqrKx0V9+erV1CNkpWzYhW/Qyc6aT8rEyCrvauWSYGZK2ia3o7vd3akF07acHAFpOA==" saltValue="yVW9XmDwTqEnmpSGai0KYg==" spinCount="100000" sqref="E12:J12 B12:C12" name="Range1_5_6"/>
    <protectedRange algorithmName="SHA-512" hashValue="ON39YdpmFHfN9f47KpiRvqrKx0V9+erV1CNkpWzYhW/Qyc6aT8rEyCrvauWSYGZK2ia3o7vd3akF07acHAFpOA==" saltValue="yVW9XmDwTqEnmpSGai0KYg==" spinCount="100000" sqref="D12" name="Range1_1_3_10"/>
    <protectedRange sqref="E13:J13 B13:C13" name="Range1_5_2"/>
    <protectedRange sqref="D13" name="Range1_1_3_2"/>
  </protectedRanges>
  <conditionalFormatting sqref="I2">
    <cfRule type="top10" dxfId="185" priority="72" rank="1"/>
  </conditionalFormatting>
  <conditionalFormatting sqref="H2">
    <cfRule type="top10" dxfId="184" priority="68" rank="1"/>
  </conditionalFormatting>
  <conditionalFormatting sqref="J2">
    <cfRule type="top10" dxfId="183" priority="69" rank="1"/>
  </conditionalFormatting>
  <conditionalFormatting sqref="G2">
    <cfRule type="top10" dxfId="182" priority="71" rank="1"/>
  </conditionalFormatting>
  <conditionalFormatting sqref="F2">
    <cfRule type="top10" dxfId="181" priority="70" rank="1"/>
  </conditionalFormatting>
  <conditionalFormatting sqref="E2">
    <cfRule type="top10" dxfId="180" priority="67" rank="1"/>
  </conditionalFormatting>
  <conditionalFormatting sqref="I3">
    <cfRule type="top10" dxfId="179" priority="66" rank="1"/>
  </conditionalFormatting>
  <conditionalFormatting sqref="H3">
    <cfRule type="top10" dxfId="178" priority="62" rank="1"/>
  </conditionalFormatting>
  <conditionalFormatting sqref="J3">
    <cfRule type="top10" dxfId="177" priority="63" rank="1"/>
  </conditionalFormatting>
  <conditionalFormatting sqref="G3">
    <cfRule type="top10" dxfId="176" priority="65" rank="1"/>
  </conditionalFormatting>
  <conditionalFormatting sqref="F3">
    <cfRule type="top10" dxfId="175" priority="64" rank="1"/>
  </conditionalFormatting>
  <conditionalFormatting sqref="E3">
    <cfRule type="top10" dxfId="174" priority="61" rank="1"/>
  </conditionalFormatting>
  <conditionalFormatting sqref="I4">
    <cfRule type="top10" dxfId="173" priority="60" rank="1"/>
  </conditionalFormatting>
  <conditionalFormatting sqref="H4">
    <cfRule type="top10" dxfId="172" priority="56" rank="1"/>
  </conditionalFormatting>
  <conditionalFormatting sqref="J4">
    <cfRule type="top10" dxfId="171" priority="57" rank="1"/>
  </conditionalFormatting>
  <conditionalFormatting sqref="G4">
    <cfRule type="top10" dxfId="170" priority="59" rank="1"/>
  </conditionalFormatting>
  <conditionalFormatting sqref="F4">
    <cfRule type="top10" dxfId="169" priority="58" rank="1"/>
  </conditionalFormatting>
  <conditionalFormatting sqref="E4">
    <cfRule type="top10" dxfId="168" priority="55" rank="1"/>
  </conditionalFormatting>
  <conditionalFormatting sqref="I5">
    <cfRule type="top10" dxfId="167" priority="54" rank="1"/>
  </conditionalFormatting>
  <conditionalFormatting sqref="H5">
    <cfRule type="top10" dxfId="166" priority="50" rank="1"/>
  </conditionalFormatting>
  <conditionalFormatting sqref="J5">
    <cfRule type="top10" dxfId="165" priority="51" rank="1"/>
  </conditionalFormatting>
  <conditionalFormatting sqref="G5">
    <cfRule type="top10" dxfId="164" priority="53" rank="1"/>
  </conditionalFormatting>
  <conditionalFormatting sqref="F5">
    <cfRule type="top10" dxfId="163" priority="52" rank="1"/>
  </conditionalFormatting>
  <conditionalFormatting sqref="E5">
    <cfRule type="top10" dxfId="162" priority="49" rank="1"/>
  </conditionalFormatting>
  <conditionalFormatting sqref="I6">
    <cfRule type="top10" dxfId="161" priority="48" rank="1"/>
  </conditionalFormatting>
  <conditionalFormatting sqref="H6">
    <cfRule type="top10" dxfId="160" priority="44" rank="1"/>
  </conditionalFormatting>
  <conditionalFormatting sqref="J6">
    <cfRule type="top10" dxfId="159" priority="45" rank="1"/>
  </conditionalFormatting>
  <conditionalFormatting sqref="G6">
    <cfRule type="top10" dxfId="158" priority="47" rank="1"/>
  </conditionalFormatting>
  <conditionalFormatting sqref="F6">
    <cfRule type="top10" dxfId="157" priority="46" rank="1"/>
  </conditionalFormatting>
  <conditionalFormatting sqref="E6">
    <cfRule type="top10" dxfId="156" priority="43" rank="1"/>
  </conditionalFormatting>
  <conditionalFormatting sqref="I7">
    <cfRule type="top10" dxfId="155" priority="42" rank="1"/>
  </conditionalFormatting>
  <conditionalFormatting sqref="H7">
    <cfRule type="top10" dxfId="154" priority="38" rank="1"/>
  </conditionalFormatting>
  <conditionalFormatting sqref="J7">
    <cfRule type="top10" dxfId="153" priority="39" rank="1"/>
  </conditionalFormatting>
  <conditionalFormatting sqref="G7">
    <cfRule type="top10" dxfId="152" priority="41" rank="1"/>
  </conditionalFormatting>
  <conditionalFormatting sqref="F7">
    <cfRule type="top10" dxfId="151" priority="40" rank="1"/>
  </conditionalFormatting>
  <conditionalFormatting sqref="E7">
    <cfRule type="top10" dxfId="150" priority="37" rank="1"/>
  </conditionalFormatting>
  <conditionalFormatting sqref="I8">
    <cfRule type="top10" dxfId="149" priority="36" rank="1"/>
  </conditionalFormatting>
  <conditionalFormatting sqref="H8">
    <cfRule type="top10" dxfId="148" priority="32" rank="1"/>
  </conditionalFormatting>
  <conditionalFormatting sqref="J8">
    <cfRule type="top10" dxfId="147" priority="33" rank="1"/>
  </conditionalFormatting>
  <conditionalFormatting sqref="G8">
    <cfRule type="top10" dxfId="146" priority="35" rank="1"/>
  </conditionalFormatting>
  <conditionalFormatting sqref="F8">
    <cfRule type="top10" dxfId="145" priority="34" rank="1"/>
  </conditionalFormatting>
  <conditionalFormatting sqref="E8">
    <cfRule type="top10" dxfId="144" priority="31" rank="1"/>
  </conditionalFormatting>
  <conditionalFormatting sqref="I9">
    <cfRule type="top10" dxfId="143" priority="30" rank="1"/>
  </conditionalFormatting>
  <conditionalFormatting sqref="H9">
    <cfRule type="top10" dxfId="142" priority="26" rank="1"/>
  </conditionalFormatting>
  <conditionalFormatting sqref="J9">
    <cfRule type="top10" dxfId="141" priority="27" rank="1"/>
  </conditionalFormatting>
  <conditionalFormatting sqref="G9">
    <cfRule type="top10" dxfId="140" priority="29" rank="1"/>
  </conditionalFormatting>
  <conditionalFormatting sqref="F9">
    <cfRule type="top10" dxfId="139" priority="28" rank="1"/>
  </conditionalFormatting>
  <conditionalFormatting sqref="E9">
    <cfRule type="top10" dxfId="138" priority="25" rank="1"/>
  </conditionalFormatting>
  <conditionalFormatting sqref="I10">
    <cfRule type="top10" dxfId="137" priority="24" rank="1"/>
  </conditionalFormatting>
  <conditionalFormatting sqref="H10">
    <cfRule type="top10" dxfId="136" priority="20" rank="1"/>
  </conditionalFormatting>
  <conditionalFormatting sqref="J10">
    <cfRule type="top10" dxfId="135" priority="21" rank="1"/>
  </conditionalFormatting>
  <conditionalFormatting sqref="G10">
    <cfRule type="top10" dxfId="134" priority="23" rank="1"/>
  </conditionalFormatting>
  <conditionalFormatting sqref="F10">
    <cfRule type="top10" dxfId="133" priority="22" rank="1"/>
  </conditionalFormatting>
  <conditionalFormatting sqref="E10">
    <cfRule type="top10" dxfId="132" priority="19" rank="1"/>
  </conditionalFormatting>
  <conditionalFormatting sqref="I11">
    <cfRule type="top10" dxfId="131" priority="18" rank="1"/>
  </conditionalFormatting>
  <conditionalFormatting sqref="H11">
    <cfRule type="top10" dxfId="130" priority="14" rank="1"/>
  </conditionalFormatting>
  <conditionalFormatting sqref="J11">
    <cfRule type="top10" dxfId="129" priority="15" rank="1"/>
  </conditionalFormatting>
  <conditionalFormatting sqref="G11">
    <cfRule type="top10" dxfId="128" priority="17" rank="1"/>
  </conditionalFormatting>
  <conditionalFormatting sqref="F11">
    <cfRule type="top10" dxfId="127" priority="16" rank="1"/>
  </conditionalFormatting>
  <conditionalFormatting sqref="E11">
    <cfRule type="top10" dxfId="126" priority="13" rank="1"/>
  </conditionalFormatting>
  <conditionalFormatting sqref="I12">
    <cfRule type="top10" dxfId="125" priority="12" rank="1"/>
  </conditionalFormatting>
  <conditionalFormatting sqref="H12">
    <cfRule type="top10" dxfId="124" priority="8" rank="1"/>
  </conditionalFormatting>
  <conditionalFormatting sqref="J12">
    <cfRule type="top10" dxfId="123" priority="9" rank="1"/>
  </conditionalFormatting>
  <conditionalFormatting sqref="G12">
    <cfRule type="top10" dxfId="122" priority="11" rank="1"/>
  </conditionalFormatting>
  <conditionalFormatting sqref="F12">
    <cfRule type="top10" dxfId="121" priority="10" rank="1"/>
  </conditionalFormatting>
  <conditionalFormatting sqref="E12">
    <cfRule type="top10" dxfId="120" priority="7" rank="1"/>
  </conditionalFormatting>
  <conditionalFormatting sqref="I13">
    <cfRule type="top10" dxfId="119" priority="6" rank="1"/>
  </conditionalFormatting>
  <conditionalFormatting sqref="H13">
    <cfRule type="top10" dxfId="118" priority="2" rank="1"/>
  </conditionalFormatting>
  <conditionalFormatting sqref="J13">
    <cfRule type="top10" dxfId="117" priority="3" rank="1"/>
  </conditionalFormatting>
  <conditionalFormatting sqref="G13">
    <cfRule type="top10" dxfId="116" priority="5" rank="1"/>
  </conditionalFormatting>
  <conditionalFormatting sqref="F13">
    <cfRule type="top10" dxfId="115" priority="4" rank="1"/>
  </conditionalFormatting>
  <conditionalFormatting sqref="E13">
    <cfRule type="top10" dxfId="114" priority="1" rank="1"/>
  </conditionalFormatting>
  <hyperlinks>
    <hyperlink ref="Q1" location="'Texas  2020 Ranking'!A1" display="Back to Ranking" xr:uid="{6240C65D-152F-43B7-BF52-99C40886E5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F72091A-712A-46F2-829B-2453635D2A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EE85728-7AC0-4B67-80B8-553C394FE08C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354E392D-7C86-4AF8-8E71-9526B99F4A31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F8D9F-7D7B-4DFB-AAA0-0BCDA3373A50}">
  <sheetPr codeName="Sheet14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16</v>
      </c>
      <c r="B2" s="17" t="s">
        <v>39</v>
      </c>
      <c r="C2" s="18">
        <v>43883</v>
      </c>
      <c r="D2" s="19" t="s">
        <v>54</v>
      </c>
      <c r="E2" s="20">
        <v>181</v>
      </c>
      <c r="F2" s="20">
        <v>183</v>
      </c>
      <c r="G2" s="20">
        <v>178</v>
      </c>
      <c r="H2" s="20">
        <v>183</v>
      </c>
      <c r="I2" s="20"/>
      <c r="J2" s="20"/>
      <c r="K2" s="28">
        <v>4</v>
      </c>
      <c r="L2" s="28">
        <v>725</v>
      </c>
      <c r="M2" s="29">
        <v>181.25</v>
      </c>
      <c r="N2" s="30">
        <v>4</v>
      </c>
      <c r="O2" s="31">
        <v>185.25</v>
      </c>
    </row>
    <row r="3" spans="1:17" x14ac:dyDescent="0.25">
      <c r="A3" s="16" t="s">
        <v>60</v>
      </c>
      <c r="B3" s="17" t="s">
        <v>39</v>
      </c>
      <c r="C3" s="18">
        <v>43974</v>
      </c>
      <c r="D3" s="19" t="s">
        <v>54</v>
      </c>
      <c r="E3" s="20">
        <v>182</v>
      </c>
      <c r="F3" s="20">
        <v>186</v>
      </c>
      <c r="G3" s="20">
        <v>184</v>
      </c>
      <c r="H3" s="20">
        <v>180</v>
      </c>
      <c r="I3" s="20"/>
      <c r="J3" s="20"/>
      <c r="K3" s="28">
        <v>4</v>
      </c>
      <c r="L3" s="28">
        <v>732</v>
      </c>
      <c r="M3" s="29">
        <v>183</v>
      </c>
      <c r="N3" s="30">
        <v>3</v>
      </c>
      <c r="O3" s="31">
        <v>186</v>
      </c>
    </row>
    <row r="4" spans="1:17" x14ac:dyDescent="0.25">
      <c r="A4" s="16" t="s">
        <v>60</v>
      </c>
      <c r="B4" s="17" t="s">
        <v>39</v>
      </c>
      <c r="C4" s="18">
        <v>43981</v>
      </c>
      <c r="D4" s="19" t="s">
        <v>54</v>
      </c>
      <c r="E4" s="20">
        <v>185</v>
      </c>
      <c r="F4" s="20">
        <v>187</v>
      </c>
      <c r="G4" s="20">
        <v>192.00200000000001</v>
      </c>
      <c r="H4" s="20">
        <v>189</v>
      </c>
      <c r="I4" s="20"/>
      <c r="J4" s="20"/>
      <c r="K4" s="28">
        <v>4</v>
      </c>
      <c r="L4" s="28">
        <v>753.00199999999995</v>
      </c>
      <c r="M4" s="29">
        <v>188.25049999999999</v>
      </c>
      <c r="N4" s="30">
        <v>7</v>
      </c>
      <c r="O4" s="31">
        <v>195.25049999999999</v>
      </c>
    </row>
    <row r="5" spans="1:17" x14ac:dyDescent="0.25">
      <c r="A5" s="16" t="s">
        <v>60</v>
      </c>
      <c r="B5" s="17" t="s">
        <v>39</v>
      </c>
      <c r="C5" s="18">
        <v>43995</v>
      </c>
      <c r="D5" s="19" t="s">
        <v>54</v>
      </c>
      <c r="E5" s="20">
        <v>158.001</v>
      </c>
      <c r="F5" s="20">
        <v>180</v>
      </c>
      <c r="G5" s="20">
        <v>175</v>
      </c>
      <c r="H5" s="20">
        <v>180</v>
      </c>
      <c r="I5" s="20"/>
      <c r="J5" s="20"/>
      <c r="K5" s="28">
        <v>4</v>
      </c>
      <c r="L5" s="28">
        <v>693.00099999999998</v>
      </c>
      <c r="M5" s="29">
        <v>173.25024999999999</v>
      </c>
      <c r="N5" s="30">
        <v>2</v>
      </c>
      <c r="O5" s="31">
        <v>175.25024999999999</v>
      </c>
    </row>
    <row r="6" spans="1:17" x14ac:dyDescent="0.25">
      <c r="A6" s="16" t="s">
        <v>60</v>
      </c>
      <c r="B6" s="17" t="s">
        <v>39</v>
      </c>
      <c r="C6" s="18">
        <v>44009</v>
      </c>
      <c r="D6" s="19" t="s">
        <v>54</v>
      </c>
      <c r="E6" s="20">
        <v>173</v>
      </c>
      <c r="F6" s="20">
        <v>178</v>
      </c>
      <c r="G6" s="20">
        <v>173</v>
      </c>
      <c r="H6" s="20">
        <v>188</v>
      </c>
      <c r="I6" s="20"/>
      <c r="J6" s="20"/>
      <c r="K6" s="28">
        <v>4</v>
      </c>
      <c r="L6" s="28">
        <v>712</v>
      </c>
      <c r="M6" s="29">
        <v>178</v>
      </c>
      <c r="N6" s="30">
        <v>2</v>
      </c>
      <c r="O6" s="31">
        <v>180</v>
      </c>
    </row>
    <row r="9" spans="1:17" x14ac:dyDescent="0.25">
      <c r="K9" s="8">
        <f>SUM(K2:K8)</f>
        <v>20</v>
      </c>
      <c r="L9" s="8">
        <f>SUM(L2:L8)</f>
        <v>3615.0029999999997</v>
      </c>
      <c r="M9" s="7">
        <f>SUM(L9/K9)</f>
        <v>180.75014999999999</v>
      </c>
      <c r="N9" s="8">
        <f>SUM(N2:N8)</f>
        <v>18</v>
      </c>
      <c r="O9" s="14">
        <f>SUM(M9+N9)</f>
        <v>198.75014999999999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16" t="s">
        <v>48</v>
      </c>
      <c r="B15" s="17" t="s">
        <v>39</v>
      </c>
      <c r="C15" s="18">
        <v>44037</v>
      </c>
      <c r="D15" s="19" t="s">
        <v>54</v>
      </c>
      <c r="E15" s="20">
        <v>183</v>
      </c>
      <c r="F15" s="20">
        <v>182</v>
      </c>
      <c r="G15" s="20">
        <v>186.001</v>
      </c>
      <c r="H15" s="20">
        <v>182</v>
      </c>
      <c r="I15" s="20"/>
      <c r="J15" s="20"/>
      <c r="K15" s="28">
        <v>4</v>
      </c>
      <c r="L15" s="28">
        <v>733.00099999999998</v>
      </c>
      <c r="M15" s="29">
        <v>183.25024999999999</v>
      </c>
      <c r="N15" s="30">
        <v>3</v>
      </c>
      <c r="O15" s="31">
        <v>186.25024999999999</v>
      </c>
    </row>
    <row r="16" spans="1:17" x14ac:dyDescent="0.25">
      <c r="A16" s="16" t="s">
        <v>48</v>
      </c>
      <c r="B16" s="17" t="s">
        <v>39</v>
      </c>
      <c r="C16" s="18">
        <v>44065</v>
      </c>
      <c r="D16" s="19" t="s">
        <v>54</v>
      </c>
      <c r="E16" s="20">
        <v>176</v>
      </c>
      <c r="F16" s="20">
        <v>174</v>
      </c>
      <c r="G16" s="20">
        <v>186</v>
      </c>
      <c r="H16" s="20">
        <v>173</v>
      </c>
      <c r="I16" s="20"/>
      <c r="J16" s="20"/>
      <c r="K16" s="28">
        <v>4</v>
      </c>
      <c r="L16" s="28">
        <v>709</v>
      </c>
      <c r="M16" s="29">
        <v>177.25</v>
      </c>
      <c r="N16" s="30">
        <v>4</v>
      </c>
      <c r="O16" s="31">
        <v>181.25</v>
      </c>
    </row>
    <row r="19" spans="11:15" x14ac:dyDescent="0.25">
      <c r="K19" s="8">
        <f>SUM(K15:K18)</f>
        <v>8</v>
      </c>
      <c r="L19" s="8">
        <f>SUM(L15:L18)</f>
        <v>1442.001</v>
      </c>
      <c r="M19" s="7">
        <f>SUM(L19/K19)</f>
        <v>180.250125</v>
      </c>
      <c r="N19" s="8">
        <f>SUM(N15:N18)</f>
        <v>7</v>
      </c>
      <c r="O19" s="14">
        <f>SUM(M19+N19)</f>
        <v>187.250125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_1"/>
    <protectedRange sqref="I3:J3 B3:C3" name="Range1_7"/>
    <protectedRange sqref="D3" name="Range1_1_4"/>
    <protectedRange sqref="E3:H3" name="Range1_3_3"/>
    <protectedRange sqref="I4:J4 B4:C4" name="Range1"/>
    <protectedRange sqref="D4" name="Range1_1"/>
    <protectedRange sqref="E4:H4" name="Range1_3"/>
    <protectedRange sqref="I5:J5 B5:C5" name="Range1_4"/>
    <protectedRange sqref="D5" name="Range1_1_1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16"/>
    <protectedRange algorithmName="SHA-512" hashValue="ON39YdpmFHfN9f47KpiRvqrKx0V9+erV1CNkpWzYhW/Qyc6aT8rEyCrvauWSYGZK2ia3o7vd3akF07acHAFpOA==" saltValue="yVW9XmDwTqEnmpSGai0KYg==" spinCount="100000" sqref="D6" name="Range1_1_17"/>
    <protectedRange algorithmName="SHA-512" hashValue="ON39YdpmFHfN9f47KpiRvqrKx0V9+erV1CNkpWzYhW/Qyc6aT8rEyCrvauWSYGZK2ia3o7vd3akF07acHAFpOA==" saltValue="yVW9XmDwTqEnmpSGai0KYg==" spinCount="100000" sqref="E6:H6" name="Range1_3_8"/>
    <protectedRange algorithmName="SHA-512" hashValue="ON39YdpmFHfN9f47KpiRvqrKx0V9+erV1CNkpWzYhW/Qyc6aT8rEyCrvauWSYGZK2ia3o7vd3akF07acHAFpOA==" saltValue="yVW9XmDwTqEnmpSGai0KYg==" spinCount="100000" sqref="E15:J15 B15:C15" name="Range1_4_3"/>
    <protectedRange algorithmName="SHA-512" hashValue="ON39YdpmFHfN9f47KpiRvqrKx0V9+erV1CNkpWzYhW/Qyc6aT8rEyCrvauWSYGZK2ia3o7vd3akF07acHAFpOA==" saltValue="yVW9XmDwTqEnmpSGai0KYg==" spinCount="100000" sqref="D15" name="Range1_1_2_4"/>
    <protectedRange algorithmName="SHA-512" hashValue="ON39YdpmFHfN9f47KpiRvqrKx0V9+erV1CNkpWzYhW/Qyc6aT8rEyCrvauWSYGZK2ia3o7vd3akF07acHAFpOA==" saltValue="yVW9XmDwTqEnmpSGai0KYg==" spinCount="100000" sqref="E16:J16 B16:C16" name="Range1_8_2"/>
    <protectedRange algorithmName="SHA-512" hashValue="ON39YdpmFHfN9f47KpiRvqrKx0V9+erV1CNkpWzYhW/Qyc6aT8rEyCrvauWSYGZK2ia3o7vd3akF07acHAFpOA==" saltValue="yVW9XmDwTqEnmpSGai0KYg==" spinCount="100000" sqref="D16" name="Range1_1_6_1"/>
  </protectedRanges>
  <conditionalFormatting sqref="F2">
    <cfRule type="top10" dxfId="113" priority="71" rank="1"/>
  </conditionalFormatting>
  <conditionalFormatting sqref="G2">
    <cfRule type="top10" dxfId="112" priority="70" rank="1"/>
  </conditionalFormatting>
  <conditionalFormatting sqref="H2">
    <cfRule type="top10" dxfId="111" priority="69" rank="1"/>
  </conditionalFormatting>
  <conditionalFormatting sqref="I2">
    <cfRule type="top10" dxfId="110" priority="67" rank="1"/>
  </conditionalFormatting>
  <conditionalFormatting sqref="J2">
    <cfRule type="top10" dxfId="109" priority="68" rank="1"/>
  </conditionalFormatting>
  <conditionalFormatting sqref="E2">
    <cfRule type="top10" dxfId="108" priority="72" rank="1"/>
  </conditionalFormatting>
  <conditionalFormatting sqref="F3">
    <cfRule type="top10" dxfId="107" priority="65" rank="1"/>
  </conditionalFormatting>
  <conditionalFormatting sqref="G3">
    <cfRule type="top10" dxfId="106" priority="64" rank="1"/>
  </conditionalFormatting>
  <conditionalFormatting sqref="H3">
    <cfRule type="top10" dxfId="105" priority="63" rank="1"/>
  </conditionalFormatting>
  <conditionalFormatting sqref="I3">
    <cfRule type="top10" dxfId="104" priority="61" rank="1"/>
  </conditionalFormatting>
  <conditionalFormatting sqref="J3">
    <cfRule type="top10" dxfId="103" priority="62" rank="1"/>
  </conditionalFormatting>
  <conditionalFormatting sqref="E3">
    <cfRule type="top10" dxfId="102" priority="66" rank="1"/>
  </conditionalFormatting>
  <conditionalFormatting sqref="F4">
    <cfRule type="top10" dxfId="101" priority="59" rank="1"/>
  </conditionalFormatting>
  <conditionalFormatting sqref="G4">
    <cfRule type="top10" dxfId="100" priority="58" rank="1"/>
  </conditionalFormatting>
  <conditionalFormatting sqref="H4">
    <cfRule type="top10" dxfId="99" priority="57" rank="1"/>
  </conditionalFormatting>
  <conditionalFormatting sqref="I4">
    <cfRule type="top10" dxfId="98" priority="55" rank="1"/>
  </conditionalFormatting>
  <conditionalFormatting sqref="J4">
    <cfRule type="top10" dxfId="97" priority="56" rank="1"/>
  </conditionalFormatting>
  <conditionalFormatting sqref="E4">
    <cfRule type="top10" dxfId="96" priority="60" rank="1"/>
  </conditionalFormatting>
  <conditionalFormatting sqref="F5">
    <cfRule type="top10" dxfId="95" priority="53" rank="1"/>
  </conditionalFormatting>
  <conditionalFormatting sqref="G5">
    <cfRule type="top10" dxfId="94" priority="52" rank="1"/>
  </conditionalFormatting>
  <conditionalFormatting sqref="H5">
    <cfRule type="top10" dxfId="93" priority="51" rank="1"/>
  </conditionalFormatting>
  <conditionalFormatting sqref="I5">
    <cfRule type="top10" dxfId="92" priority="49" rank="1"/>
  </conditionalFormatting>
  <conditionalFormatting sqref="J5">
    <cfRule type="top10" dxfId="91" priority="50" rank="1"/>
  </conditionalFormatting>
  <conditionalFormatting sqref="E5">
    <cfRule type="top10" dxfId="90" priority="54" rank="1"/>
  </conditionalFormatting>
  <conditionalFormatting sqref="F6">
    <cfRule type="top10" dxfId="89" priority="47" rank="1"/>
  </conditionalFormatting>
  <conditionalFormatting sqref="G6">
    <cfRule type="top10" dxfId="88" priority="46" rank="1"/>
  </conditionalFormatting>
  <conditionalFormatting sqref="H6">
    <cfRule type="top10" dxfId="87" priority="45" rank="1"/>
  </conditionalFormatting>
  <conditionalFormatting sqref="I6">
    <cfRule type="top10" dxfId="86" priority="43" rank="1"/>
  </conditionalFormatting>
  <conditionalFormatting sqref="J6">
    <cfRule type="top10" dxfId="85" priority="44" rank="1"/>
  </conditionalFormatting>
  <conditionalFormatting sqref="E6">
    <cfRule type="top10" dxfId="84" priority="48" rank="1"/>
  </conditionalFormatting>
  <conditionalFormatting sqref="E15">
    <cfRule type="top10" dxfId="83" priority="12" rank="1"/>
  </conditionalFormatting>
  <conditionalFormatting sqref="F15">
    <cfRule type="top10" dxfId="82" priority="11" rank="1"/>
  </conditionalFormatting>
  <conditionalFormatting sqref="G15">
    <cfRule type="top10" dxfId="81" priority="10" rank="1"/>
  </conditionalFormatting>
  <conditionalFormatting sqref="H15">
    <cfRule type="top10" dxfId="80" priority="9" rank="1"/>
  </conditionalFormatting>
  <conditionalFormatting sqref="I15">
    <cfRule type="top10" dxfId="79" priority="8" rank="1"/>
  </conditionalFormatting>
  <conditionalFormatting sqref="J15">
    <cfRule type="top10" dxfId="78" priority="7" rank="1"/>
  </conditionalFormatting>
  <conditionalFormatting sqref="E16">
    <cfRule type="top10" dxfId="77" priority="6" rank="1"/>
  </conditionalFormatting>
  <conditionalFormatting sqref="F16">
    <cfRule type="top10" dxfId="76" priority="5" rank="1"/>
  </conditionalFormatting>
  <conditionalFormatting sqref="G16">
    <cfRule type="top10" dxfId="75" priority="4" rank="1"/>
  </conditionalFormatting>
  <conditionalFormatting sqref="H16">
    <cfRule type="top10" dxfId="74" priority="3" rank="1"/>
  </conditionalFormatting>
  <conditionalFormatting sqref="I16">
    <cfRule type="top10" dxfId="73" priority="2" rank="1"/>
  </conditionalFormatting>
  <conditionalFormatting sqref="J16">
    <cfRule type="top10" dxfId="72" priority="1" rank="1"/>
  </conditionalFormatting>
  <hyperlinks>
    <hyperlink ref="Q1" location="'Texas  2020 Ranking'!A1" display="Back to Ranking" xr:uid="{85598401-D59E-4CE1-BAFB-3843289EC7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25A8ECF-B0A9-43B9-8ABD-1C61398FF019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F144A64F-F5E0-463C-B94F-DE18629B2742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6F13A680-7B49-485D-8E59-54FF81F9A4EE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F90E3-D409-447B-A0CB-5C6A475DD47A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61</v>
      </c>
      <c r="C2" s="18">
        <v>43883</v>
      </c>
      <c r="D2" s="44" t="s">
        <v>28</v>
      </c>
      <c r="E2" s="20">
        <v>192</v>
      </c>
      <c r="F2" s="20">
        <v>195.001</v>
      </c>
      <c r="G2" s="20">
        <v>194</v>
      </c>
      <c r="H2" s="20">
        <v>185</v>
      </c>
      <c r="I2" s="20"/>
      <c r="J2" s="20"/>
      <c r="K2" s="28">
        <v>4</v>
      </c>
      <c r="L2" s="28">
        <v>766.00099999999998</v>
      </c>
      <c r="M2" s="29">
        <v>191.50024999999999</v>
      </c>
      <c r="N2" s="30">
        <v>6</v>
      </c>
      <c r="O2" s="31">
        <v>197.50024999999999</v>
      </c>
    </row>
    <row r="3" spans="1:17" x14ac:dyDescent="0.25">
      <c r="A3" s="16" t="s">
        <v>60</v>
      </c>
      <c r="B3" s="17" t="s">
        <v>61</v>
      </c>
      <c r="C3" s="18">
        <v>43988</v>
      </c>
      <c r="D3" s="19" t="s">
        <v>28</v>
      </c>
      <c r="E3" s="20">
        <v>184</v>
      </c>
      <c r="F3" s="20">
        <v>186</v>
      </c>
      <c r="G3" s="20">
        <v>175</v>
      </c>
      <c r="H3" s="20">
        <v>191</v>
      </c>
      <c r="I3" s="20"/>
      <c r="J3" s="20"/>
      <c r="K3" s="28">
        <v>4</v>
      </c>
      <c r="L3" s="28">
        <v>736</v>
      </c>
      <c r="M3" s="29">
        <v>184</v>
      </c>
      <c r="N3" s="30">
        <v>3</v>
      </c>
      <c r="O3" s="31">
        <v>187</v>
      </c>
    </row>
    <row r="6" spans="1:17" x14ac:dyDescent="0.25">
      <c r="K6" s="8">
        <f>SUM(K2:K5)</f>
        <v>8</v>
      </c>
      <c r="L6" s="8">
        <f>SUM(L2:L5)</f>
        <v>1502.001</v>
      </c>
      <c r="M6" s="7">
        <f>SUM(L6/K6)</f>
        <v>187.750125</v>
      </c>
      <c r="N6" s="8">
        <f>SUM(N2:N5)</f>
        <v>9</v>
      </c>
      <c r="O6" s="14">
        <f>SUM(M6+N6)</f>
        <v>196.750125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H2">
    <cfRule type="top10" dxfId="1685" priority="9" rank="1"/>
  </conditionalFormatting>
  <conditionalFormatting sqref="E2">
    <cfRule type="top10" dxfId="1684" priority="12" rank="1"/>
  </conditionalFormatting>
  <conditionalFormatting sqref="F2">
    <cfRule type="top10" dxfId="1683" priority="7" rank="1"/>
  </conditionalFormatting>
  <conditionalFormatting sqref="G2">
    <cfRule type="top10" dxfId="1682" priority="8" rank="1"/>
  </conditionalFormatting>
  <conditionalFormatting sqref="I2">
    <cfRule type="top10" dxfId="1681" priority="10" rank="1"/>
  </conditionalFormatting>
  <conditionalFormatting sqref="J2">
    <cfRule type="top10" dxfId="1680" priority="11" rank="1"/>
  </conditionalFormatting>
  <conditionalFormatting sqref="F3">
    <cfRule type="top10" dxfId="1679" priority="5" rank="1"/>
  </conditionalFormatting>
  <conditionalFormatting sqref="G3">
    <cfRule type="top10" dxfId="1678" priority="4" rank="1"/>
  </conditionalFormatting>
  <conditionalFormatting sqref="H3">
    <cfRule type="top10" dxfId="1677" priority="3" rank="1"/>
  </conditionalFormatting>
  <conditionalFormatting sqref="I3">
    <cfRule type="top10" dxfId="1676" priority="1" rank="1"/>
  </conditionalFormatting>
  <conditionalFormatting sqref="J3">
    <cfRule type="top10" dxfId="1675" priority="2" rank="1"/>
  </conditionalFormatting>
  <conditionalFormatting sqref="E3">
    <cfRule type="top10" dxfId="1674" priority="6" rank="1"/>
  </conditionalFormatting>
  <hyperlinks>
    <hyperlink ref="Q1" location="'Texas  2020 Ranking'!A1" display="Back to Ranking" xr:uid="{551A9ED2-DC77-4D05-8605-B6835736FC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733A75-31AF-409D-BCE8-4B7EF6660C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A836451-CDDC-443F-947B-A3329A2A427E}">
          <x14:formula1>
            <xm:f>'C:\Users\abra2\AppData\Local\Packages\Microsoft.MicrosoftEdge_8wekyb3d8bbwe\TempState\Downloads\[ABRA Edinburg Tx  2-22-2020 (1).xlsm]DATA'!#REF!</xm:f>
          </x14:formula1>
          <xm:sqref>B2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sheetPr codeName="Sheet22"/>
  <dimension ref="A1:Q8"/>
  <sheetViews>
    <sheetView workbookViewId="0">
      <selection activeCell="Q1" sqref="Q1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3"/>
    <col min="15" max="15" width="9.140625" style="13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16</v>
      </c>
      <c r="B2" s="17" t="s">
        <v>29</v>
      </c>
      <c r="C2" s="18">
        <v>43855</v>
      </c>
      <c r="D2" s="19" t="s">
        <v>28</v>
      </c>
      <c r="E2" s="20">
        <v>188</v>
      </c>
      <c r="F2" s="20">
        <v>191</v>
      </c>
      <c r="G2" s="20">
        <v>186</v>
      </c>
      <c r="H2" s="20">
        <v>195</v>
      </c>
      <c r="I2" s="20"/>
      <c r="J2" s="20"/>
      <c r="K2" s="21">
        <v>4</v>
      </c>
      <c r="L2" s="21">
        <v>760</v>
      </c>
      <c r="M2" s="22">
        <v>190</v>
      </c>
      <c r="N2" s="23">
        <v>8</v>
      </c>
      <c r="O2" s="24">
        <v>198</v>
      </c>
    </row>
    <row r="3" spans="1:17" x14ac:dyDescent="0.25">
      <c r="A3" s="16" t="s">
        <v>60</v>
      </c>
      <c r="B3" s="17" t="s">
        <v>29</v>
      </c>
      <c r="C3" s="18">
        <v>43883</v>
      </c>
      <c r="D3" s="18" t="str">
        <f t="shared" ref="D3" si="0">$D$2</f>
        <v>Edinburg, TX</v>
      </c>
      <c r="E3" s="20">
        <v>194.001</v>
      </c>
      <c r="F3" s="20">
        <v>191</v>
      </c>
      <c r="G3" s="20">
        <v>187</v>
      </c>
      <c r="H3" s="20">
        <v>188</v>
      </c>
      <c r="I3" s="20"/>
      <c r="J3" s="20"/>
      <c r="K3" s="28">
        <v>4</v>
      </c>
      <c r="L3" s="28">
        <v>760.00099999999998</v>
      </c>
      <c r="M3" s="29">
        <v>190.00024999999999</v>
      </c>
      <c r="N3" s="30">
        <v>4</v>
      </c>
      <c r="O3" s="31">
        <v>194.00024999999999</v>
      </c>
    </row>
    <row r="4" spans="1:17" x14ac:dyDescent="0.25">
      <c r="A4" s="16" t="s">
        <v>60</v>
      </c>
      <c r="B4" s="17" t="s">
        <v>29</v>
      </c>
      <c r="C4" s="18">
        <v>43988</v>
      </c>
      <c r="D4" s="19" t="s">
        <v>28</v>
      </c>
      <c r="E4" s="20">
        <v>188</v>
      </c>
      <c r="F4" s="20">
        <v>162</v>
      </c>
      <c r="G4" s="20">
        <v>188</v>
      </c>
      <c r="H4" s="20">
        <v>184</v>
      </c>
      <c r="I4" s="20"/>
      <c r="J4" s="20"/>
      <c r="K4" s="28">
        <v>4</v>
      </c>
      <c r="L4" s="28">
        <v>722</v>
      </c>
      <c r="M4" s="29">
        <v>180.5</v>
      </c>
      <c r="N4" s="30">
        <v>2</v>
      </c>
      <c r="O4" s="31">
        <v>182.5</v>
      </c>
    </row>
    <row r="5" spans="1:17" x14ac:dyDescent="0.25">
      <c r="A5" s="33" t="s">
        <v>60</v>
      </c>
      <c r="B5" s="34" t="s">
        <v>29</v>
      </c>
      <c r="C5" s="35">
        <v>44030</v>
      </c>
      <c r="D5" s="36" t="s">
        <v>28</v>
      </c>
      <c r="E5" s="37">
        <v>191</v>
      </c>
      <c r="F5" s="37">
        <v>185</v>
      </c>
      <c r="G5" s="37">
        <v>187</v>
      </c>
      <c r="H5" s="37">
        <v>179</v>
      </c>
      <c r="I5" s="37"/>
      <c r="J5" s="37"/>
      <c r="K5" s="38">
        <v>4</v>
      </c>
      <c r="L5" s="38">
        <v>742</v>
      </c>
      <c r="M5" s="39">
        <v>185.5</v>
      </c>
      <c r="N5" s="40">
        <v>6</v>
      </c>
      <c r="O5" s="41">
        <v>191.5</v>
      </c>
    </row>
    <row r="8" spans="1:17" x14ac:dyDescent="0.25">
      <c r="K8" s="8">
        <f>SUM(K2:K7)</f>
        <v>16</v>
      </c>
      <c r="L8" s="8">
        <f>SUM(L2:L7)</f>
        <v>2984.0010000000002</v>
      </c>
      <c r="M8" s="14">
        <f>SUM(L8/K8)</f>
        <v>186.50006250000001</v>
      </c>
      <c r="N8" s="8">
        <f>SUM(N2:N7)</f>
        <v>20</v>
      </c>
      <c r="O8" s="14">
        <f>SUM(M8+N8)</f>
        <v>206.50006250000001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3"/>
  </protectedRanges>
  <conditionalFormatting sqref="F2">
    <cfRule type="top10" dxfId="71" priority="23" rank="1"/>
  </conditionalFormatting>
  <conditionalFormatting sqref="G2">
    <cfRule type="top10" dxfId="70" priority="22" rank="1"/>
  </conditionalFormatting>
  <conditionalFormatting sqref="H2">
    <cfRule type="top10" dxfId="69" priority="21" rank="1"/>
  </conditionalFormatting>
  <conditionalFormatting sqref="I2">
    <cfRule type="top10" dxfId="68" priority="19" rank="1"/>
  </conditionalFormatting>
  <conditionalFormatting sqref="J2">
    <cfRule type="top10" dxfId="67" priority="20" rank="1"/>
  </conditionalFormatting>
  <conditionalFormatting sqref="E2">
    <cfRule type="top10" dxfId="66" priority="24" rank="1"/>
  </conditionalFormatting>
  <conditionalFormatting sqref="F3">
    <cfRule type="top10" dxfId="65" priority="13" rank="1"/>
  </conditionalFormatting>
  <conditionalFormatting sqref="G3">
    <cfRule type="top10" dxfId="64" priority="14" rank="1"/>
  </conditionalFormatting>
  <conditionalFormatting sqref="H3">
    <cfRule type="top10" dxfId="63" priority="15" rank="1"/>
  </conditionalFormatting>
  <conditionalFormatting sqref="I3">
    <cfRule type="top10" dxfId="62" priority="16" rank="1"/>
  </conditionalFormatting>
  <conditionalFormatting sqref="J3">
    <cfRule type="top10" dxfId="61" priority="17" rank="1"/>
  </conditionalFormatting>
  <conditionalFormatting sqref="E3">
    <cfRule type="top10" dxfId="60" priority="18" rank="1"/>
  </conditionalFormatting>
  <conditionalFormatting sqref="F4">
    <cfRule type="top10" dxfId="59" priority="11" rank="1"/>
  </conditionalFormatting>
  <conditionalFormatting sqref="G4">
    <cfRule type="top10" dxfId="58" priority="10" rank="1"/>
  </conditionalFormatting>
  <conditionalFormatting sqref="H4">
    <cfRule type="top10" dxfId="57" priority="9" rank="1"/>
  </conditionalFormatting>
  <conditionalFormatting sqref="I4">
    <cfRule type="top10" dxfId="56" priority="7" rank="1"/>
  </conditionalFormatting>
  <conditionalFormatting sqref="J4">
    <cfRule type="top10" dxfId="55" priority="8" rank="1"/>
  </conditionalFormatting>
  <conditionalFormatting sqref="E4">
    <cfRule type="top10" dxfId="54" priority="12" rank="1"/>
  </conditionalFormatting>
  <conditionalFormatting sqref="F5">
    <cfRule type="top10" dxfId="53" priority="5" rank="1"/>
  </conditionalFormatting>
  <conditionalFormatting sqref="G5">
    <cfRule type="top10" dxfId="52" priority="4" rank="1"/>
  </conditionalFormatting>
  <conditionalFormatting sqref="H5">
    <cfRule type="top10" dxfId="51" priority="3" rank="1"/>
  </conditionalFormatting>
  <conditionalFormatting sqref="I5">
    <cfRule type="top10" dxfId="50" priority="1" rank="1"/>
  </conditionalFormatting>
  <conditionalFormatting sqref="J5">
    <cfRule type="top10" dxfId="49" priority="2" rank="1"/>
  </conditionalFormatting>
  <conditionalFormatting sqref="E5">
    <cfRule type="top10" dxfId="48" priority="6" rank="1"/>
  </conditionalFormatting>
  <hyperlinks>
    <hyperlink ref="Q1" location="'Texas  2020 Ranking'!A1" display="Back to Ranking" xr:uid="{D5C4C9CA-2927-4B07-A658-403DDC040B0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09F2604-0CF0-435C-894F-881D8B98C15D}">
          <x14:formula1>
            <xm:f>'C:\Users\abra2\Desktop\ABRA 2020\Texas\[ABRA TX Scoring Program TEST1 1-20-20-LISA (1).xlsm]DATA SHEET'!#REF!</xm:f>
          </x14:formula1>
          <xm:sqref>B2 D2</xm:sqref>
        </x14:dataValidation>
        <x14:dataValidation type="list" allowBlank="1" showInputMessage="1" showErrorMessage="1" xr:uid="{DC82217A-D493-41F2-A494-37838E0C8562}">
          <x14:formula1>
            <xm:f>'C:\Users\abra2\AppData\Local\Packages\Microsoft.MicrosoftEdge_8wekyb3d8bbwe\TempState\Downloads\[ABRA Edinburg Tx  2-22-2020 (1).xlsm]DATA'!#REF!</xm:f>
          </x14:formula1>
          <xm:sqref>B3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2B91-83AC-4C7E-AE8E-0DD4C10DB94D}"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48</v>
      </c>
      <c r="B2" s="17" t="s">
        <v>67</v>
      </c>
      <c r="C2" s="18">
        <f t="shared" ref="C2" si="0">$D$2</f>
        <v>176</v>
      </c>
      <c r="D2" s="19">
        <f t="shared" ref="D2" si="1">$E$2</f>
        <v>176</v>
      </c>
      <c r="E2" s="20">
        <v>176</v>
      </c>
      <c r="F2" s="20">
        <v>178</v>
      </c>
      <c r="G2" s="20">
        <v>181</v>
      </c>
      <c r="H2" s="20">
        <v>180</v>
      </c>
      <c r="I2" s="20"/>
      <c r="J2" s="20"/>
      <c r="K2" s="28">
        <v>4</v>
      </c>
      <c r="L2" s="28">
        <v>715</v>
      </c>
      <c r="M2" s="29">
        <v>178.75</v>
      </c>
      <c r="N2" s="30">
        <v>5</v>
      </c>
      <c r="O2" s="31">
        <v>183.75</v>
      </c>
    </row>
    <row r="5" spans="1:17" x14ac:dyDescent="0.25">
      <c r="K5" s="8">
        <f>SUM(K2:K4)</f>
        <v>4</v>
      </c>
      <c r="L5" s="8">
        <f>SUM(L2:L4)</f>
        <v>715</v>
      </c>
      <c r="M5" s="7">
        <f>SUM(L5/K5)</f>
        <v>178.75</v>
      </c>
      <c r="N5" s="8">
        <f>SUM(N2:N4)</f>
        <v>5</v>
      </c>
      <c r="O5" s="14">
        <f>SUM(M5+N5)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_3"/>
    <protectedRange algorithmName="SHA-512" hashValue="ON39YdpmFHfN9f47KpiRvqrKx0V9+erV1CNkpWzYhW/Qyc6aT8rEyCrvauWSYGZK2ia3o7vd3akF07acHAFpOA==" saltValue="yVW9XmDwTqEnmpSGai0KYg==" spinCount="100000" sqref="D2" name="Range1_1_2_2"/>
  </protectedRanges>
  <conditionalFormatting sqref="E2">
    <cfRule type="top10" dxfId="47" priority="1" rank="1"/>
  </conditionalFormatting>
  <conditionalFormatting sqref="F2">
    <cfRule type="top10" dxfId="46" priority="2" rank="1"/>
  </conditionalFormatting>
  <conditionalFormatting sqref="G2">
    <cfRule type="top10" dxfId="45" priority="3" rank="1"/>
  </conditionalFormatting>
  <conditionalFormatting sqref="H2">
    <cfRule type="top10" dxfId="44" priority="4" rank="1"/>
  </conditionalFormatting>
  <conditionalFormatting sqref="I2">
    <cfRule type="top10" dxfId="43" priority="5" rank="1"/>
  </conditionalFormatting>
  <conditionalFormatting sqref="J2">
    <cfRule type="top10" dxfId="42" priority="6" rank="1"/>
  </conditionalFormatting>
  <hyperlinks>
    <hyperlink ref="Q1" location="'Texas  2020 Ranking'!A1" display="Back to Ranking" xr:uid="{0C73C0BD-9D24-47CC-A401-2578DE942B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FEBDB94-42AA-404B-AA9A-A23D32601D9E}">
          <x14:formula1>
            <xm:f>'C:\Users\abra2\AppData\Local\Packages\Microsoft.MicrosoftEdge_8wekyb3d8bbwe\TempState\Downloads\[ABRA Edinburg Tx  2-22-2020 (1).xlsm]DATA'!#REF!</xm:f>
          </x14:formula1>
          <xm:sqref>B2</xm:sqref>
        </x14:dataValidation>
        <x14:dataValidation type="list" allowBlank="1" showInputMessage="1" showErrorMessage="1" xr:uid="{EB3F69CA-F12B-40C3-ABD7-05EEA473AEB7}">
          <x14:formula1>
            <xm:f>'C:\Users\abra2\AppData\Local\Packages\Microsoft.MicrosoftEdge_8wekyb3d8bbwe\TempState\Downloads\[ABRA Edinburg Tx  2-22-2020 (1).xlsm]DATA'!#REF!</xm:f>
          </x14:formula1>
          <xm:sqref>D2</xm:sqref>
        </x14:dataValidation>
        <x14:dataValidation type="list" allowBlank="1" showInputMessage="1" showErrorMessage="1" xr:uid="{BACBAF73-E4C2-40A2-A6EA-5AC8A9B84B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939F-9F4A-4A87-ADE7-856696D9F751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48</v>
      </c>
      <c r="B2" s="17" t="s">
        <v>78</v>
      </c>
      <c r="C2" s="18">
        <v>43907</v>
      </c>
      <c r="D2" s="19" t="s">
        <v>75</v>
      </c>
      <c r="E2" s="20">
        <v>192</v>
      </c>
      <c r="F2" s="20">
        <v>194</v>
      </c>
      <c r="G2" s="20">
        <v>193</v>
      </c>
      <c r="H2" s="20">
        <v>193</v>
      </c>
      <c r="I2" s="20"/>
      <c r="J2" s="20"/>
      <c r="K2" s="28">
        <v>4</v>
      </c>
      <c r="L2" s="28">
        <v>772</v>
      </c>
      <c r="M2" s="29">
        <v>193</v>
      </c>
      <c r="N2" s="30">
        <v>9</v>
      </c>
      <c r="O2" s="31">
        <v>202</v>
      </c>
    </row>
    <row r="3" spans="1:17" x14ac:dyDescent="0.25">
      <c r="A3" s="16" t="s">
        <v>48</v>
      </c>
      <c r="B3" s="17" t="s">
        <v>78</v>
      </c>
      <c r="C3" s="18">
        <v>43975</v>
      </c>
      <c r="D3" s="19" t="s">
        <v>75</v>
      </c>
      <c r="E3" s="20">
        <v>189</v>
      </c>
      <c r="F3" s="20">
        <v>193</v>
      </c>
      <c r="G3" s="20">
        <v>189</v>
      </c>
      <c r="H3" s="20">
        <v>189</v>
      </c>
      <c r="I3" s="20"/>
      <c r="J3" s="20"/>
      <c r="K3" s="28">
        <v>4</v>
      </c>
      <c r="L3" s="28">
        <v>760</v>
      </c>
      <c r="M3" s="29">
        <v>190</v>
      </c>
      <c r="N3" s="30">
        <v>2</v>
      </c>
      <c r="O3" s="31">
        <v>192</v>
      </c>
    </row>
    <row r="4" spans="1:17" x14ac:dyDescent="0.25">
      <c r="A4" s="16" t="s">
        <v>48</v>
      </c>
      <c r="B4" s="17" t="s">
        <v>78</v>
      </c>
      <c r="C4" s="18">
        <v>44009</v>
      </c>
      <c r="D4" s="19" t="s">
        <v>75</v>
      </c>
      <c r="E4" s="20">
        <v>194</v>
      </c>
      <c r="F4" s="20">
        <v>190</v>
      </c>
      <c r="G4" s="20">
        <v>196</v>
      </c>
      <c r="H4" s="20">
        <v>188</v>
      </c>
      <c r="I4" s="20"/>
      <c r="J4" s="20"/>
      <c r="K4" s="28">
        <v>4</v>
      </c>
      <c r="L4" s="28">
        <v>768</v>
      </c>
      <c r="M4" s="29">
        <v>192</v>
      </c>
      <c r="N4" s="30">
        <v>9</v>
      </c>
      <c r="O4" s="31">
        <v>201</v>
      </c>
    </row>
    <row r="5" spans="1:17" x14ac:dyDescent="0.25">
      <c r="A5" s="16" t="s">
        <v>48</v>
      </c>
      <c r="B5" s="17" t="s">
        <v>78</v>
      </c>
      <c r="C5" s="18">
        <v>44093</v>
      </c>
      <c r="D5" s="19" t="s">
        <v>75</v>
      </c>
      <c r="E5" s="20">
        <v>190</v>
      </c>
      <c r="F5" s="20">
        <v>193</v>
      </c>
      <c r="G5" s="20">
        <v>187</v>
      </c>
      <c r="H5" s="20">
        <v>189</v>
      </c>
      <c r="I5" s="20"/>
      <c r="J5" s="20"/>
      <c r="K5" s="28">
        <v>4</v>
      </c>
      <c r="L5" s="28">
        <v>759</v>
      </c>
      <c r="M5" s="29">
        <v>189.75</v>
      </c>
      <c r="N5" s="30">
        <v>3</v>
      </c>
      <c r="O5" s="31">
        <v>192.75</v>
      </c>
    </row>
    <row r="8" spans="1:17" x14ac:dyDescent="0.25">
      <c r="K8" s="8">
        <f>SUM(K2:K7)</f>
        <v>16</v>
      </c>
      <c r="L8" s="8">
        <f>SUM(L2:L7)</f>
        <v>3059</v>
      </c>
      <c r="M8" s="7">
        <f>SUM(L8/K8)</f>
        <v>191.1875</v>
      </c>
      <c r="N8" s="8">
        <f>SUM(N2:N7)</f>
        <v>23</v>
      </c>
      <c r="O8" s="14">
        <f>SUM(M8+N8)</f>
        <v>214.1875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7"/>
    <protectedRange algorithmName="SHA-512" hashValue="ON39YdpmFHfN9f47KpiRvqrKx0V9+erV1CNkpWzYhW/Qyc6aT8rEyCrvauWSYGZK2ia3o7vd3akF07acHAFpOA==" saltValue="yVW9XmDwTqEnmpSGai0KYg==" spinCount="100000" sqref="D3" name="Range1_1_2_5"/>
    <protectedRange algorithmName="SHA-512" hashValue="ON39YdpmFHfN9f47KpiRvqrKx0V9+erV1CNkpWzYhW/Qyc6aT8rEyCrvauWSYGZK2ia3o7vd3akF07acHAFpOA==" saltValue="yVW9XmDwTqEnmpSGai0KYg==" spinCount="100000" sqref="E4:J4 B4:C4" name="Range1_8_4"/>
    <protectedRange algorithmName="SHA-512" hashValue="ON39YdpmFHfN9f47KpiRvqrKx0V9+erV1CNkpWzYhW/Qyc6aT8rEyCrvauWSYGZK2ia3o7vd3akF07acHAFpOA==" saltValue="yVW9XmDwTqEnmpSGai0KYg==" spinCount="100000" sqref="D4" name="Range1_1_6_3"/>
    <protectedRange algorithmName="SHA-512" hashValue="ON39YdpmFHfN9f47KpiRvqrKx0V9+erV1CNkpWzYhW/Qyc6aT8rEyCrvauWSYGZK2ia3o7vd3akF07acHAFpOA==" saltValue="yVW9XmDwTqEnmpSGai0KYg==" spinCount="100000" sqref="E5:J5 B5:C5" name="Range1_4_7_1"/>
    <protectedRange algorithmName="SHA-512" hashValue="ON39YdpmFHfN9f47KpiRvqrKx0V9+erV1CNkpWzYhW/Qyc6aT8rEyCrvauWSYGZK2ia3o7vd3akF07acHAFpOA==" saltValue="yVW9XmDwTqEnmpSGai0KYg==" spinCount="100000" sqref="D5" name="Range1_1_2_2"/>
  </protectedRanges>
  <conditionalFormatting sqref="E2">
    <cfRule type="top10" dxfId="41" priority="24" rank="1"/>
  </conditionalFormatting>
  <conditionalFormatting sqref="F2">
    <cfRule type="top10" dxfId="40" priority="23" rank="1"/>
  </conditionalFormatting>
  <conditionalFormatting sqref="G2">
    <cfRule type="top10" dxfId="39" priority="22" rank="1"/>
  </conditionalFormatting>
  <conditionalFormatting sqref="H2">
    <cfRule type="top10" dxfId="38" priority="21" rank="1"/>
  </conditionalFormatting>
  <conditionalFormatting sqref="I2">
    <cfRule type="top10" dxfId="37" priority="20" rank="1"/>
  </conditionalFormatting>
  <conditionalFormatting sqref="J2">
    <cfRule type="top10" dxfId="36" priority="19" rank="1"/>
  </conditionalFormatting>
  <conditionalFormatting sqref="E3">
    <cfRule type="top10" dxfId="35" priority="18" rank="1"/>
  </conditionalFormatting>
  <conditionalFormatting sqref="F3">
    <cfRule type="top10" dxfId="34" priority="17" rank="1"/>
  </conditionalFormatting>
  <conditionalFormatting sqref="G3">
    <cfRule type="top10" dxfId="33" priority="16" rank="1"/>
  </conditionalFormatting>
  <conditionalFormatting sqref="H3">
    <cfRule type="top10" dxfId="32" priority="15" rank="1"/>
  </conditionalFormatting>
  <conditionalFormatting sqref="I3">
    <cfRule type="top10" dxfId="31" priority="14" rank="1"/>
  </conditionalFormatting>
  <conditionalFormatting sqref="J3">
    <cfRule type="top10" dxfId="30" priority="13" rank="1"/>
  </conditionalFormatting>
  <conditionalFormatting sqref="E4">
    <cfRule type="top10" dxfId="29" priority="12" rank="1"/>
  </conditionalFormatting>
  <conditionalFormatting sqref="F4">
    <cfRule type="top10" dxfId="28" priority="11" rank="1"/>
  </conditionalFormatting>
  <conditionalFormatting sqref="G4">
    <cfRule type="top10" dxfId="27" priority="10" rank="1"/>
  </conditionalFormatting>
  <conditionalFormatting sqref="H4">
    <cfRule type="top10" dxfId="26" priority="9" rank="1"/>
  </conditionalFormatting>
  <conditionalFormatting sqref="I4">
    <cfRule type="top10" dxfId="25" priority="8" rank="1"/>
  </conditionalFormatting>
  <conditionalFormatting sqref="J4">
    <cfRule type="top10" dxfId="24" priority="7" rank="1"/>
  </conditionalFormatting>
  <conditionalFormatting sqref="E5">
    <cfRule type="top10" dxfId="23" priority="6" rank="1"/>
  </conditionalFormatting>
  <conditionalFormatting sqref="F5">
    <cfRule type="top10" dxfId="22" priority="5" rank="1"/>
  </conditionalFormatting>
  <conditionalFormatting sqref="G5">
    <cfRule type="top10" dxfId="21" priority="4" rank="1"/>
  </conditionalFormatting>
  <conditionalFormatting sqref="H5">
    <cfRule type="top10" dxfId="20" priority="3" rank="1"/>
  </conditionalFormatting>
  <conditionalFormatting sqref="I5">
    <cfRule type="top10" dxfId="19" priority="2" rank="1"/>
  </conditionalFormatting>
  <conditionalFormatting sqref="J5">
    <cfRule type="top10" dxfId="18" priority="1" rank="1"/>
  </conditionalFormatting>
  <hyperlinks>
    <hyperlink ref="Q1" location="'Texas  2020 Ranking'!A1" display="Back to Ranking" xr:uid="{A236F7E8-053C-4E0F-BDA5-C439A04A9F8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B3DD24-9E41-4E88-AAA3-DBB1A50E8F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2648B50-F161-46E9-9F00-832D7D9E3C32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6228-3FA5-48B9-BFDE-867CEF6A6F0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60</v>
      </c>
      <c r="B2" s="17" t="s">
        <v>64</v>
      </c>
      <c r="C2" s="18">
        <v>43883</v>
      </c>
      <c r="D2" s="44" t="s">
        <v>28</v>
      </c>
      <c r="E2" s="20">
        <v>187</v>
      </c>
      <c r="F2" s="20">
        <v>184</v>
      </c>
      <c r="G2" s="20">
        <v>186</v>
      </c>
      <c r="H2" s="20">
        <v>189</v>
      </c>
      <c r="I2" s="20"/>
      <c r="J2" s="20"/>
      <c r="K2" s="28">
        <v>4</v>
      </c>
      <c r="L2" s="28">
        <v>746</v>
      </c>
      <c r="M2" s="29">
        <v>186.5</v>
      </c>
      <c r="N2" s="30">
        <v>2</v>
      </c>
      <c r="O2" s="31">
        <v>188.5</v>
      </c>
    </row>
    <row r="5" spans="1:17" x14ac:dyDescent="0.25">
      <c r="K5" s="8">
        <f>SUM(K2:K4)</f>
        <v>4</v>
      </c>
      <c r="L5" s="8">
        <f>SUM(L2:L4)</f>
        <v>746</v>
      </c>
      <c r="M5" s="7">
        <f>SUM(L5/K5)</f>
        <v>186.5</v>
      </c>
      <c r="N5" s="8">
        <f>SUM(N2:N4)</f>
        <v>2</v>
      </c>
      <c r="O5" s="14">
        <f>SUM(M5+N5)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H2">
    <cfRule type="top10" dxfId="17" priority="3" rank="1"/>
  </conditionalFormatting>
  <conditionalFormatting sqref="E2">
    <cfRule type="top10" dxfId="16" priority="6" rank="1"/>
  </conditionalFormatting>
  <conditionalFormatting sqref="F2">
    <cfRule type="top10" dxfId="15" priority="1" rank="1"/>
  </conditionalFormatting>
  <conditionalFormatting sqref="G2">
    <cfRule type="top10" dxfId="14" priority="2" rank="1"/>
  </conditionalFormatting>
  <conditionalFormatting sqref="I2">
    <cfRule type="top10" dxfId="13" priority="4" rank="1"/>
  </conditionalFormatting>
  <conditionalFormatting sqref="J2">
    <cfRule type="top10" dxfId="12" priority="5" rank="1"/>
  </conditionalFormatting>
  <hyperlinks>
    <hyperlink ref="Q1" location="'Texas  2020 Ranking'!A1" display="Back to Ranking" xr:uid="{C4E6D3D5-B048-46C2-9E53-0497CAE87B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E2171C-2C15-4C64-9797-4B5867F15A00}">
          <x14:formula1>
            <xm:f>'C:\Users\abra2\AppData\Local\Packages\Microsoft.MicrosoftEdge_8wekyb3d8bbwe\TempState\Downloads\[ABRA Edinburg Tx  2-22-2020 (1).xlsm]DATA'!#REF!</xm:f>
          </x14:formula1>
          <xm:sqref>B2</xm:sqref>
        </x14:dataValidation>
        <x14:dataValidation type="list" allowBlank="1" showInputMessage="1" showErrorMessage="1" xr:uid="{C626870B-4BCB-4715-B35F-3C6FCDBCC30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7AD46-CEB8-4EFF-9381-91086E7A9256}">
  <sheetPr codeName="Sheet12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16</v>
      </c>
      <c r="B2" s="17" t="s">
        <v>55</v>
      </c>
      <c r="C2" s="18">
        <v>43883</v>
      </c>
      <c r="D2" s="19" t="s">
        <v>54</v>
      </c>
      <c r="E2" s="20">
        <v>163</v>
      </c>
      <c r="F2" s="20">
        <v>170</v>
      </c>
      <c r="G2" s="20">
        <v>165</v>
      </c>
      <c r="H2" s="20">
        <v>175</v>
      </c>
      <c r="I2" s="20"/>
      <c r="J2" s="20"/>
      <c r="K2" s="28">
        <v>4</v>
      </c>
      <c r="L2" s="28">
        <v>673</v>
      </c>
      <c r="M2" s="29">
        <v>168.25</v>
      </c>
      <c r="N2" s="30">
        <v>2</v>
      </c>
      <c r="O2" s="31">
        <v>170.25</v>
      </c>
    </row>
    <row r="3" spans="1:17" x14ac:dyDescent="0.25">
      <c r="A3" s="16" t="s">
        <v>60</v>
      </c>
      <c r="B3" s="17" t="s">
        <v>41</v>
      </c>
      <c r="C3" s="18">
        <v>44023</v>
      </c>
      <c r="D3" s="19" t="s">
        <v>54</v>
      </c>
      <c r="E3" s="20">
        <v>178</v>
      </c>
      <c r="F3" s="20">
        <v>181</v>
      </c>
      <c r="G3" s="20">
        <v>174</v>
      </c>
      <c r="H3" s="20">
        <v>165</v>
      </c>
      <c r="I3" s="20"/>
      <c r="J3" s="20"/>
      <c r="K3" s="28">
        <v>4</v>
      </c>
      <c r="L3" s="28">
        <v>698</v>
      </c>
      <c r="M3" s="29">
        <v>174.5</v>
      </c>
      <c r="N3" s="30">
        <v>2</v>
      </c>
      <c r="O3" s="31">
        <v>176.5</v>
      </c>
    </row>
    <row r="6" spans="1:17" x14ac:dyDescent="0.25">
      <c r="K6" s="8">
        <f>SUM(K2:K5)</f>
        <v>8</v>
      </c>
      <c r="L6" s="8">
        <f>SUM(L2:L5)</f>
        <v>1371</v>
      </c>
      <c r="M6" s="7">
        <f>SUM(L6/K6)</f>
        <v>171.375</v>
      </c>
      <c r="N6" s="8">
        <f>SUM(N2:N5)</f>
        <v>4</v>
      </c>
      <c r="O6" s="14">
        <f>SUM(M6+N6)</f>
        <v>175.375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9"/>
  </protectedRanges>
  <conditionalFormatting sqref="F2">
    <cfRule type="top10" dxfId="11" priority="11" rank="1"/>
  </conditionalFormatting>
  <conditionalFormatting sqref="G2">
    <cfRule type="top10" dxfId="10" priority="10" rank="1"/>
  </conditionalFormatting>
  <conditionalFormatting sqref="H2">
    <cfRule type="top10" dxfId="9" priority="9" rank="1"/>
  </conditionalFormatting>
  <conditionalFormatting sqref="I2">
    <cfRule type="top10" dxfId="8" priority="7" rank="1"/>
  </conditionalFormatting>
  <conditionalFormatting sqref="J2">
    <cfRule type="top10" dxfId="7" priority="8" rank="1"/>
  </conditionalFormatting>
  <conditionalFormatting sqref="E2">
    <cfRule type="top10" dxfId="6" priority="12" rank="1"/>
  </conditionalFormatting>
  <conditionalFormatting sqref="F3">
    <cfRule type="top10" dxfId="5" priority="5" rank="1"/>
  </conditionalFormatting>
  <conditionalFormatting sqref="G3">
    <cfRule type="top10" dxfId="4" priority="4" rank="1"/>
  </conditionalFormatting>
  <conditionalFormatting sqref="H3">
    <cfRule type="top10" dxfId="3" priority="3" rank="1"/>
  </conditionalFormatting>
  <conditionalFormatting sqref="I3">
    <cfRule type="top10" dxfId="2" priority="1" rank="1"/>
  </conditionalFormatting>
  <conditionalFormatting sqref="J3">
    <cfRule type="top10" dxfId="1" priority="2" rank="1"/>
  </conditionalFormatting>
  <conditionalFormatting sqref="E3">
    <cfRule type="top10" dxfId="0" priority="6" rank="1"/>
  </conditionalFormatting>
  <hyperlinks>
    <hyperlink ref="Q1" location="'Texas  2020 Ranking'!A1" display="Back to Ranking" xr:uid="{BB58A4BB-7918-4C6D-A7EE-B13F758D45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F03257A-FDA1-4027-B819-E3EA71908189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1747372C-ABCA-4AB1-A194-B54906947821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1EAAF9E7-9766-4414-BBEC-8A8CD4BE6A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2E5FC-5469-4C1C-B903-99B96B7ED970}">
  <dimension ref="A1:Q7"/>
  <sheetViews>
    <sheetView workbookViewId="0">
      <selection activeCell="C19" sqref="C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47</v>
      </c>
      <c r="B2" s="17" t="s">
        <v>83</v>
      </c>
      <c r="C2" s="18">
        <v>43907</v>
      </c>
      <c r="D2" s="19" t="s">
        <v>75</v>
      </c>
      <c r="E2" s="20">
        <v>184</v>
      </c>
      <c r="F2" s="20">
        <v>185</v>
      </c>
      <c r="G2" s="20">
        <v>188</v>
      </c>
      <c r="H2" s="20">
        <v>194</v>
      </c>
      <c r="I2" s="20"/>
      <c r="J2" s="20"/>
      <c r="K2" s="28">
        <v>4</v>
      </c>
      <c r="L2" s="28">
        <v>751</v>
      </c>
      <c r="M2" s="29">
        <v>187.75</v>
      </c>
      <c r="N2" s="30">
        <v>13</v>
      </c>
      <c r="O2" s="31">
        <v>200.75</v>
      </c>
    </row>
    <row r="3" spans="1:17" x14ac:dyDescent="0.25">
      <c r="A3" s="16" t="s">
        <v>47</v>
      </c>
      <c r="B3" s="17" t="s">
        <v>83</v>
      </c>
      <c r="C3" s="18">
        <v>43975</v>
      </c>
      <c r="D3" s="19" t="s">
        <v>75</v>
      </c>
      <c r="E3" s="20">
        <v>182</v>
      </c>
      <c r="F3" s="20">
        <v>184</v>
      </c>
      <c r="G3" s="20">
        <v>187</v>
      </c>
      <c r="H3" s="20">
        <v>186</v>
      </c>
      <c r="I3" s="20"/>
      <c r="J3" s="20"/>
      <c r="K3" s="28">
        <v>4</v>
      </c>
      <c r="L3" s="28">
        <v>739</v>
      </c>
      <c r="M3" s="29">
        <v>184.75</v>
      </c>
      <c r="N3" s="30">
        <v>13</v>
      </c>
      <c r="O3" s="31">
        <v>197.75</v>
      </c>
    </row>
    <row r="4" spans="1:17" x14ac:dyDescent="0.25">
      <c r="A4" s="16" t="s">
        <v>47</v>
      </c>
      <c r="B4" s="17" t="s">
        <v>83</v>
      </c>
      <c r="C4" s="18">
        <v>44009</v>
      </c>
      <c r="D4" s="19" t="s">
        <v>75</v>
      </c>
      <c r="E4" s="20">
        <v>177</v>
      </c>
      <c r="F4" s="20">
        <v>180</v>
      </c>
      <c r="G4" s="20">
        <v>186</v>
      </c>
      <c r="H4" s="20">
        <v>181</v>
      </c>
      <c r="I4" s="20"/>
      <c r="J4" s="20"/>
      <c r="K4" s="28">
        <v>4</v>
      </c>
      <c r="L4" s="28">
        <v>724</v>
      </c>
      <c r="M4" s="29">
        <v>181</v>
      </c>
      <c r="N4" s="30">
        <v>6</v>
      </c>
      <c r="O4" s="31">
        <v>187</v>
      </c>
    </row>
    <row r="7" spans="1:17" x14ac:dyDescent="0.25">
      <c r="K7" s="8">
        <f>SUM(K2:K6)</f>
        <v>12</v>
      </c>
      <c r="L7" s="8">
        <f>SUM(L2:L6)</f>
        <v>2214</v>
      </c>
      <c r="M7" s="7">
        <f>SUM(L7/K7)</f>
        <v>184.5</v>
      </c>
      <c r="N7" s="8">
        <f>SUM(N2:N6)</f>
        <v>32</v>
      </c>
      <c r="O7" s="14">
        <f>SUM(M7+N7)</f>
        <v>216.5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5_6"/>
    <protectedRange algorithmName="SHA-512" hashValue="ON39YdpmFHfN9f47KpiRvqrKx0V9+erV1CNkpWzYhW/Qyc6aT8rEyCrvauWSYGZK2ia3o7vd3akF07acHAFpOA==" saltValue="yVW9XmDwTqEnmpSGai0KYg==" spinCount="100000" sqref="D3" name="Range1_1_3_5"/>
    <protectedRange algorithmName="SHA-512" hashValue="ON39YdpmFHfN9f47KpiRvqrKx0V9+erV1CNkpWzYhW/Qyc6aT8rEyCrvauWSYGZK2ia3o7vd3akF07acHAFpOA==" saltValue="yVW9XmDwTqEnmpSGai0KYg==" spinCount="100000" sqref="E4:J4 B4:C4" name="Range1_9_3"/>
    <protectedRange algorithmName="SHA-512" hashValue="ON39YdpmFHfN9f47KpiRvqrKx0V9+erV1CNkpWzYhW/Qyc6aT8rEyCrvauWSYGZK2ia3o7vd3akF07acHAFpOA==" saltValue="yVW9XmDwTqEnmpSGai0KYg==" spinCount="100000" sqref="D4" name="Range1_1_7_4"/>
  </protectedRanges>
  <conditionalFormatting sqref="I2">
    <cfRule type="top10" dxfId="1673" priority="18" rank="1"/>
  </conditionalFormatting>
  <conditionalFormatting sqref="H2">
    <cfRule type="top10" dxfId="1672" priority="14" rank="1"/>
  </conditionalFormatting>
  <conditionalFormatting sqref="J2">
    <cfRule type="top10" dxfId="1671" priority="15" rank="1"/>
  </conditionalFormatting>
  <conditionalFormatting sqref="G2">
    <cfRule type="top10" dxfId="1670" priority="17" rank="1"/>
  </conditionalFormatting>
  <conditionalFormatting sqref="F2">
    <cfRule type="top10" dxfId="1669" priority="16" rank="1"/>
  </conditionalFormatting>
  <conditionalFormatting sqref="E2">
    <cfRule type="top10" dxfId="1668" priority="13" rank="1"/>
  </conditionalFormatting>
  <conditionalFormatting sqref="I3">
    <cfRule type="top10" dxfId="1667" priority="12" rank="1"/>
  </conditionalFormatting>
  <conditionalFormatting sqref="H3">
    <cfRule type="top10" dxfId="1666" priority="8" rank="1"/>
  </conditionalFormatting>
  <conditionalFormatting sqref="J3">
    <cfRule type="top10" dxfId="1665" priority="9" rank="1"/>
  </conditionalFormatting>
  <conditionalFormatting sqref="G3">
    <cfRule type="top10" dxfId="1664" priority="11" rank="1"/>
  </conditionalFormatting>
  <conditionalFormatting sqref="F3">
    <cfRule type="top10" dxfId="1663" priority="10" rank="1"/>
  </conditionalFormatting>
  <conditionalFormatting sqref="E3">
    <cfRule type="top10" dxfId="1662" priority="7" rank="1"/>
  </conditionalFormatting>
  <conditionalFormatting sqref="I4">
    <cfRule type="top10" dxfId="1661" priority="6" rank="1"/>
  </conditionalFormatting>
  <conditionalFormatting sqref="H4">
    <cfRule type="top10" dxfId="1660" priority="2" rank="1"/>
  </conditionalFormatting>
  <conditionalFormatting sqref="J4">
    <cfRule type="top10" dxfId="1659" priority="3" rank="1"/>
  </conditionalFormatting>
  <conditionalFormatting sqref="G4">
    <cfRule type="top10" dxfId="1658" priority="5" rank="1"/>
  </conditionalFormatting>
  <conditionalFormatting sqref="F4">
    <cfRule type="top10" dxfId="1657" priority="4" rank="1"/>
  </conditionalFormatting>
  <conditionalFormatting sqref="E4">
    <cfRule type="top10" dxfId="1656" priority="1" rank="1"/>
  </conditionalFormatting>
  <hyperlinks>
    <hyperlink ref="Q1" location="'Texas  2020 Ranking'!A1" display="Back to Ranking" xr:uid="{8C6E5BC0-7683-4B45-A157-6E83F8A7D8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D47ED1-9796-437E-BAC6-5CC5B46566B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1C158FE-ACE5-40C3-980F-08AC45E47BA9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76D16-89AE-420B-9D5E-F1AF84FB26F1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2" t="s">
        <v>59</v>
      </c>
    </row>
    <row r="2" spans="1:17" x14ac:dyDescent="0.25">
      <c r="A2" s="16" t="s">
        <v>47</v>
      </c>
      <c r="B2" s="17" t="s">
        <v>105</v>
      </c>
      <c r="C2" s="18">
        <v>44023</v>
      </c>
      <c r="D2" s="19" t="s">
        <v>54</v>
      </c>
      <c r="E2" s="20">
        <v>151</v>
      </c>
      <c r="F2" s="20">
        <v>172</v>
      </c>
      <c r="G2" s="20">
        <v>173</v>
      </c>
      <c r="H2" s="20">
        <v>172</v>
      </c>
      <c r="I2" s="20"/>
      <c r="J2" s="20"/>
      <c r="K2" s="28">
        <v>4</v>
      </c>
      <c r="L2" s="28">
        <v>668</v>
      </c>
      <c r="M2" s="29">
        <v>167</v>
      </c>
      <c r="N2" s="30">
        <v>2</v>
      </c>
      <c r="O2" s="31">
        <v>169</v>
      </c>
    </row>
    <row r="5" spans="1:17" x14ac:dyDescent="0.25">
      <c r="K5" s="8">
        <f>SUM(K2:K4)</f>
        <v>4</v>
      </c>
      <c r="L5" s="8">
        <f>SUM(L2:L4)</f>
        <v>668</v>
      </c>
      <c r="M5" s="7">
        <f>SUM(L5/K5)</f>
        <v>167</v>
      </c>
      <c r="N5" s="8">
        <f>SUM(N2:N4)</f>
        <v>2</v>
      </c>
      <c r="O5" s="14">
        <f>SUM(M5+N5)</f>
        <v>169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8"/>
    <protectedRange algorithmName="SHA-512" hashValue="ON39YdpmFHfN9f47KpiRvqrKx0V9+erV1CNkpWzYhW/Qyc6aT8rEyCrvauWSYGZK2ia3o7vd3akF07acHAFpOA==" saltValue="yVW9XmDwTqEnmpSGai0KYg==" spinCount="100000" sqref="D2" name="Range1_1_3_7"/>
  </protectedRanges>
  <conditionalFormatting sqref="I2">
    <cfRule type="top10" dxfId="1655" priority="6" rank="1"/>
  </conditionalFormatting>
  <conditionalFormatting sqref="H2">
    <cfRule type="top10" dxfId="1654" priority="2" rank="1"/>
  </conditionalFormatting>
  <conditionalFormatting sqref="J2">
    <cfRule type="top10" dxfId="1653" priority="3" rank="1"/>
  </conditionalFormatting>
  <conditionalFormatting sqref="G2">
    <cfRule type="top10" dxfId="1652" priority="5" rank="1"/>
  </conditionalFormatting>
  <conditionalFormatting sqref="F2">
    <cfRule type="top10" dxfId="1651" priority="4" rank="1"/>
  </conditionalFormatting>
  <conditionalFormatting sqref="E2">
    <cfRule type="top10" dxfId="1650" priority="1" rank="1"/>
  </conditionalFormatting>
  <hyperlinks>
    <hyperlink ref="Q1" location="'Texas  2020 Ranking'!A1" display="Back to Ranking" xr:uid="{B470C515-A078-4143-800C-1821764E31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36A238-EAE4-43D8-B5B3-0725BCF794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74</vt:i4>
      </vt:variant>
    </vt:vector>
  </HeadingPairs>
  <TitlesOfParts>
    <vt:vector size="74" baseType="lpstr">
      <vt:lpstr>Texas  2020 Ranking</vt:lpstr>
      <vt:lpstr>Allen Taylor</vt:lpstr>
      <vt:lpstr>Audrey Holland</vt:lpstr>
      <vt:lpstr>Bert Farias</vt:lpstr>
      <vt:lpstr>Bill Middlebrook</vt:lpstr>
      <vt:lpstr>Bobby Williams</vt:lpstr>
      <vt:lpstr>Bonnie Fogg</vt:lpstr>
      <vt:lpstr>Brian Vincent</vt:lpstr>
      <vt:lpstr>Carolyn Wilson</vt:lpstr>
      <vt:lpstr>Chris Ruolf</vt:lpstr>
      <vt:lpstr>Claudia Escoto</vt:lpstr>
      <vt:lpstr>Daniel Dumitru</vt:lpstr>
      <vt:lpstr>Daniel Henry</vt:lpstr>
      <vt:lpstr>Darren Krumweide</vt:lpstr>
      <vt:lpstr>David Lewis</vt:lpstr>
      <vt:lpstr>David Russell</vt:lpstr>
      <vt:lpstr>David Strother</vt:lpstr>
      <vt:lpstr>Dina Tunberg</vt:lpstr>
      <vt:lpstr>Don Christensen</vt:lpstr>
      <vt:lpstr>Dustin Wilson</vt:lpstr>
      <vt:lpstr>Evelio McDonald</vt:lpstr>
      <vt:lpstr>Fred Jamison</vt:lpstr>
      <vt:lpstr>Gary Hicks</vt:lpstr>
      <vt:lpstr>Gerry Rodriguez</vt:lpstr>
      <vt:lpstr>Harry Trainer</vt:lpstr>
      <vt:lpstr>Holand Perez</vt:lpstr>
      <vt:lpstr>Howard Wilson</vt:lpstr>
      <vt:lpstr>Hubert Kelsheimer</vt:lpstr>
      <vt:lpstr>Ian Holland</vt:lpstr>
      <vt:lpstr>James Braddy</vt:lpstr>
      <vt:lpstr>James Clarke</vt:lpstr>
      <vt:lpstr>Jay Griffin</vt:lpstr>
      <vt:lpstr>Jason Chegwidden</vt:lpstr>
      <vt:lpstr>Jerry Hensler</vt:lpstr>
      <vt:lpstr>Jerry Willeford</vt:lpstr>
      <vt:lpstr>Jim davis</vt:lpstr>
      <vt:lpstr>Jim Stewart</vt:lpstr>
      <vt:lpstr>Jim Swaringin</vt:lpstr>
      <vt:lpstr>Joe Chacon</vt:lpstr>
      <vt:lpstr>Joe David</vt:lpstr>
      <vt:lpstr>Joe Shahan</vt:lpstr>
      <vt:lpstr>Joe Yanez</vt:lpstr>
      <vt:lpstr>John Pormann</vt:lpstr>
      <vt:lpstr>Jose Yanez</vt:lpstr>
      <vt:lpstr>Josie Hensler</vt:lpstr>
      <vt:lpstr>JJ Griffin</vt:lpstr>
      <vt:lpstr>Keith Williquette</vt:lpstr>
      <vt:lpstr>Ken Osmond</vt:lpstr>
      <vt:lpstr>Kenneth Sledge</vt:lpstr>
      <vt:lpstr>Kirby Dahl</vt:lpstr>
      <vt:lpstr>Kris Cadena</vt:lpstr>
      <vt:lpstr>Les Williams</vt:lpstr>
      <vt:lpstr>Lisa Chacon</vt:lpstr>
      <vt:lpstr>Marc Young</vt:lpstr>
      <vt:lpstr>Mark Demarest</vt:lpstr>
      <vt:lpstr>Mark Self</vt:lpstr>
      <vt:lpstr>Micheal Jordon</vt:lpstr>
      <vt:lpstr>Mike Hanley</vt:lpstr>
      <vt:lpstr>Pat Stewart</vt:lpstr>
      <vt:lpstr>Paul Dyer</vt:lpstr>
      <vt:lpstr>Randy Lantrip</vt:lpstr>
      <vt:lpstr>Rene Melendez</vt:lpstr>
      <vt:lpstr>Ricky Kyker</vt:lpstr>
      <vt:lpstr>Ron Herring</vt:lpstr>
      <vt:lpstr>Samantha Holland</vt:lpstr>
      <vt:lpstr>Simon Milov</vt:lpstr>
      <vt:lpstr>Steven Shimotsu</vt:lpstr>
      <vt:lpstr>Tony Carruth</vt:lpstr>
      <vt:lpstr>Tom Cunningham</vt:lpstr>
      <vt:lpstr>Tracy Self</vt:lpstr>
      <vt:lpstr>Wanda Lantrip</vt:lpstr>
      <vt:lpstr>Wayne Argence</vt:lpstr>
      <vt:lpstr>Zach Scurlock</vt:lpstr>
      <vt:lpstr>Zachary Turner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2020-09-20T14:19:36Z</dcterms:modified>
</cp:coreProperties>
</file>