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Virginia Outdoor 2021\"/>
    </mc:Choice>
  </mc:AlternateContent>
  <xr:revisionPtr revIDLastSave="0" documentId="13_ncr:1_{DA3C6E56-82D5-44BC-8785-D4F2BA6CE596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Virginia Outdoor Rankings" sheetId="1" r:id="rId2"/>
    <sheet name="Benji Matoy" sheetId="291" r:id="rId3"/>
    <sheet name="Bob Bass" sheetId="314" r:id="rId4"/>
    <sheet name="Bob Laauser" sheetId="293" r:id="rId5"/>
    <sheet name="Brian Edmonds" sheetId="298" r:id="rId6"/>
    <sheet name="Brian Gilliland" sheetId="306" r:id="rId7"/>
    <sheet name="Brian Stehlik" sheetId="321" r:id="rId8"/>
    <sheet name="Brian Vincent" sheetId="324" r:id="rId9"/>
    <sheet name="Cecil Combs" sheetId="243" r:id="rId10"/>
    <sheet name="Charles Miller" sheetId="266" r:id="rId11"/>
    <sheet name="Chuck Miller" sheetId="299" r:id="rId12"/>
    <sheet name="Chuck Morrell" sheetId="289" r:id="rId13"/>
    <sheet name="Claude Pennington" sheetId="287" r:id="rId14"/>
    <sheet name="Cody Dockery" sheetId="292" r:id="rId15"/>
    <sheet name="Dale Cauthen" sheetId="87" r:id="rId16"/>
    <sheet name="Dan Tucker" sheetId="300" r:id="rId17"/>
    <sheet name="Daniel Henry" sheetId="309" r:id="rId18"/>
    <sheet name="Danny Sissom" sheetId="290" r:id="rId19"/>
    <sheet name="Dave Jennings" sheetId="88" r:id="rId20"/>
    <sheet name="David Gilliam" sheetId="295" r:id="rId21"/>
    <sheet name="Dean Irvin" sheetId="317" r:id="rId22"/>
    <sheet name="Don Tucker" sheetId="312" r:id="rId23"/>
    <sheet name="Gary Gallion" sheetId="320" r:id="rId24"/>
    <sheet name="George Donovan" sheetId="307" r:id="rId25"/>
    <sheet name="Jake Radwanski" sheetId="318" r:id="rId26"/>
    <sheet name="James Popanz" sheetId="323" r:id="rId27"/>
    <sheet name="Jay Boyd" sheetId="85" r:id="rId28"/>
    <sheet name="Jim Parnell" sheetId="311" r:id="rId29"/>
    <sheet name="Joe Craig" sheetId="305" r:id="rId30"/>
    <sheet name="John Laseter" sheetId="319" r:id="rId31"/>
    <sheet name="Jud Denniston" sheetId="301" r:id="rId32"/>
    <sheet name="Judy Gallion" sheetId="322" r:id="rId33"/>
    <sheet name="Ken Joyce" sheetId="284" r:id="rId34"/>
    <sheet name="Larry McGill" sheetId="325" r:id="rId35"/>
    <sheet name="Matthew Tignor" sheetId="296" r:id="rId36"/>
    <sheet name="Megan Dockery" sheetId="303" r:id="rId37"/>
    <sheet name="Melvin Ferguson" sheetId="316" r:id="rId38"/>
    <sheet name="Mike Gross" sheetId="302" r:id="rId39"/>
    <sheet name="Nick Palmer" sheetId="304" r:id="rId40"/>
    <sheet name="Rick Smith" sheetId="285" r:id="rId41"/>
    <sheet name="Russ Peters" sheetId="294" r:id="rId42"/>
    <sheet name="Stanley Canter" sheetId="286" r:id="rId43"/>
    <sheet name="Steve Kiemele" sheetId="313" r:id="rId44"/>
    <sheet name="Steve Pennington" sheetId="288" r:id="rId45"/>
    <sheet name="Tia Craig" sheetId="308" r:id="rId46"/>
    <sheet name="Tim Thomas" sheetId="315" r:id="rId47"/>
    <sheet name="Tom Tignor" sheetId="297" r:id="rId48"/>
    <sheet name="Tommy Cole" sheetId="310" r:id="rId49"/>
    <sheet name="Wayne Wills" sheetId="265" r:id="rId50"/>
  </sheets>
  <externalReferences>
    <externalReference r:id="rId51"/>
    <externalReference r:id="rId52"/>
  </externalReferences>
  <definedNames>
    <definedName name="_xlnm._FilterDatabase" localSheetId="1" hidden="1">'Virginia Outdoor Rankings'!$C$5:$H$10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92" l="1"/>
  <c r="M24" i="292" s="1"/>
  <c r="O24" i="292" s="1"/>
  <c r="E62" i="1"/>
  <c r="N5" i="325"/>
  <c r="G62" i="1" s="1"/>
  <c r="L5" i="325"/>
  <c r="K5" i="325"/>
  <c r="D62" i="1" s="1"/>
  <c r="E61" i="1"/>
  <c r="N5" i="324"/>
  <c r="G61" i="1" s="1"/>
  <c r="L5" i="324"/>
  <c r="K5" i="324"/>
  <c r="D61" i="1" s="1"/>
  <c r="F81" i="1"/>
  <c r="E81" i="1"/>
  <c r="G76" i="1"/>
  <c r="E80" i="1"/>
  <c r="D80" i="1"/>
  <c r="N17" i="318"/>
  <c r="G80" i="1" s="1"/>
  <c r="L17" i="318"/>
  <c r="K17" i="318"/>
  <c r="N5" i="323"/>
  <c r="G81" i="1" s="1"/>
  <c r="L5" i="323"/>
  <c r="M5" i="323" s="1"/>
  <c r="K5" i="323"/>
  <c r="D81" i="1" s="1"/>
  <c r="N5" i="322"/>
  <c r="G77" i="1" s="1"/>
  <c r="L5" i="322"/>
  <c r="E77" i="1" s="1"/>
  <c r="K5" i="322"/>
  <c r="D77" i="1" s="1"/>
  <c r="N5" i="321"/>
  <c r="L5" i="321"/>
  <c r="E76" i="1" s="1"/>
  <c r="K5" i="321"/>
  <c r="D76" i="1" s="1"/>
  <c r="E48" i="1"/>
  <c r="N5" i="320"/>
  <c r="G48" i="1" s="1"/>
  <c r="L5" i="320"/>
  <c r="K5" i="320"/>
  <c r="D48" i="1" s="1"/>
  <c r="E44" i="1"/>
  <c r="N5" i="319"/>
  <c r="G44" i="1" s="1"/>
  <c r="L5" i="319"/>
  <c r="K5" i="319"/>
  <c r="D44" i="1" s="1"/>
  <c r="D49" i="1"/>
  <c r="E45" i="1"/>
  <c r="D45" i="1"/>
  <c r="N5" i="318"/>
  <c r="G45" i="1" s="1"/>
  <c r="L5" i="318"/>
  <c r="K5" i="318"/>
  <c r="E30" i="1"/>
  <c r="D30" i="1"/>
  <c r="N5" i="317"/>
  <c r="G30" i="1" s="1"/>
  <c r="L5" i="317"/>
  <c r="K5" i="317"/>
  <c r="E29" i="1"/>
  <c r="D29" i="1"/>
  <c r="N5" i="316"/>
  <c r="G29" i="1" s="1"/>
  <c r="L5" i="316"/>
  <c r="K5" i="316"/>
  <c r="E28" i="1"/>
  <c r="D28" i="1"/>
  <c r="N5" i="315"/>
  <c r="G28" i="1" s="1"/>
  <c r="L5" i="315"/>
  <c r="K5" i="315"/>
  <c r="E27" i="1"/>
  <c r="D27" i="1"/>
  <c r="N5" i="314"/>
  <c r="G27" i="1" s="1"/>
  <c r="L5" i="314"/>
  <c r="K5" i="314"/>
  <c r="E26" i="1"/>
  <c r="D26" i="1"/>
  <c r="N5" i="313"/>
  <c r="G26" i="1" s="1"/>
  <c r="L5" i="313"/>
  <c r="K5" i="313"/>
  <c r="E25" i="1"/>
  <c r="D25" i="1"/>
  <c r="N5" i="312"/>
  <c r="G25" i="1" s="1"/>
  <c r="L5" i="312"/>
  <c r="K5" i="312"/>
  <c r="E24" i="1"/>
  <c r="D24" i="1"/>
  <c r="N5" i="311"/>
  <c r="G24" i="1" s="1"/>
  <c r="L5" i="311"/>
  <c r="K5" i="311"/>
  <c r="E22" i="1"/>
  <c r="D22" i="1"/>
  <c r="N5" i="310"/>
  <c r="G22" i="1" s="1"/>
  <c r="L5" i="310"/>
  <c r="K5" i="310"/>
  <c r="E17" i="1"/>
  <c r="D17" i="1"/>
  <c r="N5" i="309"/>
  <c r="G17" i="1" s="1"/>
  <c r="L5" i="309"/>
  <c r="K5" i="309"/>
  <c r="E20" i="1"/>
  <c r="D20" i="1"/>
  <c r="N5" i="308"/>
  <c r="G20" i="1" s="1"/>
  <c r="L5" i="308"/>
  <c r="K5" i="308"/>
  <c r="E19" i="1"/>
  <c r="D19" i="1"/>
  <c r="N5" i="307"/>
  <c r="G19" i="1" s="1"/>
  <c r="L5" i="307"/>
  <c r="K5" i="307"/>
  <c r="E15" i="1"/>
  <c r="D15" i="1"/>
  <c r="N5" i="306"/>
  <c r="G15" i="1" s="1"/>
  <c r="L5" i="306"/>
  <c r="K5" i="306"/>
  <c r="E14" i="1"/>
  <c r="D14" i="1"/>
  <c r="N5" i="305"/>
  <c r="G14" i="1" s="1"/>
  <c r="L5" i="305"/>
  <c r="K5" i="305"/>
  <c r="E12" i="1"/>
  <c r="D12" i="1"/>
  <c r="N5" i="304"/>
  <c r="G12" i="1" s="1"/>
  <c r="L5" i="304"/>
  <c r="K5" i="304"/>
  <c r="N6" i="303"/>
  <c r="G49" i="1" s="1"/>
  <c r="L6" i="303"/>
  <c r="E49" i="1" s="1"/>
  <c r="K6" i="303"/>
  <c r="E13" i="1"/>
  <c r="N5" i="302"/>
  <c r="G13" i="1" s="1"/>
  <c r="L5" i="302"/>
  <c r="K5" i="302"/>
  <c r="D13" i="1" s="1"/>
  <c r="N7" i="301"/>
  <c r="G10" i="1" s="1"/>
  <c r="L7" i="301"/>
  <c r="E10" i="1" s="1"/>
  <c r="K7" i="301"/>
  <c r="D10" i="1" s="1"/>
  <c r="N27" i="292"/>
  <c r="G40" i="1" s="1"/>
  <c r="L27" i="292"/>
  <c r="E40" i="1" s="1"/>
  <c r="K27" i="292"/>
  <c r="D40" i="1" s="1"/>
  <c r="N6" i="300"/>
  <c r="G43" i="1" s="1"/>
  <c r="L6" i="300"/>
  <c r="E43" i="1" s="1"/>
  <c r="K6" i="300"/>
  <c r="D43" i="1" s="1"/>
  <c r="N5" i="299"/>
  <c r="G63" i="1" s="1"/>
  <c r="L5" i="299"/>
  <c r="E63" i="1" s="1"/>
  <c r="K5" i="299"/>
  <c r="D63" i="1" s="1"/>
  <c r="N8" i="298"/>
  <c r="G59" i="1" s="1"/>
  <c r="L8" i="298"/>
  <c r="E59" i="1" s="1"/>
  <c r="K8" i="298"/>
  <c r="D59" i="1" s="1"/>
  <c r="N23" i="296"/>
  <c r="G73" i="1" s="1"/>
  <c r="L23" i="296"/>
  <c r="E73" i="1" s="1"/>
  <c r="K23" i="296"/>
  <c r="D73" i="1" s="1"/>
  <c r="M5" i="306" l="1"/>
  <c r="M5" i="309"/>
  <c r="M5" i="318"/>
  <c r="M5" i="321"/>
  <c r="M5" i="324"/>
  <c r="O5" i="323"/>
  <c r="H81" i="1" s="1"/>
  <c r="M5" i="325"/>
  <c r="M5" i="322"/>
  <c r="M17" i="318"/>
  <c r="M5" i="320"/>
  <c r="M5" i="319"/>
  <c r="M5" i="317"/>
  <c r="M5" i="316"/>
  <c r="M5" i="315"/>
  <c r="M5" i="314"/>
  <c r="M5" i="313"/>
  <c r="M5" i="312"/>
  <c r="M5" i="311"/>
  <c r="M5" i="310"/>
  <c r="M5" i="308"/>
  <c r="M5" i="307"/>
  <c r="M5" i="305"/>
  <c r="M5" i="304"/>
  <c r="M6" i="303"/>
  <c r="O6" i="303" s="1"/>
  <c r="H49" i="1" s="1"/>
  <c r="M5" i="302"/>
  <c r="M7" i="301"/>
  <c r="M27" i="292"/>
  <c r="M6" i="300"/>
  <c r="M5" i="299"/>
  <c r="M8" i="298"/>
  <c r="M23" i="296"/>
  <c r="N16" i="297"/>
  <c r="G72" i="1" s="1"/>
  <c r="L16" i="297"/>
  <c r="E72" i="1" s="1"/>
  <c r="K16" i="297"/>
  <c r="D72" i="1" s="1"/>
  <c r="N5" i="296"/>
  <c r="G50" i="1" s="1"/>
  <c r="L5" i="296"/>
  <c r="E50" i="1" s="1"/>
  <c r="K5" i="296"/>
  <c r="D50" i="1" s="1"/>
  <c r="N5" i="295"/>
  <c r="G47" i="1" s="1"/>
  <c r="L5" i="295"/>
  <c r="E47" i="1" s="1"/>
  <c r="K5" i="295"/>
  <c r="D47" i="1" s="1"/>
  <c r="N19" i="290"/>
  <c r="G74" i="1" s="1"/>
  <c r="L19" i="290"/>
  <c r="E74" i="1" s="1"/>
  <c r="K19" i="290"/>
  <c r="D74" i="1" s="1"/>
  <c r="N5" i="294"/>
  <c r="G21" i="1" s="1"/>
  <c r="L5" i="294"/>
  <c r="M5" i="294" s="1"/>
  <c r="K5" i="294"/>
  <c r="D21" i="1" s="1"/>
  <c r="N7" i="293"/>
  <c r="G79" i="1" s="1"/>
  <c r="L7" i="293"/>
  <c r="K7" i="293"/>
  <c r="D79" i="1" s="1"/>
  <c r="N7" i="292"/>
  <c r="G82" i="1" s="1"/>
  <c r="L7" i="292"/>
  <c r="E82" i="1" s="1"/>
  <c r="K7" i="292"/>
  <c r="D82" i="1" s="1"/>
  <c r="N12" i="291"/>
  <c r="G71" i="1" s="1"/>
  <c r="L12" i="291"/>
  <c r="E71" i="1" s="1"/>
  <c r="K12" i="291"/>
  <c r="D71" i="1" s="1"/>
  <c r="N5" i="290"/>
  <c r="G31" i="1" s="1"/>
  <c r="L5" i="290"/>
  <c r="E31" i="1" s="1"/>
  <c r="K5" i="290"/>
  <c r="D31" i="1" s="1"/>
  <c r="N16" i="289"/>
  <c r="G9" i="1" s="1"/>
  <c r="L16" i="289"/>
  <c r="E9" i="1" s="1"/>
  <c r="K16" i="289"/>
  <c r="D9" i="1" s="1"/>
  <c r="N5" i="289"/>
  <c r="G78" i="1" s="1"/>
  <c r="L5" i="289"/>
  <c r="E78" i="1" s="1"/>
  <c r="K5" i="289"/>
  <c r="D78" i="1" s="1"/>
  <c r="N9" i="288"/>
  <c r="G39" i="1" s="1"/>
  <c r="L9" i="288"/>
  <c r="E39" i="1" s="1"/>
  <c r="K9" i="288"/>
  <c r="D39" i="1" s="1"/>
  <c r="N5" i="287"/>
  <c r="G23" i="1" s="1"/>
  <c r="L5" i="287"/>
  <c r="E23" i="1" s="1"/>
  <c r="K5" i="287"/>
  <c r="D23" i="1" s="1"/>
  <c r="N5" i="286"/>
  <c r="G16" i="1" s="1"/>
  <c r="L5" i="286"/>
  <c r="M5" i="286" s="1"/>
  <c r="O5" i="286" s="1"/>
  <c r="H16" i="1" s="1"/>
  <c r="K5" i="286"/>
  <c r="D16" i="1" s="1"/>
  <c r="N4" i="285"/>
  <c r="G32" i="1" s="1"/>
  <c r="L4" i="285"/>
  <c r="K4" i="285"/>
  <c r="D32" i="1" s="1"/>
  <c r="N5" i="284"/>
  <c r="G18" i="1" s="1"/>
  <c r="L5" i="284"/>
  <c r="E18" i="1" s="1"/>
  <c r="K5" i="284"/>
  <c r="D18" i="1" s="1"/>
  <c r="O5" i="313" l="1"/>
  <c r="H26" i="1" s="1"/>
  <c r="F26" i="1"/>
  <c r="O5" i="317"/>
  <c r="H30" i="1" s="1"/>
  <c r="F30" i="1"/>
  <c r="O5" i="321"/>
  <c r="H76" i="1" s="1"/>
  <c r="F76" i="1"/>
  <c r="M4" i="285"/>
  <c r="O4" i="285" s="1"/>
  <c r="H32" i="1" s="1"/>
  <c r="O5" i="310"/>
  <c r="H22" i="1" s="1"/>
  <c r="F22" i="1"/>
  <c r="O5" i="319"/>
  <c r="H44" i="1" s="1"/>
  <c r="F44" i="1"/>
  <c r="O5" i="318"/>
  <c r="H45" i="1" s="1"/>
  <c r="F45" i="1"/>
  <c r="O5" i="305"/>
  <c r="H14" i="1" s="1"/>
  <c r="F14" i="1"/>
  <c r="O5" i="311"/>
  <c r="H24" i="1" s="1"/>
  <c r="F24" i="1"/>
  <c r="O5" i="315"/>
  <c r="H28" i="1" s="1"/>
  <c r="F28" i="1"/>
  <c r="O5" i="320"/>
  <c r="H48" i="1" s="1"/>
  <c r="F48" i="1"/>
  <c r="O5" i="309"/>
  <c r="H17" i="1" s="1"/>
  <c r="F17" i="1"/>
  <c r="O5" i="308"/>
  <c r="H20" i="1" s="1"/>
  <c r="F20" i="1"/>
  <c r="O5" i="322"/>
  <c r="H77" i="1" s="1"/>
  <c r="F77" i="1"/>
  <c r="O5" i="304"/>
  <c r="H12" i="1" s="1"/>
  <c r="F12" i="1"/>
  <c r="O5" i="314"/>
  <c r="H27" i="1" s="1"/>
  <c r="F27" i="1"/>
  <c r="O5" i="325"/>
  <c r="H62" i="1" s="1"/>
  <c r="F62" i="1"/>
  <c r="O5" i="294"/>
  <c r="H21" i="1" s="1"/>
  <c r="O5" i="307"/>
  <c r="H19" i="1" s="1"/>
  <c r="F19" i="1"/>
  <c r="O5" i="312"/>
  <c r="H25" i="1" s="1"/>
  <c r="F25" i="1"/>
  <c r="O5" i="316"/>
  <c r="H29" i="1" s="1"/>
  <c r="F29" i="1"/>
  <c r="O17" i="318"/>
  <c r="H80" i="1" s="1"/>
  <c r="F80" i="1"/>
  <c r="O5" i="324"/>
  <c r="H61" i="1" s="1"/>
  <c r="F61" i="1"/>
  <c r="O5" i="306"/>
  <c r="H15" i="1" s="1"/>
  <c r="F15" i="1"/>
  <c r="O5" i="302"/>
  <c r="H13" i="1" s="1"/>
  <c r="F13" i="1"/>
  <c r="F49" i="1"/>
  <c r="O7" i="301"/>
  <c r="H10" i="1" s="1"/>
  <c r="F10" i="1"/>
  <c r="E32" i="1"/>
  <c r="E16" i="1"/>
  <c r="M7" i="293"/>
  <c r="O7" i="293" s="1"/>
  <c r="H79" i="1" s="1"/>
  <c r="O5" i="299"/>
  <c r="H63" i="1" s="1"/>
  <c r="F63" i="1"/>
  <c r="F16" i="1"/>
  <c r="E21" i="1"/>
  <c r="O6" i="300"/>
  <c r="H43" i="1" s="1"/>
  <c r="F43" i="1"/>
  <c r="F21" i="1"/>
  <c r="O27" i="292"/>
  <c r="H40" i="1" s="1"/>
  <c r="F40" i="1"/>
  <c r="O8" i="298"/>
  <c r="H59" i="1" s="1"/>
  <c r="F59" i="1"/>
  <c r="M19" i="290"/>
  <c r="O23" i="296"/>
  <c r="H73" i="1" s="1"/>
  <c r="F73" i="1"/>
  <c r="M16" i="297"/>
  <c r="M5" i="296"/>
  <c r="M5" i="295"/>
  <c r="M7" i="292"/>
  <c r="E79" i="1"/>
  <c r="M12" i="291"/>
  <c r="M5" i="290"/>
  <c r="M16" i="289"/>
  <c r="M5" i="289"/>
  <c r="M9" i="288"/>
  <c r="M5" i="287"/>
  <c r="M5" i="284"/>
  <c r="F32" i="1" l="1"/>
  <c r="F79" i="1"/>
  <c r="O5" i="295"/>
  <c r="H47" i="1" s="1"/>
  <c r="F47" i="1"/>
  <c r="O5" i="290"/>
  <c r="H31" i="1" s="1"/>
  <c r="F31" i="1"/>
  <c r="O19" i="290"/>
  <c r="H74" i="1" s="1"/>
  <c r="F74" i="1"/>
  <c r="O5" i="296"/>
  <c r="H50" i="1" s="1"/>
  <c r="F50" i="1"/>
  <c r="O16" i="297"/>
  <c r="H72" i="1" s="1"/>
  <c r="F72" i="1"/>
  <c r="O7" i="292"/>
  <c r="H82" i="1" s="1"/>
  <c r="F82" i="1"/>
  <c r="O12" i="291"/>
  <c r="H71" i="1" s="1"/>
  <c r="F71" i="1"/>
  <c r="O5" i="289"/>
  <c r="H78" i="1" s="1"/>
  <c r="F78" i="1"/>
  <c r="O16" i="289"/>
  <c r="H9" i="1" s="1"/>
  <c r="F9" i="1"/>
  <c r="O9" i="288"/>
  <c r="H39" i="1" s="1"/>
  <c r="F39" i="1"/>
  <c r="O5" i="287"/>
  <c r="H23" i="1" s="1"/>
  <c r="F23" i="1"/>
  <c r="O5" i="284"/>
  <c r="H18" i="1" s="1"/>
  <c r="F18" i="1"/>
  <c r="N13" i="266"/>
  <c r="G58" i="1" s="1"/>
  <c r="L13" i="266"/>
  <c r="K13" i="266"/>
  <c r="D58" i="1" s="1"/>
  <c r="N7" i="265"/>
  <c r="G11" i="1" s="1"/>
  <c r="K7" i="265"/>
  <c r="D11" i="1" s="1"/>
  <c r="N11" i="88"/>
  <c r="G41" i="1" s="1"/>
  <c r="L11" i="88"/>
  <c r="E41" i="1" s="1"/>
  <c r="K11" i="88"/>
  <c r="D41" i="1" s="1"/>
  <c r="N8" i="87"/>
  <c r="G46" i="1" s="1"/>
  <c r="L8" i="87"/>
  <c r="E46" i="1" s="1"/>
  <c r="K8" i="87"/>
  <c r="D46" i="1" s="1"/>
  <c r="M13" i="266" l="1"/>
  <c r="E58" i="1"/>
  <c r="M11" i="88"/>
  <c r="M8" i="87"/>
  <c r="F46" i="1" s="1"/>
  <c r="L7" i="265"/>
  <c r="E11" i="1" s="1"/>
  <c r="O13" i="266" l="1"/>
  <c r="H58" i="1" s="1"/>
  <c r="F58" i="1"/>
  <c r="O11" i="88"/>
  <c r="H41" i="1" s="1"/>
  <c r="F41" i="1"/>
  <c r="O8" i="87"/>
  <c r="H46" i="1" s="1"/>
  <c r="M7" i="265"/>
  <c r="F11" i="1" s="1"/>
  <c r="O7" i="265" l="1"/>
  <c r="H11" i="1" s="1"/>
  <c r="N9" i="243" l="1"/>
  <c r="G7" i="1" s="1"/>
  <c r="L9" i="243"/>
  <c r="E7" i="1" s="1"/>
  <c r="K9" i="243"/>
  <c r="D7" i="1" s="1"/>
  <c r="M9" i="243" l="1"/>
  <c r="F7" i="1" s="1"/>
  <c r="O9" i="243" l="1"/>
  <c r="H7" i="1" s="1"/>
  <c r="N5" i="196" l="1"/>
  <c r="L5" i="196"/>
  <c r="K5" i="196"/>
  <c r="M5" i="196" l="1"/>
  <c r="O5" i="196" s="1"/>
  <c r="L11" i="85" l="1"/>
  <c r="E6" i="1" s="1"/>
  <c r="N11" i="85"/>
  <c r="G6" i="1" s="1"/>
  <c r="K11" i="85" l="1"/>
  <c r="D6" i="1" s="1"/>
  <c r="M11" i="85" l="1"/>
  <c r="F6" i="1" s="1"/>
  <c r="O11" i="85" l="1"/>
  <c r="H6" i="1" s="1"/>
</calcChain>
</file>

<file path=xl/sharedStrings.xml><?xml version="1.0" encoding="utf-8"?>
<sst xmlns="http://schemas.openxmlformats.org/spreadsheetml/2006/main" count="1443" uniqueCount="91">
  <si>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</si>
  <si>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</si>
  <si>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</si>
  <si>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</si>
  <si>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</si>
  <si>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</si>
  <si>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</si>
  <si>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</si>
  <si>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</si>
  <si>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</si>
  <si>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</si>
  <si>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</si>
  <si>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</si>
  <si>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</si>
  <si>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</si>
  <si>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</si>
  <si>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</si>
  <si>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</si>
  <si>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</si>
  <si>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</si>
  <si>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Factory</t>
  </si>
  <si>
    <t>Return to Rankings</t>
  </si>
  <si>
    <t>Outlaw Lite</t>
  </si>
  <si>
    <t>Outlaw Lt</t>
  </si>
  <si>
    <t>Jay Boyd</t>
  </si>
  <si>
    <t>Dave Jennings</t>
  </si>
  <si>
    <t xml:space="preserve">Outlaw Hvy </t>
  </si>
  <si>
    <t>Wayne Wills</t>
  </si>
  <si>
    <t>Stanley Canter</t>
  </si>
  <si>
    <t>David Jennings</t>
  </si>
  <si>
    <t>Mt. Sterling, KY</t>
  </si>
  <si>
    <t>Jamie Compton</t>
  </si>
  <si>
    <t>Cecil Combs</t>
  </si>
  <si>
    <t>Outlaw Hvy</t>
  </si>
  <si>
    <t>Bristol,VA</t>
  </si>
  <si>
    <t>Ken Joyce</t>
  </si>
  <si>
    <t>Viriginia Outdoor</t>
  </si>
  <si>
    <t>Dale Cauthen</t>
  </si>
  <si>
    <t>Charles Miller</t>
  </si>
  <si>
    <t>ABRA OUTLAW HEAVY RANKING -2021</t>
  </si>
  <si>
    <t>ABRA OUTLAW LITE RANKING -2021</t>
  </si>
  <si>
    <t>ABRA FACTORY RANKING -2021</t>
  </si>
  <si>
    <t>Rick Smith</t>
  </si>
  <si>
    <t>Claude Pennington</t>
  </si>
  <si>
    <t>Steve Pennington</t>
  </si>
  <si>
    <t>ABRA UNLIMITED RANKING -2021</t>
  </si>
  <si>
    <t>Unlimited</t>
  </si>
  <si>
    <t>Chuck Morrell</t>
  </si>
  <si>
    <t>Danny Sissom</t>
  </si>
  <si>
    <t>Benji Matoy</t>
  </si>
  <si>
    <t>Cody Dockery</t>
  </si>
  <si>
    <t>Bob Laauser</t>
  </si>
  <si>
    <t>Russ Peters</t>
  </si>
  <si>
    <t>Dave Gilliam</t>
  </si>
  <si>
    <t>Matthew Tignor</t>
  </si>
  <si>
    <t>David Gilliam</t>
  </si>
  <si>
    <t>Tom Tignor</t>
  </si>
  <si>
    <t>Brian Edmonds</t>
  </si>
  <si>
    <t>Chuck Miller</t>
  </si>
  <si>
    <t>Dan Tucker</t>
  </si>
  <si>
    <t xml:space="preserve">         </t>
  </si>
  <si>
    <t>Jud Denniston</t>
  </si>
  <si>
    <t>Dale Cauthren</t>
  </si>
  <si>
    <t xml:space="preserve">Cecil Combs </t>
  </si>
  <si>
    <t>Judd Denniston</t>
  </si>
  <si>
    <t>Mike Gross</t>
  </si>
  <si>
    <t>Megan Dockery</t>
  </si>
  <si>
    <t>Nick Palmer</t>
  </si>
  <si>
    <t>Joe Craig</t>
  </si>
  <si>
    <t>Tia Craig</t>
  </si>
  <si>
    <t>Daniel Henry</t>
  </si>
  <si>
    <t>Tommy Cole</t>
  </si>
  <si>
    <t>Jim Parnell</t>
  </si>
  <si>
    <t>Don Tucker</t>
  </si>
  <si>
    <t>Steve Kiemele</t>
  </si>
  <si>
    <t>Bob Bass</t>
  </si>
  <si>
    <t>Tim Thomas</t>
  </si>
  <si>
    <t>Melvin Ferguson</t>
  </si>
  <si>
    <t>Dean Irvin</t>
  </si>
  <si>
    <t>Brian Gilliland</t>
  </si>
  <si>
    <t>George Donovan</t>
  </si>
  <si>
    <t>Jake Radwanski</t>
  </si>
  <si>
    <t>John Laseter</t>
  </si>
  <si>
    <t>Gary Gallion</t>
  </si>
  <si>
    <t>Matt Tignor</t>
  </si>
  <si>
    <t>Brian Stehlik</t>
  </si>
  <si>
    <t>Judy Gallion</t>
  </si>
  <si>
    <t>Jake Radwanksi</t>
  </si>
  <si>
    <t>James Popanz</t>
  </si>
  <si>
    <t>Brian Vincent</t>
  </si>
  <si>
    <t>Larry McGill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</si>
</sst>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/>
    <xf numFmtId="1" fontId="4" fillId="2" borderId="0" xfId="0" applyNumberFormat="1" applyFont="1" applyFill="1" applyAlignment="1"/>
    <xf numFmtId="0" fontId="4" fillId="0" borderId="0" xfId="0" applyFont="1" applyAlignment="1"/>
    <xf numFmtId="2" fontId="4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/>
    <xf numFmtId="0" fontId="2" fillId="0" borderId="0" xfId="1" applyFill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/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1" fontId="3" fillId="4" borderId="1" xfId="0" applyNumberFormat="1" applyFont="1" applyFill="1" applyBorder="1" applyAlignment="1" applyProtection="1">
      <alignment horizontal="center" wrapText="1"/>
      <protection hidden="1"/>
    </xf>
    <xf numFmtId="1" fontId="3" fillId="5" borderId="1" xfId="0" applyNumberFormat="1" applyFont="1" applyFill="1" applyBorder="1" applyAlignment="1" applyProtection="1">
      <alignment horizontal="center" wrapText="1"/>
      <protection hidden="1"/>
    </xf>
    <xf numFmtId="0" fontId="11" fillId="3" borderId="0" xfId="1" applyFont="1" applyFill="1" applyAlignment="1">
      <alignment horizontal="center"/>
    </xf>
    <xf numFmtId="0" fontId="10" fillId="3" borderId="0" xfId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0" fontId="11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87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sheetPr codeName="Sheet2"/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9" t="s">
        <v>26</v>
      </c>
      <c r="B2" s="10" t="s">
        <v>31</v>
      </c>
      <c r="C2" s="11">
        <v>44002</v>
      </c>
      <c r="D2" s="12" t="s">
        <v>30</v>
      </c>
      <c r="E2" s="13">
        <v>193</v>
      </c>
      <c r="F2" s="13">
        <v>192</v>
      </c>
      <c r="G2" s="13">
        <v>189</v>
      </c>
      <c r="H2" s="13">
        <v>193</v>
      </c>
      <c r="I2" s="13"/>
      <c r="J2" s="13"/>
      <c r="K2" s="14">
        <v>4</v>
      </c>
      <c r="L2" s="14">
        <v>767</v>
      </c>
      <c r="M2" s="15">
        <v>191.75</v>
      </c>
      <c r="N2" s="16">
        <v>2</v>
      </c>
      <c r="O2" s="17">
        <v>193.75</v>
      </c>
    </row>
    <row r="5" spans="1:17" x14ac:dyDescent="0.25">
      <c r="K5" s="7">
        <f>SUM(K2:K4)</f>
        <v>4</v>
      </c>
      <c r="L5" s="7">
        <f>SUM(L2:L4)</f>
        <v>767</v>
      </c>
      <c r="M5" s="8">
        <f>SUM(L5/K5)</f>
        <v>191.75</v>
      </c>
      <c r="N5" s="7">
        <f>SUM(N2:N4)</f>
        <v>2</v>
      </c>
      <c r="O5" s="8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875" priority="6" rank="1"/>
  </conditionalFormatting>
  <conditionalFormatting sqref="F2">
    <cfRule type="top10" dxfId="874" priority="5" rank="1"/>
  </conditionalFormatting>
  <conditionalFormatting sqref="G2">
    <cfRule type="top10" dxfId="873" priority="4" rank="1"/>
  </conditionalFormatting>
  <conditionalFormatting sqref="H2">
    <cfRule type="top10" dxfId="872" priority="3" rank="1"/>
  </conditionalFormatting>
  <conditionalFormatting sqref="I2">
    <cfRule type="top10" dxfId="871" priority="1" rank="1"/>
  </conditionalFormatting>
  <conditionalFormatting sqref="J2">
    <cfRule type="top10" dxfId="870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3FE-89AB-4B9E-9328-E1208A8384C5}">
  <sheetPr codeName="Sheet8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32</v>
      </c>
      <c r="C2" s="11">
        <v>44306</v>
      </c>
      <c r="D2" s="12" t="s">
        <v>34</v>
      </c>
      <c r="E2" s="13">
        <v>193</v>
      </c>
      <c r="F2" s="13">
        <v>189</v>
      </c>
      <c r="G2" s="13">
        <v>195</v>
      </c>
      <c r="H2" s="13">
        <v>192</v>
      </c>
      <c r="I2" s="13"/>
      <c r="J2" s="13"/>
      <c r="K2" s="14">
        <v>4</v>
      </c>
      <c r="L2" s="14">
        <v>769</v>
      </c>
      <c r="M2" s="15">
        <v>192.25</v>
      </c>
      <c r="N2" s="16">
        <v>2</v>
      </c>
      <c r="O2" s="17">
        <v>194.25</v>
      </c>
    </row>
    <row r="3" spans="1:17" x14ac:dyDescent="0.25">
      <c r="A3" s="9" t="s">
        <v>33</v>
      </c>
      <c r="B3" s="10" t="s">
        <v>32</v>
      </c>
      <c r="C3" s="11">
        <v>44289</v>
      </c>
      <c r="D3" s="12" t="s">
        <v>34</v>
      </c>
      <c r="E3" s="13">
        <v>196</v>
      </c>
      <c r="F3" s="13">
        <v>197</v>
      </c>
      <c r="G3" s="13">
        <v>195</v>
      </c>
      <c r="H3" s="13">
        <v>195</v>
      </c>
      <c r="I3" s="13"/>
      <c r="J3" s="13"/>
      <c r="K3" s="14">
        <v>4</v>
      </c>
      <c r="L3" s="14">
        <v>783</v>
      </c>
      <c r="M3" s="15">
        <v>195.75</v>
      </c>
      <c r="N3" s="16">
        <v>2</v>
      </c>
      <c r="O3" s="17">
        <v>197.75</v>
      </c>
    </row>
    <row r="4" spans="1:17" x14ac:dyDescent="0.25">
      <c r="A4" s="9" t="s">
        <v>33</v>
      </c>
      <c r="B4" s="10" t="s">
        <v>32</v>
      </c>
      <c r="C4" s="11">
        <v>44317</v>
      </c>
      <c r="D4" s="12" t="s">
        <v>34</v>
      </c>
      <c r="E4" s="13">
        <v>198</v>
      </c>
      <c r="F4" s="13">
        <v>199</v>
      </c>
      <c r="G4" s="13">
        <v>197</v>
      </c>
      <c r="H4" s="13">
        <v>199</v>
      </c>
      <c r="I4" s="13">
        <v>197</v>
      </c>
      <c r="J4" s="13"/>
      <c r="K4" s="14">
        <v>5</v>
      </c>
      <c r="L4" s="14">
        <v>990</v>
      </c>
      <c r="M4" s="15">
        <v>198</v>
      </c>
      <c r="N4" s="16">
        <v>9</v>
      </c>
      <c r="O4" s="17">
        <v>207</v>
      </c>
    </row>
    <row r="5" spans="1:17" x14ac:dyDescent="0.25">
      <c r="A5" s="9" t="s">
        <v>33</v>
      </c>
      <c r="B5" s="10" t="s">
        <v>32</v>
      </c>
      <c r="C5" s="11">
        <v>44327</v>
      </c>
      <c r="D5" s="12" t="s">
        <v>34</v>
      </c>
      <c r="E5" s="13">
        <v>191</v>
      </c>
      <c r="F5" s="13">
        <v>192</v>
      </c>
      <c r="G5" s="13">
        <v>195</v>
      </c>
      <c r="H5" s="13">
        <v>198</v>
      </c>
      <c r="I5" s="13"/>
      <c r="J5" s="13"/>
      <c r="K5" s="14">
        <v>4</v>
      </c>
      <c r="L5" s="14">
        <v>776</v>
      </c>
      <c r="M5" s="15">
        <v>194</v>
      </c>
      <c r="N5" s="16">
        <v>6</v>
      </c>
      <c r="O5" s="17">
        <v>200</v>
      </c>
    </row>
    <row r="6" spans="1:17" x14ac:dyDescent="0.25">
      <c r="A6" s="9" t="s">
        <v>33</v>
      </c>
      <c r="B6" s="10" t="s">
        <v>63</v>
      </c>
      <c r="C6" s="11">
        <v>44415</v>
      </c>
      <c r="D6" s="12" t="s">
        <v>34</v>
      </c>
      <c r="E6" s="13">
        <v>199.01</v>
      </c>
      <c r="F6" s="13">
        <v>199</v>
      </c>
      <c r="G6" s="13">
        <v>198</v>
      </c>
      <c r="H6" s="13">
        <v>200</v>
      </c>
      <c r="I6" s="13">
        <v>192</v>
      </c>
      <c r="J6" s="13">
        <v>199.01</v>
      </c>
      <c r="K6" s="14">
        <v>6</v>
      </c>
      <c r="L6" s="51">
        <v>1187.02</v>
      </c>
      <c r="M6" s="15">
        <v>197.83666666666667</v>
      </c>
      <c r="N6" s="16">
        <v>22</v>
      </c>
      <c r="O6" s="17">
        <v>219.83666666666667</v>
      </c>
    </row>
    <row r="7" spans="1:17" x14ac:dyDescent="0.25">
      <c r="A7" s="9" t="s">
        <v>33</v>
      </c>
      <c r="B7" s="10" t="s">
        <v>32</v>
      </c>
      <c r="C7" s="11">
        <v>44439</v>
      </c>
      <c r="D7" s="12" t="s">
        <v>34</v>
      </c>
      <c r="E7" s="13">
        <v>200.001</v>
      </c>
      <c r="F7" s="13">
        <v>199.001</v>
      </c>
      <c r="G7" s="13">
        <v>195</v>
      </c>
      <c r="H7" s="13">
        <v>197</v>
      </c>
      <c r="I7" s="13"/>
      <c r="J7" s="13"/>
      <c r="K7" s="14">
        <v>4</v>
      </c>
      <c r="L7" s="14">
        <v>791.00199999999995</v>
      </c>
      <c r="M7" s="15">
        <v>197.75049999999999</v>
      </c>
      <c r="N7" s="16">
        <v>8</v>
      </c>
      <c r="O7" s="17">
        <v>205.75049999999999</v>
      </c>
    </row>
    <row r="9" spans="1:17" x14ac:dyDescent="0.25">
      <c r="K9" s="7">
        <f>SUM(K2:K8)</f>
        <v>27</v>
      </c>
      <c r="L9" s="7">
        <f>SUM(L2:L8)</f>
        <v>5296.0220000000008</v>
      </c>
      <c r="M9" s="8">
        <f>SUM(L9/K9)</f>
        <v>196.148962962963</v>
      </c>
      <c r="N9" s="7">
        <f>SUM(N2:N8)</f>
        <v>49</v>
      </c>
      <c r="O9" s="8">
        <f>SUM(M9+N9)</f>
        <v>245.148962962963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8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50"/>
    <protectedRange algorithmName="SHA-512" hashValue="ON39YdpmFHfN9f47KpiRvqrKx0V9+erV1CNkpWzYhW/Qyc6aT8rEyCrvauWSYGZK2ia3o7vd3akF07acHAFpOA==" saltValue="yVW9XmDwTqEnmpSGai0KYg==" spinCount="100000" sqref="D6" name="Range1_1_44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21_1"/>
    <protectedRange algorithmName="SHA-512" hashValue="ON39YdpmFHfN9f47KpiRvqrKx0V9+erV1CNkpWzYhW/Qyc6aT8rEyCrvauWSYGZK2ia3o7vd3akF07acHAFpOA==" saltValue="yVW9XmDwTqEnmpSGai0KYg==" spinCount="100000" sqref="D7" name="Range1_1_8_1"/>
    <protectedRange algorithmName="SHA-512" hashValue="ON39YdpmFHfN9f47KpiRvqrKx0V9+erV1CNkpWzYhW/Qyc6aT8rEyCrvauWSYGZK2ia3o7vd3akF07acHAFpOA==" saltValue="yVW9XmDwTqEnmpSGai0KYg==" spinCount="100000" sqref="E7:H7" name="Range1_3_5_1"/>
  </protectedRanges>
  <conditionalFormatting sqref="F2">
    <cfRule type="top10" dxfId="755" priority="35" rank="1"/>
  </conditionalFormatting>
  <conditionalFormatting sqref="G2">
    <cfRule type="top10" dxfId="754" priority="34" rank="1"/>
  </conditionalFormatting>
  <conditionalFormatting sqref="H2">
    <cfRule type="top10" dxfId="753" priority="33" rank="1"/>
  </conditionalFormatting>
  <conditionalFormatting sqref="I2">
    <cfRule type="top10" dxfId="752" priority="31" rank="1"/>
  </conditionalFormatting>
  <conditionalFormatting sqref="J2">
    <cfRule type="top10" dxfId="751" priority="32" rank="1"/>
  </conditionalFormatting>
  <conditionalFormatting sqref="E2">
    <cfRule type="top10" dxfId="750" priority="36" rank="1"/>
  </conditionalFormatting>
  <conditionalFormatting sqref="F3">
    <cfRule type="top10" dxfId="749" priority="29" rank="1"/>
  </conditionalFormatting>
  <conditionalFormatting sqref="G3">
    <cfRule type="top10" dxfId="748" priority="28" rank="1"/>
  </conditionalFormatting>
  <conditionalFormatting sqref="H3">
    <cfRule type="top10" dxfId="747" priority="27" rank="1"/>
  </conditionalFormatting>
  <conditionalFormatting sqref="I3">
    <cfRule type="top10" dxfId="746" priority="25" rank="1"/>
  </conditionalFormatting>
  <conditionalFormatting sqref="J3">
    <cfRule type="top10" dxfId="745" priority="26" rank="1"/>
  </conditionalFormatting>
  <conditionalFormatting sqref="E3">
    <cfRule type="top10" dxfId="744" priority="30" rank="1"/>
  </conditionalFormatting>
  <conditionalFormatting sqref="F4">
    <cfRule type="top10" dxfId="743" priority="23" rank="1"/>
  </conditionalFormatting>
  <conditionalFormatting sqref="G4">
    <cfRule type="top10" dxfId="742" priority="22" rank="1"/>
  </conditionalFormatting>
  <conditionalFormatting sqref="H4">
    <cfRule type="top10" dxfId="741" priority="21" rank="1"/>
  </conditionalFormatting>
  <conditionalFormatting sqref="I4">
    <cfRule type="top10" dxfId="740" priority="19" rank="1"/>
  </conditionalFormatting>
  <conditionalFormatting sqref="J4">
    <cfRule type="top10" dxfId="739" priority="20" rank="1"/>
  </conditionalFormatting>
  <conditionalFormatting sqref="E4">
    <cfRule type="top10" dxfId="738" priority="24" rank="1"/>
  </conditionalFormatting>
  <conditionalFormatting sqref="F5">
    <cfRule type="top10" dxfId="737" priority="17" rank="1"/>
  </conditionalFormatting>
  <conditionalFormatting sqref="G5">
    <cfRule type="top10" dxfId="736" priority="16" rank="1"/>
  </conditionalFormatting>
  <conditionalFormatting sqref="H5">
    <cfRule type="top10" dxfId="735" priority="15" rank="1"/>
  </conditionalFormatting>
  <conditionalFormatting sqref="I5">
    <cfRule type="top10" dxfId="734" priority="13" rank="1"/>
  </conditionalFormatting>
  <conditionalFormatting sqref="J5">
    <cfRule type="top10" dxfId="733" priority="14" rank="1"/>
  </conditionalFormatting>
  <conditionalFormatting sqref="E5">
    <cfRule type="top10" dxfId="732" priority="18" rank="1"/>
  </conditionalFormatting>
  <conditionalFormatting sqref="F6">
    <cfRule type="top10" dxfId="731" priority="11" rank="1"/>
  </conditionalFormatting>
  <conditionalFormatting sqref="G6">
    <cfRule type="top10" dxfId="730" priority="10" rank="1"/>
  </conditionalFormatting>
  <conditionalFormatting sqref="H6">
    <cfRule type="top10" dxfId="729" priority="9" rank="1"/>
  </conditionalFormatting>
  <conditionalFormatting sqref="I6">
    <cfRule type="top10" dxfId="728" priority="7" rank="1"/>
  </conditionalFormatting>
  <conditionalFormatting sqref="J6">
    <cfRule type="top10" dxfId="727" priority="8" rank="1"/>
  </conditionalFormatting>
  <conditionalFormatting sqref="E6">
    <cfRule type="top10" dxfId="726" priority="12" rank="1"/>
  </conditionalFormatting>
  <conditionalFormatting sqref="F7">
    <cfRule type="top10" dxfId="725" priority="5" rank="1"/>
  </conditionalFormatting>
  <conditionalFormatting sqref="G7">
    <cfRule type="top10" dxfId="724" priority="4" rank="1"/>
  </conditionalFormatting>
  <conditionalFormatting sqref="H7">
    <cfRule type="top10" dxfId="723" priority="3" rank="1"/>
  </conditionalFormatting>
  <conditionalFormatting sqref="I7">
    <cfRule type="top10" dxfId="722" priority="1" rank="1"/>
  </conditionalFormatting>
  <conditionalFormatting sqref="J7">
    <cfRule type="top10" dxfId="721" priority="2" rank="1"/>
  </conditionalFormatting>
  <conditionalFormatting sqref="E7">
    <cfRule type="top10" dxfId="720" priority="6" rank="1"/>
  </conditionalFormatting>
  <hyperlinks>
    <hyperlink ref="Q1" location="'Virginia Outdoor Rankings'!A1" display="Return to Rankings" xr:uid="{52283FC8-FFAB-4EC3-98DA-85F1DD06F0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B6BE-E386-4735-8F18-5F3C469EE9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CB77-32AA-41B9-8D25-C3CF8751D4A3}">
  <sheetPr codeName="Sheet9"/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38</v>
      </c>
      <c r="C2" s="11">
        <v>44306</v>
      </c>
      <c r="D2" s="12" t="s">
        <v>34</v>
      </c>
      <c r="E2" s="13">
        <v>175</v>
      </c>
      <c r="F2" s="13">
        <v>168</v>
      </c>
      <c r="G2" s="13">
        <v>159</v>
      </c>
      <c r="H2" s="13">
        <v>173</v>
      </c>
      <c r="I2" s="13"/>
      <c r="J2" s="13"/>
      <c r="K2" s="14">
        <v>4</v>
      </c>
      <c r="L2" s="14">
        <v>675</v>
      </c>
      <c r="M2" s="15">
        <v>168.75</v>
      </c>
      <c r="N2" s="16">
        <v>5</v>
      </c>
      <c r="O2" s="17">
        <v>173.75</v>
      </c>
    </row>
    <row r="3" spans="1:17" x14ac:dyDescent="0.25">
      <c r="A3" s="9" t="s">
        <v>20</v>
      </c>
      <c r="B3" s="10" t="s">
        <v>38</v>
      </c>
      <c r="C3" s="11">
        <v>44317</v>
      </c>
      <c r="D3" s="12" t="s">
        <v>34</v>
      </c>
      <c r="E3" s="13">
        <v>174</v>
      </c>
      <c r="F3" s="13">
        <v>167</v>
      </c>
      <c r="G3" s="13">
        <v>171</v>
      </c>
      <c r="H3" s="13">
        <v>170</v>
      </c>
      <c r="I3" s="13">
        <v>168</v>
      </c>
      <c r="J3" s="13"/>
      <c r="K3" s="14">
        <v>5</v>
      </c>
      <c r="L3" s="14">
        <v>850</v>
      </c>
      <c r="M3" s="15">
        <v>170</v>
      </c>
      <c r="N3" s="16">
        <v>5</v>
      </c>
      <c r="O3" s="17">
        <v>175</v>
      </c>
    </row>
    <row r="4" spans="1:17" x14ac:dyDescent="0.25">
      <c r="A4" s="9" t="s">
        <v>20</v>
      </c>
      <c r="B4" s="10" t="s">
        <v>38</v>
      </c>
      <c r="C4" s="11">
        <v>44327</v>
      </c>
      <c r="D4" s="12" t="s">
        <v>34</v>
      </c>
      <c r="E4" s="13">
        <v>161</v>
      </c>
      <c r="F4" s="13">
        <v>177</v>
      </c>
      <c r="G4" s="13">
        <v>178</v>
      </c>
      <c r="H4" s="13">
        <v>178</v>
      </c>
      <c r="I4" s="13"/>
      <c r="J4" s="13"/>
      <c r="K4" s="14">
        <v>4</v>
      </c>
      <c r="L4" s="14">
        <v>694</v>
      </c>
      <c r="M4" s="15">
        <v>173.5</v>
      </c>
      <c r="N4" s="16">
        <v>5</v>
      </c>
      <c r="O4" s="17">
        <v>178.5</v>
      </c>
    </row>
    <row r="5" spans="1:17" x14ac:dyDescent="0.25">
      <c r="A5" s="9" t="s">
        <v>20</v>
      </c>
      <c r="B5" s="10" t="s">
        <v>38</v>
      </c>
      <c r="C5" s="11">
        <v>44348</v>
      </c>
      <c r="D5" s="12" t="s">
        <v>34</v>
      </c>
      <c r="E5" s="13">
        <v>166</v>
      </c>
      <c r="F5" s="13">
        <v>185</v>
      </c>
      <c r="G5" s="13">
        <v>176</v>
      </c>
      <c r="H5" s="13">
        <v>182</v>
      </c>
      <c r="I5" s="13"/>
      <c r="J5" s="13"/>
      <c r="K5" s="14">
        <v>4</v>
      </c>
      <c r="L5" s="14">
        <v>709</v>
      </c>
      <c r="M5" s="15">
        <v>177.25</v>
      </c>
      <c r="N5" s="16">
        <v>5</v>
      </c>
      <c r="O5" s="17">
        <v>182.25</v>
      </c>
    </row>
    <row r="6" spans="1:17" x14ac:dyDescent="0.25">
      <c r="A6" s="9" t="s">
        <v>20</v>
      </c>
      <c r="B6" s="10" t="s">
        <v>38</v>
      </c>
      <c r="C6" s="11">
        <v>44352</v>
      </c>
      <c r="D6" s="12" t="s">
        <v>34</v>
      </c>
      <c r="E6" s="13">
        <v>176</v>
      </c>
      <c r="F6" s="13">
        <v>178</v>
      </c>
      <c r="G6" s="13">
        <v>178</v>
      </c>
      <c r="H6" s="13">
        <v>179</v>
      </c>
      <c r="I6" s="13"/>
      <c r="J6" s="13"/>
      <c r="K6" s="14">
        <v>4</v>
      </c>
      <c r="L6" s="14">
        <v>711</v>
      </c>
      <c r="M6" s="15">
        <v>177.75</v>
      </c>
      <c r="N6" s="16">
        <v>5</v>
      </c>
      <c r="O6" s="17">
        <v>182.75</v>
      </c>
    </row>
    <row r="7" spans="1:17" x14ac:dyDescent="0.25">
      <c r="A7" s="9" t="s">
        <v>20</v>
      </c>
      <c r="B7" s="10" t="s">
        <v>38</v>
      </c>
      <c r="C7" s="11">
        <v>44369</v>
      </c>
      <c r="D7" s="12" t="s">
        <v>34</v>
      </c>
      <c r="E7" s="13">
        <v>175</v>
      </c>
      <c r="F7" s="13">
        <v>179</v>
      </c>
      <c r="G7" s="13">
        <v>181</v>
      </c>
      <c r="H7" s="13">
        <v>179</v>
      </c>
      <c r="I7" s="13"/>
      <c r="J7" s="13"/>
      <c r="K7" s="14">
        <v>4</v>
      </c>
      <c r="L7" s="14">
        <v>714</v>
      </c>
      <c r="M7" s="15">
        <v>178.5</v>
      </c>
      <c r="N7" s="16">
        <v>5</v>
      </c>
      <c r="O7" s="17">
        <v>183.5</v>
      </c>
    </row>
    <row r="8" spans="1:17" x14ac:dyDescent="0.25">
      <c r="A8" s="9" t="s">
        <v>20</v>
      </c>
      <c r="B8" s="10" t="s">
        <v>38</v>
      </c>
      <c r="C8" s="11">
        <v>44376</v>
      </c>
      <c r="D8" s="12" t="s">
        <v>34</v>
      </c>
      <c r="E8" s="13">
        <v>173</v>
      </c>
      <c r="F8" s="13">
        <v>185</v>
      </c>
      <c r="G8" s="13">
        <v>170</v>
      </c>
      <c r="H8" s="13">
        <v>171</v>
      </c>
      <c r="I8" s="13"/>
      <c r="J8" s="13"/>
      <c r="K8" s="14">
        <v>4</v>
      </c>
      <c r="L8" s="14">
        <v>699</v>
      </c>
      <c r="M8" s="15">
        <v>174.75</v>
      </c>
      <c r="N8" s="16">
        <v>5</v>
      </c>
      <c r="O8" s="17">
        <v>179.75</v>
      </c>
    </row>
    <row r="9" spans="1:17" x14ac:dyDescent="0.25">
      <c r="A9" s="9" t="s">
        <v>20</v>
      </c>
      <c r="B9" s="10" t="s">
        <v>38</v>
      </c>
      <c r="C9" s="11">
        <v>44383</v>
      </c>
      <c r="D9" s="12" t="s">
        <v>34</v>
      </c>
      <c r="E9" s="13">
        <v>180</v>
      </c>
      <c r="F9" s="13">
        <v>181</v>
      </c>
      <c r="G9" s="13">
        <v>183</v>
      </c>
      <c r="H9" s="13">
        <v>172</v>
      </c>
      <c r="I9" s="13"/>
      <c r="J9" s="13"/>
      <c r="K9" s="14">
        <v>4</v>
      </c>
      <c r="L9" s="14">
        <v>716</v>
      </c>
      <c r="M9" s="15">
        <v>179</v>
      </c>
      <c r="N9" s="16">
        <v>13</v>
      </c>
      <c r="O9" s="17">
        <v>192</v>
      </c>
    </row>
    <row r="10" spans="1:17" x14ac:dyDescent="0.25">
      <c r="A10" s="9" t="s">
        <v>20</v>
      </c>
      <c r="B10" s="10" t="s">
        <v>38</v>
      </c>
      <c r="C10" s="11">
        <v>44415</v>
      </c>
      <c r="D10" s="12" t="s">
        <v>34</v>
      </c>
      <c r="E10" s="13">
        <v>186</v>
      </c>
      <c r="F10" s="13">
        <v>185</v>
      </c>
      <c r="G10" s="13">
        <v>191</v>
      </c>
      <c r="H10" s="13">
        <v>183</v>
      </c>
      <c r="I10" s="13">
        <v>188</v>
      </c>
      <c r="J10" s="13">
        <v>183</v>
      </c>
      <c r="K10" s="14">
        <v>6</v>
      </c>
      <c r="L10" s="51">
        <v>1116</v>
      </c>
      <c r="M10" s="15">
        <v>186</v>
      </c>
      <c r="N10" s="16">
        <v>34</v>
      </c>
      <c r="O10" s="17">
        <v>220</v>
      </c>
    </row>
    <row r="11" spans="1:17" x14ac:dyDescent="0.25">
      <c r="A11" s="9" t="s">
        <v>20</v>
      </c>
      <c r="B11" s="10" t="s">
        <v>38</v>
      </c>
      <c r="C11" s="11">
        <v>44418</v>
      </c>
      <c r="D11" s="12" t="s">
        <v>34</v>
      </c>
      <c r="E11" s="13">
        <v>180</v>
      </c>
      <c r="F11" s="13">
        <v>181</v>
      </c>
      <c r="G11" s="13">
        <v>177</v>
      </c>
      <c r="H11" s="13">
        <v>176</v>
      </c>
      <c r="I11" s="13"/>
      <c r="J11" s="13"/>
      <c r="K11" s="14">
        <v>4</v>
      </c>
      <c r="L11" s="14">
        <v>714</v>
      </c>
      <c r="M11" s="15">
        <v>178.5</v>
      </c>
      <c r="N11" s="16">
        <v>5</v>
      </c>
      <c r="O11" s="17">
        <v>183.5</v>
      </c>
    </row>
    <row r="13" spans="1:17" x14ac:dyDescent="0.25">
      <c r="K13" s="7">
        <f>SUM(K2:K12)</f>
        <v>43</v>
      </c>
      <c r="L13" s="7">
        <f>SUM(L2:L12)</f>
        <v>7598</v>
      </c>
      <c r="M13" s="8">
        <f>SUM(L13/K13)</f>
        <v>176.69767441860466</v>
      </c>
      <c r="N13" s="7">
        <f>SUM(N2:N12)</f>
        <v>87</v>
      </c>
      <c r="O13" s="8">
        <f>SUM(M13+N13)</f>
        <v>263.69767441860466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8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3:J3 B3:C3" name="Range1_17_1_1"/>
    <protectedRange algorithmName="SHA-512" hashValue="ON39YdpmFHfN9f47KpiRvqrKx0V9+erV1CNkpWzYhW/Qyc6aT8rEyCrvauWSYGZK2ia3o7vd3akF07acHAFpOA==" saltValue="yVW9XmDwTqEnmpSGai0KYg==" spinCount="100000" sqref="D3" name="Range1_1_12_1"/>
    <protectedRange algorithmName="SHA-512" hashValue="ON39YdpmFHfN9f47KpiRvqrKx0V9+erV1CNkpWzYhW/Qyc6aT8rEyCrvauWSYGZK2ia3o7vd3akF07acHAFpOA==" saltValue="yVW9XmDwTqEnmpSGai0KYg==" spinCount="100000" sqref="E4:J4 B4:C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C5" name="Range1_19"/>
    <protectedRange algorithmName="SHA-512" hashValue="ON39YdpmFHfN9f47KpiRvqrKx0V9+erV1CNkpWzYhW/Qyc6aT8rEyCrvauWSYGZK2ia3o7vd3akF07acHAFpOA==" saltValue="yVW9XmDwTqEnmpSGai0KYg==" spinCount="100000" sqref="E5:J5 B5" name="Range1_22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8:J8 B8:C8" name="Range1_35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E9:J9 B9:C9" name="Range1_41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10:J10 B10:C10" name="Range1_53"/>
    <protectedRange algorithmName="SHA-512" hashValue="ON39YdpmFHfN9f47KpiRvqrKx0V9+erV1CNkpWzYhW/Qyc6aT8rEyCrvauWSYGZK2ia3o7vd3akF07acHAFpOA==" saltValue="yVW9XmDwTqEnmpSGai0KYg==" spinCount="100000" sqref="D10" name="Range1_1_47"/>
    <protectedRange algorithmName="SHA-512" hashValue="ON39YdpmFHfN9f47KpiRvqrKx0V9+erV1CNkpWzYhW/Qyc6aT8rEyCrvauWSYGZK2ia3o7vd3akF07acHAFpOA==" saltValue="yVW9XmDwTqEnmpSGai0KYg==" spinCount="100000" sqref="E11:J11 B11:C11" name="Range1_57"/>
    <protectedRange algorithmName="SHA-512" hashValue="ON39YdpmFHfN9f47KpiRvqrKx0V9+erV1CNkpWzYhW/Qyc6aT8rEyCrvauWSYGZK2ia3o7vd3akF07acHAFpOA==" saltValue="yVW9XmDwTqEnmpSGai0KYg==" spinCount="100000" sqref="D11" name="Range1_1_49"/>
  </protectedRanges>
  <conditionalFormatting sqref="I2">
    <cfRule type="top10" dxfId="719" priority="60" rank="1"/>
  </conditionalFormatting>
  <conditionalFormatting sqref="H2">
    <cfRule type="top10" dxfId="718" priority="56" rank="1"/>
  </conditionalFormatting>
  <conditionalFormatting sqref="J2">
    <cfRule type="top10" dxfId="717" priority="57" rank="1"/>
  </conditionalFormatting>
  <conditionalFormatting sqref="G2">
    <cfRule type="top10" dxfId="716" priority="59" rank="1"/>
  </conditionalFormatting>
  <conditionalFormatting sqref="F2">
    <cfRule type="top10" dxfId="715" priority="58" rank="1"/>
  </conditionalFormatting>
  <conditionalFormatting sqref="E2">
    <cfRule type="top10" dxfId="714" priority="55" rank="1"/>
  </conditionalFormatting>
  <conditionalFormatting sqref="I3">
    <cfRule type="top10" dxfId="713" priority="54" rank="1"/>
  </conditionalFormatting>
  <conditionalFormatting sqref="H3">
    <cfRule type="top10" dxfId="712" priority="50" rank="1"/>
  </conditionalFormatting>
  <conditionalFormatting sqref="J3">
    <cfRule type="top10" dxfId="711" priority="51" rank="1"/>
  </conditionalFormatting>
  <conditionalFormatting sqref="G3">
    <cfRule type="top10" dxfId="710" priority="53" rank="1"/>
  </conditionalFormatting>
  <conditionalFormatting sqref="F3">
    <cfRule type="top10" dxfId="709" priority="52" rank="1"/>
  </conditionalFormatting>
  <conditionalFormatting sqref="E3">
    <cfRule type="top10" dxfId="708" priority="49" rank="1"/>
  </conditionalFormatting>
  <conditionalFormatting sqref="I4">
    <cfRule type="top10" dxfId="707" priority="48" rank="1"/>
  </conditionalFormatting>
  <conditionalFormatting sqref="H4">
    <cfRule type="top10" dxfId="706" priority="44" rank="1"/>
  </conditionalFormatting>
  <conditionalFormatting sqref="J4">
    <cfRule type="top10" dxfId="705" priority="45" rank="1"/>
  </conditionalFormatting>
  <conditionalFormatting sqref="G4">
    <cfRule type="top10" dxfId="704" priority="47" rank="1"/>
  </conditionalFormatting>
  <conditionalFormatting sqref="F4">
    <cfRule type="top10" dxfId="703" priority="46" rank="1"/>
  </conditionalFormatting>
  <conditionalFormatting sqref="E4">
    <cfRule type="top10" dxfId="702" priority="43" rank="1"/>
  </conditionalFormatting>
  <conditionalFormatting sqref="I5">
    <cfRule type="top10" dxfId="701" priority="42" rank="1"/>
  </conditionalFormatting>
  <conditionalFormatting sqref="H5">
    <cfRule type="top10" dxfId="700" priority="38" rank="1"/>
  </conditionalFormatting>
  <conditionalFormatting sqref="J5">
    <cfRule type="top10" dxfId="699" priority="39" rank="1"/>
  </conditionalFormatting>
  <conditionalFormatting sqref="G5">
    <cfRule type="top10" dxfId="698" priority="41" rank="1"/>
  </conditionalFormatting>
  <conditionalFormatting sqref="F5">
    <cfRule type="top10" dxfId="697" priority="40" rank="1"/>
  </conditionalFormatting>
  <conditionalFormatting sqref="E5">
    <cfRule type="top10" dxfId="696" priority="37" rank="1"/>
  </conditionalFormatting>
  <conditionalFormatting sqref="I6">
    <cfRule type="top10" dxfId="695" priority="36" rank="1"/>
  </conditionalFormatting>
  <conditionalFormatting sqref="H6">
    <cfRule type="top10" dxfId="694" priority="32" rank="1"/>
  </conditionalFormatting>
  <conditionalFormatting sqref="J6">
    <cfRule type="top10" dxfId="693" priority="33" rank="1"/>
  </conditionalFormatting>
  <conditionalFormatting sqref="G6">
    <cfRule type="top10" dxfId="692" priority="35" rank="1"/>
  </conditionalFormatting>
  <conditionalFormatting sqref="F6">
    <cfRule type="top10" dxfId="691" priority="34" rank="1"/>
  </conditionalFormatting>
  <conditionalFormatting sqref="E6">
    <cfRule type="top10" dxfId="690" priority="31" rank="1"/>
  </conditionalFormatting>
  <conditionalFormatting sqref="I7">
    <cfRule type="top10" dxfId="689" priority="30" rank="1"/>
  </conditionalFormatting>
  <conditionalFormatting sqref="H7">
    <cfRule type="top10" dxfId="688" priority="26" rank="1"/>
  </conditionalFormatting>
  <conditionalFormatting sqref="J7">
    <cfRule type="top10" dxfId="687" priority="27" rank="1"/>
  </conditionalFormatting>
  <conditionalFormatting sqref="G7">
    <cfRule type="top10" dxfId="686" priority="29" rank="1"/>
  </conditionalFormatting>
  <conditionalFormatting sqref="F7">
    <cfRule type="top10" dxfId="685" priority="28" rank="1"/>
  </conditionalFormatting>
  <conditionalFormatting sqref="E7">
    <cfRule type="top10" dxfId="684" priority="25" rank="1"/>
  </conditionalFormatting>
  <conditionalFormatting sqref="I8">
    <cfRule type="top10" dxfId="683" priority="24" rank="1"/>
  </conditionalFormatting>
  <conditionalFormatting sqref="H8">
    <cfRule type="top10" dxfId="682" priority="20" rank="1"/>
  </conditionalFormatting>
  <conditionalFormatting sqref="J8">
    <cfRule type="top10" dxfId="681" priority="21" rank="1"/>
  </conditionalFormatting>
  <conditionalFormatting sqref="G8">
    <cfRule type="top10" dxfId="680" priority="23" rank="1"/>
  </conditionalFormatting>
  <conditionalFormatting sqref="F8">
    <cfRule type="top10" dxfId="679" priority="22" rank="1"/>
  </conditionalFormatting>
  <conditionalFormatting sqref="E8">
    <cfRule type="top10" dxfId="678" priority="19" rank="1"/>
  </conditionalFormatting>
  <conditionalFormatting sqref="I9">
    <cfRule type="top10" dxfId="677" priority="18" rank="1"/>
  </conditionalFormatting>
  <conditionalFormatting sqref="H9">
    <cfRule type="top10" dxfId="676" priority="14" rank="1"/>
  </conditionalFormatting>
  <conditionalFormatting sqref="J9">
    <cfRule type="top10" dxfId="675" priority="15" rank="1"/>
  </conditionalFormatting>
  <conditionalFormatting sqref="G9">
    <cfRule type="top10" dxfId="674" priority="17" rank="1"/>
  </conditionalFormatting>
  <conditionalFormatting sqref="F9">
    <cfRule type="top10" dxfId="673" priority="16" rank="1"/>
  </conditionalFormatting>
  <conditionalFormatting sqref="E9">
    <cfRule type="top10" dxfId="672" priority="13" rank="1"/>
  </conditionalFormatting>
  <conditionalFormatting sqref="I10">
    <cfRule type="top10" dxfId="671" priority="12" rank="1"/>
  </conditionalFormatting>
  <conditionalFormatting sqref="H10">
    <cfRule type="top10" dxfId="670" priority="8" rank="1"/>
  </conditionalFormatting>
  <conditionalFormatting sqref="J10">
    <cfRule type="top10" dxfId="669" priority="9" rank="1"/>
  </conditionalFormatting>
  <conditionalFormatting sqref="G10">
    <cfRule type="top10" dxfId="668" priority="11" rank="1"/>
  </conditionalFormatting>
  <conditionalFormatting sqref="F10">
    <cfRule type="top10" dxfId="667" priority="10" rank="1"/>
  </conditionalFormatting>
  <conditionalFormatting sqref="E10">
    <cfRule type="top10" dxfId="666" priority="7" rank="1"/>
  </conditionalFormatting>
  <conditionalFormatting sqref="I11">
    <cfRule type="top10" dxfId="665" priority="6" rank="1"/>
  </conditionalFormatting>
  <conditionalFormatting sqref="H11">
    <cfRule type="top10" dxfId="664" priority="2" rank="1"/>
  </conditionalFormatting>
  <conditionalFormatting sqref="J11">
    <cfRule type="top10" dxfId="663" priority="3" rank="1"/>
  </conditionalFormatting>
  <conditionalFormatting sqref="G11">
    <cfRule type="top10" dxfId="662" priority="5" rank="1"/>
  </conditionalFormatting>
  <conditionalFormatting sqref="F11">
    <cfRule type="top10" dxfId="661" priority="4" rank="1"/>
  </conditionalFormatting>
  <conditionalFormatting sqref="E11">
    <cfRule type="top10" dxfId="660" priority="1" rank="1"/>
  </conditionalFormatting>
  <hyperlinks>
    <hyperlink ref="Q1" location="'Virginia Outdoor Rankings'!A1" display="Return to Rankings" xr:uid="{2C7B961F-760F-440D-974E-2C64A95FE9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C3D727-C349-4499-9997-F650E2D044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8895-929B-4BB1-9720-CA12991B0F33}">
  <sheetPr codeName="Sheet10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58</v>
      </c>
      <c r="C2" s="11">
        <v>44383</v>
      </c>
      <c r="D2" s="12" t="s">
        <v>34</v>
      </c>
      <c r="E2" s="13">
        <v>158</v>
      </c>
      <c r="F2" s="13">
        <v>157</v>
      </c>
      <c r="G2" s="13">
        <v>170</v>
      </c>
      <c r="H2" s="13">
        <v>162</v>
      </c>
      <c r="I2" s="13"/>
      <c r="J2" s="13"/>
      <c r="K2" s="14">
        <v>4</v>
      </c>
      <c r="L2" s="14">
        <v>647</v>
      </c>
      <c r="M2" s="15">
        <v>161.75</v>
      </c>
      <c r="N2" s="16">
        <v>4</v>
      </c>
      <c r="O2" s="17">
        <v>165.75</v>
      </c>
    </row>
    <row r="5" spans="1:17" x14ac:dyDescent="0.25">
      <c r="K5" s="34">
        <f>SUM(K2:K4)</f>
        <v>4</v>
      </c>
      <c r="L5" s="34">
        <f>SUM(L2:L4)</f>
        <v>647</v>
      </c>
      <c r="M5" s="35">
        <f>SUM(L5/K5)</f>
        <v>161.75</v>
      </c>
      <c r="N5" s="34">
        <f>SUM(N2:N4)</f>
        <v>4</v>
      </c>
      <c r="O5" s="36">
        <f>SUM(M5+N5)</f>
        <v>165.75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1"/>
    <protectedRange algorithmName="SHA-512" hashValue="ON39YdpmFHfN9f47KpiRvqrKx0V9+erV1CNkpWzYhW/Qyc6aT8rEyCrvauWSYGZK2ia3o7vd3akF07acHAFpOA==" saltValue="yVW9XmDwTqEnmpSGai0KYg==" spinCount="100000" sqref="D2" name="Range1_1_33"/>
  </protectedRanges>
  <conditionalFormatting sqref="I2">
    <cfRule type="top10" dxfId="659" priority="6" rank="1"/>
  </conditionalFormatting>
  <conditionalFormatting sqref="H2">
    <cfRule type="top10" dxfId="658" priority="2" rank="1"/>
  </conditionalFormatting>
  <conditionalFormatting sqref="J2">
    <cfRule type="top10" dxfId="657" priority="3" rank="1"/>
  </conditionalFormatting>
  <conditionalFormatting sqref="G2">
    <cfRule type="top10" dxfId="656" priority="5" rank="1"/>
  </conditionalFormatting>
  <conditionalFormatting sqref="F2">
    <cfRule type="top10" dxfId="655" priority="4" rank="1"/>
  </conditionalFormatting>
  <conditionalFormatting sqref="E2">
    <cfRule type="top10" dxfId="654" priority="1" rank="1"/>
  </conditionalFormatting>
  <hyperlinks>
    <hyperlink ref="Q1" location="'Virginia Outdoor Rankings'!A1" display="Return to Rankings" xr:uid="{D26BC34D-291B-437F-8CA5-D01DC200D5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98E79C-CC3B-49C2-BED2-C11AFDB244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680C091-C04F-4851-8CE1-9145B3868D74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C85D-6614-4FCB-B308-8ECB3E7FF80F}">
  <sheetPr codeName="Sheet11"/>
  <dimension ref="A1:Q16"/>
  <sheetViews>
    <sheetView workbookViewId="0">
      <selection activeCell="C26" sqref="C2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47</v>
      </c>
      <c r="C2" s="11">
        <v>44317</v>
      </c>
      <c r="D2" s="12" t="s">
        <v>34</v>
      </c>
      <c r="E2" s="13">
        <v>192</v>
      </c>
      <c r="F2" s="13">
        <v>193</v>
      </c>
      <c r="G2" s="13">
        <v>197</v>
      </c>
      <c r="H2" s="13">
        <v>195</v>
      </c>
      <c r="I2" s="13">
        <v>189</v>
      </c>
      <c r="J2" s="13"/>
      <c r="K2" s="14">
        <v>5</v>
      </c>
      <c r="L2" s="14">
        <v>966</v>
      </c>
      <c r="M2" s="15">
        <v>193.2</v>
      </c>
      <c r="N2" s="16">
        <v>5</v>
      </c>
      <c r="O2" s="17">
        <v>198.2</v>
      </c>
    </row>
    <row r="3" spans="1:17" x14ac:dyDescent="0.25">
      <c r="A3" s="9" t="s">
        <v>46</v>
      </c>
      <c r="B3" s="10" t="s">
        <v>47</v>
      </c>
      <c r="C3" s="11">
        <v>44380</v>
      </c>
      <c r="D3" s="12" t="s">
        <v>34</v>
      </c>
      <c r="E3" s="13">
        <v>194</v>
      </c>
      <c r="F3" s="13">
        <v>190</v>
      </c>
      <c r="G3" s="13">
        <v>189.001</v>
      </c>
      <c r="H3" s="13">
        <v>184</v>
      </c>
      <c r="I3" s="13"/>
      <c r="J3" s="13"/>
      <c r="K3" s="14">
        <v>4</v>
      </c>
      <c r="L3" s="14">
        <v>757.00099999999998</v>
      </c>
      <c r="M3" s="15">
        <v>189.25024999999999</v>
      </c>
      <c r="N3" s="16">
        <v>6</v>
      </c>
      <c r="O3" s="17">
        <v>195.25024999999999</v>
      </c>
    </row>
    <row r="5" spans="1:17" x14ac:dyDescent="0.25">
      <c r="K5" s="7">
        <f>SUM(K2:K4)</f>
        <v>9</v>
      </c>
      <c r="L5" s="7">
        <f>SUM(L2:L4)</f>
        <v>1723.001</v>
      </c>
      <c r="M5" s="8">
        <f>SUM(L5/K5)</f>
        <v>191.44455555555555</v>
      </c>
      <c r="N5" s="7">
        <f>SUM(N2:N4)</f>
        <v>11</v>
      </c>
      <c r="O5" s="8">
        <f>SUM(M5+N5)</f>
        <v>202.44455555555555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9" t="s">
        <v>33</v>
      </c>
      <c r="B13" s="10" t="s">
        <v>47</v>
      </c>
      <c r="C13" s="11">
        <v>44327</v>
      </c>
      <c r="D13" s="12" t="s">
        <v>34</v>
      </c>
      <c r="E13" s="13">
        <v>199</v>
      </c>
      <c r="F13" s="13">
        <v>196</v>
      </c>
      <c r="G13" s="13">
        <v>199</v>
      </c>
      <c r="H13" s="13">
        <v>197</v>
      </c>
      <c r="I13" s="13"/>
      <c r="J13" s="13"/>
      <c r="K13" s="14">
        <v>4</v>
      </c>
      <c r="L13" s="14">
        <v>791</v>
      </c>
      <c r="M13" s="15">
        <v>197.75</v>
      </c>
      <c r="N13" s="16">
        <v>11</v>
      </c>
      <c r="O13" s="17">
        <v>208.75</v>
      </c>
    </row>
    <row r="14" spans="1:17" x14ac:dyDescent="0.25">
      <c r="A14" s="9" t="s">
        <v>33</v>
      </c>
      <c r="B14" s="10" t="s">
        <v>47</v>
      </c>
      <c r="C14" s="11">
        <v>44348</v>
      </c>
      <c r="D14" s="12" t="s">
        <v>34</v>
      </c>
      <c r="E14" s="13">
        <v>199</v>
      </c>
      <c r="F14" s="13">
        <v>200</v>
      </c>
      <c r="G14" s="13">
        <v>198</v>
      </c>
      <c r="H14" s="13">
        <v>199</v>
      </c>
      <c r="I14" s="13"/>
      <c r="J14" s="13"/>
      <c r="K14" s="14">
        <v>4</v>
      </c>
      <c r="L14" s="14">
        <v>796</v>
      </c>
      <c r="M14" s="15">
        <v>199</v>
      </c>
      <c r="N14" s="16">
        <v>11</v>
      </c>
      <c r="O14" s="17">
        <v>210</v>
      </c>
    </row>
    <row r="16" spans="1:17" x14ac:dyDescent="0.25">
      <c r="K16" s="7">
        <f>SUM(K13:K15)</f>
        <v>8</v>
      </c>
      <c r="L16" s="7">
        <f>SUM(L13:L15)</f>
        <v>1587</v>
      </c>
      <c r="M16" s="8">
        <f>SUM(L16/K16)</f>
        <v>198.375</v>
      </c>
      <c r="N16" s="7">
        <f>SUM(N13:N15)</f>
        <v>22</v>
      </c>
      <c r="O16" s="8">
        <f>SUM(M16+N16)</f>
        <v>220.375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15_1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I13:J13 B13:C13" name="Range1_8_1"/>
    <protectedRange algorithmName="SHA-512" hashValue="ON39YdpmFHfN9f47KpiRvqrKx0V9+erV1CNkpWzYhW/Qyc6aT8rEyCrvauWSYGZK2ia3o7vd3akF07acHAFpOA==" saltValue="yVW9XmDwTqEnmpSGai0KYg==" spinCount="100000" sqref="D13" name="Range1_1_6_1"/>
    <protectedRange algorithmName="SHA-512" hashValue="ON39YdpmFHfN9f47KpiRvqrKx0V9+erV1CNkpWzYhW/Qyc6aT8rEyCrvauWSYGZK2ia3o7vd3akF07acHAFpOA==" saltValue="yVW9XmDwTqEnmpSGai0KYg==" spinCount="100000" sqref="E13:H13" name="Range1_3_2_1"/>
    <protectedRange algorithmName="SHA-512" hashValue="ON39YdpmFHfN9f47KpiRvqrKx0V9+erV1CNkpWzYhW/Qyc6aT8rEyCrvauWSYGZK2ia3o7vd3akF07acHAFpOA==" saltValue="yVW9XmDwTqEnmpSGai0KYg==" spinCount="100000" sqref="I14:J14 B14:C14" name="Range1_19"/>
    <protectedRange algorithmName="SHA-512" hashValue="ON39YdpmFHfN9f47KpiRvqrKx0V9+erV1CNkpWzYhW/Qyc6aT8rEyCrvauWSYGZK2ia3o7vd3akF07acHAFpOA==" saltValue="yVW9XmDwTqEnmpSGai0KYg==" spinCount="100000" sqref="D14" name="Range1_1_13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E3:J3 B3:C3" name="Range1_37"/>
    <protectedRange algorithmName="SHA-512" hashValue="ON39YdpmFHfN9f47KpiRvqrKx0V9+erV1CNkpWzYhW/Qyc6aT8rEyCrvauWSYGZK2ia3o7vd3akF07acHAFpOA==" saltValue="yVW9XmDwTqEnmpSGai0KYg==" spinCount="100000" sqref="D3" name="Range1_1_30"/>
  </protectedRanges>
  <conditionalFormatting sqref="E2">
    <cfRule type="top10" dxfId="653" priority="30" rank="1"/>
  </conditionalFormatting>
  <conditionalFormatting sqref="F2">
    <cfRule type="top10" dxfId="652" priority="29" rank="1"/>
  </conditionalFormatting>
  <conditionalFormatting sqref="G2">
    <cfRule type="top10" dxfId="651" priority="28" rank="1"/>
  </conditionalFormatting>
  <conditionalFormatting sqref="H2">
    <cfRule type="top10" dxfId="650" priority="27" rank="1"/>
  </conditionalFormatting>
  <conditionalFormatting sqref="I2">
    <cfRule type="top10" dxfId="649" priority="26" rank="1"/>
  </conditionalFormatting>
  <conditionalFormatting sqref="J2">
    <cfRule type="top10" dxfId="648" priority="25" rank="1"/>
  </conditionalFormatting>
  <conditionalFormatting sqref="E13">
    <cfRule type="top10" dxfId="647" priority="18" rank="1"/>
  </conditionalFormatting>
  <conditionalFormatting sqref="F13">
    <cfRule type="top10" dxfId="646" priority="17" rank="1"/>
  </conditionalFormatting>
  <conditionalFormatting sqref="G13">
    <cfRule type="top10" dxfId="645" priority="16" rank="1"/>
  </conditionalFormatting>
  <conditionalFormatting sqref="H13">
    <cfRule type="top10" dxfId="644" priority="15" rank="1"/>
  </conditionalFormatting>
  <conditionalFormatting sqref="I13">
    <cfRule type="top10" dxfId="643" priority="13" rank="1"/>
  </conditionalFormatting>
  <conditionalFormatting sqref="J13">
    <cfRule type="top10" dxfId="642" priority="14" rank="1"/>
  </conditionalFormatting>
  <conditionalFormatting sqref="F14">
    <cfRule type="top10" dxfId="641" priority="11" rank="1"/>
  </conditionalFormatting>
  <conditionalFormatting sqref="G14">
    <cfRule type="top10" dxfId="640" priority="10" rank="1"/>
  </conditionalFormatting>
  <conditionalFormatting sqref="H14">
    <cfRule type="top10" dxfId="639" priority="9" rank="1"/>
  </conditionalFormatting>
  <conditionalFormatting sqref="I14">
    <cfRule type="top10" dxfId="638" priority="7" rank="1"/>
  </conditionalFormatting>
  <conditionalFormatting sqref="J14">
    <cfRule type="top10" dxfId="637" priority="8" rank="1"/>
  </conditionalFormatting>
  <conditionalFormatting sqref="E14">
    <cfRule type="top10" dxfId="636" priority="12" rank="1"/>
  </conditionalFormatting>
  <conditionalFormatting sqref="E3">
    <cfRule type="top10" dxfId="635" priority="6" rank="1"/>
  </conditionalFormatting>
  <conditionalFormatting sqref="F3">
    <cfRule type="top10" dxfId="634" priority="5" rank="1"/>
  </conditionalFormatting>
  <conditionalFormatting sqref="G3">
    <cfRule type="top10" dxfId="633" priority="4" rank="1"/>
  </conditionalFormatting>
  <conditionalFormatting sqref="H3">
    <cfRule type="top10" dxfId="632" priority="3" rank="1"/>
  </conditionalFormatting>
  <conditionalFormatting sqref="I3">
    <cfRule type="top10" dxfId="631" priority="2" rank="1"/>
  </conditionalFormatting>
  <conditionalFormatting sqref="J3">
    <cfRule type="top10" dxfId="630" priority="1" rank="1"/>
  </conditionalFormatting>
  <hyperlinks>
    <hyperlink ref="Q1" location="'Virginia Outdoor Rankings'!A1" display="Return to Rankings" xr:uid="{4ACC7DAE-B8C2-4FD8-91E3-06A5FB924E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48E8D3-05A3-4CCF-B7DD-303D559E5A46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2E0E-E6BC-4155-AF34-F67309976323}">
  <sheetPr codeName="Sheet12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43</v>
      </c>
      <c r="C2" s="11">
        <v>44317</v>
      </c>
      <c r="D2" s="12" t="s">
        <v>34</v>
      </c>
      <c r="E2" s="13">
        <v>190</v>
      </c>
      <c r="F2" s="13">
        <v>195</v>
      </c>
      <c r="G2" s="13">
        <v>193</v>
      </c>
      <c r="H2" s="13">
        <v>192</v>
      </c>
      <c r="I2" s="13">
        <v>194</v>
      </c>
      <c r="J2" s="13"/>
      <c r="K2" s="14">
        <v>5</v>
      </c>
      <c r="L2" s="14">
        <v>964</v>
      </c>
      <c r="M2" s="15">
        <v>192.8</v>
      </c>
      <c r="N2" s="16">
        <v>3</v>
      </c>
      <c r="O2" s="17">
        <v>195.8</v>
      </c>
    </row>
    <row r="3" spans="1:17" x14ac:dyDescent="0.25">
      <c r="A3" s="9" t="s">
        <v>33</v>
      </c>
      <c r="B3" s="10" t="s">
        <v>43</v>
      </c>
      <c r="C3" s="11">
        <v>44327</v>
      </c>
      <c r="D3" s="12" t="s">
        <v>34</v>
      </c>
      <c r="E3" s="13">
        <v>189</v>
      </c>
      <c r="F3" s="13">
        <v>191</v>
      </c>
      <c r="G3" s="13">
        <v>192</v>
      </c>
      <c r="H3" s="13">
        <v>196</v>
      </c>
      <c r="I3" s="13"/>
      <c r="J3" s="13"/>
      <c r="K3" s="14">
        <v>4</v>
      </c>
      <c r="L3" s="14">
        <v>768</v>
      </c>
      <c r="M3" s="15">
        <v>192</v>
      </c>
      <c r="N3" s="16">
        <v>2</v>
      </c>
      <c r="O3" s="17">
        <v>194</v>
      </c>
    </row>
    <row r="5" spans="1:17" x14ac:dyDescent="0.25">
      <c r="K5" s="7">
        <f>SUM(K2:K4)</f>
        <v>9</v>
      </c>
      <c r="L5" s="7">
        <f>SUM(L2:L4)</f>
        <v>1732</v>
      </c>
      <c r="M5" s="8">
        <f>SUM(L5/K5)</f>
        <v>192.44444444444446</v>
      </c>
      <c r="N5" s="7">
        <f>SUM(N2:N4)</f>
        <v>5</v>
      </c>
      <c r="O5" s="8">
        <f>SUM(M5+N5)</f>
        <v>197.44444444444446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629" priority="11" rank="1"/>
  </conditionalFormatting>
  <conditionalFormatting sqref="G2">
    <cfRule type="top10" dxfId="628" priority="10" rank="1"/>
  </conditionalFormatting>
  <conditionalFormatting sqref="H2">
    <cfRule type="top10" dxfId="627" priority="9" rank="1"/>
  </conditionalFormatting>
  <conditionalFormatting sqref="I2">
    <cfRule type="top10" dxfId="626" priority="7" rank="1"/>
  </conditionalFormatting>
  <conditionalFormatting sqref="J2">
    <cfRule type="top10" dxfId="625" priority="8" rank="1"/>
  </conditionalFormatting>
  <conditionalFormatting sqref="E2">
    <cfRule type="top10" dxfId="624" priority="12" rank="1"/>
  </conditionalFormatting>
  <conditionalFormatting sqref="F3">
    <cfRule type="top10" dxfId="623" priority="5" rank="1"/>
  </conditionalFormatting>
  <conditionalFormatting sqref="G3">
    <cfRule type="top10" dxfId="622" priority="4" rank="1"/>
  </conditionalFormatting>
  <conditionalFormatting sqref="H3">
    <cfRule type="top10" dxfId="621" priority="3" rank="1"/>
  </conditionalFormatting>
  <conditionalFormatting sqref="I3">
    <cfRule type="top10" dxfId="620" priority="1" rank="1"/>
  </conditionalFormatting>
  <conditionalFormatting sqref="J3">
    <cfRule type="top10" dxfId="619" priority="2" rank="1"/>
  </conditionalFormatting>
  <conditionalFormatting sqref="E3">
    <cfRule type="top10" dxfId="618" priority="6" rank="1"/>
  </conditionalFormatting>
  <hyperlinks>
    <hyperlink ref="Q1" location="'Virginia Outdoor Rankings'!A1" display="Return to Rankings" xr:uid="{3EF2A275-3FCB-4820-A6C0-816358B733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038C10-2370-4F1A-9C1C-C36062453C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AA80C-D55D-4874-9D5F-AEDBB119081B}">
  <sheetPr codeName="Sheet13"/>
  <dimension ref="A1:Q2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50</v>
      </c>
      <c r="C2" s="11">
        <v>44327</v>
      </c>
      <c r="D2" s="12" t="s">
        <v>34</v>
      </c>
      <c r="E2" s="13">
        <v>186</v>
      </c>
      <c r="F2" s="13">
        <v>188</v>
      </c>
      <c r="G2" s="13">
        <v>187</v>
      </c>
      <c r="H2" s="13">
        <v>180</v>
      </c>
      <c r="I2" s="13"/>
      <c r="J2" s="13"/>
      <c r="K2" s="14">
        <v>4</v>
      </c>
      <c r="L2" s="14">
        <v>741</v>
      </c>
      <c r="M2" s="15">
        <v>185.25</v>
      </c>
      <c r="N2" s="16">
        <v>4</v>
      </c>
      <c r="O2" s="17">
        <v>189.25</v>
      </c>
    </row>
    <row r="3" spans="1:17" x14ac:dyDescent="0.25">
      <c r="A3" s="9" t="s">
        <v>46</v>
      </c>
      <c r="B3" s="10" t="s">
        <v>50</v>
      </c>
      <c r="C3" s="11">
        <v>44348</v>
      </c>
      <c r="D3" s="12" t="s">
        <v>34</v>
      </c>
      <c r="E3" s="13">
        <v>178</v>
      </c>
      <c r="F3" s="13">
        <v>192</v>
      </c>
      <c r="G3" s="13">
        <v>184</v>
      </c>
      <c r="H3" s="13">
        <v>187</v>
      </c>
      <c r="I3" s="13"/>
      <c r="J3" s="13"/>
      <c r="K3" s="14">
        <v>4</v>
      </c>
      <c r="L3" s="14">
        <v>741</v>
      </c>
      <c r="M3" s="15">
        <v>185.25</v>
      </c>
      <c r="N3" s="16">
        <v>2</v>
      </c>
      <c r="O3" s="17">
        <v>187.25</v>
      </c>
    </row>
    <row r="4" spans="1:17" x14ac:dyDescent="0.25">
      <c r="A4" s="9" t="s">
        <v>46</v>
      </c>
      <c r="B4" s="10" t="s">
        <v>50</v>
      </c>
      <c r="C4" s="11">
        <v>44352</v>
      </c>
      <c r="D4" s="12" t="s">
        <v>34</v>
      </c>
      <c r="E4" s="13">
        <v>185</v>
      </c>
      <c r="F4" s="13">
        <v>181</v>
      </c>
      <c r="G4" s="13">
        <v>183</v>
      </c>
      <c r="H4" s="13">
        <v>186</v>
      </c>
      <c r="I4" s="13"/>
      <c r="J4" s="13"/>
      <c r="K4" s="14">
        <v>4</v>
      </c>
      <c r="L4" s="14">
        <v>735</v>
      </c>
      <c r="M4" s="15">
        <v>183.75</v>
      </c>
      <c r="N4" s="16">
        <v>4</v>
      </c>
      <c r="O4" s="17">
        <v>187.75</v>
      </c>
    </row>
    <row r="7" spans="1:17" x14ac:dyDescent="0.25">
      <c r="K7" s="34">
        <f>SUM(K2:K6)</f>
        <v>12</v>
      </c>
      <c r="L7" s="34">
        <f>SUM(L2:L6)</f>
        <v>2217</v>
      </c>
      <c r="M7" s="35">
        <f>SUM(L7/K7)</f>
        <v>184.75</v>
      </c>
      <c r="N7" s="34">
        <f>SUM(N2:N6)</f>
        <v>10</v>
      </c>
      <c r="O7" s="36">
        <f>SUM(M7+N7)</f>
        <v>194.75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9" t="s">
        <v>23</v>
      </c>
      <c r="B17" s="10" t="s">
        <v>50</v>
      </c>
      <c r="C17" s="11">
        <v>44390</v>
      </c>
      <c r="D17" s="12" t="s">
        <v>34</v>
      </c>
      <c r="E17" s="13">
        <v>188</v>
      </c>
      <c r="F17" s="13">
        <v>195</v>
      </c>
      <c r="G17" s="13">
        <v>182</v>
      </c>
      <c r="H17" s="13">
        <v>183</v>
      </c>
      <c r="I17" s="13"/>
      <c r="J17" s="13"/>
      <c r="K17" s="14">
        <v>4</v>
      </c>
      <c r="L17" s="14">
        <v>748</v>
      </c>
      <c r="M17" s="15">
        <v>187</v>
      </c>
      <c r="N17" s="16">
        <v>6</v>
      </c>
      <c r="O17" s="17">
        <v>193</v>
      </c>
    </row>
    <row r="18" spans="1:15" x14ac:dyDescent="0.25">
      <c r="A18" s="9" t="s">
        <v>23</v>
      </c>
      <c r="B18" s="10" t="s">
        <v>50</v>
      </c>
      <c r="C18" s="11">
        <v>44404</v>
      </c>
      <c r="D18" s="12" t="s">
        <v>34</v>
      </c>
      <c r="E18" s="13">
        <v>175</v>
      </c>
      <c r="F18" s="13">
        <v>179</v>
      </c>
      <c r="G18" s="13">
        <v>180.001</v>
      </c>
      <c r="H18" s="13">
        <v>187</v>
      </c>
      <c r="I18" s="13"/>
      <c r="J18" s="13"/>
      <c r="K18" s="14">
        <v>4</v>
      </c>
      <c r="L18" s="14">
        <v>721.00099999999998</v>
      </c>
      <c r="M18" s="15">
        <v>180.25024999999999</v>
      </c>
      <c r="N18" s="16">
        <v>8</v>
      </c>
      <c r="O18" s="17">
        <v>188.25024999999999</v>
      </c>
    </row>
    <row r="19" spans="1:15" x14ac:dyDescent="0.25">
      <c r="A19" s="9" t="s">
        <v>23</v>
      </c>
      <c r="B19" s="10" t="s">
        <v>50</v>
      </c>
      <c r="C19" s="11">
        <v>44415</v>
      </c>
      <c r="D19" s="12" t="s">
        <v>34</v>
      </c>
      <c r="E19" s="13">
        <v>184</v>
      </c>
      <c r="F19" s="13">
        <v>192</v>
      </c>
      <c r="G19" s="13">
        <v>183</v>
      </c>
      <c r="H19" s="13">
        <v>189</v>
      </c>
      <c r="I19" s="13">
        <v>182</v>
      </c>
      <c r="J19" s="13">
        <v>186</v>
      </c>
      <c r="K19" s="14">
        <v>6</v>
      </c>
      <c r="L19" s="51">
        <v>1116</v>
      </c>
      <c r="M19" s="15">
        <v>186</v>
      </c>
      <c r="N19" s="16">
        <v>26</v>
      </c>
      <c r="O19" s="17">
        <v>212</v>
      </c>
    </row>
    <row r="20" spans="1:15" x14ac:dyDescent="0.25">
      <c r="A20" s="9" t="s">
        <v>23</v>
      </c>
      <c r="B20" s="10" t="s">
        <v>50</v>
      </c>
      <c r="C20" s="11">
        <v>44418</v>
      </c>
      <c r="D20" s="12" t="s">
        <v>34</v>
      </c>
      <c r="E20" s="13">
        <v>182</v>
      </c>
      <c r="F20" s="13">
        <v>190</v>
      </c>
      <c r="G20" s="13">
        <v>191</v>
      </c>
      <c r="H20" s="13">
        <v>190</v>
      </c>
      <c r="I20" s="13"/>
      <c r="J20" s="13"/>
      <c r="K20" s="14">
        <v>4</v>
      </c>
      <c r="L20" s="14">
        <v>753</v>
      </c>
      <c r="M20" s="15">
        <v>188.25</v>
      </c>
      <c r="N20" s="16">
        <v>13</v>
      </c>
      <c r="O20" s="17">
        <v>201.25</v>
      </c>
    </row>
    <row r="21" spans="1:15" x14ac:dyDescent="0.25">
      <c r="A21" s="9" t="s">
        <v>23</v>
      </c>
      <c r="B21" s="10" t="s">
        <v>50</v>
      </c>
      <c r="C21" s="11">
        <v>817</v>
      </c>
      <c r="D21" s="12" t="s">
        <v>34</v>
      </c>
      <c r="E21" s="13">
        <v>183</v>
      </c>
      <c r="F21" s="13">
        <v>187</v>
      </c>
      <c r="G21" s="13">
        <v>191</v>
      </c>
      <c r="H21" s="13">
        <v>186</v>
      </c>
      <c r="I21" s="13"/>
      <c r="J21" s="13"/>
      <c r="K21" s="14">
        <v>4</v>
      </c>
      <c r="L21" s="14">
        <v>747</v>
      </c>
      <c r="M21" s="15">
        <v>186.75</v>
      </c>
      <c r="N21" s="16">
        <v>13</v>
      </c>
      <c r="O21" s="17">
        <v>199.75</v>
      </c>
    </row>
    <row r="22" spans="1:15" x14ac:dyDescent="0.25">
      <c r="A22" s="9" t="s">
        <v>23</v>
      </c>
      <c r="B22" s="10" t="s">
        <v>50</v>
      </c>
      <c r="C22" s="11">
        <v>44441</v>
      </c>
      <c r="D22" s="12" t="s">
        <v>34</v>
      </c>
      <c r="E22" s="13">
        <v>191</v>
      </c>
      <c r="F22" s="13">
        <v>191</v>
      </c>
      <c r="G22" s="13">
        <v>187</v>
      </c>
      <c r="H22" s="13">
        <v>189</v>
      </c>
      <c r="I22" s="13">
        <v>187</v>
      </c>
      <c r="J22" s="13">
        <v>184</v>
      </c>
      <c r="K22" s="14">
        <v>6</v>
      </c>
      <c r="L22" s="14">
        <v>1129</v>
      </c>
      <c r="M22" s="15">
        <v>188.16666666666666</v>
      </c>
      <c r="N22" s="16">
        <v>4</v>
      </c>
      <c r="O22" s="17">
        <v>192.16666666666666</v>
      </c>
    </row>
    <row r="23" spans="1:15" x14ac:dyDescent="0.25">
      <c r="A23" s="9" t="s">
        <v>23</v>
      </c>
      <c r="B23" s="10" t="s">
        <v>50</v>
      </c>
      <c r="C23" s="11">
        <v>44458</v>
      </c>
      <c r="D23" s="12" t="s">
        <v>34</v>
      </c>
      <c r="E23" s="13">
        <v>189</v>
      </c>
      <c r="F23" s="13">
        <v>186</v>
      </c>
      <c r="G23" s="13">
        <v>186</v>
      </c>
      <c r="H23" s="13">
        <v>194</v>
      </c>
      <c r="I23" s="13"/>
      <c r="J23" s="13"/>
      <c r="K23" s="14">
        <v>4</v>
      </c>
      <c r="L23" s="14">
        <v>755</v>
      </c>
      <c r="M23" s="15">
        <v>188.75</v>
      </c>
      <c r="N23" s="16">
        <v>5</v>
      </c>
      <c r="O23" s="17">
        <v>193.75</v>
      </c>
    </row>
    <row r="24" spans="1:15" x14ac:dyDescent="0.25">
      <c r="A24" s="9" t="s">
        <v>23</v>
      </c>
      <c r="B24" s="10" t="s">
        <v>50</v>
      </c>
      <c r="C24" s="11">
        <v>44467</v>
      </c>
      <c r="D24" s="12" t="s">
        <v>34</v>
      </c>
      <c r="E24" s="13">
        <v>179</v>
      </c>
      <c r="F24" s="13">
        <v>186</v>
      </c>
      <c r="G24" s="13">
        <v>181</v>
      </c>
      <c r="H24" s="13">
        <v>184</v>
      </c>
      <c r="I24" s="13"/>
      <c r="J24" s="13"/>
      <c r="K24" s="14">
        <v>4</v>
      </c>
      <c r="L24" s="14">
        <f>SUM(E24:H24)</f>
        <v>730</v>
      </c>
      <c r="M24" s="15">
        <f>SUM(L24/K24)</f>
        <v>182.5</v>
      </c>
      <c r="N24" s="16">
        <v>5</v>
      </c>
      <c r="O24" s="17">
        <f>SUM(M24+N24)</f>
        <v>187.5</v>
      </c>
    </row>
    <row r="27" spans="1:15" x14ac:dyDescent="0.25">
      <c r="K27" s="34">
        <f>SUM(K17:K26)</f>
        <v>36</v>
      </c>
      <c r="L27" s="34">
        <f>SUM(L17:L26)</f>
        <v>6699.0010000000002</v>
      </c>
      <c r="M27" s="35">
        <f>SUM(L27/K27)</f>
        <v>186.08336111111112</v>
      </c>
      <c r="N27" s="34">
        <f>SUM(N17:N26)</f>
        <v>80</v>
      </c>
      <c r="O27" s="36">
        <f>SUM(M27+N27)</f>
        <v>266.08336111111112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_1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C3" name="Range1_19"/>
    <protectedRange algorithmName="SHA-512" hashValue="ON39YdpmFHfN9f47KpiRvqrKx0V9+erV1CNkpWzYhW/Qyc6aT8rEyCrvauWSYGZK2ia3o7vd3akF07acHAFpOA==" saltValue="yVW9XmDwTqEnmpSGai0KYg==" spinCount="100000" sqref="E3:J3 B3" name="Range1_2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18"/>
    <protectedRange algorithmName="SHA-512" hashValue="ON39YdpmFHfN9f47KpiRvqrKx0V9+erV1CNkpWzYhW/Qyc6aT8rEyCrvauWSYGZK2ia3o7vd3akF07acHAFpOA==" saltValue="yVW9XmDwTqEnmpSGai0KYg==" spinCount="100000" sqref="E17:J17 B17:C17" name="Range1_39"/>
    <protectedRange algorithmName="SHA-512" hashValue="ON39YdpmFHfN9f47KpiRvqrKx0V9+erV1CNkpWzYhW/Qyc6aT8rEyCrvauWSYGZK2ia3o7vd3akF07acHAFpOA==" saltValue="yVW9XmDwTqEnmpSGai0KYg==" spinCount="100000" sqref="D17" name="Range1_1_34"/>
    <protectedRange algorithmName="SHA-512" hashValue="ON39YdpmFHfN9f47KpiRvqrKx0V9+erV1CNkpWzYhW/Qyc6aT8rEyCrvauWSYGZK2ia3o7vd3akF07acHAFpOA==" saltValue="yVW9XmDwTqEnmpSGai0KYg==" spinCount="100000" sqref="E18:J18 B18:C18" name="Range1_48"/>
    <protectedRange algorithmName="SHA-512" hashValue="ON39YdpmFHfN9f47KpiRvqrKx0V9+erV1CNkpWzYhW/Qyc6aT8rEyCrvauWSYGZK2ia3o7vd3akF07acHAFpOA==" saltValue="yVW9XmDwTqEnmpSGai0KYg==" spinCount="100000" sqref="D18" name="Range1_1_42"/>
    <protectedRange algorithmName="SHA-512" hashValue="ON39YdpmFHfN9f47KpiRvqrKx0V9+erV1CNkpWzYhW/Qyc6aT8rEyCrvauWSYGZK2ia3o7vd3akF07acHAFpOA==" saltValue="yVW9XmDwTqEnmpSGai0KYg==" spinCount="100000" sqref="E19:J19 B19:C19" name="Range1_51"/>
    <protectedRange algorithmName="SHA-512" hashValue="ON39YdpmFHfN9f47KpiRvqrKx0V9+erV1CNkpWzYhW/Qyc6aT8rEyCrvauWSYGZK2ia3o7vd3akF07acHAFpOA==" saltValue="yVW9XmDwTqEnmpSGai0KYg==" spinCount="100000" sqref="D19" name="Range1_1_45"/>
    <protectedRange algorithmName="SHA-512" hashValue="ON39YdpmFHfN9f47KpiRvqrKx0V9+erV1CNkpWzYhW/Qyc6aT8rEyCrvauWSYGZK2ia3o7vd3akF07acHAFpOA==" saltValue="yVW9XmDwTqEnmpSGai0KYg==" spinCount="100000" sqref="E20:J20 B20:C20" name="Range1_55"/>
    <protectedRange algorithmName="SHA-512" hashValue="ON39YdpmFHfN9f47KpiRvqrKx0V9+erV1CNkpWzYhW/Qyc6aT8rEyCrvauWSYGZK2ia3o7vd3akF07acHAFpOA==" saltValue="yVW9XmDwTqEnmpSGai0KYg==" spinCount="100000" sqref="D20" name="Range1_1_48"/>
    <protectedRange algorithmName="SHA-512" hashValue="ON39YdpmFHfN9f47KpiRvqrKx0V9+erV1CNkpWzYhW/Qyc6aT8rEyCrvauWSYGZK2ia3o7vd3akF07acHAFpOA==" saltValue="yVW9XmDwTqEnmpSGai0KYg==" spinCount="100000" sqref="B21:C21 E21:J21" name="Range1_1_50"/>
    <protectedRange algorithmName="SHA-512" hashValue="ON39YdpmFHfN9f47KpiRvqrKx0V9+erV1CNkpWzYhW/Qyc6aT8rEyCrvauWSYGZK2ia3o7vd3akF07acHAFpOA==" saltValue="yVW9XmDwTqEnmpSGai0KYg==" spinCount="100000" sqref="D21" name="Range1_1_1_1"/>
    <protectedRange algorithmName="SHA-512" hashValue="ON39YdpmFHfN9f47KpiRvqrKx0V9+erV1CNkpWzYhW/Qyc6aT8rEyCrvauWSYGZK2ia3o7vd3akF07acHAFpOA==" saltValue="yVW9XmDwTqEnmpSGai0KYg==" spinCount="100000" sqref="E22:J22 B22:C22" name="Range1_58"/>
    <protectedRange algorithmName="SHA-512" hashValue="ON39YdpmFHfN9f47KpiRvqrKx0V9+erV1CNkpWzYhW/Qyc6aT8rEyCrvauWSYGZK2ia3o7vd3akF07acHAFpOA==" saltValue="yVW9XmDwTqEnmpSGai0KYg==" spinCount="100000" sqref="D22" name="Range1_1_53"/>
    <protectedRange algorithmName="SHA-512" hashValue="ON39YdpmFHfN9f47KpiRvqrKx0V9+erV1CNkpWzYhW/Qyc6aT8rEyCrvauWSYGZK2ia3o7vd3akF07acHAFpOA==" saltValue="yVW9XmDwTqEnmpSGai0KYg==" spinCount="100000" sqref="E23:J23 B23:C23" name="Range1_1"/>
    <protectedRange algorithmName="SHA-512" hashValue="ON39YdpmFHfN9f47KpiRvqrKx0V9+erV1CNkpWzYhW/Qyc6aT8rEyCrvauWSYGZK2ia3o7vd3akF07acHAFpOA==" saltValue="yVW9XmDwTqEnmpSGai0KYg==" spinCount="100000" sqref="D23" name="Range1_1_1"/>
    <protectedRange algorithmName="SHA-512" hashValue="ON39YdpmFHfN9f47KpiRvqrKx0V9+erV1CNkpWzYhW/Qyc6aT8rEyCrvauWSYGZK2ia3o7vd3akF07acHAFpOA==" saltValue="yVW9XmDwTqEnmpSGai0KYg==" spinCount="100000" sqref="E24:J24 B24:C24" name="Range1_1_56"/>
    <protectedRange algorithmName="SHA-512" hashValue="ON39YdpmFHfN9f47KpiRvqrKx0V9+erV1CNkpWzYhW/Qyc6aT8rEyCrvauWSYGZK2ia3o7vd3akF07acHAFpOA==" saltValue="yVW9XmDwTqEnmpSGai0KYg==" spinCount="100000" sqref="D24" name="Range1_1_1_3"/>
  </protectedRanges>
  <conditionalFormatting sqref="E2">
    <cfRule type="top10" dxfId="617" priority="84" rank="1"/>
  </conditionalFormatting>
  <conditionalFormatting sqref="F2">
    <cfRule type="top10" dxfId="616" priority="83" rank="1"/>
  </conditionalFormatting>
  <conditionalFormatting sqref="G2">
    <cfRule type="top10" dxfId="615" priority="82" rank="1"/>
  </conditionalFormatting>
  <conditionalFormatting sqref="H2">
    <cfRule type="top10" dxfId="614" priority="81" rank="1"/>
  </conditionalFormatting>
  <conditionalFormatting sqref="I2">
    <cfRule type="top10" dxfId="613" priority="80" rank="1"/>
  </conditionalFormatting>
  <conditionalFormatting sqref="J2">
    <cfRule type="top10" dxfId="612" priority="79" rank="1"/>
  </conditionalFormatting>
  <conditionalFormatting sqref="E3">
    <cfRule type="top10" dxfId="611" priority="78" rank="1"/>
  </conditionalFormatting>
  <conditionalFormatting sqref="F3">
    <cfRule type="top10" dxfId="610" priority="77" rank="1"/>
  </conditionalFormatting>
  <conditionalFormatting sqref="G3">
    <cfRule type="top10" dxfId="609" priority="76" rank="1"/>
  </conditionalFormatting>
  <conditionalFormatting sqref="H3">
    <cfRule type="top10" dxfId="608" priority="75" rank="1"/>
  </conditionalFormatting>
  <conditionalFormatting sqref="I3">
    <cfRule type="top10" dxfId="607" priority="74" rank="1"/>
  </conditionalFormatting>
  <conditionalFormatting sqref="J3">
    <cfRule type="top10" dxfId="606" priority="73" rank="1"/>
  </conditionalFormatting>
  <conditionalFormatting sqref="E4">
    <cfRule type="top10" dxfId="605" priority="72" rank="1"/>
  </conditionalFormatting>
  <conditionalFormatting sqref="F4">
    <cfRule type="top10" dxfId="604" priority="71" rank="1"/>
  </conditionalFormatting>
  <conditionalFormatting sqref="G4">
    <cfRule type="top10" dxfId="603" priority="70" rank="1"/>
  </conditionalFormatting>
  <conditionalFormatting sqref="H4">
    <cfRule type="top10" dxfId="602" priority="69" rank="1"/>
  </conditionalFormatting>
  <conditionalFormatting sqref="I4">
    <cfRule type="top10" dxfId="601" priority="68" rank="1"/>
  </conditionalFormatting>
  <conditionalFormatting sqref="J4">
    <cfRule type="top10" dxfId="600" priority="67" rank="1"/>
  </conditionalFormatting>
  <conditionalFormatting sqref="J17">
    <cfRule type="top10" dxfId="599" priority="43" rank="1"/>
  </conditionalFormatting>
  <conditionalFormatting sqref="I17">
    <cfRule type="top10" dxfId="598" priority="44" rank="1"/>
  </conditionalFormatting>
  <conditionalFormatting sqref="H17">
    <cfRule type="top10" dxfId="597" priority="45" rank="1"/>
  </conditionalFormatting>
  <conditionalFormatting sqref="G17">
    <cfRule type="top10" dxfId="596" priority="46" rank="1"/>
  </conditionalFormatting>
  <conditionalFormatting sqref="F17">
    <cfRule type="top10" dxfId="595" priority="47" rank="1"/>
  </conditionalFormatting>
  <conditionalFormatting sqref="E17">
    <cfRule type="top10" dxfId="594" priority="48" rank="1"/>
  </conditionalFormatting>
  <conditionalFormatting sqref="J18">
    <cfRule type="top10" dxfId="593" priority="37" rank="1"/>
  </conditionalFormatting>
  <conditionalFormatting sqref="I18">
    <cfRule type="top10" dxfId="592" priority="38" rank="1"/>
  </conditionalFormatting>
  <conditionalFormatting sqref="H18">
    <cfRule type="top10" dxfId="591" priority="39" rank="1"/>
  </conditionalFormatting>
  <conditionalFormatting sqref="G18">
    <cfRule type="top10" dxfId="590" priority="40" rank="1"/>
  </conditionalFormatting>
  <conditionalFormatting sqref="F18">
    <cfRule type="top10" dxfId="589" priority="41" rank="1"/>
  </conditionalFormatting>
  <conditionalFormatting sqref="E18">
    <cfRule type="top10" dxfId="588" priority="42" rank="1"/>
  </conditionalFormatting>
  <conditionalFormatting sqref="J19">
    <cfRule type="top10" dxfId="587" priority="31" rank="1"/>
  </conditionalFormatting>
  <conditionalFormatting sqref="I19">
    <cfRule type="top10" dxfId="586" priority="32" rank="1"/>
  </conditionalFormatting>
  <conditionalFormatting sqref="H19">
    <cfRule type="top10" dxfId="585" priority="33" rank="1"/>
  </conditionalFormatting>
  <conditionalFormatting sqref="G19">
    <cfRule type="top10" dxfId="584" priority="34" rank="1"/>
  </conditionalFormatting>
  <conditionalFormatting sqref="F19">
    <cfRule type="top10" dxfId="583" priority="35" rank="1"/>
  </conditionalFormatting>
  <conditionalFormatting sqref="E19">
    <cfRule type="top10" dxfId="582" priority="36" rank="1"/>
  </conditionalFormatting>
  <conditionalFormatting sqref="J20">
    <cfRule type="top10" dxfId="581" priority="25" rank="1"/>
  </conditionalFormatting>
  <conditionalFormatting sqref="I20">
    <cfRule type="top10" dxfId="580" priority="26" rank="1"/>
  </conditionalFormatting>
  <conditionalFormatting sqref="H20">
    <cfRule type="top10" dxfId="579" priority="27" rank="1"/>
  </conditionalFormatting>
  <conditionalFormatting sqref="G20">
    <cfRule type="top10" dxfId="578" priority="28" rank="1"/>
  </conditionalFormatting>
  <conditionalFormatting sqref="F20">
    <cfRule type="top10" dxfId="577" priority="29" rank="1"/>
  </conditionalFormatting>
  <conditionalFormatting sqref="E20">
    <cfRule type="top10" dxfId="576" priority="30" rank="1"/>
  </conditionalFormatting>
  <conditionalFormatting sqref="J21">
    <cfRule type="top10" dxfId="575" priority="19" rank="1"/>
  </conditionalFormatting>
  <conditionalFormatting sqref="I21">
    <cfRule type="top10" dxfId="574" priority="20" rank="1"/>
  </conditionalFormatting>
  <conditionalFormatting sqref="H21">
    <cfRule type="top10" dxfId="573" priority="21" rank="1"/>
  </conditionalFormatting>
  <conditionalFormatting sqref="G21">
    <cfRule type="top10" dxfId="572" priority="22" rank="1"/>
  </conditionalFormatting>
  <conditionalFormatting sqref="F21">
    <cfRule type="top10" dxfId="571" priority="23" rank="1"/>
  </conditionalFormatting>
  <conditionalFormatting sqref="E21">
    <cfRule type="top10" dxfId="570" priority="24" rank="1"/>
  </conditionalFormatting>
  <conditionalFormatting sqref="J22">
    <cfRule type="top10" dxfId="569" priority="13" rank="1"/>
  </conditionalFormatting>
  <conditionalFormatting sqref="I22">
    <cfRule type="top10" dxfId="568" priority="14" rank="1"/>
  </conditionalFormatting>
  <conditionalFormatting sqref="H22">
    <cfRule type="top10" dxfId="567" priority="15" rank="1"/>
  </conditionalFormatting>
  <conditionalFormatting sqref="G22">
    <cfRule type="top10" dxfId="566" priority="16" rank="1"/>
  </conditionalFormatting>
  <conditionalFormatting sqref="F22">
    <cfRule type="top10" dxfId="565" priority="17" rank="1"/>
  </conditionalFormatting>
  <conditionalFormatting sqref="E22">
    <cfRule type="top10" dxfId="564" priority="18" rank="1"/>
  </conditionalFormatting>
  <conditionalFormatting sqref="J23">
    <cfRule type="top10" dxfId="563" priority="7" rank="1"/>
  </conditionalFormatting>
  <conditionalFormatting sqref="I23">
    <cfRule type="top10" dxfId="562" priority="8" rank="1"/>
  </conditionalFormatting>
  <conditionalFormatting sqref="H23">
    <cfRule type="top10" dxfId="561" priority="9" rank="1"/>
  </conditionalFormatting>
  <conditionalFormatting sqref="G23">
    <cfRule type="top10" dxfId="560" priority="10" rank="1"/>
  </conditionalFormatting>
  <conditionalFormatting sqref="F23">
    <cfRule type="top10" dxfId="559" priority="11" rank="1"/>
  </conditionalFormatting>
  <conditionalFormatting sqref="E23">
    <cfRule type="top10" dxfId="558" priority="12" rank="1"/>
  </conditionalFormatting>
  <conditionalFormatting sqref="J24">
    <cfRule type="top10" dxfId="5" priority="1" rank="1"/>
  </conditionalFormatting>
  <conditionalFormatting sqref="I24">
    <cfRule type="top10" dxfId="4" priority="2" rank="1"/>
  </conditionalFormatting>
  <conditionalFormatting sqref="H24">
    <cfRule type="top10" dxfId="3" priority="3" rank="1"/>
  </conditionalFormatting>
  <conditionalFormatting sqref="G24">
    <cfRule type="top10" dxfId="2" priority="4" rank="1"/>
  </conditionalFormatting>
  <conditionalFormatting sqref="F24">
    <cfRule type="top10" dxfId="1" priority="5" rank="1"/>
  </conditionalFormatting>
  <conditionalFormatting sqref="E24">
    <cfRule type="top10" dxfId="0" priority="6" rank="1"/>
  </conditionalFormatting>
  <hyperlinks>
    <hyperlink ref="Q1" location="'Virginia Outdoor Rankings'!A1" display="Return to Rankings" xr:uid="{C2E4EFFA-627B-4B2B-9FEA-F9180442AB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8C495B-F354-4CD0-AEDE-EEEA80C4F546}">
          <x14:formula1>
            <xm:f>'C:\Users\abra2\AppData\Local\Packages\Microsoft.MicrosoftEdge_8wekyb3d8bbwe\TempState\Downloads\[__ABRA Scoring Program  2-24-2020 MASTER (2).xlsm]DATA'!#REF!</xm:f>
          </x14:formula1>
          <xm:sqref>D2:D4 B2:B4 D17:D24 B17:B24</xm:sqref>
        </x14:dataValidation>
        <x14:dataValidation type="list" allowBlank="1" showInputMessage="1" showErrorMessage="1" xr:uid="{40F082A2-E7EE-4619-B303-36F4F7C7D162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8.8554687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37</v>
      </c>
      <c r="C2" s="11">
        <v>44306</v>
      </c>
      <c r="D2" s="12" t="s">
        <v>34</v>
      </c>
      <c r="E2" s="13">
        <v>176</v>
      </c>
      <c r="F2" s="13">
        <v>174</v>
      </c>
      <c r="G2" s="13">
        <v>171</v>
      </c>
      <c r="H2" s="13">
        <v>171</v>
      </c>
      <c r="I2" s="13"/>
      <c r="J2" s="13"/>
      <c r="K2" s="14">
        <v>4</v>
      </c>
      <c r="L2" s="14">
        <v>692</v>
      </c>
      <c r="M2" s="15">
        <v>173</v>
      </c>
      <c r="N2" s="16">
        <v>4</v>
      </c>
      <c r="O2" s="17">
        <v>177</v>
      </c>
    </row>
    <row r="3" spans="1:17" x14ac:dyDescent="0.25">
      <c r="A3" s="9" t="s">
        <v>23</v>
      </c>
      <c r="B3" s="10" t="s">
        <v>37</v>
      </c>
      <c r="C3" s="11">
        <v>44376</v>
      </c>
      <c r="D3" s="12" t="s">
        <v>34</v>
      </c>
      <c r="E3" s="13">
        <v>179</v>
      </c>
      <c r="F3" s="13">
        <v>180</v>
      </c>
      <c r="G3" s="13">
        <v>178</v>
      </c>
      <c r="H3" s="13">
        <v>178</v>
      </c>
      <c r="I3" s="13"/>
      <c r="J3" s="13"/>
      <c r="K3" s="14">
        <v>4</v>
      </c>
      <c r="L3" s="14">
        <v>715</v>
      </c>
      <c r="M3" s="15">
        <v>178.75</v>
      </c>
      <c r="N3" s="16">
        <v>5</v>
      </c>
      <c r="O3" s="17">
        <v>183.75</v>
      </c>
    </row>
    <row r="4" spans="1:17" x14ac:dyDescent="0.25">
      <c r="A4" s="9" t="s">
        <v>23</v>
      </c>
      <c r="B4" s="10" t="s">
        <v>37</v>
      </c>
      <c r="C4" s="11">
        <v>44390</v>
      </c>
      <c r="D4" s="12" t="s">
        <v>34</v>
      </c>
      <c r="E4" s="13">
        <v>167</v>
      </c>
      <c r="F4" s="13">
        <v>179</v>
      </c>
      <c r="G4" s="13">
        <v>168</v>
      </c>
      <c r="H4" s="13">
        <v>171</v>
      </c>
      <c r="I4" s="13"/>
      <c r="J4" s="13"/>
      <c r="K4" s="14">
        <v>4</v>
      </c>
      <c r="L4" s="14">
        <v>685</v>
      </c>
      <c r="M4" s="15">
        <v>171.25</v>
      </c>
      <c r="N4" s="16">
        <v>3</v>
      </c>
      <c r="O4" s="17">
        <v>174.25</v>
      </c>
    </row>
    <row r="5" spans="1:17" x14ac:dyDescent="0.25">
      <c r="A5" s="9" t="s">
        <v>23</v>
      </c>
      <c r="B5" s="10" t="s">
        <v>62</v>
      </c>
      <c r="C5" s="11">
        <v>44404</v>
      </c>
      <c r="D5" s="12" t="s">
        <v>34</v>
      </c>
      <c r="E5" s="13">
        <v>190</v>
      </c>
      <c r="F5" s="13">
        <v>180</v>
      </c>
      <c r="G5" s="13">
        <v>180</v>
      </c>
      <c r="H5" s="13">
        <v>184</v>
      </c>
      <c r="I5" s="13"/>
      <c r="J5" s="13"/>
      <c r="K5" s="14">
        <v>4</v>
      </c>
      <c r="L5" s="14">
        <v>734</v>
      </c>
      <c r="M5" s="15">
        <v>183.5</v>
      </c>
      <c r="N5" s="16">
        <v>9</v>
      </c>
      <c r="O5" s="17">
        <v>192.5</v>
      </c>
    </row>
    <row r="8" spans="1:17" x14ac:dyDescent="0.25">
      <c r="K8" s="34">
        <f>SUM(K2:K7)</f>
        <v>16</v>
      </c>
      <c r="L8" s="34">
        <f>SUM(L2:L7)</f>
        <v>2826</v>
      </c>
      <c r="M8" s="35">
        <f>SUM(L8/K8)</f>
        <v>176.625</v>
      </c>
      <c r="N8" s="34">
        <f>SUM(N2:N7)</f>
        <v>21</v>
      </c>
      <c r="O8" s="36">
        <f>SUM(M8+N8)</f>
        <v>197.625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33"/>
    <protectedRange algorithmName="SHA-512" hashValue="ON39YdpmFHfN9f47KpiRvqrKx0V9+erV1CNkpWzYhW/Qyc6aT8rEyCrvauWSYGZK2ia3o7vd3akF07acHAFpOA==" saltValue="yVW9XmDwTqEnmpSGai0KYg==" spinCount="100000" sqref="D3" name="Range1_1_26"/>
    <protectedRange algorithmName="SHA-512" hashValue="ON39YdpmFHfN9f47KpiRvqrKx0V9+erV1CNkpWzYhW/Qyc6aT8rEyCrvauWSYGZK2ia3o7vd3akF07acHAFpOA==" saltValue="yVW9XmDwTqEnmpSGai0KYg==" spinCount="100000" sqref="E4:J4 B4:C4" name="Range1_39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5:J5 B5:C5" name="Range1_48"/>
    <protectedRange algorithmName="SHA-512" hashValue="ON39YdpmFHfN9f47KpiRvqrKx0V9+erV1CNkpWzYhW/Qyc6aT8rEyCrvauWSYGZK2ia3o7vd3akF07acHAFpOA==" saltValue="yVW9XmDwTqEnmpSGai0KYg==" spinCount="100000" sqref="D5" name="Range1_1_42"/>
  </protectedRanges>
  <conditionalFormatting sqref="J2">
    <cfRule type="top10" dxfId="557" priority="19" rank="1"/>
  </conditionalFormatting>
  <conditionalFormatting sqref="I2">
    <cfRule type="top10" dxfId="556" priority="20" rank="1"/>
  </conditionalFormatting>
  <conditionalFormatting sqref="H2">
    <cfRule type="top10" dxfId="555" priority="21" rank="1"/>
  </conditionalFormatting>
  <conditionalFormatting sqref="G2">
    <cfRule type="top10" dxfId="554" priority="22" rank="1"/>
  </conditionalFormatting>
  <conditionalFormatting sqref="F2">
    <cfRule type="top10" dxfId="553" priority="23" rank="1"/>
  </conditionalFormatting>
  <conditionalFormatting sqref="E2">
    <cfRule type="top10" dxfId="552" priority="24" rank="1"/>
  </conditionalFormatting>
  <conditionalFormatting sqref="J3">
    <cfRule type="top10" dxfId="551" priority="13" rank="1"/>
  </conditionalFormatting>
  <conditionalFormatting sqref="I3">
    <cfRule type="top10" dxfId="550" priority="14" rank="1"/>
  </conditionalFormatting>
  <conditionalFormatting sqref="H3">
    <cfRule type="top10" dxfId="549" priority="15" rank="1"/>
  </conditionalFormatting>
  <conditionalFormatting sqref="G3">
    <cfRule type="top10" dxfId="548" priority="16" rank="1"/>
  </conditionalFormatting>
  <conditionalFormatting sqref="F3">
    <cfRule type="top10" dxfId="547" priority="17" rank="1"/>
  </conditionalFormatting>
  <conditionalFormatting sqref="E3">
    <cfRule type="top10" dxfId="546" priority="18" rank="1"/>
  </conditionalFormatting>
  <conditionalFormatting sqref="J4">
    <cfRule type="top10" dxfId="545" priority="7" rank="1"/>
  </conditionalFormatting>
  <conditionalFormatting sqref="I4">
    <cfRule type="top10" dxfId="544" priority="8" rank="1"/>
  </conditionalFormatting>
  <conditionalFormatting sqref="H4">
    <cfRule type="top10" dxfId="543" priority="9" rank="1"/>
  </conditionalFormatting>
  <conditionalFormatting sqref="G4">
    <cfRule type="top10" dxfId="542" priority="10" rank="1"/>
  </conditionalFormatting>
  <conditionalFormatting sqref="F4">
    <cfRule type="top10" dxfId="541" priority="11" rank="1"/>
  </conditionalFormatting>
  <conditionalFormatting sqref="E4">
    <cfRule type="top10" dxfId="540" priority="12" rank="1"/>
  </conditionalFormatting>
  <conditionalFormatting sqref="J5">
    <cfRule type="top10" dxfId="539" priority="1" rank="1"/>
  </conditionalFormatting>
  <conditionalFormatting sqref="I5">
    <cfRule type="top10" dxfId="538" priority="2" rank="1"/>
  </conditionalFormatting>
  <conditionalFormatting sqref="H5">
    <cfRule type="top10" dxfId="537" priority="3" rank="1"/>
  </conditionalFormatting>
  <conditionalFormatting sqref="G5">
    <cfRule type="top10" dxfId="536" priority="4" rank="1"/>
  </conditionalFormatting>
  <conditionalFormatting sqref="F5">
    <cfRule type="top10" dxfId="535" priority="5" rank="1"/>
  </conditionalFormatting>
  <conditionalFormatting sqref="E5">
    <cfRule type="top10" dxfId="534" priority="6" rank="1"/>
  </conditionalFormatting>
  <hyperlinks>
    <hyperlink ref="Q1" location="'Virginia Outdoor Rankings'!A1" display="Return to Rankings" xr:uid="{794FA12D-0C9E-4268-98A1-ACB20E5736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9A2B-D04D-4CEB-AA4E-01A902B995EA}">
  <sheetPr codeName="Sheet14"/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59</v>
      </c>
      <c r="C2" s="11">
        <v>44390</v>
      </c>
      <c r="D2" s="12" t="s">
        <v>34</v>
      </c>
      <c r="E2" s="13">
        <v>193</v>
      </c>
      <c r="F2" s="13">
        <v>182</v>
      </c>
      <c r="G2" s="13">
        <v>187</v>
      </c>
      <c r="H2" s="13">
        <v>188</v>
      </c>
      <c r="I2" s="13"/>
      <c r="J2" s="13"/>
      <c r="K2" s="14">
        <v>4</v>
      </c>
      <c r="L2" s="14">
        <v>750</v>
      </c>
      <c r="M2" s="15">
        <v>187.5</v>
      </c>
      <c r="N2" s="16">
        <v>11</v>
      </c>
      <c r="O2" s="17">
        <v>198.5</v>
      </c>
    </row>
    <row r="3" spans="1:17" x14ac:dyDescent="0.25">
      <c r="A3" s="9" t="s">
        <v>23</v>
      </c>
      <c r="B3" s="10" t="s">
        <v>59</v>
      </c>
      <c r="C3" s="11">
        <v>44415</v>
      </c>
      <c r="D3" s="12" t="s">
        <v>34</v>
      </c>
      <c r="E3" s="13">
        <v>175</v>
      </c>
      <c r="F3" s="13">
        <v>151</v>
      </c>
      <c r="G3" s="13">
        <v>192</v>
      </c>
      <c r="H3" s="13">
        <v>182</v>
      </c>
      <c r="I3" s="13">
        <v>191</v>
      </c>
      <c r="J3" s="13">
        <v>174</v>
      </c>
      <c r="K3" s="14">
        <v>6</v>
      </c>
      <c r="L3" s="14">
        <v>1065</v>
      </c>
      <c r="M3" s="15">
        <v>177.5</v>
      </c>
      <c r="N3" s="16">
        <v>16</v>
      </c>
      <c r="O3" s="17">
        <v>193.5</v>
      </c>
    </row>
    <row r="6" spans="1:17" x14ac:dyDescent="0.25">
      <c r="K6" s="34">
        <f>SUM(K2:K5)</f>
        <v>10</v>
      </c>
      <c r="L6" s="34">
        <f>SUM(L2:L5)</f>
        <v>1815</v>
      </c>
      <c r="M6" s="35">
        <f>SUM(L6/K6)</f>
        <v>181.5</v>
      </c>
      <c r="N6" s="34">
        <f>SUM(N2:N5)</f>
        <v>27</v>
      </c>
      <c r="O6" s="36">
        <f>SUM(M6+N6)</f>
        <v>208.5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9_1"/>
    <protectedRange algorithmName="SHA-512" hashValue="ON39YdpmFHfN9f47KpiRvqrKx0V9+erV1CNkpWzYhW/Qyc6aT8rEyCrvauWSYGZK2ia3o7vd3akF07acHAFpOA==" saltValue="yVW9XmDwTqEnmpSGai0KYg==" spinCount="100000" sqref="D2" name="Range1_1_34_1"/>
    <protectedRange algorithmName="SHA-512" hashValue="ON39YdpmFHfN9f47KpiRvqrKx0V9+erV1CNkpWzYhW/Qyc6aT8rEyCrvauWSYGZK2ia3o7vd3akF07acHAFpOA==" saltValue="yVW9XmDwTqEnmpSGai0KYg==" spinCount="100000" sqref="E3:J3 B3:C3" name="Range1_51"/>
    <protectedRange algorithmName="SHA-512" hashValue="ON39YdpmFHfN9f47KpiRvqrKx0V9+erV1CNkpWzYhW/Qyc6aT8rEyCrvauWSYGZK2ia3o7vd3akF07acHAFpOA==" saltValue="yVW9XmDwTqEnmpSGai0KYg==" spinCount="100000" sqref="D3" name="Range1_1_45"/>
  </protectedRanges>
  <conditionalFormatting sqref="J2">
    <cfRule type="top10" dxfId="533" priority="7" rank="1"/>
  </conditionalFormatting>
  <conditionalFormatting sqref="I2">
    <cfRule type="top10" dxfId="532" priority="8" rank="1"/>
  </conditionalFormatting>
  <conditionalFormatting sqref="H2">
    <cfRule type="top10" dxfId="531" priority="9" rank="1"/>
  </conditionalFormatting>
  <conditionalFormatting sqref="G2">
    <cfRule type="top10" dxfId="530" priority="10" rank="1"/>
  </conditionalFormatting>
  <conditionalFormatting sqref="F2">
    <cfRule type="top10" dxfId="529" priority="11" rank="1"/>
  </conditionalFormatting>
  <conditionalFormatting sqref="E2">
    <cfRule type="top10" dxfId="528" priority="12" rank="1"/>
  </conditionalFormatting>
  <conditionalFormatting sqref="J3">
    <cfRule type="top10" dxfId="527" priority="1" rank="1"/>
  </conditionalFormatting>
  <conditionalFormatting sqref="I3">
    <cfRule type="top10" dxfId="526" priority="2" rank="1"/>
  </conditionalFormatting>
  <conditionalFormatting sqref="H3">
    <cfRule type="top10" dxfId="525" priority="3" rank="1"/>
  </conditionalFormatting>
  <conditionalFormatting sqref="G3">
    <cfRule type="top10" dxfId="524" priority="4" rank="1"/>
  </conditionalFormatting>
  <conditionalFormatting sqref="F3">
    <cfRule type="top10" dxfId="523" priority="5" rank="1"/>
  </conditionalFormatting>
  <conditionalFormatting sqref="E3">
    <cfRule type="top10" dxfId="522" priority="6" rank="1"/>
  </conditionalFormatting>
  <hyperlinks>
    <hyperlink ref="Q1" location="'Virginia Outdoor Rankings'!A1" display="Return to Rankings" xr:uid="{DDC79EAD-97E4-41F8-837E-E887BE0B01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6F61A2-63CD-452B-971C-6F7DBC33E244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F3C9E431-4ECE-4022-A712-006DE63960B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43E1-EA46-40ED-9023-6F2B16FD6398}">
  <sheetPr codeName="Sheet1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70</v>
      </c>
      <c r="C2" s="11">
        <v>44441</v>
      </c>
      <c r="D2" s="12" t="s">
        <v>34</v>
      </c>
      <c r="E2" s="13">
        <v>196</v>
      </c>
      <c r="F2" s="13">
        <v>195</v>
      </c>
      <c r="G2" s="13">
        <v>191</v>
      </c>
      <c r="H2" s="13">
        <v>197.001</v>
      </c>
      <c r="I2" s="13">
        <v>190</v>
      </c>
      <c r="J2" s="13">
        <v>194</v>
      </c>
      <c r="K2" s="14">
        <v>6</v>
      </c>
      <c r="L2" s="14">
        <v>1163.001</v>
      </c>
      <c r="M2" s="15">
        <v>193.83349999999999</v>
      </c>
      <c r="N2" s="16">
        <v>8</v>
      </c>
      <c r="O2" s="17">
        <v>201.83349999999999</v>
      </c>
    </row>
    <row r="5" spans="1:17" x14ac:dyDescent="0.25">
      <c r="K5" s="34">
        <f>SUM(K2:K4)</f>
        <v>6</v>
      </c>
      <c r="L5" s="34">
        <f>SUM(L2:L4)</f>
        <v>1163.001</v>
      </c>
      <c r="M5" s="35">
        <f>SUM(L5/K5)</f>
        <v>193.83349999999999</v>
      </c>
      <c r="N5" s="34">
        <f>SUM(N2:N4)</f>
        <v>8</v>
      </c>
      <c r="O5" s="36">
        <f>SUM(M5+N5)</f>
        <v>201.83349999999999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</protectedRanges>
  <conditionalFormatting sqref="F2">
    <cfRule type="top10" dxfId="521" priority="1" rank="1"/>
  </conditionalFormatting>
  <conditionalFormatting sqref="G2">
    <cfRule type="top10" dxfId="520" priority="2" rank="1"/>
  </conditionalFormatting>
  <conditionalFormatting sqref="H2">
    <cfRule type="top10" dxfId="519" priority="3" rank="1"/>
  </conditionalFormatting>
  <conditionalFormatting sqref="I2">
    <cfRule type="top10" dxfId="518" priority="4" rank="1"/>
  </conditionalFormatting>
  <conditionalFormatting sqref="J2">
    <cfRule type="top10" dxfId="517" priority="5" rank="1"/>
  </conditionalFormatting>
  <conditionalFormatting sqref="E2">
    <cfRule type="top10" dxfId="516" priority="6" rank="1"/>
  </conditionalFormatting>
  <hyperlinks>
    <hyperlink ref="Q1" location="'Virginia Outdoor Rankings'!A1" display="Return to Rankings" xr:uid="{8D4E70D8-0323-44C3-93D1-37C5E4050F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A34CA3-8664-401B-ACD3-59E6FEC9112C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84A9DBD2-F7D4-478B-BD0C-A97563D5A2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3AB2-BDD2-433F-8762-971F3AA6F262}">
  <sheetPr codeName="Sheet16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48</v>
      </c>
      <c r="C2" s="11">
        <v>44327</v>
      </c>
      <c r="D2" s="12" t="s">
        <v>34</v>
      </c>
      <c r="E2" s="13">
        <v>159</v>
      </c>
      <c r="F2" s="13">
        <v>162</v>
      </c>
      <c r="G2" s="13">
        <v>176</v>
      </c>
      <c r="H2" s="13">
        <v>176</v>
      </c>
      <c r="I2" s="13"/>
      <c r="J2" s="13"/>
      <c r="K2" s="14">
        <v>4</v>
      </c>
      <c r="L2" s="14">
        <v>673</v>
      </c>
      <c r="M2" s="15">
        <v>168.25</v>
      </c>
      <c r="N2" s="16">
        <v>2</v>
      </c>
      <c r="O2" s="17">
        <v>170.25</v>
      </c>
    </row>
    <row r="5" spans="1:17" x14ac:dyDescent="0.25">
      <c r="K5" s="34">
        <f>SUM(K2:K4)</f>
        <v>4</v>
      </c>
      <c r="L5" s="34">
        <f>SUM(L2:L4)</f>
        <v>673</v>
      </c>
      <c r="M5" s="35">
        <f>SUM(L5/K5)</f>
        <v>168.25</v>
      </c>
      <c r="N5" s="34">
        <f>SUM(N2:N4)</f>
        <v>2</v>
      </c>
      <c r="O5" s="36">
        <f>SUM(M5+N5)</f>
        <v>170.25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9" t="s">
        <v>46</v>
      </c>
      <c r="B12" s="10" t="s">
        <v>48</v>
      </c>
      <c r="C12" s="11">
        <v>44348</v>
      </c>
      <c r="D12" s="12" t="s">
        <v>34</v>
      </c>
      <c r="E12" s="13">
        <v>191</v>
      </c>
      <c r="F12" s="13">
        <v>182</v>
      </c>
      <c r="G12" s="13">
        <v>185</v>
      </c>
      <c r="H12" s="13">
        <v>187</v>
      </c>
      <c r="I12" s="13"/>
      <c r="J12" s="13"/>
      <c r="K12" s="14">
        <v>4</v>
      </c>
      <c r="L12" s="14">
        <v>745</v>
      </c>
      <c r="M12" s="15">
        <v>186.25</v>
      </c>
      <c r="N12" s="16">
        <v>4</v>
      </c>
      <c r="O12" s="17">
        <v>190.25</v>
      </c>
    </row>
    <row r="13" spans="1:17" x14ac:dyDescent="0.25">
      <c r="A13" s="9" t="s">
        <v>46</v>
      </c>
      <c r="B13" s="10" t="s">
        <v>48</v>
      </c>
      <c r="C13" s="11">
        <v>44383</v>
      </c>
      <c r="D13" s="12" t="s">
        <v>34</v>
      </c>
      <c r="E13" s="13">
        <v>181</v>
      </c>
      <c r="F13" s="13">
        <v>179</v>
      </c>
      <c r="G13" s="13">
        <v>177</v>
      </c>
      <c r="H13" s="13">
        <v>183</v>
      </c>
      <c r="I13" s="13"/>
      <c r="J13" s="13"/>
      <c r="K13" s="14">
        <v>4</v>
      </c>
      <c r="L13" s="14">
        <v>720</v>
      </c>
      <c r="M13" s="15">
        <v>180</v>
      </c>
      <c r="N13" s="16">
        <v>4</v>
      </c>
      <c r="O13" s="17">
        <v>184</v>
      </c>
    </row>
    <row r="14" spans="1:17" x14ac:dyDescent="0.25">
      <c r="A14" s="9" t="s">
        <v>46</v>
      </c>
      <c r="B14" s="10" t="s">
        <v>48</v>
      </c>
      <c r="C14" s="11">
        <v>44390</v>
      </c>
      <c r="D14" s="12" t="s">
        <v>34</v>
      </c>
      <c r="E14" s="13">
        <v>182</v>
      </c>
      <c r="F14" s="13">
        <v>187</v>
      </c>
      <c r="G14" s="13">
        <v>183</v>
      </c>
      <c r="H14" s="13">
        <v>183</v>
      </c>
      <c r="I14" s="13"/>
      <c r="J14" s="13"/>
      <c r="K14" s="14">
        <v>4</v>
      </c>
      <c r="L14" s="14">
        <v>735</v>
      </c>
      <c r="M14" s="15">
        <v>183.75</v>
      </c>
      <c r="N14" s="16">
        <v>4</v>
      </c>
      <c r="O14" s="17">
        <v>187.75</v>
      </c>
    </row>
    <row r="15" spans="1:17" x14ac:dyDescent="0.25">
      <c r="A15" s="9" t="s">
        <v>46</v>
      </c>
      <c r="B15" s="10" t="s">
        <v>48</v>
      </c>
      <c r="C15" s="11">
        <v>44397</v>
      </c>
      <c r="D15" s="12" t="s">
        <v>34</v>
      </c>
      <c r="E15" s="13">
        <v>182</v>
      </c>
      <c r="F15" s="13">
        <v>178</v>
      </c>
      <c r="G15" s="13">
        <v>187</v>
      </c>
      <c r="H15" s="13">
        <v>184</v>
      </c>
      <c r="I15" s="13"/>
      <c r="J15" s="13"/>
      <c r="K15" s="14">
        <v>4</v>
      </c>
      <c r="L15" s="14">
        <v>731</v>
      </c>
      <c r="M15" s="15">
        <v>182.75</v>
      </c>
      <c r="N15" s="16">
        <v>4</v>
      </c>
      <c r="O15" s="17">
        <v>186.75</v>
      </c>
    </row>
    <row r="16" spans="1:17" x14ac:dyDescent="0.25">
      <c r="A16" s="9" t="s">
        <v>46</v>
      </c>
      <c r="B16" s="10" t="s">
        <v>48</v>
      </c>
      <c r="C16" s="11">
        <v>44404</v>
      </c>
      <c r="D16" s="12" t="s">
        <v>34</v>
      </c>
      <c r="E16" s="13">
        <v>174</v>
      </c>
      <c r="F16" s="13">
        <v>177</v>
      </c>
      <c r="G16" s="13">
        <v>184</v>
      </c>
      <c r="H16" s="13">
        <v>184</v>
      </c>
      <c r="I16" s="13"/>
      <c r="J16" s="13"/>
      <c r="K16" s="14">
        <v>4</v>
      </c>
      <c r="L16" s="14">
        <v>719</v>
      </c>
      <c r="M16" s="15">
        <v>179.75</v>
      </c>
      <c r="N16" s="16">
        <v>4</v>
      </c>
      <c r="O16" s="17">
        <v>183.75</v>
      </c>
    </row>
    <row r="19" spans="11:15" x14ac:dyDescent="0.25">
      <c r="K19" s="34">
        <f>SUM(K12:K18)</f>
        <v>20</v>
      </c>
      <c r="L19" s="34">
        <f>SUM(L12:L18)</f>
        <v>3650</v>
      </c>
      <c r="M19" s="35">
        <f>SUM(L19/K19)</f>
        <v>182.5</v>
      </c>
      <c r="N19" s="34">
        <f>SUM(N12:N18)</f>
        <v>20</v>
      </c>
      <c r="O19" s="36">
        <f>SUM(M19+N19)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C12" name="Range1_19"/>
    <protectedRange algorithmName="SHA-512" hashValue="ON39YdpmFHfN9f47KpiRvqrKx0V9+erV1CNkpWzYhW/Qyc6aT8rEyCrvauWSYGZK2ia3o7vd3akF07acHAFpOA==" saltValue="yVW9XmDwTqEnmpSGai0KYg==" spinCount="100000" sqref="E12:J12 B12" name="Range1_21"/>
    <protectedRange algorithmName="SHA-512" hashValue="ON39YdpmFHfN9f47KpiRvqrKx0V9+erV1CNkpWzYhW/Qyc6aT8rEyCrvauWSYGZK2ia3o7vd3akF07acHAFpOA==" saltValue="yVW9XmDwTqEnmpSGai0KYg==" spinCount="100000" sqref="D12" name="Range1_1_15"/>
    <protectedRange algorithmName="SHA-512" hashValue="ON39YdpmFHfN9f47KpiRvqrKx0V9+erV1CNkpWzYhW/Qyc6aT8rEyCrvauWSYGZK2ia3o7vd3akF07acHAFpOA==" saltValue="yVW9XmDwTqEnmpSGai0KYg==" spinCount="100000" sqref="E13:J13 B13:C13" name="Range1_40"/>
    <protectedRange algorithmName="SHA-512" hashValue="ON39YdpmFHfN9f47KpiRvqrKx0V9+erV1CNkpWzYhW/Qyc6aT8rEyCrvauWSYGZK2ia3o7vd3akF07acHAFpOA==" saltValue="yVW9XmDwTqEnmpSGai0KYg==" spinCount="100000" sqref="D13" name="Range1_1_32"/>
    <protectedRange algorithmName="SHA-512" hashValue="ON39YdpmFHfN9f47KpiRvqrKx0V9+erV1CNkpWzYhW/Qyc6aT8rEyCrvauWSYGZK2ia3o7vd3akF07acHAFpOA==" saltValue="yVW9XmDwTqEnmpSGai0KYg==" spinCount="100000" sqref="E14:J14 B14:C14" name="Range1_42"/>
    <protectedRange algorithmName="SHA-512" hashValue="ON39YdpmFHfN9f47KpiRvqrKx0V9+erV1CNkpWzYhW/Qyc6aT8rEyCrvauWSYGZK2ia3o7vd3akF07acHAFpOA==" saltValue="yVW9XmDwTqEnmpSGai0KYg==" spinCount="100000" sqref="D14" name="Range1_1_35"/>
    <protectedRange algorithmName="SHA-512" hashValue="ON39YdpmFHfN9f47KpiRvqrKx0V9+erV1CNkpWzYhW/Qyc6aT8rEyCrvauWSYGZK2ia3o7vd3akF07acHAFpOA==" saltValue="yVW9XmDwTqEnmpSGai0KYg==" spinCount="100000" sqref="E15:J15 B15:C15" name="Range1_43"/>
    <protectedRange algorithmName="SHA-512" hashValue="ON39YdpmFHfN9f47KpiRvqrKx0V9+erV1CNkpWzYhW/Qyc6aT8rEyCrvauWSYGZK2ia3o7vd3akF07acHAFpOA==" saltValue="yVW9XmDwTqEnmpSGai0KYg==" spinCount="100000" sqref="D15" name="Range1_1_39"/>
    <protectedRange algorithmName="SHA-512" hashValue="ON39YdpmFHfN9f47KpiRvqrKx0V9+erV1CNkpWzYhW/Qyc6aT8rEyCrvauWSYGZK2ia3o7vd3akF07acHAFpOA==" saltValue="yVW9XmDwTqEnmpSGai0KYg==" spinCount="100000" sqref="E16:J16 B16:C16" name="Range1_49"/>
    <protectedRange algorithmName="SHA-512" hashValue="ON39YdpmFHfN9f47KpiRvqrKx0V9+erV1CNkpWzYhW/Qyc6aT8rEyCrvauWSYGZK2ia3o7vd3akF07acHAFpOA==" saltValue="yVW9XmDwTqEnmpSGai0KYg==" spinCount="100000" sqref="D16" name="Range1_1_43"/>
  </protectedRanges>
  <conditionalFormatting sqref="H2">
    <cfRule type="top10" dxfId="515" priority="39" rank="1"/>
  </conditionalFormatting>
  <conditionalFormatting sqref="G2">
    <cfRule type="top10" dxfId="514" priority="40" rank="1"/>
  </conditionalFormatting>
  <conditionalFormatting sqref="F2">
    <cfRule type="top10" dxfId="513" priority="41" rank="1"/>
  </conditionalFormatting>
  <conditionalFormatting sqref="E2">
    <cfRule type="top10" dxfId="512" priority="42" rank="1"/>
  </conditionalFormatting>
  <conditionalFormatting sqref="I2">
    <cfRule type="top10" dxfId="511" priority="37" rank="1"/>
  </conditionalFormatting>
  <conditionalFormatting sqref="J2">
    <cfRule type="top10" dxfId="510" priority="38" rank="1"/>
  </conditionalFormatting>
  <conditionalFormatting sqref="H12">
    <cfRule type="top10" dxfId="509" priority="27" rank="1"/>
  </conditionalFormatting>
  <conditionalFormatting sqref="G12">
    <cfRule type="top10" dxfId="508" priority="28" rank="1"/>
  </conditionalFormatting>
  <conditionalFormatting sqref="F12">
    <cfRule type="top10" dxfId="507" priority="29" rank="1"/>
  </conditionalFormatting>
  <conditionalFormatting sqref="E12">
    <cfRule type="top10" dxfId="506" priority="30" rank="1"/>
  </conditionalFormatting>
  <conditionalFormatting sqref="I12">
    <cfRule type="top10" dxfId="505" priority="26" rank="1"/>
  </conditionalFormatting>
  <conditionalFormatting sqref="J12">
    <cfRule type="top10" dxfId="504" priority="25" rank="1"/>
  </conditionalFormatting>
  <conditionalFormatting sqref="E13">
    <cfRule type="top10" dxfId="503" priority="24" rank="1"/>
  </conditionalFormatting>
  <conditionalFormatting sqref="F13">
    <cfRule type="top10" dxfId="502" priority="23" rank="1"/>
  </conditionalFormatting>
  <conditionalFormatting sqref="G13">
    <cfRule type="top10" dxfId="501" priority="22" rank="1"/>
  </conditionalFormatting>
  <conditionalFormatting sqref="H13">
    <cfRule type="top10" dxfId="500" priority="21" rank="1"/>
  </conditionalFormatting>
  <conditionalFormatting sqref="I13">
    <cfRule type="top10" dxfId="499" priority="20" rank="1"/>
  </conditionalFormatting>
  <conditionalFormatting sqref="J13">
    <cfRule type="top10" dxfId="498" priority="19" rank="1"/>
  </conditionalFormatting>
  <conditionalFormatting sqref="E14">
    <cfRule type="top10" dxfId="497" priority="18" rank="1"/>
  </conditionalFormatting>
  <conditionalFormatting sqref="F14">
    <cfRule type="top10" dxfId="496" priority="17" rank="1"/>
  </conditionalFormatting>
  <conditionalFormatting sqref="G14">
    <cfRule type="top10" dxfId="495" priority="16" rank="1"/>
  </conditionalFormatting>
  <conditionalFormatting sqref="H14">
    <cfRule type="top10" dxfId="494" priority="15" rank="1"/>
  </conditionalFormatting>
  <conditionalFormatting sqref="I14">
    <cfRule type="top10" dxfId="493" priority="14" rank="1"/>
  </conditionalFormatting>
  <conditionalFormatting sqref="J14">
    <cfRule type="top10" dxfId="492" priority="13" rank="1"/>
  </conditionalFormatting>
  <conditionalFormatting sqref="E15">
    <cfRule type="top10" dxfId="491" priority="12" rank="1"/>
  </conditionalFormatting>
  <conditionalFormatting sqref="F15">
    <cfRule type="top10" dxfId="490" priority="11" rank="1"/>
  </conditionalFormatting>
  <conditionalFormatting sqref="G15">
    <cfRule type="top10" dxfId="489" priority="10" rank="1"/>
  </conditionalFormatting>
  <conditionalFormatting sqref="H15">
    <cfRule type="top10" dxfId="488" priority="9" rank="1"/>
  </conditionalFormatting>
  <conditionalFormatting sqref="I15">
    <cfRule type="top10" dxfId="487" priority="8" rank="1"/>
  </conditionalFormatting>
  <conditionalFormatting sqref="J15">
    <cfRule type="top10" dxfId="486" priority="7" rank="1"/>
  </conditionalFormatting>
  <conditionalFormatting sqref="E16">
    <cfRule type="top10" dxfId="485" priority="6" rank="1"/>
  </conditionalFormatting>
  <conditionalFormatting sqref="F16">
    <cfRule type="top10" dxfId="484" priority="5" rank="1"/>
  </conditionalFormatting>
  <conditionalFormatting sqref="G16">
    <cfRule type="top10" dxfId="483" priority="4" rank="1"/>
  </conditionalFormatting>
  <conditionalFormatting sqref="H16">
    <cfRule type="top10" dxfId="482" priority="3" rank="1"/>
  </conditionalFormatting>
  <conditionalFormatting sqref="I16">
    <cfRule type="top10" dxfId="481" priority="2" rank="1"/>
  </conditionalFormatting>
  <conditionalFormatting sqref="J16">
    <cfRule type="top10" dxfId="480" priority="1" rank="1"/>
  </conditionalFormatting>
  <hyperlinks>
    <hyperlink ref="Q1" location="'Virginia Outdoor Rankings'!A1" display="Return to Rankings" xr:uid="{7D4D1F03-01D1-4315-9CD1-BCD8CE367A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CD7F3A-DF1D-4F81-867D-9EEE9A836105}">
          <x14:formula1>
            <xm:f>'C:\Users\abra2\AppData\Local\Packages\Microsoft.MicrosoftEdge_8wekyb3d8bbwe\TempState\Downloads\[__ABRA Scoring Program  2-24-2020 MASTER (2).xlsm]DATA'!#REF!</xm:f>
          </x14:formula1>
          <xm:sqref>D2 B2 D12:D16 B12:B16</xm:sqref>
        </x14:dataValidation>
        <x14:dataValidation type="list" allowBlank="1" showInputMessage="1" showErrorMessage="1" xr:uid="{AFFD6365-489E-420E-BC44-903F2D616DBA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82"/>
  <sheetViews>
    <sheetView tabSelected="1" topLeftCell="A19" workbookViewId="0"/>
  </sheetViews>
  <sheetFormatPr defaultColWidth="9.140625" defaultRowHeight="15" x14ac:dyDescent="0.25"/>
  <cols>
    <col min="1" max="1" width="9.140625" style="19"/>
    <col min="2" max="2" width="13.42578125" style="19" bestFit="1" customWidth="1"/>
    <col min="3" max="3" width="19.7109375" style="35" customWidth="1"/>
    <col min="4" max="4" width="15.7109375" style="19" bestFit="1" customWidth="1"/>
    <col min="5" max="5" width="16.140625" style="20" bestFit="1" customWidth="1"/>
    <col min="6" max="7" width="9.140625" style="31"/>
    <col min="8" max="8" width="16.28515625" style="31" bestFit="1" customWidth="1"/>
    <col min="9" max="9" width="3.7109375" style="19" customWidth="1"/>
    <col min="10" max="16384" width="9.140625" style="19"/>
  </cols>
  <sheetData>
    <row r="1" spans="1:8" x14ac:dyDescent="0.25">
      <c r="A1" s="29"/>
      <c r="B1" s="23"/>
      <c r="C1" s="39"/>
      <c r="D1" s="23"/>
      <c r="E1" s="24"/>
      <c r="F1" s="29"/>
      <c r="G1" s="29"/>
      <c r="H1" s="29"/>
    </row>
    <row r="2" spans="1:8" ht="28.5" x14ac:dyDescent="0.45">
      <c r="A2" s="38"/>
      <c r="B2" s="23"/>
      <c r="C2" s="40" t="s">
        <v>39</v>
      </c>
      <c r="D2" s="23"/>
      <c r="E2" s="24"/>
      <c r="F2" s="29"/>
      <c r="G2" s="29"/>
      <c r="H2" s="29"/>
    </row>
    <row r="3" spans="1:8" ht="18.75" x14ac:dyDescent="0.3">
      <c r="A3" s="23"/>
      <c r="B3" s="23"/>
      <c r="C3" s="39"/>
      <c r="D3" s="25" t="s">
        <v>36</v>
      </c>
      <c r="E3" s="24"/>
      <c r="F3" s="29"/>
      <c r="G3" s="29"/>
      <c r="H3" s="29"/>
    </row>
    <row r="4" spans="1:8" x14ac:dyDescent="0.25">
      <c r="A4" s="23"/>
      <c r="B4" s="23"/>
      <c r="C4" s="39"/>
      <c r="D4" s="23"/>
      <c r="E4" s="24"/>
      <c r="F4" s="29"/>
      <c r="G4" s="29"/>
      <c r="H4" s="29"/>
    </row>
    <row r="5" spans="1:8" ht="20.25" customHeight="1" x14ac:dyDescent="0.4">
      <c r="A5" s="21" t="s">
        <v>0</v>
      </c>
      <c r="B5" s="21" t="s">
        <v>1</v>
      </c>
      <c r="C5" s="41" t="s">
        <v>2</v>
      </c>
      <c r="D5" s="21" t="s">
        <v>11</v>
      </c>
      <c r="E5" s="22" t="s">
        <v>16</v>
      </c>
      <c r="F5" s="30" t="s">
        <v>17</v>
      </c>
      <c r="G5" s="30" t="s">
        <v>14</v>
      </c>
      <c r="H5" s="30" t="s">
        <v>18</v>
      </c>
    </row>
    <row r="6" spans="1:8" x14ac:dyDescent="0.25">
      <c r="A6" s="19">
        <v>1</v>
      </c>
      <c r="B6" s="19" t="s">
        <v>19</v>
      </c>
      <c r="C6" s="42" t="s">
        <v>24</v>
      </c>
      <c r="D6" s="20">
        <f>SUM('Jay Boyd'!K11)</f>
        <v>37</v>
      </c>
      <c r="E6" s="20">
        <f>SUM('Jay Boyd'!L11)</f>
        <v>7280.0020000000004</v>
      </c>
      <c r="F6" s="31">
        <f>SUM('Jay Boyd'!M11)</f>
        <v>196.75681081081083</v>
      </c>
      <c r="G6" s="20">
        <f>SUM('Jay Boyd'!N11)</f>
        <v>72</v>
      </c>
      <c r="H6" s="31">
        <f>SUM('Jay Boyd'!O11)</f>
        <v>268.75681081081086</v>
      </c>
    </row>
    <row r="7" spans="1:8" x14ac:dyDescent="0.25">
      <c r="A7" s="19">
        <v>2</v>
      </c>
      <c r="B7" s="19" t="s">
        <v>19</v>
      </c>
      <c r="C7" s="43" t="s">
        <v>32</v>
      </c>
      <c r="D7" s="20">
        <f>SUM('Cecil Combs'!K9)</f>
        <v>27</v>
      </c>
      <c r="E7" s="20">
        <f>SUM('Cecil Combs'!L9)</f>
        <v>5296.0220000000008</v>
      </c>
      <c r="F7" s="31">
        <f>SUM('Cecil Combs'!M9)</f>
        <v>196.148962962963</v>
      </c>
      <c r="G7" s="20">
        <f>SUM('Cecil Combs'!N9)</f>
        <v>49</v>
      </c>
      <c r="H7" s="31">
        <f>SUM('Cecil Combs'!O9)</f>
        <v>245.148962962963</v>
      </c>
    </row>
    <row r="8" spans="1:8" x14ac:dyDescent="0.25">
      <c r="A8" s="46"/>
      <c r="B8" s="46"/>
      <c r="C8" s="50"/>
      <c r="D8" s="47"/>
      <c r="E8" s="47"/>
      <c r="F8" s="48"/>
      <c r="G8" s="47"/>
      <c r="H8" s="48"/>
    </row>
    <row r="9" spans="1:8" x14ac:dyDescent="0.25">
      <c r="A9" s="19">
        <v>3</v>
      </c>
      <c r="B9" s="19" t="s">
        <v>19</v>
      </c>
      <c r="C9" s="43" t="s">
        <v>47</v>
      </c>
      <c r="D9" s="20">
        <f>SUM('Chuck Morrell'!K16)</f>
        <v>8</v>
      </c>
      <c r="E9" s="20">
        <f>SUM('Chuck Morrell'!L16)</f>
        <v>1587</v>
      </c>
      <c r="F9" s="31">
        <f>SUM('Chuck Morrell'!M16)</f>
        <v>198.375</v>
      </c>
      <c r="G9" s="20">
        <f>SUM('Chuck Morrell'!N16)</f>
        <v>22</v>
      </c>
      <c r="H9" s="31">
        <f>SUM('Chuck Morrell'!O16)</f>
        <v>220.375</v>
      </c>
    </row>
    <row r="10" spans="1:8" x14ac:dyDescent="0.25">
      <c r="A10" s="19">
        <v>4</v>
      </c>
      <c r="B10" s="19" t="s">
        <v>19</v>
      </c>
      <c r="C10" s="49" t="s">
        <v>61</v>
      </c>
      <c r="D10" s="20">
        <f>SUM('Jud Denniston'!K7)</f>
        <v>17</v>
      </c>
      <c r="E10" s="20">
        <f>SUM('Jud Denniston'!L7)</f>
        <v>3338.0110000000004</v>
      </c>
      <c r="F10" s="31">
        <f>SUM('Jud Denniston'!M7)</f>
        <v>196.35358823529415</v>
      </c>
      <c r="G10" s="20">
        <f>SUM('Jud Denniston'!N7)</f>
        <v>21</v>
      </c>
      <c r="H10" s="31">
        <f>SUM('Jud Denniston'!O7)</f>
        <v>217.35358823529415</v>
      </c>
    </row>
    <row r="11" spans="1:8" x14ac:dyDescent="0.25">
      <c r="A11" s="19">
        <v>5</v>
      </c>
      <c r="B11" s="19" t="s">
        <v>19</v>
      </c>
      <c r="C11" s="43" t="s">
        <v>27</v>
      </c>
      <c r="D11" s="20">
        <f>SUM('Wayne Wills'!K7)</f>
        <v>15</v>
      </c>
      <c r="E11" s="20">
        <f>SUM('Wayne Wills'!L7)</f>
        <v>2932</v>
      </c>
      <c r="F11" s="31">
        <f>SUM('Wayne Wills'!M7)</f>
        <v>195.46666666666667</v>
      </c>
      <c r="G11" s="20">
        <f>SUM('Wayne Wills'!N7)</f>
        <v>18</v>
      </c>
      <c r="H11" s="31">
        <f>SUM('Wayne Wills'!O7)</f>
        <v>213.46666666666667</v>
      </c>
    </row>
    <row r="12" spans="1:8" x14ac:dyDescent="0.25">
      <c r="A12" s="19">
        <v>6</v>
      </c>
      <c r="B12" s="19" t="s">
        <v>19</v>
      </c>
      <c r="C12" s="57" t="s">
        <v>67</v>
      </c>
      <c r="D12" s="20">
        <f>SUM('Nick Palmer'!K5)</f>
        <v>6</v>
      </c>
      <c r="E12" s="20">
        <f>SUM('Nick Palmer'!L5)</f>
        <v>1176</v>
      </c>
      <c r="F12" s="31">
        <f>SUM('Nick Palmer'!M5)</f>
        <v>196</v>
      </c>
      <c r="G12" s="20">
        <f>SUM('Nick Palmer'!N5)</f>
        <v>14</v>
      </c>
      <c r="H12" s="31">
        <f>SUM('Nick Palmer'!O5)</f>
        <v>210</v>
      </c>
    </row>
    <row r="13" spans="1:8" x14ac:dyDescent="0.25">
      <c r="A13" s="19">
        <v>7</v>
      </c>
      <c r="B13" s="19" t="s">
        <v>19</v>
      </c>
      <c r="C13" s="49" t="s">
        <v>65</v>
      </c>
      <c r="D13" s="20">
        <f>SUM('Mike Gross'!K5)</f>
        <v>6</v>
      </c>
      <c r="E13" s="20">
        <f>SUM('Mike Gross'!L5)</f>
        <v>1187</v>
      </c>
      <c r="F13" s="31">
        <f>SUM('Mike Gross'!M5)</f>
        <v>197.83333333333334</v>
      </c>
      <c r="G13" s="20">
        <f>SUM('Mike Gross'!N5)</f>
        <v>12</v>
      </c>
      <c r="H13" s="31">
        <f>SUM('Mike Gross'!O5)</f>
        <v>209.83333333333334</v>
      </c>
    </row>
    <row r="14" spans="1:8" x14ac:dyDescent="0.25">
      <c r="A14" s="19">
        <v>8</v>
      </c>
      <c r="B14" s="19" t="s">
        <v>19</v>
      </c>
      <c r="C14" s="57" t="s">
        <v>68</v>
      </c>
      <c r="D14" s="20">
        <f>SUM('Joe Craig'!K5)</f>
        <v>6</v>
      </c>
      <c r="E14" s="20">
        <f>SUM('Joe Craig'!L5)</f>
        <v>1174</v>
      </c>
      <c r="F14" s="31">
        <f>SUM('Joe Craig'!M5)</f>
        <v>195.66666666666666</v>
      </c>
      <c r="G14" s="20">
        <f>SUM('Joe Craig'!N5)</f>
        <v>10</v>
      </c>
      <c r="H14" s="31">
        <f>SUM('Joe Craig'!O5)</f>
        <v>205.66666666666666</v>
      </c>
    </row>
    <row r="15" spans="1:8" x14ac:dyDescent="0.25">
      <c r="A15" s="19">
        <v>9</v>
      </c>
      <c r="B15" s="19" t="s">
        <v>19</v>
      </c>
      <c r="C15" s="57" t="s">
        <v>79</v>
      </c>
      <c r="D15" s="20">
        <f>SUM('Brian Gilliland'!K5)</f>
        <v>6</v>
      </c>
      <c r="E15" s="20">
        <f>SUM('Brian Gilliland'!L5)</f>
        <v>1173.001</v>
      </c>
      <c r="F15" s="31">
        <f>SUM('Brian Gilliland'!M5)</f>
        <v>195.50016666666667</v>
      </c>
      <c r="G15" s="20">
        <f>SUM('Brian Gilliland'!N5)</f>
        <v>8</v>
      </c>
      <c r="H15" s="31">
        <f>SUM('Brian Gilliland'!O5)</f>
        <v>203.50016666666667</v>
      </c>
    </row>
    <row r="16" spans="1:8" x14ac:dyDescent="0.25">
      <c r="A16" s="19">
        <v>10</v>
      </c>
      <c r="B16" s="19" t="s">
        <v>19</v>
      </c>
      <c r="C16" s="43" t="s">
        <v>28</v>
      </c>
      <c r="D16" s="20">
        <f>SUM('Stanley Canter'!K5)</f>
        <v>10</v>
      </c>
      <c r="E16" s="20">
        <f>SUM('Stanley Canter'!L5)</f>
        <v>1954.001</v>
      </c>
      <c r="F16" s="31">
        <f>SUM('Stanley Canter'!M5)</f>
        <v>195.40010000000001</v>
      </c>
      <c r="G16" s="20">
        <f>SUM('Stanley Canter'!N5)</f>
        <v>8</v>
      </c>
      <c r="H16" s="31">
        <f>SUM('Stanley Canter'!O5)</f>
        <v>203.40010000000001</v>
      </c>
    </row>
    <row r="17" spans="1:8 16384:16384" x14ac:dyDescent="0.25">
      <c r="A17" s="19">
        <v>11</v>
      </c>
      <c r="B17" s="19" t="s">
        <v>19</v>
      </c>
      <c r="C17" s="57" t="s">
        <v>70</v>
      </c>
      <c r="D17" s="20">
        <f>SUM('Daniel Henry'!K5)</f>
        <v>6</v>
      </c>
      <c r="E17" s="20">
        <f>SUM('Daniel Henry'!L5)</f>
        <v>1163.001</v>
      </c>
      <c r="F17" s="31">
        <f>SUM('Daniel Henry'!M5)</f>
        <v>193.83349999999999</v>
      </c>
      <c r="G17" s="20">
        <f>SUM('Daniel Henry'!N5)</f>
        <v>8</v>
      </c>
      <c r="H17" s="31">
        <f>SUM('Daniel Henry'!O5)</f>
        <v>201.83349999999999</v>
      </c>
    </row>
    <row r="18" spans="1:8 16384:16384" x14ac:dyDescent="0.25">
      <c r="A18" s="19">
        <v>12</v>
      </c>
      <c r="B18" s="19" t="s">
        <v>19</v>
      </c>
      <c r="C18" s="43" t="s">
        <v>35</v>
      </c>
      <c r="D18" s="20">
        <f>SUM('Ken Joyce'!K5)</f>
        <v>8</v>
      </c>
      <c r="E18" s="20">
        <f>SUM('Ken Joyce'!L5)</f>
        <v>1566</v>
      </c>
      <c r="F18" s="31">
        <f>SUM('Ken Joyce'!M5)</f>
        <v>195.75</v>
      </c>
      <c r="G18" s="20">
        <f>SUM('Ken Joyce'!N5)</f>
        <v>6</v>
      </c>
      <c r="H18" s="31">
        <f>SUM('Ken Joyce'!O5)</f>
        <v>201.75</v>
      </c>
      <c r="XFD18" s="20"/>
    </row>
    <row r="19" spans="1:8 16384:16384" x14ac:dyDescent="0.25">
      <c r="A19" s="56">
        <v>13</v>
      </c>
      <c r="B19" s="19" t="s">
        <v>19</v>
      </c>
      <c r="C19" s="57" t="s">
        <v>80</v>
      </c>
      <c r="D19" s="20">
        <f>SUM('George Donovan'!K5:K5)</f>
        <v>6</v>
      </c>
      <c r="E19" s="20">
        <f>SUM('George Donovan'!L5:L5)</f>
        <v>1171.001</v>
      </c>
      <c r="F19" s="31">
        <f>SUM('George Donovan'!M5:M5)</f>
        <v>195.16683333333333</v>
      </c>
      <c r="G19" s="20">
        <f>SUM('George Donovan'!N5:N5)</f>
        <v>4</v>
      </c>
      <c r="H19" s="31">
        <f>SUM('George Donovan'!O5:O5)</f>
        <v>199.16683333333333</v>
      </c>
      <c r="XFD19" s="20"/>
    </row>
    <row r="20" spans="1:8 16384:16384" x14ac:dyDescent="0.25">
      <c r="A20" s="56">
        <v>14</v>
      </c>
      <c r="B20" s="19" t="s">
        <v>19</v>
      </c>
      <c r="C20" s="57" t="s">
        <v>69</v>
      </c>
      <c r="D20" s="20">
        <f>SUM('Tia Craig'!K5)</f>
        <v>6</v>
      </c>
      <c r="E20" s="20">
        <f>SUM('Tia Craig'!L5)</f>
        <v>1169.001</v>
      </c>
      <c r="F20" s="31">
        <f>SUM('Tia Craig'!M5)</f>
        <v>194.83349999999999</v>
      </c>
      <c r="G20" s="20">
        <f>SUM('Tia Craig'!N5)</f>
        <v>4</v>
      </c>
      <c r="H20" s="31">
        <f>SUM('Tia Craig'!O5)</f>
        <v>198.83349999999999</v>
      </c>
      <c r="XFD20" s="20"/>
    </row>
    <row r="21" spans="1:8 16384:16384" x14ac:dyDescent="0.25">
      <c r="A21" s="56">
        <v>15</v>
      </c>
      <c r="B21" s="19" t="s">
        <v>19</v>
      </c>
      <c r="C21" s="43" t="s">
        <v>52</v>
      </c>
      <c r="D21" s="20">
        <f>SUM('Russ Peters'!K5)</f>
        <v>4</v>
      </c>
      <c r="E21" s="20">
        <f>SUM('Russ Peters'!L5)</f>
        <v>780</v>
      </c>
      <c r="F21" s="31">
        <f>SUM('Russ Peters'!M5)</f>
        <v>195</v>
      </c>
      <c r="G21" s="20">
        <f>SUM('Russ Peters'!N5)</f>
        <v>3</v>
      </c>
      <c r="H21" s="31">
        <f>SUM('Russ Peters'!O5)</f>
        <v>198</v>
      </c>
      <c r="XFD21" s="20"/>
    </row>
    <row r="22" spans="1:8 16384:16384" x14ac:dyDescent="0.25">
      <c r="A22" s="56">
        <v>16</v>
      </c>
      <c r="B22" s="19" t="s">
        <v>19</v>
      </c>
      <c r="C22" s="57" t="s">
        <v>71</v>
      </c>
      <c r="D22" s="20">
        <f>SUM('Tommy Cole'!K5)</f>
        <v>6</v>
      </c>
      <c r="E22" s="20">
        <f>SUM('Tommy Cole'!L5)</f>
        <v>1161</v>
      </c>
      <c r="F22" s="31">
        <f>SUM('Tommy Cole'!M5)</f>
        <v>193.5</v>
      </c>
      <c r="G22" s="20">
        <f>SUM('Tommy Cole'!N5)</f>
        <v>4</v>
      </c>
      <c r="H22" s="31">
        <f>SUM('Tommy Cole'!O5)</f>
        <v>197.5</v>
      </c>
      <c r="XFD22" s="20"/>
    </row>
    <row r="23" spans="1:8 16384:16384" x14ac:dyDescent="0.25">
      <c r="A23" s="56">
        <v>17</v>
      </c>
      <c r="B23" s="19" t="s">
        <v>19</v>
      </c>
      <c r="C23" s="43" t="s">
        <v>43</v>
      </c>
      <c r="D23" s="20">
        <f>SUM('Claude Pennington'!K5)</f>
        <v>9</v>
      </c>
      <c r="E23" s="20">
        <f>SUM('Claude Pennington'!L5)</f>
        <v>1732</v>
      </c>
      <c r="F23" s="31">
        <f>SUM('Claude Pennington'!M5)</f>
        <v>192.44444444444446</v>
      </c>
      <c r="G23" s="20">
        <f>SUM('Claude Pennington'!N5)</f>
        <v>5</v>
      </c>
      <c r="H23" s="31">
        <f>SUM('Claude Pennington'!O5)</f>
        <v>197.44444444444446</v>
      </c>
      <c r="XFD23" s="20"/>
    </row>
    <row r="24" spans="1:8 16384:16384" x14ac:dyDescent="0.25">
      <c r="A24" s="56">
        <v>18</v>
      </c>
      <c r="B24" s="19" t="s">
        <v>19</v>
      </c>
      <c r="C24" s="57" t="s">
        <v>72</v>
      </c>
      <c r="D24" s="20">
        <f>SUM('Jim Parnell'!K5)</f>
        <v>6</v>
      </c>
      <c r="E24" s="20">
        <f>SUM('Jim Parnell'!L5)</f>
        <v>1157</v>
      </c>
      <c r="F24" s="31">
        <f>SUM('Jim Parnell'!M5)</f>
        <v>192.83333333333334</v>
      </c>
      <c r="G24" s="20">
        <f>SUM('Jim Parnell'!N5)</f>
        <v>4</v>
      </c>
      <c r="H24" s="31">
        <f>SUM('Jim Parnell'!O5)</f>
        <v>196.83333333333334</v>
      </c>
      <c r="XFD24" s="20"/>
    </row>
    <row r="25" spans="1:8 16384:16384" x14ac:dyDescent="0.25">
      <c r="A25" s="56">
        <v>19</v>
      </c>
      <c r="B25" s="19" t="s">
        <v>19</v>
      </c>
      <c r="C25" s="57" t="s">
        <v>73</v>
      </c>
      <c r="D25" s="20">
        <f>SUM('Don Tucker'!K5)</f>
        <v>6</v>
      </c>
      <c r="E25" s="20">
        <f>SUM('Don Tucker'!L5)</f>
        <v>1153</v>
      </c>
      <c r="F25" s="31">
        <f>SUM('Don Tucker'!M5)</f>
        <v>192.16666666666666</v>
      </c>
      <c r="G25" s="20">
        <f>SUM('Don Tucker'!N5)</f>
        <v>4</v>
      </c>
      <c r="H25" s="31">
        <f>SUM('Don Tucker'!O5)</f>
        <v>196.16666666666666</v>
      </c>
      <c r="XFD25" s="20"/>
    </row>
    <row r="26" spans="1:8 16384:16384" x14ac:dyDescent="0.25">
      <c r="A26" s="56">
        <v>20</v>
      </c>
      <c r="B26" s="19" t="s">
        <v>19</v>
      </c>
      <c r="C26" s="57" t="s">
        <v>74</v>
      </c>
      <c r="D26" s="20">
        <f>SUM('Steve Kiemele'!K5)</f>
        <v>6</v>
      </c>
      <c r="E26" s="20">
        <f>SUM('Steve Kiemele'!L5)</f>
        <v>1152</v>
      </c>
      <c r="F26" s="31">
        <f>SUM('Steve Kiemele'!M5)</f>
        <v>192</v>
      </c>
      <c r="G26" s="20">
        <f>SUM('Steve Kiemele'!N5)</f>
        <v>4</v>
      </c>
      <c r="H26" s="31">
        <f>SUM('Steve Kiemele'!O5)</f>
        <v>196</v>
      </c>
      <c r="XFD26" s="20"/>
    </row>
    <row r="27" spans="1:8 16384:16384" x14ac:dyDescent="0.25">
      <c r="A27" s="56">
        <v>21</v>
      </c>
      <c r="B27" s="19" t="s">
        <v>19</v>
      </c>
      <c r="C27" s="57" t="s">
        <v>75</v>
      </c>
      <c r="D27" s="20">
        <f>SUM('Bob Bass'!K5)</f>
        <v>6</v>
      </c>
      <c r="E27" s="20">
        <f>SUM('Bob Bass'!L5)</f>
        <v>1142</v>
      </c>
      <c r="F27" s="31">
        <f>SUM('Bob Bass'!M5)</f>
        <v>190.33333333333334</v>
      </c>
      <c r="G27" s="20">
        <f>SUM('Bob Bass'!N5)</f>
        <v>4</v>
      </c>
      <c r="H27" s="31">
        <f>SUM('Bob Bass'!O5)</f>
        <v>194.33333333333334</v>
      </c>
      <c r="XFD27" s="20"/>
    </row>
    <row r="28" spans="1:8 16384:16384" x14ac:dyDescent="0.25">
      <c r="A28" s="56">
        <v>22</v>
      </c>
      <c r="B28" s="19" t="s">
        <v>19</v>
      </c>
      <c r="C28" s="57" t="s">
        <v>76</v>
      </c>
      <c r="D28" s="20">
        <f>SUM('Tim Thomas'!K5)</f>
        <v>6</v>
      </c>
      <c r="E28" s="20">
        <f>SUM('Tim Thomas'!L5)</f>
        <v>1140</v>
      </c>
      <c r="F28" s="31">
        <f>SUM('Tim Thomas'!M5)</f>
        <v>190</v>
      </c>
      <c r="G28" s="20">
        <f>SUM('Tim Thomas'!N5)</f>
        <v>4</v>
      </c>
      <c r="H28" s="31">
        <f>SUM('Tim Thomas'!O5)</f>
        <v>194</v>
      </c>
      <c r="XFD28" s="20"/>
    </row>
    <row r="29" spans="1:8 16384:16384" x14ac:dyDescent="0.25">
      <c r="A29" s="56">
        <v>23</v>
      </c>
      <c r="B29" s="19" t="s">
        <v>19</v>
      </c>
      <c r="C29" s="57" t="s">
        <v>77</v>
      </c>
      <c r="D29" s="20">
        <f>SUM('Melvin Ferguson'!K5)</f>
        <v>6</v>
      </c>
      <c r="E29" s="20">
        <f>SUM('Melvin Ferguson'!L5)</f>
        <v>1140</v>
      </c>
      <c r="F29" s="31">
        <f>SUM('Melvin Ferguson'!M5)</f>
        <v>190</v>
      </c>
      <c r="G29" s="20">
        <f>SUM('Melvin Ferguson'!N5)</f>
        <v>4</v>
      </c>
      <c r="H29" s="31">
        <f>SUM('Melvin Ferguson'!O5)</f>
        <v>194</v>
      </c>
      <c r="XFD29" s="20"/>
    </row>
    <row r="30" spans="1:8 16384:16384" x14ac:dyDescent="0.25">
      <c r="A30" s="56">
        <v>24</v>
      </c>
      <c r="B30" s="19" t="s">
        <v>19</v>
      </c>
      <c r="C30" s="57" t="s">
        <v>78</v>
      </c>
      <c r="D30" s="20">
        <f>SUM('Dean Irvin'!K5)</f>
        <v>6</v>
      </c>
      <c r="E30" s="20">
        <f>SUM('Dean Irvin'!L5)</f>
        <v>1134</v>
      </c>
      <c r="F30" s="31">
        <f>SUM('Dean Irvin'!M5)</f>
        <v>189</v>
      </c>
      <c r="G30" s="20">
        <f>SUM('Dean Irvin'!N5)</f>
        <v>4</v>
      </c>
      <c r="H30" s="31">
        <f>SUM('Dean Irvin'!O5)</f>
        <v>193</v>
      </c>
      <c r="XFD30" s="20"/>
    </row>
    <row r="31" spans="1:8 16384:16384" x14ac:dyDescent="0.25">
      <c r="A31" s="56">
        <v>25</v>
      </c>
      <c r="B31" s="19" t="s">
        <v>19</v>
      </c>
      <c r="C31" s="43" t="s">
        <v>48</v>
      </c>
      <c r="D31" s="20">
        <f>SUM('Danny Sissom'!K5)</f>
        <v>4</v>
      </c>
      <c r="E31" s="20">
        <f>SUM('Danny Sissom'!L5)</f>
        <v>673</v>
      </c>
      <c r="F31" s="31">
        <f>SUM('Danny Sissom'!M5)</f>
        <v>168.25</v>
      </c>
      <c r="G31" s="20">
        <f>SUM('Danny Sissom'!N5)</f>
        <v>2</v>
      </c>
      <c r="H31" s="31">
        <f>SUM('Danny Sissom'!O5)</f>
        <v>170.25</v>
      </c>
      <c r="XFD31" s="20"/>
    </row>
    <row r="32" spans="1:8 16384:16384" x14ac:dyDescent="0.25">
      <c r="A32" s="56">
        <v>26</v>
      </c>
      <c r="B32" s="19" t="s">
        <v>19</v>
      </c>
      <c r="C32" s="43" t="s">
        <v>42</v>
      </c>
      <c r="D32" s="20">
        <f>SUM('Rick Smith'!K4)</f>
        <v>4</v>
      </c>
      <c r="E32" s="20">
        <f>SUM('Rick Smith'!L4)</f>
        <v>592</v>
      </c>
      <c r="F32" s="31">
        <f>SUM('Rick Smith'!M4)</f>
        <v>148</v>
      </c>
      <c r="G32" s="20">
        <f>SUM('Rick Smith'!N4)</f>
        <v>2</v>
      </c>
      <c r="H32" s="31">
        <f>SUM('Rick Smith'!O4)</f>
        <v>150</v>
      </c>
      <c r="XFD32" s="20"/>
    </row>
    <row r="33" spans="1:9" x14ac:dyDescent="0.25">
      <c r="C33" s="43"/>
      <c r="D33" s="20"/>
    </row>
    <row r="34" spans="1:9" x14ac:dyDescent="0.25">
      <c r="A34" s="23"/>
      <c r="B34" s="23"/>
      <c r="C34" s="39"/>
      <c r="D34" s="23"/>
      <c r="E34" s="24"/>
      <c r="F34" s="29"/>
      <c r="G34" s="29"/>
      <c r="H34" s="29"/>
    </row>
    <row r="35" spans="1:9" ht="28.5" x14ac:dyDescent="0.45">
      <c r="A35" s="23"/>
      <c r="B35" s="23"/>
      <c r="C35" s="40" t="s">
        <v>40</v>
      </c>
      <c r="D35" s="23"/>
      <c r="E35" s="27"/>
      <c r="F35" s="32"/>
      <c r="G35" s="32"/>
      <c r="H35" s="32"/>
      <c r="I35" s="28"/>
    </row>
    <row r="36" spans="1:9" ht="18.75" x14ac:dyDescent="0.3">
      <c r="A36" s="23"/>
      <c r="B36" s="23"/>
      <c r="C36" s="39"/>
      <c r="D36" s="25" t="s">
        <v>36</v>
      </c>
      <c r="E36" s="24"/>
      <c r="F36" s="29"/>
      <c r="G36" s="29"/>
      <c r="H36" s="29"/>
    </row>
    <row r="37" spans="1:9" x14ac:dyDescent="0.25">
      <c r="A37" s="23"/>
      <c r="B37" s="23"/>
      <c r="C37" s="39"/>
      <c r="D37" s="23"/>
      <c r="E37" s="24"/>
      <c r="F37" s="29"/>
      <c r="G37" s="29"/>
      <c r="H37" s="29"/>
    </row>
    <row r="38" spans="1:9" ht="18.75" x14ac:dyDescent="0.4">
      <c r="A38" s="21" t="s">
        <v>0</v>
      </c>
      <c r="B38" s="21" t="s">
        <v>1</v>
      </c>
      <c r="C38" s="41" t="s">
        <v>2</v>
      </c>
      <c r="D38" s="21" t="s">
        <v>11</v>
      </c>
      <c r="E38" s="22" t="s">
        <v>16</v>
      </c>
      <c r="F38" s="30" t="s">
        <v>17</v>
      </c>
      <c r="G38" s="30" t="s">
        <v>14</v>
      </c>
      <c r="H38" s="30" t="s">
        <v>18</v>
      </c>
    </row>
    <row r="39" spans="1:9" x14ac:dyDescent="0.25">
      <c r="A39" s="19">
        <v>1</v>
      </c>
      <c r="B39" s="19" t="s">
        <v>22</v>
      </c>
      <c r="C39" s="43" t="s">
        <v>44</v>
      </c>
      <c r="D39" s="20">
        <f>SUM('Steve Pennington'!K9)</f>
        <v>26</v>
      </c>
      <c r="E39" s="20">
        <f>SUM('Steve Pennington'!L9)</f>
        <v>5110</v>
      </c>
      <c r="F39" s="31">
        <f>SUM('Steve Pennington'!M9)</f>
        <v>196.53846153846155</v>
      </c>
      <c r="G39" s="20">
        <f>SUM('Steve Pennington'!N9)</f>
        <v>77</v>
      </c>
      <c r="H39" s="31">
        <f>SUM('Steve Pennington'!O9)</f>
        <v>273.53846153846155</v>
      </c>
    </row>
    <row r="40" spans="1:9" x14ac:dyDescent="0.25">
      <c r="A40" s="19">
        <v>2</v>
      </c>
      <c r="B40" s="19" t="s">
        <v>22</v>
      </c>
      <c r="C40" s="44" t="s">
        <v>50</v>
      </c>
      <c r="D40" s="20">
        <f>SUM('Cody Dockery'!K27)</f>
        <v>36</v>
      </c>
      <c r="E40" s="20">
        <f>SUM('Cody Dockery'!L27)</f>
        <v>6699.0010000000002</v>
      </c>
      <c r="F40" s="31">
        <f>SUM('Cody Dockery'!M27)</f>
        <v>186.08336111111112</v>
      </c>
      <c r="G40" s="20">
        <f>SUM('Cody Dockery'!N27)</f>
        <v>80</v>
      </c>
      <c r="H40" s="31">
        <f>SUM('Cody Dockery'!O27)</f>
        <v>266.08336111111112</v>
      </c>
    </row>
    <row r="41" spans="1:9" x14ac:dyDescent="0.25">
      <c r="A41" s="19">
        <v>3</v>
      </c>
      <c r="B41" s="19" t="s">
        <v>22</v>
      </c>
      <c r="C41" s="42" t="s">
        <v>25</v>
      </c>
      <c r="D41" s="20">
        <f>SUM('Dave Jennings'!K11)</f>
        <v>30</v>
      </c>
      <c r="E41" s="20">
        <f>SUM('Dave Jennings'!L11)</f>
        <v>5829.0010000000002</v>
      </c>
      <c r="F41" s="31">
        <f>SUM('Dave Jennings'!M11)</f>
        <v>194.30003333333335</v>
      </c>
      <c r="G41" s="20">
        <f>SUM('Dave Jennings'!N11)</f>
        <v>55</v>
      </c>
      <c r="H41" s="31">
        <f>SUM('Dave Jennings'!O11)</f>
        <v>249.30003333333335</v>
      </c>
    </row>
    <row r="42" spans="1:9" x14ac:dyDescent="0.25">
      <c r="A42" s="46"/>
      <c r="B42" s="46"/>
      <c r="C42" s="54"/>
      <c r="D42" s="47"/>
      <c r="E42" s="47"/>
      <c r="F42" s="48"/>
      <c r="G42" s="47"/>
      <c r="H42" s="48"/>
    </row>
    <row r="43" spans="1:9" x14ac:dyDescent="0.25">
      <c r="A43" s="19">
        <v>4</v>
      </c>
      <c r="B43" s="19" t="s">
        <v>22</v>
      </c>
      <c r="C43" s="49" t="s">
        <v>59</v>
      </c>
      <c r="D43" s="20">
        <f>SUM('Dan Tucker'!K6)</f>
        <v>10</v>
      </c>
      <c r="E43" s="20">
        <f>SUM('Dan Tucker'!L6)</f>
        <v>1815</v>
      </c>
      <c r="F43" s="31">
        <f>SUM('Dan Tucker'!M6)</f>
        <v>181.5</v>
      </c>
      <c r="G43" s="20">
        <f>SUM('Dan Tucker'!N6)</f>
        <v>27</v>
      </c>
      <c r="H43" s="31">
        <f>SUM('Dan Tucker'!O6)</f>
        <v>208.5</v>
      </c>
    </row>
    <row r="44" spans="1:9" x14ac:dyDescent="0.25">
      <c r="A44" s="19">
        <v>5</v>
      </c>
      <c r="B44" s="19" t="s">
        <v>22</v>
      </c>
      <c r="C44" s="49" t="s">
        <v>82</v>
      </c>
      <c r="D44" s="20">
        <f>SUM('John Laseter'!K5)</f>
        <v>6</v>
      </c>
      <c r="E44" s="20">
        <f>SUM('John Laseter'!L5)</f>
        <v>1141</v>
      </c>
      <c r="F44" s="31">
        <f>SUM('John Laseter'!M5)</f>
        <v>190.16666666666666</v>
      </c>
      <c r="G44" s="20">
        <f>SUM('John Laseter'!N5)</f>
        <v>8</v>
      </c>
      <c r="H44" s="31">
        <f>SUM('John Laseter'!O5)</f>
        <v>198.16666666666666</v>
      </c>
    </row>
    <row r="45" spans="1:9" x14ac:dyDescent="0.25">
      <c r="A45" s="19">
        <v>6</v>
      </c>
      <c r="B45" s="19" t="s">
        <v>22</v>
      </c>
      <c r="C45" s="49" t="s">
        <v>81</v>
      </c>
      <c r="D45" s="20">
        <f>SUM('Jake Radwanski'!K5)</f>
        <v>6</v>
      </c>
      <c r="E45" s="20">
        <f>SUM('Jake Radwanski'!L5)</f>
        <v>1151.001</v>
      </c>
      <c r="F45" s="31">
        <f>SUM('Jake Radwanski'!M5)</f>
        <v>191.83349999999999</v>
      </c>
      <c r="G45" s="20">
        <f>SUM('Jake Radwanski'!N5)</f>
        <v>6</v>
      </c>
      <c r="H45" s="31">
        <f>SUM('Jake Radwanski'!O5)</f>
        <v>197.83349999999999</v>
      </c>
    </row>
    <row r="46" spans="1:9" x14ac:dyDescent="0.25">
      <c r="A46" s="19">
        <v>7</v>
      </c>
      <c r="B46" s="19" t="s">
        <v>22</v>
      </c>
      <c r="C46" s="44" t="s">
        <v>37</v>
      </c>
      <c r="D46" s="20">
        <f>SUM('Dale Cauthen'!K8)</f>
        <v>16</v>
      </c>
      <c r="E46" s="20">
        <f>SUM('Dale Cauthen'!L8)</f>
        <v>2826</v>
      </c>
      <c r="F46" s="31">
        <f>SUM('Dale Cauthen'!M8)</f>
        <v>176.625</v>
      </c>
      <c r="G46" s="20">
        <f>SUM('Dale Cauthen'!N8)</f>
        <v>21</v>
      </c>
      <c r="H46" s="31">
        <f>SUM('Dale Cauthen'!O8)</f>
        <v>197.625</v>
      </c>
    </row>
    <row r="47" spans="1:9" x14ac:dyDescent="0.25">
      <c r="A47" s="19">
        <v>8</v>
      </c>
      <c r="B47" s="19" t="s">
        <v>22</v>
      </c>
      <c r="C47" s="43" t="s">
        <v>53</v>
      </c>
      <c r="D47" s="20">
        <f>SUM('David Gilliam'!K5)</f>
        <v>4</v>
      </c>
      <c r="E47" s="20">
        <f>SUM('David Gilliam'!L5)</f>
        <v>755</v>
      </c>
      <c r="F47" s="31">
        <f>SUM('David Gilliam'!M5)</f>
        <v>188.75</v>
      </c>
      <c r="G47" s="20">
        <f>SUM('David Gilliam'!N5)</f>
        <v>4</v>
      </c>
      <c r="H47" s="31">
        <f>SUM('David Gilliam'!O5)</f>
        <v>192.75</v>
      </c>
    </row>
    <row r="48" spans="1:9" x14ac:dyDescent="0.25">
      <c r="A48" s="19">
        <v>9</v>
      </c>
      <c r="B48" s="19" t="s">
        <v>22</v>
      </c>
      <c r="C48" s="49" t="s">
        <v>83</v>
      </c>
      <c r="D48" s="20">
        <f>SUM('Gary Gallion'!K5)</f>
        <v>6</v>
      </c>
      <c r="E48" s="20">
        <f>SUM('Gary Gallion'!L5)</f>
        <v>1099</v>
      </c>
      <c r="F48" s="31">
        <f>SUM('Gary Gallion'!M5)</f>
        <v>183.16666666666666</v>
      </c>
      <c r="G48" s="20">
        <f>SUM('Gary Gallion'!N5)</f>
        <v>4</v>
      </c>
      <c r="H48" s="31">
        <f>SUM('Gary Gallion'!O5)</f>
        <v>187.16666666666666</v>
      </c>
    </row>
    <row r="49" spans="1:9" x14ac:dyDescent="0.25">
      <c r="A49" s="19">
        <v>10</v>
      </c>
      <c r="B49" s="19" t="s">
        <v>22</v>
      </c>
      <c r="C49" s="49" t="s">
        <v>66</v>
      </c>
      <c r="D49" s="20">
        <f>SUM('Megan Dockery'!K6)</f>
        <v>8</v>
      </c>
      <c r="E49" s="20">
        <f>SUM('Megan Dockery'!L6)</f>
        <v>1424</v>
      </c>
      <c r="F49" s="31">
        <f>SUM('Megan Dockery'!M6)</f>
        <v>178</v>
      </c>
      <c r="G49" s="20">
        <f>SUM('Megan Dockery'!N6)</f>
        <v>8</v>
      </c>
      <c r="H49" s="31">
        <f>SUM('Megan Dockery'!O6)</f>
        <v>186</v>
      </c>
    </row>
    <row r="50" spans="1:9" x14ac:dyDescent="0.25">
      <c r="A50" s="19">
        <v>11</v>
      </c>
      <c r="B50" s="19" t="s">
        <v>22</v>
      </c>
      <c r="C50" s="43" t="s">
        <v>54</v>
      </c>
      <c r="D50" s="20">
        <f>SUM('Matthew Tignor'!K5)</f>
        <v>4</v>
      </c>
      <c r="E50" s="20">
        <f>SUM('Matthew Tignor'!L5)</f>
        <v>711</v>
      </c>
      <c r="F50" s="31">
        <f>SUM('Matthew Tignor'!M5)</f>
        <v>177.75</v>
      </c>
      <c r="G50" s="20">
        <f>SUM('Matthew Tignor'!N5)</f>
        <v>3</v>
      </c>
      <c r="H50" s="31">
        <f>SUM('Matthew Tignor'!O5)</f>
        <v>180.75</v>
      </c>
    </row>
    <row r="51" spans="1:9" ht="14.25" customHeight="1" x14ac:dyDescent="0.25">
      <c r="C51" s="43"/>
      <c r="D51" s="20"/>
    </row>
    <row r="52" spans="1:9" x14ac:dyDescent="0.25">
      <c r="A52" s="23"/>
      <c r="B52" s="23"/>
      <c r="C52" s="39"/>
      <c r="D52" s="23"/>
      <c r="E52" s="24"/>
      <c r="F52" s="29"/>
      <c r="G52" s="29"/>
      <c r="H52" s="29"/>
    </row>
    <row r="53" spans="1:9" ht="28.5" x14ac:dyDescent="0.45">
      <c r="A53" s="23"/>
      <c r="B53" s="26"/>
      <c r="C53" s="40" t="s">
        <v>41</v>
      </c>
      <c r="D53" s="26"/>
      <c r="E53" s="27"/>
      <c r="F53" s="32"/>
      <c r="G53" s="32"/>
      <c r="H53" s="32"/>
      <c r="I53" s="28"/>
    </row>
    <row r="54" spans="1:9" ht="18.75" x14ac:dyDescent="0.3">
      <c r="A54" s="23"/>
      <c r="B54" s="23"/>
      <c r="C54" s="39"/>
      <c r="D54" s="25" t="s">
        <v>36</v>
      </c>
      <c r="E54" s="24"/>
      <c r="F54" s="29"/>
      <c r="G54" s="29"/>
      <c r="H54" s="29"/>
    </row>
    <row r="55" spans="1:9" x14ac:dyDescent="0.25">
      <c r="A55" s="23"/>
      <c r="B55" s="23"/>
      <c r="C55" s="39"/>
      <c r="D55" s="23"/>
      <c r="E55" s="24"/>
      <c r="F55" s="29"/>
      <c r="G55" s="29"/>
      <c r="H55" s="29"/>
    </row>
    <row r="56" spans="1:9" x14ac:dyDescent="0.25">
      <c r="A56" s="23"/>
      <c r="B56" s="23"/>
      <c r="C56" s="39"/>
      <c r="D56" s="23"/>
      <c r="E56" s="24"/>
      <c r="F56" s="29"/>
      <c r="G56" s="29"/>
      <c r="H56" s="29"/>
    </row>
    <row r="57" spans="1:9" ht="18.75" x14ac:dyDescent="0.4">
      <c r="A57" s="21" t="s">
        <v>0</v>
      </c>
      <c r="B57" s="21" t="s">
        <v>1</v>
      </c>
      <c r="C57" s="41" t="s">
        <v>2</v>
      </c>
      <c r="D57" s="21" t="s">
        <v>11</v>
      </c>
      <c r="E57" s="22" t="s">
        <v>16</v>
      </c>
      <c r="F57" s="30" t="s">
        <v>17</v>
      </c>
      <c r="G57" s="30" t="s">
        <v>14</v>
      </c>
      <c r="H57" s="30" t="s">
        <v>18</v>
      </c>
    </row>
    <row r="58" spans="1:9" x14ac:dyDescent="0.25">
      <c r="A58" s="19">
        <v>1</v>
      </c>
      <c r="B58" s="19" t="s">
        <v>20</v>
      </c>
      <c r="C58" s="43" t="s">
        <v>38</v>
      </c>
      <c r="D58" s="20">
        <f>SUM('Charles Miller'!K13)</f>
        <v>43</v>
      </c>
      <c r="E58" s="20">
        <f>SUM('Charles Miller'!L13)</f>
        <v>7598</v>
      </c>
      <c r="F58" s="31">
        <f>SUM('Charles Miller'!M13)</f>
        <v>176.69767441860466</v>
      </c>
      <c r="G58" s="20">
        <f>SUM('Charles Miller'!N13)</f>
        <v>87</v>
      </c>
      <c r="H58" s="31">
        <f>SUM('Charles Miller'!O13)</f>
        <v>263.69767441860466</v>
      </c>
    </row>
    <row r="59" spans="1:9" x14ac:dyDescent="0.25">
      <c r="A59" s="19">
        <v>2</v>
      </c>
      <c r="B59" s="19" t="s">
        <v>20</v>
      </c>
      <c r="C59" s="49" t="s">
        <v>57</v>
      </c>
      <c r="D59" s="20">
        <f>SUM('Brian Edmonds'!K8)</f>
        <v>20</v>
      </c>
      <c r="E59" s="20">
        <f>SUM('Brian Edmonds'!L8)</f>
        <v>3604</v>
      </c>
      <c r="F59" s="31">
        <f>SUM('Brian Edmonds'!M8)</f>
        <v>180.2</v>
      </c>
      <c r="G59" s="20">
        <f>SUM('Brian Edmonds'!N8)</f>
        <v>23</v>
      </c>
      <c r="H59" s="31">
        <f>SUM('Brian Edmonds'!O8)</f>
        <v>203.2</v>
      </c>
    </row>
    <row r="60" spans="1:9" x14ac:dyDescent="0.25">
      <c r="A60" s="46"/>
      <c r="B60" s="46"/>
      <c r="C60" s="53"/>
      <c r="D60" s="47"/>
      <c r="E60" s="47"/>
      <c r="F60" s="48"/>
      <c r="G60" s="47"/>
      <c r="H60" s="48"/>
    </row>
    <row r="61" spans="1:9" x14ac:dyDescent="0.25">
      <c r="A61" s="19">
        <v>3</v>
      </c>
      <c r="B61" s="19" t="s">
        <v>20</v>
      </c>
      <c r="C61" s="49" t="s">
        <v>89</v>
      </c>
      <c r="D61" s="20">
        <f>SUM('Brian Vincent'!K5)</f>
        <v>6</v>
      </c>
      <c r="E61" s="20">
        <f>SUM('Brian Vincent'!L5)</f>
        <v>1085</v>
      </c>
      <c r="F61" s="31">
        <f>SUM('Brian Vincent'!M5)</f>
        <v>180.83333333333334</v>
      </c>
      <c r="G61" s="20">
        <f>SUM('Brian Vincent'!N5)</f>
        <v>30</v>
      </c>
      <c r="H61" s="31">
        <f>SUM('Brian Vincent'!O5)</f>
        <v>210.83333333333334</v>
      </c>
    </row>
    <row r="62" spans="1:9" x14ac:dyDescent="0.25">
      <c r="A62" s="19">
        <v>4</v>
      </c>
      <c r="B62" s="19" t="s">
        <v>20</v>
      </c>
      <c r="C62" s="49" t="s">
        <v>90</v>
      </c>
      <c r="D62" s="20">
        <f>SUM('Larry McGill'!K5)</f>
        <v>6</v>
      </c>
      <c r="E62" s="20">
        <f>SUM('Larry McGill'!L5)</f>
        <v>1060</v>
      </c>
      <c r="F62" s="31">
        <f>SUM('Larry McGill'!M5)</f>
        <v>176.66666666666666</v>
      </c>
      <c r="G62" s="20">
        <f>SUM('Larry McGill'!N5)</f>
        <v>12</v>
      </c>
      <c r="H62" s="31">
        <f>SUM('Larry McGill'!O5)</f>
        <v>188.66666666666666</v>
      </c>
    </row>
    <row r="63" spans="1:9" x14ac:dyDescent="0.25">
      <c r="A63" s="19">
        <v>5</v>
      </c>
      <c r="B63" s="19" t="s">
        <v>20</v>
      </c>
      <c r="C63" s="49" t="s">
        <v>58</v>
      </c>
      <c r="D63" s="20">
        <f>SUM('Chuck Miller'!K5)</f>
        <v>4</v>
      </c>
      <c r="E63" s="20">
        <f>SUM('Chuck Miller'!L5)</f>
        <v>647</v>
      </c>
      <c r="F63" s="31">
        <f>SUM('Chuck Miller'!M5)</f>
        <v>161.75</v>
      </c>
      <c r="G63" s="20">
        <f>SUM('Chuck Miller'!N5)</f>
        <v>4</v>
      </c>
      <c r="H63" s="31">
        <f>SUM('Chuck Miller'!O5)</f>
        <v>165.75</v>
      </c>
    </row>
    <row r="65" spans="1:8" x14ac:dyDescent="0.25">
      <c r="A65" s="23"/>
      <c r="B65" s="23"/>
      <c r="C65" s="39"/>
      <c r="D65" s="23"/>
      <c r="E65" s="24"/>
      <c r="F65" s="29"/>
      <c r="G65" s="29"/>
      <c r="H65" s="29"/>
    </row>
    <row r="66" spans="1:8" ht="28.5" x14ac:dyDescent="0.45">
      <c r="A66" s="23"/>
      <c r="B66" s="26"/>
      <c r="C66" s="40" t="s">
        <v>45</v>
      </c>
      <c r="D66" s="26"/>
      <c r="E66" s="27"/>
      <c r="F66" s="32"/>
      <c r="G66" s="32"/>
      <c r="H66" s="32"/>
    </row>
    <row r="67" spans="1:8" ht="18.75" x14ac:dyDescent="0.3">
      <c r="A67" s="23"/>
      <c r="B67" s="23"/>
      <c r="C67" s="39"/>
      <c r="D67" s="25" t="s">
        <v>36</v>
      </c>
      <c r="E67" s="24"/>
      <c r="F67" s="29"/>
      <c r="G67" s="29"/>
      <c r="H67" s="29"/>
    </row>
    <row r="68" spans="1:8" x14ac:dyDescent="0.25">
      <c r="A68" s="23"/>
      <c r="B68" s="23"/>
      <c r="C68" s="39"/>
      <c r="D68" s="23"/>
      <c r="E68" s="24"/>
      <c r="F68" s="29"/>
      <c r="G68" s="29"/>
      <c r="H68" s="29"/>
    </row>
    <row r="69" spans="1:8" x14ac:dyDescent="0.25">
      <c r="A69" s="23"/>
      <c r="B69" s="23"/>
      <c r="C69" s="39"/>
      <c r="D69" s="23"/>
      <c r="E69" s="24"/>
      <c r="F69" s="29"/>
      <c r="G69" s="29"/>
      <c r="H69" s="29"/>
    </row>
    <row r="70" spans="1:8" ht="18.75" x14ac:dyDescent="0.4">
      <c r="A70" s="21" t="s">
        <v>0</v>
      </c>
      <c r="B70" s="21" t="s">
        <v>1</v>
      </c>
      <c r="C70" s="41" t="s">
        <v>2</v>
      </c>
      <c r="D70" s="21" t="s">
        <v>11</v>
      </c>
      <c r="E70" s="22" t="s">
        <v>16</v>
      </c>
      <c r="F70" s="30" t="s">
        <v>17</v>
      </c>
      <c r="G70" s="30" t="s">
        <v>14</v>
      </c>
      <c r="H70" s="30" t="s">
        <v>18</v>
      </c>
    </row>
    <row r="71" spans="1:8" x14ac:dyDescent="0.25">
      <c r="A71" s="19">
        <v>1</v>
      </c>
      <c r="B71" s="19" t="s">
        <v>46</v>
      </c>
      <c r="C71" s="44" t="s">
        <v>49</v>
      </c>
      <c r="D71" s="20">
        <f>SUM('Benji Matoy'!K12)</f>
        <v>36</v>
      </c>
      <c r="E71" s="20">
        <f>SUM('Benji Matoy'!L12)</f>
        <v>6999.0010000000002</v>
      </c>
      <c r="F71" s="31">
        <f>SUM('Benji Matoy'!M12)</f>
        <v>194.41669444444446</v>
      </c>
      <c r="G71" s="20">
        <f>SUM('Benji Matoy'!N12)</f>
        <v>110</v>
      </c>
      <c r="H71" s="31">
        <f>SUM('Benji Matoy'!O12)</f>
        <v>304.41669444444449</v>
      </c>
    </row>
    <row r="72" spans="1:8" x14ac:dyDescent="0.25">
      <c r="A72" s="19">
        <v>2</v>
      </c>
      <c r="B72" s="19" t="s">
        <v>46</v>
      </c>
      <c r="C72" s="45" t="s">
        <v>56</v>
      </c>
      <c r="D72" s="20">
        <f>SUM('Tom Tignor'!K16)</f>
        <v>55</v>
      </c>
      <c r="E72" s="20">
        <f>SUM('Tom Tignor'!L16)</f>
        <v>10550.004000000001</v>
      </c>
      <c r="F72" s="31">
        <f>SUM('Tom Tignor'!M16)</f>
        <v>191.81825454545455</v>
      </c>
      <c r="G72" s="20">
        <f>SUM('Tom Tignor'!N16)</f>
        <v>108</v>
      </c>
      <c r="H72" s="31">
        <f>SUM('Tom Tignor'!O16)</f>
        <v>299.81825454545458</v>
      </c>
    </row>
    <row r="73" spans="1:8" x14ac:dyDescent="0.25">
      <c r="A73" s="19">
        <v>3</v>
      </c>
      <c r="B73" s="19" t="s">
        <v>46</v>
      </c>
      <c r="C73" s="43" t="s">
        <v>54</v>
      </c>
      <c r="D73" s="20">
        <f>SUM('Matthew Tignor'!K23)</f>
        <v>46</v>
      </c>
      <c r="E73" s="20">
        <f>SUM('Matthew Tignor'!L23)</f>
        <v>8848.0020000000004</v>
      </c>
      <c r="F73" s="31">
        <f>SUM('Matthew Tignor'!M23)</f>
        <v>192.34786956521739</v>
      </c>
      <c r="G73" s="20">
        <f>SUM('Matthew Tignor'!N23)</f>
        <v>89</v>
      </c>
      <c r="H73" s="31">
        <f>SUM('Matthew Tignor'!O23)</f>
        <v>281.34786956521737</v>
      </c>
    </row>
    <row r="74" spans="1:8" x14ac:dyDescent="0.25">
      <c r="A74" s="19">
        <v>4</v>
      </c>
      <c r="B74" s="19" t="s">
        <v>46</v>
      </c>
      <c r="C74" s="43" t="s">
        <v>48</v>
      </c>
      <c r="D74" s="20">
        <f>SUM('Danny Sissom'!K19)</f>
        <v>20</v>
      </c>
      <c r="E74" s="20">
        <f>SUM('Danny Sissom'!L19)</f>
        <v>3650</v>
      </c>
      <c r="F74" s="31">
        <f>SUM('Danny Sissom'!M19)</f>
        <v>182.5</v>
      </c>
      <c r="G74" s="20">
        <f>SUM('Danny Sissom'!N19)</f>
        <v>20</v>
      </c>
      <c r="H74" s="31">
        <f>SUM('Danny Sissom'!O19)</f>
        <v>202.5</v>
      </c>
    </row>
    <row r="75" spans="1:8" x14ac:dyDescent="0.25">
      <c r="A75" s="46"/>
      <c r="B75" s="46"/>
      <c r="C75" s="50"/>
      <c r="D75" s="47"/>
      <c r="E75" s="47"/>
      <c r="F75" s="48"/>
      <c r="G75" s="47"/>
      <c r="H75" s="48"/>
    </row>
    <row r="76" spans="1:8" x14ac:dyDescent="0.25">
      <c r="A76" s="19">
        <v>5</v>
      </c>
      <c r="B76" s="19" t="s">
        <v>46</v>
      </c>
      <c r="C76" s="58" t="s">
        <v>85</v>
      </c>
      <c r="D76" s="20">
        <f>SUM('Brian Stehlik'!K5)</f>
        <v>6</v>
      </c>
      <c r="E76" s="20">
        <f>SUM('Brian Stehlik'!L5)</f>
        <v>1163</v>
      </c>
      <c r="F76" s="31">
        <f>SUM('Brian Stehlik'!M5)</f>
        <v>193.83333333333334</v>
      </c>
      <c r="G76" s="20">
        <f>SUM('Brian Stehlik'!N5)</f>
        <v>14</v>
      </c>
      <c r="H76" s="31">
        <f>SUM('Brian Stehlik'!O5)</f>
        <v>207.83333333333334</v>
      </c>
    </row>
    <row r="77" spans="1:8" x14ac:dyDescent="0.25">
      <c r="A77" s="19">
        <v>6</v>
      </c>
      <c r="B77" s="19" t="s">
        <v>46</v>
      </c>
      <c r="C77" s="58" t="s">
        <v>86</v>
      </c>
      <c r="D77" s="20">
        <f>SUM('Judy Gallion'!K5)</f>
        <v>6</v>
      </c>
      <c r="E77" s="20">
        <f>SUM('Judy Gallion'!L5)</f>
        <v>1160</v>
      </c>
      <c r="F77" s="31">
        <f>SUM('Judy Gallion'!M5)</f>
        <v>193.33333333333334</v>
      </c>
      <c r="G77" s="20">
        <f>SUM('Judy Gallion'!N5)</f>
        <v>14</v>
      </c>
      <c r="H77" s="31">
        <f>SUM('Judy Gallion'!O5)</f>
        <v>207.33333333333334</v>
      </c>
    </row>
    <row r="78" spans="1:8" x14ac:dyDescent="0.25">
      <c r="A78" s="19">
        <v>7</v>
      </c>
      <c r="B78" s="19" t="s">
        <v>46</v>
      </c>
      <c r="C78" s="45" t="s">
        <v>47</v>
      </c>
      <c r="D78" s="20">
        <f>SUM('Chuck Morrell'!K5)</f>
        <v>9</v>
      </c>
      <c r="E78" s="20">
        <f>SUM('Chuck Morrell'!L5)</f>
        <v>1723.001</v>
      </c>
      <c r="F78" s="31">
        <f>SUM('Chuck Morrell'!M5)</f>
        <v>191.44455555555555</v>
      </c>
      <c r="G78" s="20">
        <f>SUM('Chuck Morrell'!N5)</f>
        <v>11</v>
      </c>
      <c r="H78" s="31">
        <f>SUM('Chuck Morrell'!O5)</f>
        <v>202.44455555555555</v>
      </c>
    </row>
    <row r="79" spans="1:8" x14ac:dyDescent="0.25">
      <c r="A79" s="19">
        <v>8</v>
      </c>
      <c r="B79" s="19" t="s">
        <v>46</v>
      </c>
      <c r="C79" s="44" t="s">
        <v>51</v>
      </c>
      <c r="D79" s="20">
        <f>SUM('Bob Laauser'!K7)</f>
        <v>11</v>
      </c>
      <c r="E79" s="20">
        <f>SUM('Bob Laauser'!L7)</f>
        <v>2043.001</v>
      </c>
      <c r="F79" s="31">
        <f>SUM('Bob Laauser'!M7)</f>
        <v>185.72736363636363</v>
      </c>
      <c r="G79" s="20">
        <f>SUM('Bob Laauser'!N7)</f>
        <v>13</v>
      </c>
      <c r="H79" s="31">
        <f>SUM('Bob Laauser'!O7)</f>
        <v>198.72736363636363</v>
      </c>
    </row>
    <row r="80" spans="1:8" x14ac:dyDescent="0.25">
      <c r="A80" s="19">
        <v>9</v>
      </c>
      <c r="B80" s="19" t="s">
        <v>46</v>
      </c>
      <c r="C80" s="58" t="s">
        <v>87</v>
      </c>
      <c r="D80" s="20">
        <f>SUM('Jake Radwanski'!K17)</f>
        <v>6</v>
      </c>
      <c r="E80" s="20">
        <f>SUM('Jake Radwanski'!L17)</f>
        <v>1146</v>
      </c>
      <c r="F80" s="31">
        <f>SUM('Jake Radwanski'!M17)</f>
        <v>191</v>
      </c>
      <c r="G80" s="20">
        <f>SUM('Jake Radwanski'!N17)</f>
        <v>4</v>
      </c>
      <c r="H80" s="31">
        <f>SUM('Jake Radwanski'!O17)</f>
        <v>195</v>
      </c>
    </row>
    <row r="81" spans="1:8" x14ac:dyDescent="0.25">
      <c r="A81" s="19">
        <v>10</v>
      </c>
      <c r="B81" s="19" t="s">
        <v>46</v>
      </c>
      <c r="C81" s="58" t="s">
        <v>88</v>
      </c>
      <c r="D81" s="20">
        <f>SUM('James Popanz'!K5)</f>
        <v>6</v>
      </c>
      <c r="E81" s="20">
        <f>SUM('James Popanz'!L5)</f>
        <v>1146</v>
      </c>
      <c r="F81" s="31">
        <f>SUM('James Popanz'!M5)</f>
        <v>191</v>
      </c>
      <c r="G81" s="20">
        <f>SUM('James Popanz'!N5)</f>
        <v>4</v>
      </c>
      <c r="H81" s="31">
        <f>SUM('James Popanz'!O5)</f>
        <v>195</v>
      </c>
    </row>
    <row r="82" spans="1:8" x14ac:dyDescent="0.25">
      <c r="A82" s="19">
        <v>11</v>
      </c>
      <c r="B82" s="19" t="s">
        <v>46</v>
      </c>
      <c r="C82" s="44" t="s">
        <v>50</v>
      </c>
      <c r="D82" s="20">
        <f>SUM('Cody Dockery'!K7)</f>
        <v>12</v>
      </c>
      <c r="E82" s="20">
        <f>SUM('Cody Dockery'!L7)</f>
        <v>2217</v>
      </c>
      <c r="F82" s="31">
        <f>SUM('Cody Dockery'!M7)</f>
        <v>184.75</v>
      </c>
      <c r="G82" s="20">
        <f>SUM('Cody Dockery'!N7)</f>
        <v>10</v>
      </c>
      <c r="H82" s="31">
        <f>SUM('Cody Dockery'!O7)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C76 C10:C18 C46:C50" name="Range1"/>
    <protectedRange algorithmName="SHA-512" hashValue="ON39YdpmFHfN9f47KpiRvqrKx0V9+erV1CNkpWzYhW/Qyc6aT8rEyCrvauWSYGZK2ia3o7vd3akF07acHAFpOA==" saltValue="yVW9XmDwTqEnmpSGai0KYg==" spinCount="100000" sqref="C39" name="Range1_13"/>
    <protectedRange algorithmName="SHA-512" hashValue="ON39YdpmFHfN9f47KpiRvqrKx0V9+erV1CNkpWzYhW/Qyc6aT8rEyCrvauWSYGZK2ia3o7vd3akF07acHAFpOA==" saltValue="yVW9XmDwTqEnmpSGai0KYg==" spinCount="100000" sqref="C72:C75" name="Range1_15"/>
    <protectedRange algorithmName="SHA-512" hashValue="ON39YdpmFHfN9f47KpiRvqrKx0V9+erV1CNkpWzYhW/Qyc6aT8rEyCrvauWSYGZK2ia3o7vd3akF07acHAFpOA==" saltValue="yVW9XmDwTqEnmpSGai0KYg==" spinCount="100000" sqref="C19:C32" name="Range1_56"/>
  </protectedRanges>
  <sortState xmlns:xlrd2="http://schemas.microsoft.com/office/spreadsheetml/2017/richdata2" ref="C61:H63">
    <sortCondition descending="1" ref="H58:H63"/>
  </sortState>
  <hyperlinks>
    <hyperlink ref="C6" location="'Jay Boyd'!A1" display="Jay Boyd" xr:uid="{48E82E5A-942E-4E53-9699-B8CAB42ACB19}"/>
    <hyperlink ref="C41" location="'Dave Jennings'!A1" display="Dave Jennings" xr:uid="{AAF7DD59-E57A-4AB6-B20F-243527139B96}"/>
    <hyperlink ref="C11" location="'Wayne Wills'!A1" display="Wayne Wills" xr:uid="{C9A90E68-574F-4FF3-ADF7-409207345283}"/>
    <hyperlink ref="C7" location="'Cecil Combs'!A1" display="Cecil Combs" xr:uid="{55FACF96-B208-4A54-AEB8-89B4A0814AAF}"/>
    <hyperlink ref="C18" location="'Ken Joyce'!A1" display="Ken Joyce" xr:uid="{4E5C6C78-BBF6-4200-81FB-23854EBCD53C}"/>
    <hyperlink ref="C46" location="'Dale Cauthen'!A1" display="Dale Cauthen" xr:uid="{765041E6-DC02-4E1E-8E04-9146853312E5}"/>
    <hyperlink ref="C58" location="'Charles Miller'!A1" display="Charles Miller" xr:uid="{92704F58-64C8-4DC3-9580-1E430CC00FA3}"/>
    <hyperlink ref="C32" location="'Rick Smith'!A1" display="Rick Smith" xr:uid="{1F866517-ABA9-4CA5-BAB5-582DD42F1871}"/>
    <hyperlink ref="C16" location="'Stanley Canter'!A1" display="Stanley Canter" xr:uid="{EE8F4BBC-3777-44A6-A3F7-9B7F3B770970}"/>
    <hyperlink ref="C23" location="'Claude Pennington'!A1" display="Claude Pennington" xr:uid="{51D77A7F-194D-4E71-87B5-0BB0609365B8}"/>
    <hyperlink ref="C39" location="'Steve Pennington'!A1" display="Steve Pennington" xr:uid="{CC171875-D096-4DE1-A201-F94478B540F1}"/>
    <hyperlink ref="C78" location="'Chuck Morrell'!A1" display="Chuck Morrell" xr:uid="{33E47C1B-0522-4CB7-A67B-08471BF3EB76}"/>
    <hyperlink ref="C9" location="'Chuck Morrell'!A1" display="Chuck Morrell" xr:uid="{CADFBC3C-9D0C-4FA7-B60A-DD346D9459CB}"/>
    <hyperlink ref="C31" location="'Danny Sissom'!A1" display="Danny Sissom" xr:uid="{F3586267-3AF5-40F9-8607-53C5FB64E801}"/>
    <hyperlink ref="C71" location="'Benji Matoy'!A1" display="Benji Matoy" xr:uid="{8403CF82-AC58-470D-9A84-81A3D390E0C0}"/>
    <hyperlink ref="C82" location="'Cody Dockery'!A1" display="Cody Dockery" xr:uid="{088F9912-F46B-490E-AF79-80F807FBEF09}"/>
    <hyperlink ref="C79" location="'Bob Laauser'!A1" display="Bob Laauser" xr:uid="{93E1677C-EBB0-4A3E-8E4A-CC2E44C6075C}"/>
    <hyperlink ref="C21" location="'Russ Peters'!A1" display="Russ Peters" xr:uid="{87F43B0C-8701-464F-B6C7-9821122ACAA9}"/>
    <hyperlink ref="C74" location="'Danny Sissom'!A1" display="Danny Sissom" xr:uid="{05C42B7A-69EF-4628-BE55-CB20FEE319DA}"/>
    <hyperlink ref="C47" location="'David Gilliam'!A1" display="Dave Gilliam" xr:uid="{8E51803B-E534-44DD-8310-96ED1AA94413}"/>
    <hyperlink ref="C50" location="'Matthew Tignor'!A1" display="Matthew Tignor" xr:uid="{5ED8C5DE-4EE4-428E-BBC2-F4B526139302}"/>
    <hyperlink ref="C72" location="'Tom Tignor'!A1" display="Tom Tignor" xr:uid="{DB6D58EF-6916-4748-B68C-37FB324056AD}"/>
    <hyperlink ref="C73" location="'Matthew Tignor'!A1" display="Matthew Tignor" xr:uid="{306D45B5-6E26-4D53-8D5A-A4CA7B0FC3E2}"/>
    <hyperlink ref="C59" location="'Brian Edmonds'!A1" display="Brian Edmonds" xr:uid="{25B31229-A900-43DE-9507-8D6D742D53EA}"/>
    <hyperlink ref="C63" location="'Chuck Miller'!A1" display="Chuck Miller" xr:uid="{E757B466-1361-4078-89A4-A85C0D4EE2DD}"/>
    <hyperlink ref="C43" location="'Dan Tucker'!A1" display="Dan Tucker" xr:uid="{7B57DA2E-EC96-4D85-8494-FE844BE83192}"/>
    <hyperlink ref="C40" location="'Cody Dockery'!A1" display="Cody Dockery" xr:uid="{7D952AED-1C6B-4685-8956-DD9E18BD6A26}"/>
    <hyperlink ref="C10" location="'Jud Denniston'!A1" display="Jud Denniston" xr:uid="{6C22FD92-4EE7-42CD-BBB0-ECEF9F1E731F}"/>
    <hyperlink ref="C13" location="'Mike Gross'!A1" display="Mike Gross" xr:uid="{1717FBE1-4C3E-4C46-B3DA-A50A73CE6318}"/>
    <hyperlink ref="C49" location="'Megan Dockery'!A1" display="Megan Dockery" xr:uid="{0C92FE57-C172-468E-9A55-D5F1ADF4E88F}"/>
    <hyperlink ref="C14" location="'Joe Craig'!A1" display="Joe Craig" xr:uid="{D04DDE94-AAA8-4A9A-8CC9-1EBBB3078E50}"/>
    <hyperlink ref="C12" location="'Nick Palmer'!A1" display="Nick Palmer" xr:uid="{3D49223C-58F4-48A4-BFAF-C4FB30A571A7}"/>
    <hyperlink ref="C15" location="'Brian Gilliland'!A1" display="Brian Gilliland" xr:uid="{DAB34601-6C46-4A0B-91E9-3B8FAEF1FE9C}"/>
    <hyperlink ref="C19" location="'George Donovan'!A1" display="George Donovan" xr:uid="{32DA78FE-0744-4FEA-8647-B5A20D270B63}"/>
    <hyperlink ref="C20" location="'Tia Craig'!A1" display="Tia Craig" xr:uid="{4A3BD04C-1DEC-4026-A041-D4439470C8DC}"/>
    <hyperlink ref="C17" location="'Daniel Henry'!A1" display="Daniel Henry" xr:uid="{4C198756-47AE-443D-B0E0-70AEAE0DDCBE}"/>
    <hyperlink ref="C22" location="'Tommy Cole'!A1" display="Tommy Cole" xr:uid="{170DEC57-C470-4C19-A918-205E2A32B54D}"/>
    <hyperlink ref="C24" location="'Jim Parnell'!A1" display="Jim Parnell" xr:uid="{A8605BF5-628F-45CF-B25C-3006FDE0BA91}"/>
    <hyperlink ref="C25" location="'Don Tucker'!A1" display="Don Tucker" xr:uid="{1CCB0068-E404-4A51-B15A-AAC336024F2B}"/>
    <hyperlink ref="C26" location="'Steve Kiemele'!A1" display="Steve Kiemele" xr:uid="{A2BD208F-A8A0-43FE-A9C2-C870834C1FD2}"/>
    <hyperlink ref="C27" location="'Bob Bass'!A1" display="Bob Bass" xr:uid="{2DFF5461-781F-414F-9E65-BC1B411FA0DA}"/>
    <hyperlink ref="C28" location="'Tim Thomas'!A1" display="Tim Thomas" xr:uid="{654D30E3-7F7A-459E-89E6-15B3B7E0257C}"/>
    <hyperlink ref="C29" location="'Melvin Ferguson'!A1" display="Melvin Ferguson" xr:uid="{34DBC44F-9ED3-4202-B908-4A214B0D9690}"/>
    <hyperlink ref="C30" location="'Dean Irvin'!A1" display="Dean Irvin" xr:uid="{5AEFB1EA-C438-4250-A2FB-4A5F88C644FA}"/>
    <hyperlink ref="C48" location="'Gary Gallion'!A1" display="Gary Gallion" xr:uid="{734B926F-E02D-48D5-A742-C2C3694A939D}"/>
    <hyperlink ref="C44" location="'John Laseter'!A1" display="John Laseter" xr:uid="{87BB53DC-C13B-45E6-81CE-4C53B9F32F9A}"/>
    <hyperlink ref="C45" location="'Jake Radwanski'!A1" display="Jake Radwanski" xr:uid="{0F68C05A-0B6A-4A65-80FA-8961B51814A4}"/>
    <hyperlink ref="C80" location="'Jake Radwanski'!A1" display="Jake Radwanksi" xr:uid="{C48ED825-C3FE-48CC-AED4-620EEE99BC45}"/>
    <hyperlink ref="C76" location="'Brian Stehlik'!A1" display="Brian Stehlik" xr:uid="{857DEE1A-45E5-44C9-A21B-9ACA19DEFB97}"/>
    <hyperlink ref="C77" location="'Judy Gallion'!A1" display="Judy Gallion" xr:uid="{211A112B-9C39-47CE-8355-D2C445FA8138}"/>
    <hyperlink ref="C81" location="'James Popanz'!A1" display="James Popanz" xr:uid="{8C6623DA-0800-4EA8-A50B-82383C6CCDE0}"/>
    <hyperlink ref="C61" location="'Brian Vincent'!A1" display="Brian Vincent" xr:uid="{ACDA550E-4670-4709-BAA0-9B3CF39F8CE4}"/>
    <hyperlink ref="C62" location="'Larry McGill'!A1" display="Larry McGill" xr:uid="{FF542049-80D7-49DE-B6F5-18AA4921ABBD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29</v>
      </c>
      <c r="C2" s="11">
        <v>44306</v>
      </c>
      <c r="D2" s="12" t="s">
        <v>34</v>
      </c>
      <c r="E2" s="13">
        <v>196</v>
      </c>
      <c r="F2" s="13">
        <v>190</v>
      </c>
      <c r="G2" s="13">
        <v>193</v>
      </c>
      <c r="H2" s="13">
        <v>197</v>
      </c>
      <c r="I2" s="13"/>
      <c r="J2" s="13"/>
      <c r="K2" s="14">
        <v>4</v>
      </c>
      <c r="L2" s="14">
        <v>776</v>
      </c>
      <c r="M2" s="15">
        <v>194</v>
      </c>
      <c r="N2" s="16">
        <v>13</v>
      </c>
      <c r="O2" s="17">
        <v>207</v>
      </c>
    </row>
    <row r="3" spans="1:17" x14ac:dyDescent="0.25">
      <c r="A3" s="9" t="s">
        <v>23</v>
      </c>
      <c r="B3" s="10" t="s">
        <v>29</v>
      </c>
      <c r="C3" s="11">
        <v>44317</v>
      </c>
      <c r="D3" s="12" t="s">
        <v>34</v>
      </c>
      <c r="E3" s="13">
        <v>198</v>
      </c>
      <c r="F3" s="13">
        <v>197</v>
      </c>
      <c r="G3" s="13">
        <v>196</v>
      </c>
      <c r="H3" s="13">
        <v>195</v>
      </c>
      <c r="I3" s="13">
        <v>185</v>
      </c>
      <c r="J3" s="13"/>
      <c r="K3" s="14">
        <v>5</v>
      </c>
      <c r="L3" s="14">
        <v>971</v>
      </c>
      <c r="M3" s="15">
        <v>194.2</v>
      </c>
      <c r="N3" s="16">
        <v>8</v>
      </c>
      <c r="O3" s="17">
        <v>202.2</v>
      </c>
    </row>
    <row r="4" spans="1:17" x14ac:dyDescent="0.25">
      <c r="A4" s="9" t="s">
        <v>23</v>
      </c>
      <c r="B4" s="10" t="s">
        <v>29</v>
      </c>
      <c r="C4" s="11">
        <v>44327</v>
      </c>
      <c r="D4" s="12" t="s">
        <v>34</v>
      </c>
      <c r="E4" s="13">
        <v>186</v>
      </c>
      <c r="F4" s="13">
        <v>192</v>
      </c>
      <c r="G4" s="13">
        <v>195</v>
      </c>
      <c r="H4" s="13">
        <v>198</v>
      </c>
      <c r="I4" s="13"/>
      <c r="J4" s="13"/>
      <c r="K4" s="14">
        <v>4</v>
      </c>
      <c r="L4" s="14">
        <v>771</v>
      </c>
      <c r="M4" s="15">
        <v>192.75</v>
      </c>
      <c r="N4" s="16">
        <v>8</v>
      </c>
      <c r="O4" s="17">
        <v>200.75</v>
      </c>
    </row>
    <row r="5" spans="1:17" x14ac:dyDescent="0.25">
      <c r="A5" s="9" t="s">
        <v>23</v>
      </c>
      <c r="B5" s="10" t="s">
        <v>29</v>
      </c>
      <c r="C5" s="11">
        <v>44348</v>
      </c>
      <c r="D5" s="12" t="s">
        <v>34</v>
      </c>
      <c r="E5" s="13">
        <v>193</v>
      </c>
      <c r="F5" s="13">
        <v>192</v>
      </c>
      <c r="G5" s="13">
        <v>200</v>
      </c>
      <c r="H5" s="13">
        <v>197</v>
      </c>
      <c r="I5" s="13"/>
      <c r="J5" s="13"/>
      <c r="K5" s="14">
        <v>4</v>
      </c>
      <c r="L5" s="14">
        <v>782</v>
      </c>
      <c r="M5" s="15">
        <v>195.5</v>
      </c>
      <c r="N5" s="16">
        <v>5</v>
      </c>
      <c r="O5" s="17">
        <v>200.5</v>
      </c>
    </row>
    <row r="6" spans="1:17" x14ac:dyDescent="0.25">
      <c r="A6" s="9" t="s">
        <v>23</v>
      </c>
      <c r="B6" s="10" t="s">
        <v>25</v>
      </c>
      <c r="C6" s="11">
        <v>44369</v>
      </c>
      <c r="D6" s="12" t="s">
        <v>34</v>
      </c>
      <c r="E6" s="13">
        <v>200</v>
      </c>
      <c r="F6" s="13">
        <v>198</v>
      </c>
      <c r="G6" s="13">
        <v>196</v>
      </c>
      <c r="H6" s="13">
        <v>196</v>
      </c>
      <c r="I6" s="13"/>
      <c r="J6" s="13"/>
      <c r="K6" s="14">
        <v>4</v>
      </c>
      <c r="L6" s="14">
        <v>790</v>
      </c>
      <c r="M6" s="15">
        <v>197.5</v>
      </c>
      <c r="N6" s="16">
        <v>5</v>
      </c>
      <c r="O6" s="17">
        <v>202.5</v>
      </c>
    </row>
    <row r="7" spans="1:17" x14ac:dyDescent="0.25">
      <c r="A7" s="9" t="s">
        <v>22</v>
      </c>
      <c r="B7" s="10" t="s">
        <v>29</v>
      </c>
      <c r="C7" s="11">
        <v>44355</v>
      </c>
      <c r="D7" s="12" t="s">
        <v>34</v>
      </c>
      <c r="E7" s="13">
        <v>194</v>
      </c>
      <c r="F7" s="13">
        <v>196</v>
      </c>
      <c r="G7" s="13">
        <v>194</v>
      </c>
      <c r="H7" s="13"/>
      <c r="I7" s="13"/>
      <c r="J7" s="13"/>
      <c r="K7" s="14">
        <v>3</v>
      </c>
      <c r="L7" s="14">
        <v>584</v>
      </c>
      <c r="M7" s="15">
        <v>194.66666666666666</v>
      </c>
      <c r="N7" s="16">
        <v>4</v>
      </c>
      <c r="O7" s="17">
        <v>198.66666666666666</v>
      </c>
    </row>
    <row r="8" spans="1:17" ht="18" customHeight="1" x14ac:dyDescent="0.25">
      <c r="A8" s="9" t="s">
        <v>23</v>
      </c>
      <c r="B8" s="10" t="s">
        <v>25</v>
      </c>
      <c r="C8" s="11">
        <v>44441</v>
      </c>
      <c r="D8" s="12" t="s">
        <v>34</v>
      </c>
      <c r="E8" s="13">
        <v>197</v>
      </c>
      <c r="F8" s="13">
        <v>193</v>
      </c>
      <c r="G8" s="13">
        <v>192</v>
      </c>
      <c r="H8" s="13">
        <v>192.001</v>
      </c>
      <c r="I8" s="13">
        <v>192</v>
      </c>
      <c r="J8" s="13">
        <v>189</v>
      </c>
      <c r="K8" s="14">
        <v>6</v>
      </c>
      <c r="L8" s="14">
        <v>1155.001</v>
      </c>
      <c r="M8" s="15">
        <v>192.50016666666667</v>
      </c>
      <c r="N8" s="16">
        <v>12</v>
      </c>
      <c r="O8" s="17">
        <v>204.50016666666667</v>
      </c>
    </row>
    <row r="11" spans="1:17" x14ac:dyDescent="0.25">
      <c r="K11" s="34">
        <f>SUM(K2:K10)</f>
        <v>30</v>
      </c>
      <c r="L11" s="34">
        <f>SUM(L2:L10)</f>
        <v>5829.0010000000002</v>
      </c>
      <c r="M11" s="35">
        <f>SUM(L11/K11)</f>
        <v>194.30003333333335</v>
      </c>
      <c r="N11" s="34">
        <f>SUM(N2:N10)</f>
        <v>55</v>
      </c>
      <c r="O11" s="36">
        <f>SUM(M11+N11)</f>
        <v>249.30003333333335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14_1_1"/>
    <protectedRange algorithmName="SHA-512" hashValue="ON39YdpmFHfN9f47KpiRvqrKx0V9+erV1CNkpWzYhW/Qyc6aT8rEyCrvauWSYGZK2ia3o7vd3akF07acHAFpOA==" saltValue="yVW9XmDwTqEnmpSGai0KYg==" spinCount="100000" sqref="D3" name="Range1_1_10_1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C5" name="Range1_19"/>
    <protectedRange algorithmName="SHA-512" hashValue="ON39YdpmFHfN9f47KpiRvqrKx0V9+erV1CNkpWzYhW/Qyc6aT8rEyCrvauWSYGZK2ia3o7vd3akF07acHAFpOA==" saltValue="yVW9XmDwTqEnmpSGai0KYg==" spinCount="100000" sqref="E5:J5 B5" name="Range1_20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6:J6 B6:C6" name="Range1_28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I7:J7 B7:C7" name="Range1_27_1"/>
    <protectedRange algorithmName="SHA-512" hashValue="ON39YdpmFHfN9f47KpiRvqrKx0V9+erV1CNkpWzYhW/Qyc6aT8rEyCrvauWSYGZK2ia3o7vd3akF07acHAFpOA==" saltValue="yVW9XmDwTqEnmpSGai0KYg==" spinCount="100000" sqref="D7" name="Range1_1_21_1"/>
    <protectedRange algorithmName="SHA-512" hashValue="ON39YdpmFHfN9f47KpiRvqrKx0V9+erV1CNkpWzYhW/Qyc6aT8rEyCrvauWSYGZK2ia3o7vd3akF07acHAFpOA==" saltValue="yVW9XmDwTqEnmpSGai0KYg==" spinCount="100000" sqref="E7:H7" name="Range1_3_9_1"/>
    <protectedRange algorithmName="SHA-512" hashValue="ON39YdpmFHfN9f47KpiRvqrKx0V9+erV1CNkpWzYhW/Qyc6aT8rEyCrvauWSYGZK2ia3o7vd3akF07acHAFpOA==" saltValue="yVW9XmDwTqEnmpSGai0KYg==" spinCount="100000" sqref="E8:J8 B8:C8" name="Range1_58"/>
    <protectedRange algorithmName="SHA-512" hashValue="ON39YdpmFHfN9f47KpiRvqrKx0V9+erV1CNkpWzYhW/Qyc6aT8rEyCrvauWSYGZK2ia3o7vd3akF07acHAFpOA==" saltValue="yVW9XmDwTqEnmpSGai0KYg==" spinCount="100000" sqref="D8" name="Range1_1_53"/>
  </protectedRanges>
  <conditionalFormatting sqref="J2">
    <cfRule type="top10" dxfId="479" priority="79" rank="1"/>
  </conditionalFormatting>
  <conditionalFormatting sqref="I2">
    <cfRule type="top10" dxfId="478" priority="80" rank="1"/>
  </conditionalFormatting>
  <conditionalFormatting sqref="H2">
    <cfRule type="top10" dxfId="477" priority="81" rank="1"/>
  </conditionalFormatting>
  <conditionalFormatting sqref="G2">
    <cfRule type="top10" dxfId="476" priority="82" rank="1"/>
  </conditionalFormatting>
  <conditionalFormatting sqref="F2">
    <cfRule type="top10" dxfId="475" priority="83" rank="1"/>
  </conditionalFormatting>
  <conditionalFormatting sqref="E2">
    <cfRule type="top10" dxfId="474" priority="84" rank="1"/>
  </conditionalFormatting>
  <conditionalFormatting sqref="J3">
    <cfRule type="top10" dxfId="473" priority="73" rank="1"/>
  </conditionalFormatting>
  <conditionalFormatting sqref="I3">
    <cfRule type="top10" dxfId="472" priority="74" rank="1"/>
  </conditionalFormatting>
  <conditionalFormatting sqref="H3">
    <cfRule type="top10" dxfId="471" priority="75" rank="1"/>
  </conditionalFormatting>
  <conditionalFormatting sqref="G3">
    <cfRule type="top10" dxfId="470" priority="76" rank="1"/>
  </conditionalFormatting>
  <conditionalFormatting sqref="F3">
    <cfRule type="top10" dxfId="469" priority="77" rank="1"/>
  </conditionalFormatting>
  <conditionalFormatting sqref="E3">
    <cfRule type="top10" dxfId="468" priority="78" rank="1"/>
  </conditionalFormatting>
  <conditionalFormatting sqref="J4">
    <cfRule type="top10" dxfId="467" priority="67" rank="1"/>
  </conditionalFormatting>
  <conditionalFormatting sqref="I4">
    <cfRule type="top10" dxfId="466" priority="68" rank="1"/>
  </conditionalFormatting>
  <conditionalFormatting sqref="H4">
    <cfRule type="top10" dxfId="465" priority="69" rank="1"/>
  </conditionalFormatting>
  <conditionalFormatting sqref="G4">
    <cfRule type="top10" dxfId="464" priority="70" rank="1"/>
  </conditionalFormatting>
  <conditionalFormatting sqref="F4">
    <cfRule type="top10" dxfId="463" priority="71" rank="1"/>
  </conditionalFormatting>
  <conditionalFormatting sqref="E4">
    <cfRule type="top10" dxfId="462" priority="72" rank="1"/>
  </conditionalFormatting>
  <conditionalFormatting sqref="J5">
    <cfRule type="top10" dxfId="461" priority="61" rank="1"/>
  </conditionalFormatting>
  <conditionalFormatting sqref="I5">
    <cfRule type="top10" dxfId="460" priority="62" rank="1"/>
  </conditionalFormatting>
  <conditionalFormatting sqref="H5">
    <cfRule type="top10" dxfId="459" priority="63" rank="1"/>
  </conditionalFormatting>
  <conditionalFormatting sqref="G5">
    <cfRule type="top10" dxfId="458" priority="64" rank="1"/>
  </conditionalFormatting>
  <conditionalFormatting sqref="F5">
    <cfRule type="top10" dxfId="457" priority="65" rank="1"/>
  </conditionalFormatting>
  <conditionalFormatting sqref="E5">
    <cfRule type="top10" dxfId="456" priority="66" rank="1"/>
  </conditionalFormatting>
  <conditionalFormatting sqref="J6">
    <cfRule type="top10" dxfId="455" priority="49" rank="1"/>
  </conditionalFormatting>
  <conditionalFormatting sqref="I6">
    <cfRule type="top10" dxfId="454" priority="50" rank="1"/>
  </conditionalFormatting>
  <conditionalFormatting sqref="H6">
    <cfRule type="top10" dxfId="453" priority="51" rank="1"/>
  </conditionalFormatting>
  <conditionalFormatting sqref="G6">
    <cfRule type="top10" dxfId="452" priority="52" rank="1"/>
  </conditionalFormatting>
  <conditionalFormatting sqref="F6">
    <cfRule type="top10" dxfId="451" priority="53" rank="1"/>
  </conditionalFormatting>
  <conditionalFormatting sqref="E6">
    <cfRule type="top10" dxfId="450" priority="54" rank="1"/>
  </conditionalFormatting>
  <conditionalFormatting sqref="F7">
    <cfRule type="top10" dxfId="449" priority="11" rank="1"/>
  </conditionalFormatting>
  <conditionalFormatting sqref="G7">
    <cfRule type="top10" dxfId="448" priority="10" rank="1"/>
  </conditionalFormatting>
  <conditionalFormatting sqref="H7">
    <cfRule type="top10" dxfId="447" priority="9" rank="1"/>
  </conditionalFormatting>
  <conditionalFormatting sqref="I7">
    <cfRule type="top10" dxfId="446" priority="7" rank="1"/>
  </conditionalFormatting>
  <conditionalFormatting sqref="J7">
    <cfRule type="top10" dxfId="445" priority="8" rank="1"/>
  </conditionalFormatting>
  <conditionalFormatting sqref="E7">
    <cfRule type="top10" dxfId="444" priority="12" rank="1"/>
  </conditionalFormatting>
  <conditionalFormatting sqref="J8">
    <cfRule type="top10" dxfId="443" priority="1" rank="1"/>
  </conditionalFormatting>
  <conditionalFormatting sqref="I8">
    <cfRule type="top10" dxfId="442" priority="2" rank="1"/>
  </conditionalFormatting>
  <conditionalFormatting sqref="H8">
    <cfRule type="top10" dxfId="441" priority="3" rank="1"/>
  </conditionalFormatting>
  <conditionalFormatting sqref="G8">
    <cfRule type="top10" dxfId="440" priority="4" rank="1"/>
  </conditionalFormatting>
  <conditionalFormatting sqref="F8">
    <cfRule type="top10" dxfId="439" priority="5" rank="1"/>
  </conditionalFormatting>
  <conditionalFormatting sqref="E8">
    <cfRule type="top10" dxfId="438" priority="6" rank="1"/>
  </conditionalFormatting>
  <hyperlinks>
    <hyperlink ref="Q1" location="'Virginia Outdoor Rankings'!A1" display="Return to Rankings" xr:uid="{7B6A0162-0E1C-47DD-AE6B-689F56A280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B2:B8 D2:D8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4321-B2DC-49F8-BAE3-650104C809E4}">
  <sheetPr codeName="Sheet17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55</v>
      </c>
      <c r="C2" s="11">
        <v>44352</v>
      </c>
      <c r="D2" s="12" t="s">
        <v>34</v>
      </c>
      <c r="E2" s="13">
        <v>181</v>
      </c>
      <c r="F2" s="13">
        <v>193</v>
      </c>
      <c r="G2" s="13">
        <v>192</v>
      </c>
      <c r="H2" s="13">
        <v>189</v>
      </c>
      <c r="I2" s="13"/>
      <c r="J2" s="13"/>
      <c r="K2" s="14">
        <v>4</v>
      </c>
      <c r="L2" s="14">
        <v>755</v>
      </c>
      <c r="M2" s="15">
        <v>188.75</v>
      </c>
      <c r="N2" s="16">
        <v>4</v>
      </c>
      <c r="O2" s="17">
        <v>192.75</v>
      </c>
    </row>
    <row r="5" spans="1:17" x14ac:dyDescent="0.25">
      <c r="K5" s="34">
        <f>SUM(K2:K4)</f>
        <v>4</v>
      </c>
      <c r="L5" s="34">
        <f>SUM(L2:L4)</f>
        <v>755</v>
      </c>
      <c r="M5" s="35">
        <f>SUM(L5/K5)</f>
        <v>188.75</v>
      </c>
      <c r="N5" s="34">
        <f>SUM(N2:N4)</f>
        <v>4</v>
      </c>
      <c r="O5" s="36">
        <f>SUM(M5+N5)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7"/>
  </protectedRanges>
  <conditionalFormatting sqref="J2">
    <cfRule type="top10" dxfId="437" priority="1" rank="1"/>
  </conditionalFormatting>
  <conditionalFormatting sqref="I2">
    <cfRule type="top10" dxfId="436" priority="2" rank="1"/>
  </conditionalFormatting>
  <conditionalFormatting sqref="H2">
    <cfRule type="top10" dxfId="435" priority="3" rank="1"/>
  </conditionalFormatting>
  <conditionalFormatting sqref="G2">
    <cfRule type="top10" dxfId="434" priority="4" rank="1"/>
  </conditionalFormatting>
  <conditionalFormatting sqref="F2">
    <cfRule type="top10" dxfId="433" priority="5" rank="1"/>
  </conditionalFormatting>
  <conditionalFormatting sqref="E2">
    <cfRule type="top10" dxfId="432" priority="6" rank="1"/>
  </conditionalFormatting>
  <hyperlinks>
    <hyperlink ref="Q1" location="'Virginia Outdoor Rankings'!A1" display="Return to Rankings" xr:uid="{7A08BC8D-D394-43AC-98E6-4067958AD8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612D0E-B0E2-4C79-B647-17005D0906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4F505AD-8CA1-4A56-8938-3FB140AE9AAB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D1D6-9B4D-45AE-ABD9-F7DE3E8D8F1D}">
  <sheetPr codeName="Sheet39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78</v>
      </c>
      <c r="C2" s="11">
        <v>44441</v>
      </c>
      <c r="D2" s="12" t="s">
        <v>34</v>
      </c>
      <c r="E2" s="13">
        <v>189</v>
      </c>
      <c r="F2" s="13">
        <v>193</v>
      </c>
      <c r="G2" s="13">
        <v>187</v>
      </c>
      <c r="H2" s="13">
        <v>187</v>
      </c>
      <c r="I2" s="13">
        <v>188</v>
      </c>
      <c r="J2" s="13">
        <v>190</v>
      </c>
      <c r="K2" s="14">
        <v>6</v>
      </c>
      <c r="L2" s="14">
        <v>1134</v>
      </c>
      <c r="M2" s="15">
        <v>189</v>
      </c>
      <c r="N2" s="16">
        <v>4</v>
      </c>
      <c r="O2" s="17">
        <v>193</v>
      </c>
    </row>
    <row r="5" spans="1:17" x14ac:dyDescent="0.25">
      <c r="K5" s="34">
        <f>SUM(K2:K4)</f>
        <v>6</v>
      </c>
      <c r="L5" s="34">
        <f>SUM(L2:L4)</f>
        <v>1134</v>
      </c>
      <c r="M5" s="35">
        <f>SUM(L5/K5)</f>
        <v>189</v>
      </c>
      <c r="N5" s="34">
        <f>SUM(N2:N4)</f>
        <v>4</v>
      </c>
      <c r="O5" s="36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"/>
    <protectedRange algorithmName="SHA-512" hashValue="ON39YdpmFHfN9f47KpiRvqrKx0V9+erV1CNkpWzYhW/Qyc6aT8rEyCrvauWSYGZK2ia3o7vd3akF07acHAFpOA==" saltValue="yVW9XmDwTqEnmpSGai0KYg==" spinCount="100000" sqref="D2" name="Range1_1_52"/>
  </protectedRanges>
  <conditionalFormatting sqref="F2">
    <cfRule type="top10" dxfId="431" priority="1" rank="1"/>
  </conditionalFormatting>
  <conditionalFormatting sqref="G2">
    <cfRule type="top10" dxfId="430" priority="2" rank="1"/>
  </conditionalFormatting>
  <conditionalFormatting sqref="H2">
    <cfRule type="top10" dxfId="429" priority="3" rank="1"/>
  </conditionalFormatting>
  <conditionalFormatting sqref="I2">
    <cfRule type="top10" dxfId="428" priority="4" rank="1"/>
  </conditionalFormatting>
  <conditionalFormatting sqref="J2">
    <cfRule type="top10" dxfId="427" priority="5" rank="1"/>
  </conditionalFormatting>
  <conditionalFormatting sqref="E2">
    <cfRule type="top10" dxfId="426" priority="6" rank="1"/>
  </conditionalFormatting>
  <hyperlinks>
    <hyperlink ref="Q1" location="'Virginia Outdoor Rankings'!A1" display="Return to Rankings" xr:uid="{0442ED6E-7BAD-456D-9DDA-A445FEEFE8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CEC34F-81DF-4166-8B1B-BC8801229D6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6DE0EB5E-9B74-40E1-A112-759DAD60F1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B550-368C-4712-A886-724D6344C739}">
  <sheetPr codeName="Sheet1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73</v>
      </c>
      <c r="C2" s="11">
        <v>44441</v>
      </c>
      <c r="D2" s="12" t="s">
        <v>34</v>
      </c>
      <c r="E2" s="13">
        <v>194</v>
      </c>
      <c r="F2" s="13">
        <v>194</v>
      </c>
      <c r="G2" s="13">
        <v>196</v>
      </c>
      <c r="H2" s="13">
        <v>185</v>
      </c>
      <c r="I2" s="13">
        <v>192</v>
      </c>
      <c r="J2" s="13">
        <v>192</v>
      </c>
      <c r="K2" s="14">
        <v>6</v>
      </c>
      <c r="L2" s="14">
        <v>1153</v>
      </c>
      <c r="M2" s="15">
        <v>192.16666666666666</v>
      </c>
      <c r="N2" s="16">
        <v>4</v>
      </c>
      <c r="O2" s="17">
        <v>196.16666666666666</v>
      </c>
    </row>
    <row r="5" spans="1:17" x14ac:dyDescent="0.25">
      <c r="K5" s="34">
        <f>SUM(K2:K4)</f>
        <v>6</v>
      </c>
      <c r="L5" s="34">
        <f>SUM(L2:L4)</f>
        <v>1153</v>
      </c>
      <c r="M5" s="35">
        <f>SUM(L5/K5)</f>
        <v>192.16666666666666</v>
      </c>
      <c r="N5" s="34">
        <f>SUM(N2:N4)</f>
        <v>4</v>
      </c>
      <c r="O5" s="36">
        <f>SUM(M5+N5)</f>
        <v>196.16666666666666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3"/>
    <protectedRange algorithmName="SHA-512" hashValue="ON39YdpmFHfN9f47KpiRvqrKx0V9+erV1CNkpWzYhW/Qyc6aT8rEyCrvauWSYGZK2ia3o7vd3akF07acHAFpOA==" saltValue="yVW9XmDwTqEnmpSGai0KYg==" spinCount="100000" sqref="D2" name="Range1_1_52_2"/>
    <protectedRange algorithmName="SHA-512" hashValue="ON39YdpmFHfN9f47KpiRvqrKx0V9+erV1CNkpWzYhW/Qyc6aT8rEyCrvauWSYGZK2ia3o7vd3akF07acHAFpOA==" saltValue="yVW9XmDwTqEnmpSGai0KYg==" spinCount="100000" sqref="E2:J2" name="Range1_3_11_2"/>
  </protectedRanges>
  <conditionalFormatting sqref="F2">
    <cfRule type="top10" dxfId="425" priority="1" rank="1"/>
  </conditionalFormatting>
  <conditionalFormatting sqref="G2">
    <cfRule type="top10" dxfId="424" priority="2" rank="1"/>
  </conditionalFormatting>
  <conditionalFormatting sqref="H2">
    <cfRule type="top10" dxfId="423" priority="3" rank="1"/>
  </conditionalFormatting>
  <conditionalFormatting sqref="I2">
    <cfRule type="top10" dxfId="422" priority="4" rank="1"/>
  </conditionalFormatting>
  <conditionalFormatting sqref="J2">
    <cfRule type="top10" dxfId="421" priority="5" rank="1"/>
  </conditionalFormatting>
  <conditionalFormatting sqref="E2">
    <cfRule type="top10" dxfId="420" priority="6" rank="1"/>
  </conditionalFormatting>
  <hyperlinks>
    <hyperlink ref="Q1" location="'Virginia Outdoor Rankings'!A1" display="Return to Rankings" xr:uid="{CC0F3580-E494-4D74-92F0-8B05CCC366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429159-62F2-4556-A7C2-E1E027B82C7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A5AE720A-6B95-4638-AB06-BDDBE8F1BE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006A-1F1F-42F7-B1E4-5E1608DADC27}">
  <sheetPr codeName="Sheet42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83</v>
      </c>
      <c r="C2" s="11">
        <v>44441</v>
      </c>
      <c r="D2" s="12" t="s">
        <v>34</v>
      </c>
      <c r="E2" s="13">
        <v>176</v>
      </c>
      <c r="F2" s="13">
        <v>176</v>
      </c>
      <c r="G2" s="13">
        <v>179</v>
      </c>
      <c r="H2" s="13">
        <v>189</v>
      </c>
      <c r="I2" s="13">
        <v>190</v>
      </c>
      <c r="J2" s="13">
        <v>189</v>
      </c>
      <c r="K2" s="14">
        <v>6</v>
      </c>
      <c r="L2" s="14">
        <v>1099</v>
      </c>
      <c r="M2" s="15">
        <v>183.16666666666666</v>
      </c>
      <c r="N2" s="16">
        <v>4</v>
      </c>
      <c r="O2" s="17">
        <v>187.16666666666666</v>
      </c>
    </row>
    <row r="5" spans="1:17" x14ac:dyDescent="0.25">
      <c r="K5" s="34">
        <f>SUM(K2:K4)</f>
        <v>6</v>
      </c>
      <c r="L5" s="34">
        <f>SUM(L2:L4)</f>
        <v>1099</v>
      </c>
      <c r="M5" s="35">
        <f>SUM(L5/K5)</f>
        <v>183.16666666666666</v>
      </c>
      <c r="N5" s="34">
        <f>SUM(N2:N4)</f>
        <v>4</v>
      </c>
      <c r="O5" s="36">
        <f>SUM(M5+N5)</f>
        <v>187.16666666666666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8_2"/>
    <protectedRange algorithmName="SHA-512" hashValue="ON39YdpmFHfN9f47KpiRvqrKx0V9+erV1CNkpWzYhW/Qyc6aT8rEyCrvauWSYGZK2ia3o7vd3akF07acHAFpOA==" saltValue="yVW9XmDwTqEnmpSGai0KYg==" spinCount="100000" sqref="D2" name="Range1_1_53_2"/>
  </protectedRanges>
  <conditionalFormatting sqref="H2">
    <cfRule type="top10" dxfId="419" priority="3" rank="1"/>
  </conditionalFormatting>
  <conditionalFormatting sqref="E2">
    <cfRule type="top10" dxfId="418" priority="6" rank="1"/>
  </conditionalFormatting>
  <conditionalFormatting sqref="J2">
    <cfRule type="top10" dxfId="417" priority="1" rank="1"/>
  </conditionalFormatting>
  <conditionalFormatting sqref="I2">
    <cfRule type="top10" dxfId="416" priority="2" rank="1"/>
  </conditionalFormatting>
  <conditionalFormatting sqref="G2">
    <cfRule type="top10" dxfId="415" priority="4" rank="1"/>
  </conditionalFormatting>
  <conditionalFormatting sqref="F2">
    <cfRule type="top10" dxfId="414" priority="5" rank="1"/>
  </conditionalFormatting>
  <hyperlinks>
    <hyperlink ref="Q1" location="'Virginia Outdoor Rankings'!A1" display="Return to Rankings" xr:uid="{4E309A60-3A52-40F6-A46F-CCA8867B6D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D1E7E1-C5BC-4DD3-8CBD-8E0389395E4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D810A375-6EAE-4763-9206-633C1F27A8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6117-3731-4114-80A4-3605C15C61F6}">
  <sheetPr codeName="Sheet19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55" t="s">
        <v>80</v>
      </c>
      <c r="C2" s="11">
        <v>44441</v>
      </c>
      <c r="D2" s="12" t="s">
        <v>34</v>
      </c>
      <c r="E2" s="13">
        <v>194</v>
      </c>
      <c r="F2" s="13">
        <v>193</v>
      </c>
      <c r="G2" s="13">
        <v>197.001</v>
      </c>
      <c r="H2" s="13">
        <v>194</v>
      </c>
      <c r="I2" s="13">
        <v>196</v>
      </c>
      <c r="J2" s="13">
        <v>197</v>
      </c>
      <c r="K2" s="14">
        <v>6</v>
      </c>
      <c r="L2" s="14">
        <v>1171.001</v>
      </c>
      <c r="M2" s="15">
        <v>195.16683333333333</v>
      </c>
      <c r="N2" s="16">
        <v>4</v>
      </c>
      <c r="O2" s="17">
        <v>199.16683333333333</v>
      </c>
    </row>
    <row r="5" spans="1:17" x14ac:dyDescent="0.25">
      <c r="K5" s="34">
        <f>SUM(K2:K4)</f>
        <v>6</v>
      </c>
      <c r="L5" s="34">
        <f>SUM(L2:L4)</f>
        <v>1171.001</v>
      </c>
      <c r="M5" s="35">
        <f>SUM(L5/K5)</f>
        <v>195.16683333333333</v>
      </c>
      <c r="N5" s="34">
        <f>SUM(N2:N4)</f>
        <v>4</v>
      </c>
      <c r="O5" s="36">
        <f>SUM(M5+N5)</f>
        <v>199.16683333333333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H2" name="Range1_3_11_1"/>
    <protectedRange algorithmName="SHA-512" hashValue="ON39YdpmFHfN9f47KpiRvqrKx0V9+erV1CNkpWzYhW/Qyc6aT8rEyCrvauWSYGZK2ia3o7vd3akF07acHAFpOA==" saltValue="yVW9XmDwTqEnmpSGai0KYg==" spinCount="100000" sqref="B2" name="Range1_56_3"/>
  </protectedRanges>
  <conditionalFormatting sqref="F2">
    <cfRule type="top10" dxfId="413" priority="1" rank="1"/>
  </conditionalFormatting>
  <conditionalFormatting sqref="G2">
    <cfRule type="top10" dxfId="412" priority="2" rank="1"/>
  </conditionalFormatting>
  <conditionalFormatting sqref="H2">
    <cfRule type="top10" dxfId="411" priority="3" rank="1"/>
  </conditionalFormatting>
  <conditionalFormatting sqref="I2">
    <cfRule type="top10" dxfId="410" priority="4" rank="1"/>
  </conditionalFormatting>
  <conditionalFormatting sqref="J2">
    <cfRule type="top10" dxfId="409" priority="5" rank="1"/>
  </conditionalFormatting>
  <conditionalFormatting sqref="E2">
    <cfRule type="top10" dxfId="408" priority="6" rank="1"/>
  </conditionalFormatting>
  <hyperlinks>
    <hyperlink ref="Q1" location="'Virginia Outdoor Rankings'!A1" display="Return to Rankings" xr:uid="{951DC6EA-DC63-4410-8488-0CEBA01D6D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498503-56F3-4750-961E-7AF8E8E1CA4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4CD1AE43-C5A0-4700-B267-8C8A538A64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15F8-66E4-42CC-B904-6D469E1FB79E}">
  <sheetPr codeName="Sheet40"/>
  <dimension ref="A1:Q17"/>
  <sheetViews>
    <sheetView workbookViewId="0">
      <selection activeCell="A14" sqref="A14:O14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81</v>
      </c>
      <c r="C2" s="11">
        <v>44441</v>
      </c>
      <c r="D2" s="12" t="s">
        <v>34</v>
      </c>
      <c r="E2" s="13">
        <v>194.001</v>
      </c>
      <c r="F2" s="13">
        <v>192</v>
      </c>
      <c r="G2" s="13">
        <v>189</v>
      </c>
      <c r="H2" s="13">
        <v>192</v>
      </c>
      <c r="I2" s="13">
        <v>190</v>
      </c>
      <c r="J2" s="13">
        <v>194</v>
      </c>
      <c r="K2" s="14">
        <v>6</v>
      </c>
      <c r="L2" s="14">
        <v>1151.001</v>
      </c>
      <c r="M2" s="15">
        <v>191.83349999999999</v>
      </c>
      <c r="N2" s="16">
        <v>6</v>
      </c>
      <c r="O2" s="17">
        <v>197.83349999999999</v>
      </c>
    </row>
    <row r="5" spans="1:17" x14ac:dyDescent="0.25">
      <c r="K5" s="34">
        <f>SUM(K2:K4)</f>
        <v>6</v>
      </c>
      <c r="L5" s="34">
        <f>SUM(L2:L4)</f>
        <v>1151.001</v>
      </c>
      <c r="M5" s="35">
        <f>SUM(L5/K5)</f>
        <v>191.83349999999999</v>
      </c>
      <c r="N5" s="34">
        <f>SUM(N2:N4)</f>
        <v>6</v>
      </c>
      <c r="O5" s="36">
        <f>SUM(M5+N5)</f>
        <v>197.83349999999999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9" t="s">
        <v>46</v>
      </c>
      <c r="B14" s="10" t="s">
        <v>81</v>
      </c>
      <c r="C14" s="11">
        <v>44441</v>
      </c>
      <c r="D14" s="12" t="s">
        <v>34</v>
      </c>
      <c r="E14" s="13">
        <v>189</v>
      </c>
      <c r="F14" s="13">
        <v>195</v>
      </c>
      <c r="G14" s="13">
        <v>194</v>
      </c>
      <c r="H14" s="13">
        <v>192</v>
      </c>
      <c r="I14" s="13">
        <v>186</v>
      </c>
      <c r="J14" s="13">
        <v>190</v>
      </c>
      <c r="K14" s="14">
        <v>6</v>
      </c>
      <c r="L14" s="14">
        <v>1146</v>
      </c>
      <c r="M14" s="15">
        <v>191</v>
      </c>
      <c r="N14" s="16">
        <v>4</v>
      </c>
      <c r="O14" s="17">
        <v>195</v>
      </c>
    </row>
    <row r="17" spans="11:15" x14ac:dyDescent="0.25">
      <c r="K17" s="34">
        <f>SUM(K14:K16)</f>
        <v>6</v>
      </c>
      <c r="L17" s="34">
        <f>SUM(L14:L16)</f>
        <v>1146</v>
      </c>
      <c r="M17" s="35">
        <f>SUM(L17/K17)</f>
        <v>191</v>
      </c>
      <c r="N17" s="34">
        <f>SUM(N14:N16)</f>
        <v>4</v>
      </c>
      <c r="O17" s="36">
        <f>SUM(M17+N17)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58"/>
    <protectedRange algorithmName="SHA-512" hashValue="ON39YdpmFHfN9f47KpiRvqrKx0V9+erV1CNkpWzYhW/Qyc6aT8rEyCrvauWSYGZK2ia3o7vd3akF07acHAFpOA==" saltValue="yVW9XmDwTqEnmpSGai0KYg==" spinCount="100000" sqref="D2" name="Range1_1_53"/>
    <protectedRange algorithmName="SHA-512" hashValue="ON39YdpmFHfN9f47KpiRvqrKx0V9+erV1CNkpWzYhW/Qyc6aT8rEyCrvauWSYGZK2ia3o7vd3akF07acHAFpOA==" saltValue="yVW9XmDwTqEnmpSGai0KYg==" spinCount="100000" sqref="E14:J14 B14:C14" name="Range1_60_1"/>
    <protectedRange algorithmName="SHA-512" hashValue="ON39YdpmFHfN9f47KpiRvqrKx0V9+erV1CNkpWzYhW/Qyc6aT8rEyCrvauWSYGZK2ia3o7vd3akF07acHAFpOA==" saltValue="yVW9XmDwTqEnmpSGai0KYg==" spinCount="100000" sqref="D14" name="Range1_1_54_1"/>
  </protectedRanges>
  <conditionalFormatting sqref="H2">
    <cfRule type="top10" dxfId="407" priority="15" rank="1"/>
  </conditionalFormatting>
  <conditionalFormatting sqref="E2">
    <cfRule type="top10" dxfId="406" priority="18" rank="1"/>
  </conditionalFormatting>
  <conditionalFormatting sqref="J2">
    <cfRule type="top10" dxfId="405" priority="13" rank="1"/>
  </conditionalFormatting>
  <conditionalFormatting sqref="I2">
    <cfRule type="top10" dxfId="404" priority="14" rank="1"/>
  </conditionalFormatting>
  <conditionalFormatting sqref="G2">
    <cfRule type="top10" dxfId="403" priority="16" rank="1"/>
  </conditionalFormatting>
  <conditionalFormatting sqref="F2">
    <cfRule type="top10" dxfId="402" priority="17" rank="1"/>
  </conditionalFormatting>
  <conditionalFormatting sqref="E14">
    <cfRule type="top10" dxfId="401" priority="6" rank="1"/>
  </conditionalFormatting>
  <conditionalFormatting sqref="F14">
    <cfRule type="top10" dxfId="400" priority="5" rank="1"/>
  </conditionalFormatting>
  <conditionalFormatting sqref="G14">
    <cfRule type="top10" dxfId="399" priority="4" rank="1"/>
  </conditionalFormatting>
  <conditionalFormatting sqref="H14">
    <cfRule type="top10" dxfId="398" priority="3" rank="1"/>
  </conditionalFormatting>
  <conditionalFormatting sqref="I14">
    <cfRule type="top10" dxfId="397" priority="2" rank="1"/>
  </conditionalFormatting>
  <conditionalFormatting sqref="J14">
    <cfRule type="top10" dxfId="396" priority="1" rank="1"/>
  </conditionalFormatting>
  <hyperlinks>
    <hyperlink ref="Q1" location="'Virginia Outdoor Rankings'!A1" display="Return to Rankings" xr:uid="{958B31EF-320B-4219-AC35-69FB4B4D7D7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1AA680-05F3-499C-815E-F38757A30233}">
          <x14:formula1>
            <xm:f>'C:\Users\abra2\AppData\Local\Packages\Microsoft.MicrosoftEdge_8wekyb3d8bbwe\TempState\Downloads\[__ABRA Scoring Program  2-24-2020 MASTER (2).xlsm]DATA'!#REF!</xm:f>
          </x14:formula1>
          <xm:sqref>D2 B2 D14 B14</xm:sqref>
        </x14:dataValidation>
        <x14:dataValidation type="list" allowBlank="1" showInputMessage="1" showErrorMessage="1" xr:uid="{9EC4B663-87B3-47DB-B837-8286DB082214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E7C0-F755-402D-82D8-8FE368244EAF}">
  <sheetPr codeName="Sheet4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88</v>
      </c>
      <c r="C2" s="11">
        <v>44441</v>
      </c>
      <c r="D2" s="12" t="s">
        <v>34</v>
      </c>
      <c r="E2" s="13">
        <v>191</v>
      </c>
      <c r="F2" s="13">
        <v>188</v>
      </c>
      <c r="G2" s="13">
        <v>193</v>
      </c>
      <c r="H2" s="13">
        <v>190</v>
      </c>
      <c r="I2" s="13">
        <v>192</v>
      </c>
      <c r="J2" s="13">
        <v>192</v>
      </c>
      <c r="K2" s="14">
        <v>6</v>
      </c>
      <c r="L2" s="14">
        <v>1146</v>
      </c>
      <c r="M2" s="15">
        <v>191</v>
      </c>
      <c r="N2" s="16">
        <v>4</v>
      </c>
      <c r="O2" s="17">
        <v>195</v>
      </c>
    </row>
    <row r="5" spans="1:17" x14ac:dyDescent="0.25">
      <c r="K5" s="34">
        <f>SUM(K2:K4)</f>
        <v>6</v>
      </c>
      <c r="L5" s="34">
        <f>SUM(L2:L4)</f>
        <v>1146</v>
      </c>
      <c r="M5" s="35">
        <f>SUM(L5/K5)</f>
        <v>191</v>
      </c>
      <c r="N5" s="34">
        <f>SUM(N2:N4)</f>
        <v>4</v>
      </c>
      <c r="O5" s="36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54"/>
  </protectedRanges>
  <conditionalFormatting sqref="E2">
    <cfRule type="top10" dxfId="395" priority="6" rank="1"/>
  </conditionalFormatting>
  <conditionalFormatting sqref="F2">
    <cfRule type="top10" dxfId="394" priority="5" rank="1"/>
  </conditionalFormatting>
  <conditionalFormatting sqref="G2">
    <cfRule type="top10" dxfId="393" priority="4" rank="1"/>
  </conditionalFormatting>
  <conditionalFormatting sqref="H2">
    <cfRule type="top10" dxfId="392" priority="3" rank="1"/>
  </conditionalFormatting>
  <conditionalFormatting sqref="I2">
    <cfRule type="top10" dxfId="391" priority="2" rank="1"/>
  </conditionalFormatting>
  <conditionalFormatting sqref="J2">
    <cfRule type="top10" dxfId="390" priority="1" rank="1"/>
  </conditionalFormatting>
  <hyperlinks>
    <hyperlink ref="Q1" location="'Virginia Outdoor Rankings'!A1" display="Return to Rankings" xr:uid="{6DB24479-E993-4FE0-B41B-789386E3B8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4B165F-84B8-4C09-8D20-AD61E3D4533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4A8BFD8F-A97D-41EF-9BC5-D8D1B64C1C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24</v>
      </c>
      <c r="C2" s="11">
        <v>44306</v>
      </c>
      <c r="D2" s="12" t="s">
        <v>34</v>
      </c>
      <c r="E2" s="13">
        <v>195</v>
      </c>
      <c r="F2" s="13">
        <v>194</v>
      </c>
      <c r="G2" s="13">
        <v>197.001</v>
      </c>
      <c r="H2" s="13">
        <v>195</v>
      </c>
      <c r="I2" s="13"/>
      <c r="J2" s="13"/>
      <c r="K2" s="14">
        <v>4</v>
      </c>
      <c r="L2" s="14">
        <v>781.00099999999998</v>
      </c>
      <c r="M2" s="15">
        <v>195.25024999999999</v>
      </c>
      <c r="N2" s="16">
        <v>11</v>
      </c>
      <c r="O2" s="17">
        <v>206.25024999999999</v>
      </c>
    </row>
    <row r="3" spans="1:17" x14ac:dyDescent="0.25">
      <c r="A3" s="9" t="s">
        <v>33</v>
      </c>
      <c r="B3" s="10" t="s">
        <v>24</v>
      </c>
      <c r="C3" s="11">
        <v>44289</v>
      </c>
      <c r="D3" s="12" t="s">
        <v>34</v>
      </c>
      <c r="E3" s="13">
        <v>198</v>
      </c>
      <c r="F3" s="13">
        <v>200</v>
      </c>
      <c r="G3" s="13">
        <v>199.001</v>
      </c>
      <c r="H3" s="13">
        <v>198</v>
      </c>
      <c r="I3" s="13"/>
      <c r="J3" s="13"/>
      <c r="K3" s="14">
        <v>4</v>
      </c>
      <c r="L3" s="14">
        <v>795</v>
      </c>
      <c r="M3" s="15">
        <v>198.75</v>
      </c>
      <c r="N3" s="16">
        <v>9</v>
      </c>
      <c r="O3" s="17">
        <v>207.75</v>
      </c>
    </row>
    <row r="4" spans="1:17" x14ac:dyDescent="0.25">
      <c r="A4" s="9" t="s">
        <v>33</v>
      </c>
      <c r="B4" s="10" t="s">
        <v>24</v>
      </c>
      <c r="C4" s="11">
        <v>44317</v>
      </c>
      <c r="D4" s="12" t="s">
        <v>34</v>
      </c>
      <c r="E4" s="13">
        <v>199</v>
      </c>
      <c r="F4" s="13">
        <v>199.001</v>
      </c>
      <c r="G4" s="13">
        <v>198</v>
      </c>
      <c r="H4" s="13">
        <v>198</v>
      </c>
      <c r="I4" s="13">
        <v>195</v>
      </c>
      <c r="J4" s="13"/>
      <c r="K4" s="14">
        <v>5</v>
      </c>
      <c r="L4" s="14">
        <v>989.00099999999998</v>
      </c>
      <c r="M4" s="15">
        <v>197.80019999999999</v>
      </c>
      <c r="N4" s="16">
        <v>10</v>
      </c>
      <c r="O4" s="17">
        <v>207.80019999999999</v>
      </c>
    </row>
    <row r="5" spans="1:17" x14ac:dyDescent="0.25">
      <c r="A5" s="9" t="s">
        <v>33</v>
      </c>
      <c r="B5" s="10" t="s">
        <v>24</v>
      </c>
      <c r="C5" s="11">
        <v>44327</v>
      </c>
      <c r="D5" s="12" t="s">
        <v>34</v>
      </c>
      <c r="E5" s="13">
        <v>191</v>
      </c>
      <c r="F5" s="13">
        <v>191</v>
      </c>
      <c r="G5" s="13">
        <v>190</v>
      </c>
      <c r="H5" s="13">
        <v>197</v>
      </c>
      <c r="I5" s="13"/>
      <c r="J5" s="13"/>
      <c r="K5" s="14">
        <v>4</v>
      </c>
      <c r="L5" s="14">
        <v>769</v>
      </c>
      <c r="M5" s="15">
        <v>192.25</v>
      </c>
      <c r="N5" s="16">
        <v>3</v>
      </c>
      <c r="O5" s="17">
        <v>195.25</v>
      </c>
    </row>
    <row r="6" spans="1:17" x14ac:dyDescent="0.25">
      <c r="A6" s="9" t="s">
        <v>33</v>
      </c>
      <c r="B6" s="10" t="s">
        <v>24</v>
      </c>
      <c r="C6" s="11">
        <v>44348</v>
      </c>
      <c r="D6" s="12" t="s">
        <v>34</v>
      </c>
      <c r="E6" s="13">
        <v>197</v>
      </c>
      <c r="F6" s="13">
        <v>197</v>
      </c>
      <c r="G6" s="13">
        <v>198</v>
      </c>
      <c r="H6" s="13">
        <v>200</v>
      </c>
      <c r="I6" s="13"/>
      <c r="J6" s="13"/>
      <c r="K6" s="14">
        <v>4</v>
      </c>
      <c r="L6" s="14">
        <v>792</v>
      </c>
      <c r="M6" s="15">
        <v>198</v>
      </c>
      <c r="N6" s="16">
        <v>8</v>
      </c>
      <c r="O6" s="17">
        <v>206</v>
      </c>
    </row>
    <row r="7" spans="1:17" x14ac:dyDescent="0.25">
      <c r="A7" s="9" t="s">
        <v>33</v>
      </c>
      <c r="B7" s="10" t="s">
        <v>24</v>
      </c>
      <c r="C7" s="11">
        <v>44415</v>
      </c>
      <c r="D7" s="12" t="s">
        <v>34</v>
      </c>
      <c r="E7" s="13">
        <v>194</v>
      </c>
      <c r="F7" s="13">
        <v>200</v>
      </c>
      <c r="G7" s="13">
        <v>198</v>
      </c>
      <c r="H7" s="13">
        <v>198</v>
      </c>
      <c r="I7" s="13">
        <v>197</v>
      </c>
      <c r="J7" s="13">
        <v>199</v>
      </c>
      <c r="K7" s="14">
        <v>6</v>
      </c>
      <c r="L7" s="14">
        <v>1186</v>
      </c>
      <c r="M7" s="15">
        <v>197.66666666666666</v>
      </c>
      <c r="N7" s="16">
        <v>14</v>
      </c>
      <c r="O7" s="17">
        <v>211.66666666666666</v>
      </c>
    </row>
    <row r="8" spans="1:17" x14ac:dyDescent="0.25">
      <c r="A8" s="9" t="s">
        <v>33</v>
      </c>
      <c r="B8" s="10" t="s">
        <v>24</v>
      </c>
      <c r="C8" s="11">
        <v>44439</v>
      </c>
      <c r="D8" s="12" t="s">
        <v>34</v>
      </c>
      <c r="E8" s="13">
        <v>200</v>
      </c>
      <c r="F8" s="13">
        <v>199</v>
      </c>
      <c r="G8" s="13">
        <v>200</v>
      </c>
      <c r="H8" s="13">
        <v>198</v>
      </c>
      <c r="I8" s="13"/>
      <c r="J8" s="13"/>
      <c r="K8" s="14">
        <v>4</v>
      </c>
      <c r="L8" s="14">
        <v>797</v>
      </c>
      <c r="M8" s="15">
        <v>199.25</v>
      </c>
      <c r="N8" s="16">
        <v>9</v>
      </c>
      <c r="O8" s="17">
        <v>208.25</v>
      </c>
    </row>
    <row r="9" spans="1:17" x14ac:dyDescent="0.25">
      <c r="A9" s="9" t="s">
        <v>33</v>
      </c>
      <c r="B9" s="10" t="s">
        <v>24</v>
      </c>
      <c r="C9" s="11">
        <v>44441</v>
      </c>
      <c r="D9" s="12" t="s">
        <v>34</v>
      </c>
      <c r="E9" s="13">
        <v>196</v>
      </c>
      <c r="F9" s="13">
        <v>194</v>
      </c>
      <c r="G9" s="13">
        <v>197</v>
      </c>
      <c r="H9" s="13">
        <v>194</v>
      </c>
      <c r="I9" s="13">
        <v>197</v>
      </c>
      <c r="J9" s="13">
        <v>193</v>
      </c>
      <c r="K9" s="14">
        <v>6</v>
      </c>
      <c r="L9" s="14">
        <v>1171</v>
      </c>
      <c r="M9" s="15">
        <v>195.16666666666666</v>
      </c>
      <c r="N9" s="16">
        <v>8</v>
      </c>
      <c r="O9" s="17">
        <v>203.16666666666666</v>
      </c>
    </row>
    <row r="11" spans="1:17" x14ac:dyDescent="0.25">
      <c r="K11" s="7">
        <f>SUM(K2:K10)</f>
        <v>37</v>
      </c>
      <c r="L11" s="7">
        <f>SUM(L2:L10)</f>
        <v>7280.0020000000004</v>
      </c>
      <c r="M11" s="8">
        <f>SUM(L11/K11)</f>
        <v>196.75681081081083</v>
      </c>
      <c r="N11" s="7">
        <f>SUM(N2:N10)</f>
        <v>72</v>
      </c>
      <c r="O11" s="8">
        <f>SUM(M11+N11)</f>
        <v>268.75681081081086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0_1"/>
    <protectedRange algorithmName="SHA-512" hashValue="ON39YdpmFHfN9f47KpiRvqrKx0V9+erV1CNkpWzYhW/Qyc6aT8rEyCrvauWSYGZK2ia3o7vd3akF07acHAFpOA==" saltValue="yVW9XmDwTqEnmpSGai0KYg==" spinCount="100000" sqref="D3" name="Range1_1_9_1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I4:J4 B4:C4" name="Range1_8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9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50"/>
    <protectedRange algorithmName="SHA-512" hashValue="ON39YdpmFHfN9f47KpiRvqrKx0V9+erV1CNkpWzYhW/Qyc6aT8rEyCrvauWSYGZK2ia3o7vd3akF07acHAFpOA==" saltValue="yVW9XmDwTqEnmpSGai0KYg==" spinCount="100000" sqref="D7" name="Range1_1_44"/>
    <protectedRange algorithmName="SHA-512" hashValue="ON39YdpmFHfN9f47KpiRvqrKx0V9+erV1CNkpWzYhW/Qyc6aT8rEyCrvauWSYGZK2ia3o7vd3akF07acHAFpOA==" saltValue="yVW9XmDwTqEnmpSGai0KYg==" spinCount="100000" sqref="E7:H7" name="Range1_3_10"/>
    <protectedRange algorithmName="SHA-512" hashValue="ON39YdpmFHfN9f47KpiRvqrKx0V9+erV1CNkpWzYhW/Qyc6aT8rEyCrvauWSYGZK2ia3o7vd3akF07acHAFpOA==" saltValue="yVW9XmDwTqEnmpSGai0KYg==" spinCount="100000" sqref="I8:J8 B8:C8" name="Range1_21_1"/>
    <protectedRange algorithmName="SHA-512" hashValue="ON39YdpmFHfN9f47KpiRvqrKx0V9+erV1CNkpWzYhW/Qyc6aT8rEyCrvauWSYGZK2ia3o7vd3akF07acHAFpOA==" saltValue="yVW9XmDwTqEnmpSGai0KYg==" spinCount="100000" sqref="D8" name="Range1_1_8_1"/>
    <protectedRange algorithmName="SHA-512" hashValue="ON39YdpmFHfN9f47KpiRvqrKx0V9+erV1CNkpWzYhW/Qyc6aT8rEyCrvauWSYGZK2ia3o7vd3akF07acHAFpOA==" saltValue="yVW9XmDwTqEnmpSGai0KYg==" spinCount="100000" sqref="E8:H8" name="Range1_3_5_1"/>
    <protectedRange algorithmName="SHA-512" hashValue="ON39YdpmFHfN9f47KpiRvqrKx0V9+erV1CNkpWzYhW/Qyc6aT8rEyCrvauWSYGZK2ia3o7vd3akF07acHAFpOA==" saltValue="yVW9XmDwTqEnmpSGai0KYg==" spinCount="100000" sqref="I9:J9 B9:C9" name="Range1_56"/>
    <protectedRange algorithmName="SHA-512" hashValue="ON39YdpmFHfN9f47KpiRvqrKx0V9+erV1CNkpWzYhW/Qyc6aT8rEyCrvauWSYGZK2ia3o7vd3akF07acHAFpOA==" saltValue="yVW9XmDwTqEnmpSGai0KYg==" spinCount="100000" sqref="D9" name="Range1_1_52"/>
    <protectedRange algorithmName="SHA-512" hashValue="ON39YdpmFHfN9f47KpiRvqrKx0V9+erV1CNkpWzYhW/Qyc6aT8rEyCrvauWSYGZK2ia3o7vd3akF07acHAFpOA==" saltValue="yVW9XmDwTqEnmpSGai0KYg==" spinCount="100000" sqref="E9:H9" name="Range1_3_11"/>
  </protectedRanges>
  <conditionalFormatting sqref="F2">
    <cfRule type="top10" dxfId="389" priority="53" rank="1"/>
  </conditionalFormatting>
  <conditionalFormatting sqref="G2">
    <cfRule type="top10" dxfId="388" priority="52" rank="1"/>
  </conditionalFormatting>
  <conditionalFormatting sqref="H2">
    <cfRule type="top10" dxfId="387" priority="51" rank="1"/>
  </conditionalFormatting>
  <conditionalFormatting sqref="I2">
    <cfRule type="top10" dxfId="386" priority="49" rank="1"/>
  </conditionalFormatting>
  <conditionalFormatting sqref="J2">
    <cfRule type="top10" dxfId="385" priority="50" rank="1"/>
  </conditionalFormatting>
  <conditionalFormatting sqref="E2">
    <cfRule type="top10" dxfId="384" priority="54" rank="1"/>
  </conditionalFormatting>
  <conditionalFormatting sqref="F3">
    <cfRule type="top10" dxfId="383" priority="41" rank="1"/>
  </conditionalFormatting>
  <conditionalFormatting sqref="G3">
    <cfRule type="top10" dxfId="382" priority="40" rank="1"/>
  </conditionalFormatting>
  <conditionalFormatting sqref="H3">
    <cfRule type="top10" dxfId="381" priority="39" rank="1"/>
  </conditionalFormatting>
  <conditionalFormatting sqref="I3">
    <cfRule type="top10" dxfId="380" priority="37" rank="1"/>
  </conditionalFormatting>
  <conditionalFormatting sqref="J3">
    <cfRule type="top10" dxfId="379" priority="38" rank="1"/>
  </conditionalFormatting>
  <conditionalFormatting sqref="E3">
    <cfRule type="top10" dxfId="378" priority="42" rank="1"/>
  </conditionalFormatting>
  <conditionalFormatting sqref="F4">
    <cfRule type="top10" dxfId="377" priority="35" rank="1"/>
  </conditionalFormatting>
  <conditionalFormatting sqref="G4">
    <cfRule type="top10" dxfId="376" priority="34" rank="1"/>
  </conditionalFormatting>
  <conditionalFormatting sqref="H4">
    <cfRule type="top10" dxfId="375" priority="33" rank="1"/>
  </conditionalFormatting>
  <conditionalFormatting sqref="I4">
    <cfRule type="top10" dxfId="374" priority="31" rank="1"/>
  </conditionalFormatting>
  <conditionalFormatting sqref="J4">
    <cfRule type="top10" dxfId="373" priority="32" rank="1"/>
  </conditionalFormatting>
  <conditionalFormatting sqref="E4">
    <cfRule type="top10" dxfId="372" priority="36" rank="1"/>
  </conditionalFormatting>
  <conditionalFormatting sqref="F5">
    <cfRule type="top10" dxfId="371" priority="29" rank="1"/>
  </conditionalFormatting>
  <conditionalFormatting sqref="G5">
    <cfRule type="top10" dxfId="370" priority="28" rank="1"/>
  </conditionalFormatting>
  <conditionalFormatting sqref="H5">
    <cfRule type="top10" dxfId="369" priority="27" rank="1"/>
  </conditionalFormatting>
  <conditionalFormatting sqref="I5">
    <cfRule type="top10" dxfId="368" priority="25" rank="1"/>
  </conditionalFormatting>
  <conditionalFormatting sqref="J5">
    <cfRule type="top10" dxfId="367" priority="26" rank="1"/>
  </conditionalFormatting>
  <conditionalFormatting sqref="E5">
    <cfRule type="top10" dxfId="366" priority="30" rank="1"/>
  </conditionalFormatting>
  <conditionalFormatting sqref="F6">
    <cfRule type="top10" dxfId="365" priority="23" rank="1"/>
  </conditionalFormatting>
  <conditionalFormatting sqref="G6">
    <cfRule type="top10" dxfId="364" priority="22" rank="1"/>
  </conditionalFormatting>
  <conditionalFormatting sqref="H6">
    <cfRule type="top10" dxfId="363" priority="21" rank="1"/>
  </conditionalFormatting>
  <conditionalFormatting sqref="I6">
    <cfRule type="top10" dxfId="362" priority="19" rank="1"/>
  </conditionalFormatting>
  <conditionalFormatting sqref="J6">
    <cfRule type="top10" dxfId="361" priority="20" rank="1"/>
  </conditionalFormatting>
  <conditionalFormatting sqref="E6">
    <cfRule type="top10" dxfId="360" priority="24" rank="1"/>
  </conditionalFormatting>
  <conditionalFormatting sqref="F7">
    <cfRule type="top10" dxfId="359" priority="17" rank="1"/>
  </conditionalFormatting>
  <conditionalFormatting sqref="G7">
    <cfRule type="top10" dxfId="358" priority="16" rank="1"/>
  </conditionalFormatting>
  <conditionalFormatting sqref="H7">
    <cfRule type="top10" dxfId="357" priority="15" rank="1"/>
  </conditionalFormatting>
  <conditionalFormatting sqref="I7">
    <cfRule type="top10" dxfId="356" priority="13" rank="1"/>
  </conditionalFormatting>
  <conditionalFormatting sqref="J7">
    <cfRule type="top10" dxfId="355" priority="14" rank="1"/>
  </conditionalFormatting>
  <conditionalFormatting sqref="E7">
    <cfRule type="top10" dxfId="354" priority="18" rank="1"/>
  </conditionalFormatting>
  <conditionalFormatting sqref="F8">
    <cfRule type="top10" dxfId="353" priority="11" rank="1"/>
  </conditionalFormatting>
  <conditionalFormatting sqref="G8">
    <cfRule type="top10" dxfId="352" priority="10" rank="1"/>
  </conditionalFormatting>
  <conditionalFormatting sqref="H8">
    <cfRule type="top10" dxfId="351" priority="9" rank="1"/>
  </conditionalFormatting>
  <conditionalFormatting sqref="I8">
    <cfRule type="top10" dxfId="350" priority="7" rank="1"/>
  </conditionalFormatting>
  <conditionalFormatting sqref="J8">
    <cfRule type="top10" dxfId="349" priority="8" rank="1"/>
  </conditionalFormatting>
  <conditionalFormatting sqref="E8">
    <cfRule type="top10" dxfId="348" priority="12" rank="1"/>
  </conditionalFormatting>
  <conditionalFormatting sqref="F9">
    <cfRule type="top10" dxfId="347" priority="1" rank="1"/>
  </conditionalFormatting>
  <conditionalFormatting sqref="G9">
    <cfRule type="top10" dxfId="346" priority="2" rank="1"/>
  </conditionalFormatting>
  <conditionalFormatting sqref="H9">
    <cfRule type="top10" dxfId="345" priority="3" rank="1"/>
  </conditionalFormatting>
  <conditionalFormatting sqref="I9">
    <cfRule type="top10" dxfId="344" priority="4" rank="1"/>
  </conditionalFormatting>
  <conditionalFormatting sqref="J9">
    <cfRule type="top10" dxfId="343" priority="5" rank="1"/>
  </conditionalFormatting>
  <conditionalFormatting sqref="E9">
    <cfRule type="top10" dxfId="342" priority="6" rank="1"/>
  </conditionalFormatting>
  <hyperlinks>
    <hyperlink ref="Q1" location="'Virginia Outdoor Rankings'!A1" display="Return to Rankings" xr:uid="{C57F4863-E9F7-4A43-85E5-1553E36BC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7831-E43D-42AD-8CE0-9EBFD987E043}">
  <sheetPr codeName="Sheet20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72</v>
      </c>
      <c r="C2" s="11">
        <v>44441</v>
      </c>
      <c r="D2" s="12" t="s">
        <v>34</v>
      </c>
      <c r="E2" s="13">
        <v>192</v>
      </c>
      <c r="F2" s="13">
        <v>194</v>
      </c>
      <c r="G2" s="13">
        <v>191</v>
      </c>
      <c r="H2" s="13">
        <v>193</v>
      </c>
      <c r="I2" s="13">
        <v>194</v>
      </c>
      <c r="J2" s="13">
        <v>193</v>
      </c>
      <c r="K2" s="14">
        <v>6</v>
      </c>
      <c r="L2" s="14">
        <v>1157</v>
      </c>
      <c r="M2" s="15">
        <v>192.83333333333334</v>
      </c>
      <c r="N2" s="16">
        <v>4</v>
      </c>
      <c r="O2" s="17">
        <v>196.83333333333334</v>
      </c>
    </row>
    <row r="5" spans="1:17" x14ac:dyDescent="0.25">
      <c r="K5" s="34">
        <f>SUM(K2:K4)</f>
        <v>6</v>
      </c>
      <c r="L5" s="34">
        <f>SUM(L2:L4)</f>
        <v>1157</v>
      </c>
      <c r="M5" s="35">
        <f>SUM(L5/K5)</f>
        <v>192.83333333333334</v>
      </c>
      <c r="N5" s="34">
        <f>SUM(N2:N4)</f>
        <v>4</v>
      </c>
      <c r="O5" s="36">
        <f>SUM(M5+N5)</f>
        <v>196.83333333333334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</protectedRanges>
  <conditionalFormatting sqref="F2">
    <cfRule type="top10" dxfId="341" priority="1" rank="1"/>
  </conditionalFormatting>
  <conditionalFormatting sqref="G2">
    <cfRule type="top10" dxfId="340" priority="2" rank="1"/>
  </conditionalFormatting>
  <conditionalFormatting sqref="H2">
    <cfRule type="top10" dxfId="339" priority="3" rank="1"/>
  </conditionalFormatting>
  <conditionalFormatting sqref="I2">
    <cfRule type="top10" dxfId="338" priority="4" rank="1"/>
  </conditionalFormatting>
  <conditionalFormatting sqref="J2">
    <cfRule type="top10" dxfId="337" priority="5" rank="1"/>
  </conditionalFormatting>
  <conditionalFormatting sqref="E2">
    <cfRule type="top10" dxfId="336" priority="6" rank="1"/>
  </conditionalFormatting>
  <hyperlinks>
    <hyperlink ref="Q1" location="'Virginia Outdoor Rankings'!A1" display="Return to Rankings" xr:uid="{930A2821-0B8F-42C1-AA73-DD6BD2455F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A8AA97-D53F-4EFB-9AB7-F141B5230DD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A36DBFE8-DD12-43C2-947B-19BFDB6BB6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7B79-85CD-4135-A03A-D63B7A47D65A}">
  <sheetPr codeName="Sheet3"/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49</v>
      </c>
      <c r="C2" s="11">
        <v>44327</v>
      </c>
      <c r="D2" s="12" t="s">
        <v>34</v>
      </c>
      <c r="E2" s="13">
        <v>196</v>
      </c>
      <c r="F2" s="13">
        <v>192</v>
      </c>
      <c r="G2" s="13">
        <v>194</v>
      </c>
      <c r="H2" s="13">
        <v>192</v>
      </c>
      <c r="I2" s="13"/>
      <c r="J2" s="13"/>
      <c r="K2" s="14">
        <v>4</v>
      </c>
      <c r="L2" s="14">
        <v>774</v>
      </c>
      <c r="M2" s="15">
        <v>193.5</v>
      </c>
      <c r="N2" s="16">
        <v>11</v>
      </c>
      <c r="O2" s="17">
        <v>204.5</v>
      </c>
    </row>
    <row r="3" spans="1:17" x14ac:dyDescent="0.25">
      <c r="A3" s="9" t="s">
        <v>46</v>
      </c>
      <c r="B3" s="10" t="s">
        <v>49</v>
      </c>
      <c r="C3" s="11">
        <v>44348</v>
      </c>
      <c r="D3" s="12" t="s">
        <v>34</v>
      </c>
      <c r="E3" s="13">
        <v>197</v>
      </c>
      <c r="F3" s="13">
        <v>198</v>
      </c>
      <c r="G3" s="13">
        <v>193</v>
      </c>
      <c r="H3" s="13">
        <v>193</v>
      </c>
      <c r="I3" s="13"/>
      <c r="J3" s="13"/>
      <c r="K3" s="14">
        <v>4</v>
      </c>
      <c r="L3" s="14">
        <v>781</v>
      </c>
      <c r="M3" s="15">
        <v>195.25</v>
      </c>
      <c r="N3" s="16">
        <v>13</v>
      </c>
      <c r="O3" s="17">
        <v>208.25</v>
      </c>
    </row>
    <row r="4" spans="1:17" x14ac:dyDescent="0.25">
      <c r="A4" s="9" t="s">
        <v>46</v>
      </c>
      <c r="B4" s="10" t="s">
        <v>49</v>
      </c>
      <c r="C4" s="11">
        <v>44383</v>
      </c>
      <c r="D4" s="12" t="s">
        <v>34</v>
      </c>
      <c r="E4" s="13">
        <v>193</v>
      </c>
      <c r="F4" s="13">
        <v>197</v>
      </c>
      <c r="G4" s="13">
        <v>196</v>
      </c>
      <c r="H4" s="13">
        <v>191</v>
      </c>
      <c r="I4" s="13"/>
      <c r="J4" s="13"/>
      <c r="K4" s="14">
        <v>4</v>
      </c>
      <c r="L4" s="14">
        <v>777</v>
      </c>
      <c r="M4" s="15">
        <v>194.25</v>
      </c>
      <c r="N4" s="16">
        <v>13</v>
      </c>
      <c r="O4" s="17">
        <v>207.25</v>
      </c>
    </row>
    <row r="5" spans="1:17" x14ac:dyDescent="0.25">
      <c r="A5" s="9" t="s">
        <v>46</v>
      </c>
      <c r="B5" s="10" t="s">
        <v>49</v>
      </c>
      <c r="C5" s="11">
        <v>44390</v>
      </c>
      <c r="D5" s="12" t="s">
        <v>34</v>
      </c>
      <c r="E5" s="13">
        <v>195</v>
      </c>
      <c r="F5" s="13">
        <v>192</v>
      </c>
      <c r="G5" s="13">
        <v>196</v>
      </c>
      <c r="H5" s="13">
        <v>196</v>
      </c>
      <c r="I5" s="13"/>
      <c r="J5" s="13"/>
      <c r="K5" s="14">
        <v>4</v>
      </c>
      <c r="L5" s="14">
        <v>779</v>
      </c>
      <c r="M5" s="15">
        <v>194.75</v>
      </c>
      <c r="N5" s="16">
        <v>13</v>
      </c>
      <c r="O5" s="17">
        <v>207.75</v>
      </c>
    </row>
    <row r="6" spans="1:17" x14ac:dyDescent="0.25">
      <c r="A6" s="9" t="s">
        <v>46</v>
      </c>
      <c r="B6" s="10" t="s">
        <v>49</v>
      </c>
      <c r="C6" s="11">
        <v>44397</v>
      </c>
      <c r="D6" s="12" t="s">
        <v>34</v>
      </c>
      <c r="E6" s="13">
        <v>193</v>
      </c>
      <c r="F6" s="13">
        <v>197</v>
      </c>
      <c r="G6" s="13">
        <v>199</v>
      </c>
      <c r="H6" s="13">
        <v>198</v>
      </c>
      <c r="I6" s="13"/>
      <c r="J6" s="13"/>
      <c r="K6" s="14">
        <v>4</v>
      </c>
      <c r="L6" s="14">
        <v>787</v>
      </c>
      <c r="M6" s="15">
        <v>196.75</v>
      </c>
      <c r="N6" s="16">
        <v>13</v>
      </c>
      <c r="O6" s="17">
        <v>209.75</v>
      </c>
    </row>
    <row r="7" spans="1:17" x14ac:dyDescent="0.25">
      <c r="A7" s="9" t="s">
        <v>46</v>
      </c>
      <c r="B7" s="10" t="s">
        <v>49</v>
      </c>
      <c r="C7" s="11">
        <v>44404</v>
      </c>
      <c r="D7" s="12" t="s">
        <v>34</v>
      </c>
      <c r="E7" s="13">
        <v>192</v>
      </c>
      <c r="F7" s="13">
        <v>195</v>
      </c>
      <c r="G7" s="13">
        <v>194</v>
      </c>
      <c r="H7" s="13">
        <v>195</v>
      </c>
      <c r="I7" s="13"/>
      <c r="J7" s="13"/>
      <c r="K7" s="14">
        <v>4</v>
      </c>
      <c r="L7" s="14">
        <v>776</v>
      </c>
      <c r="M7" s="15">
        <v>194</v>
      </c>
      <c r="N7" s="16">
        <v>13</v>
      </c>
      <c r="O7" s="17">
        <v>207</v>
      </c>
    </row>
    <row r="8" spans="1:17" x14ac:dyDescent="0.25">
      <c r="A8" s="9" t="s">
        <v>46</v>
      </c>
      <c r="B8" s="10" t="s">
        <v>49</v>
      </c>
      <c r="C8" s="11">
        <v>44415</v>
      </c>
      <c r="D8" s="12" t="s">
        <v>34</v>
      </c>
      <c r="E8" s="13">
        <v>195</v>
      </c>
      <c r="F8" s="13">
        <v>198</v>
      </c>
      <c r="G8" s="13">
        <v>193</v>
      </c>
      <c r="H8" s="13">
        <v>191</v>
      </c>
      <c r="I8" s="13">
        <v>196</v>
      </c>
      <c r="J8" s="13">
        <v>190</v>
      </c>
      <c r="K8" s="14">
        <v>6</v>
      </c>
      <c r="L8" s="51">
        <v>1163</v>
      </c>
      <c r="M8" s="15">
        <v>193.83333333333334</v>
      </c>
      <c r="N8" s="16">
        <v>18</v>
      </c>
      <c r="O8" s="17">
        <v>211.83333333333334</v>
      </c>
    </row>
    <row r="9" spans="1:17" x14ac:dyDescent="0.25">
      <c r="A9" s="9" t="s">
        <v>46</v>
      </c>
      <c r="B9" s="10" t="s">
        <v>49</v>
      </c>
      <c r="C9" s="11">
        <v>44441</v>
      </c>
      <c r="D9" s="12" t="s">
        <v>34</v>
      </c>
      <c r="E9" s="13">
        <v>195.001</v>
      </c>
      <c r="F9" s="13">
        <v>193</v>
      </c>
      <c r="G9" s="13">
        <v>192</v>
      </c>
      <c r="H9" s="13">
        <v>197</v>
      </c>
      <c r="I9" s="13">
        <v>192</v>
      </c>
      <c r="J9" s="13">
        <v>193</v>
      </c>
      <c r="K9" s="14">
        <v>6</v>
      </c>
      <c r="L9" s="14">
        <v>1162.001</v>
      </c>
      <c r="M9" s="15">
        <v>193.66683333333333</v>
      </c>
      <c r="N9" s="16">
        <v>16</v>
      </c>
      <c r="O9" s="17">
        <v>209.66683333333333</v>
      </c>
    </row>
    <row r="12" spans="1:17" x14ac:dyDescent="0.25">
      <c r="K12" s="34">
        <f>SUM(K2:K11)</f>
        <v>36</v>
      </c>
      <c r="L12" s="34">
        <f>SUM(L2:L11)</f>
        <v>6999.0010000000002</v>
      </c>
      <c r="M12" s="35">
        <f>SUM(L12/K12)</f>
        <v>194.41669444444446</v>
      </c>
      <c r="N12" s="34">
        <f>SUM(N2:N11)</f>
        <v>110</v>
      </c>
      <c r="O12" s="36">
        <f>SUM(M12+N12)</f>
        <v>304.41669444444449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C3" name="Range1_19"/>
    <protectedRange algorithmName="SHA-512" hashValue="ON39YdpmFHfN9f47KpiRvqrKx0V9+erV1CNkpWzYhW/Qyc6aT8rEyCrvauWSYGZK2ia3o7vd3akF07acHAFpOA==" saltValue="yVW9XmDwTqEnmpSGai0KYg==" spinCount="100000" sqref="E3:J3 B3" name="Range1_2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4:J4 B4:C4" name="Range1_40"/>
    <protectedRange algorithmName="SHA-512" hashValue="ON39YdpmFHfN9f47KpiRvqrKx0V9+erV1CNkpWzYhW/Qyc6aT8rEyCrvauWSYGZK2ia3o7vd3akF07acHAFpOA==" saltValue="yVW9XmDwTqEnmpSGai0KYg==" spinCount="100000" sqref="D4" name="Range1_1_32"/>
    <protectedRange algorithmName="SHA-512" hashValue="ON39YdpmFHfN9f47KpiRvqrKx0V9+erV1CNkpWzYhW/Qyc6aT8rEyCrvauWSYGZK2ia3o7vd3akF07acHAFpOA==" saltValue="yVW9XmDwTqEnmpSGai0KYg==" spinCount="100000" sqref="E5:J5 B5:C5" name="Range1_42"/>
    <protectedRange algorithmName="SHA-512" hashValue="ON39YdpmFHfN9f47KpiRvqrKx0V9+erV1CNkpWzYhW/Qyc6aT8rEyCrvauWSYGZK2ia3o7vd3akF07acHAFpOA==" saltValue="yVW9XmDwTqEnmpSGai0KYg==" spinCount="100000" sqref="D5" name="Range1_1_35"/>
    <protectedRange algorithmName="SHA-512" hashValue="ON39YdpmFHfN9f47KpiRvqrKx0V9+erV1CNkpWzYhW/Qyc6aT8rEyCrvauWSYGZK2ia3o7vd3akF07acHAFpOA==" saltValue="yVW9XmDwTqEnmpSGai0KYg==" spinCount="100000" sqref="E6:J6 B6:C6" name="Range1_43"/>
    <protectedRange algorithmName="SHA-512" hashValue="ON39YdpmFHfN9f47KpiRvqrKx0V9+erV1CNkpWzYhW/Qyc6aT8rEyCrvauWSYGZK2ia3o7vd3akF07acHAFpOA==" saltValue="yVW9XmDwTqEnmpSGai0KYg==" spinCount="100000" sqref="D6" name="Range1_1_39"/>
    <protectedRange algorithmName="SHA-512" hashValue="ON39YdpmFHfN9f47KpiRvqrKx0V9+erV1CNkpWzYhW/Qyc6aT8rEyCrvauWSYGZK2ia3o7vd3akF07acHAFpOA==" saltValue="yVW9XmDwTqEnmpSGai0KYg==" spinCount="100000" sqref="E7:J7 B7:C7" name="Range1_49"/>
    <protectedRange algorithmName="SHA-512" hashValue="ON39YdpmFHfN9f47KpiRvqrKx0V9+erV1CNkpWzYhW/Qyc6aT8rEyCrvauWSYGZK2ia3o7vd3akF07acHAFpOA==" saltValue="yVW9XmDwTqEnmpSGai0KYg==" spinCount="100000" sqref="D7" name="Range1_1_43"/>
    <protectedRange algorithmName="SHA-512" hashValue="ON39YdpmFHfN9f47KpiRvqrKx0V9+erV1CNkpWzYhW/Qyc6aT8rEyCrvauWSYGZK2ia3o7vd3akF07acHAFpOA==" saltValue="yVW9XmDwTqEnmpSGai0KYg==" spinCount="100000" sqref="E8:J8 B8:C8" name="Range1_52"/>
    <protectedRange algorithmName="SHA-512" hashValue="ON39YdpmFHfN9f47KpiRvqrKx0V9+erV1CNkpWzYhW/Qyc6aT8rEyCrvauWSYGZK2ia3o7vd3akF07acHAFpOA==" saltValue="yVW9XmDwTqEnmpSGai0KYg==" spinCount="100000" sqref="D8" name="Range1_1_46"/>
    <protectedRange algorithmName="SHA-512" hashValue="ON39YdpmFHfN9f47KpiRvqrKx0V9+erV1CNkpWzYhW/Qyc6aT8rEyCrvauWSYGZK2ia3o7vd3akF07acHAFpOA==" saltValue="yVW9XmDwTqEnmpSGai0KYg==" spinCount="100000" sqref="E9:J9 B9:C9" name="Range1_60"/>
    <protectedRange algorithmName="SHA-512" hashValue="ON39YdpmFHfN9f47KpiRvqrKx0V9+erV1CNkpWzYhW/Qyc6aT8rEyCrvauWSYGZK2ia3o7vd3akF07acHAFpOA==" saltValue="yVW9XmDwTqEnmpSGai0KYg==" spinCount="100000" sqref="D9" name="Range1_1_54"/>
  </protectedRanges>
  <conditionalFormatting sqref="H2">
    <cfRule type="top10" dxfId="869" priority="45" rank="1"/>
  </conditionalFormatting>
  <conditionalFormatting sqref="G2">
    <cfRule type="top10" dxfId="868" priority="46" rank="1"/>
  </conditionalFormatting>
  <conditionalFormatting sqref="F2">
    <cfRule type="top10" dxfId="867" priority="47" rank="1"/>
  </conditionalFormatting>
  <conditionalFormatting sqref="E2">
    <cfRule type="top10" dxfId="866" priority="48" rank="1"/>
  </conditionalFormatting>
  <conditionalFormatting sqref="I2">
    <cfRule type="top10" dxfId="865" priority="44" rank="1"/>
  </conditionalFormatting>
  <conditionalFormatting sqref="J2">
    <cfRule type="top10" dxfId="864" priority="43" rank="1"/>
  </conditionalFormatting>
  <conditionalFormatting sqref="E3">
    <cfRule type="top10" dxfId="863" priority="42" rank="1"/>
  </conditionalFormatting>
  <conditionalFormatting sqref="F3">
    <cfRule type="top10" dxfId="862" priority="41" rank="1"/>
  </conditionalFormatting>
  <conditionalFormatting sqref="G3">
    <cfRule type="top10" dxfId="861" priority="40" rank="1"/>
  </conditionalFormatting>
  <conditionalFormatting sqref="H3">
    <cfRule type="top10" dxfId="860" priority="39" rank="1"/>
  </conditionalFormatting>
  <conditionalFormatting sqref="I3">
    <cfRule type="top10" dxfId="859" priority="38" rank="1"/>
  </conditionalFormatting>
  <conditionalFormatting sqref="J3">
    <cfRule type="top10" dxfId="858" priority="37" rank="1"/>
  </conditionalFormatting>
  <conditionalFormatting sqref="E4">
    <cfRule type="top10" dxfId="857" priority="36" rank="1"/>
  </conditionalFormatting>
  <conditionalFormatting sqref="F4">
    <cfRule type="top10" dxfId="856" priority="35" rank="1"/>
  </conditionalFormatting>
  <conditionalFormatting sqref="G4">
    <cfRule type="top10" dxfId="855" priority="34" rank="1"/>
  </conditionalFormatting>
  <conditionalFormatting sqref="H4">
    <cfRule type="top10" dxfId="854" priority="33" rank="1"/>
  </conditionalFormatting>
  <conditionalFormatting sqref="I4">
    <cfRule type="top10" dxfId="853" priority="32" rank="1"/>
  </conditionalFormatting>
  <conditionalFormatting sqref="J4">
    <cfRule type="top10" dxfId="852" priority="31" rank="1"/>
  </conditionalFormatting>
  <conditionalFormatting sqref="E5">
    <cfRule type="top10" dxfId="851" priority="30" rank="1"/>
  </conditionalFormatting>
  <conditionalFormatting sqref="F5">
    <cfRule type="top10" dxfId="850" priority="29" rank="1"/>
  </conditionalFormatting>
  <conditionalFormatting sqref="G5">
    <cfRule type="top10" dxfId="849" priority="28" rank="1"/>
  </conditionalFormatting>
  <conditionalFormatting sqref="H5">
    <cfRule type="top10" dxfId="848" priority="27" rank="1"/>
  </conditionalFormatting>
  <conditionalFormatting sqref="I5">
    <cfRule type="top10" dxfId="847" priority="26" rank="1"/>
  </conditionalFormatting>
  <conditionalFormatting sqref="J5">
    <cfRule type="top10" dxfId="846" priority="25" rank="1"/>
  </conditionalFormatting>
  <conditionalFormatting sqref="E6">
    <cfRule type="top10" dxfId="845" priority="24" rank="1"/>
  </conditionalFormatting>
  <conditionalFormatting sqref="F6">
    <cfRule type="top10" dxfId="844" priority="23" rank="1"/>
  </conditionalFormatting>
  <conditionalFormatting sqref="G6">
    <cfRule type="top10" dxfId="843" priority="22" rank="1"/>
  </conditionalFormatting>
  <conditionalFormatting sqref="H6">
    <cfRule type="top10" dxfId="842" priority="21" rank="1"/>
  </conditionalFormatting>
  <conditionalFormatting sqref="I6">
    <cfRule type="top10" dxfId="841" priority="20" rank="1"/>
  </conditionalFormatting>
  <conditionalFormatting sqref="J6">
    <cfRule type="top10" dxfId="840" priority="19" rank="1"/>
  </conditionalFormatting>
  <conditionalFormatting sqref="E7">
    <cfRule type="top10" dxfId="839" priority="18" rank="1"/>
  </conditionalFormatting>
  <conditionalFormatting sqref="F7">
    <cfRule type="top10" dxfId="838" priority="17" rank="1"/>
  </conditionalFormatting>
  <conditionalFormatting sqref="G7">
    <cfRule type="top10" dxfId="837" priority="16" rank="1"/>
  </conditionalFormatting>
  <conditionalFormatting sqref="H7">
    <cfRule type="top10" dxfId="836" priority="15" rank="1"/>
  </conditionalFormatting>
  <conditionalFormatting sqref="I7">
    <cfRule type="top10" dxfId="835" priority="14" rank="1"/>
  </conditionalFormatting>
  <conditionalFormatting sqref="J7">
    <cfRule type="top10" dxfId="834" priority="13" rank="1"/>
  </conditionalFormatting>
  <conditionalFormatting sqref="E8">
    <cfRule type="top10" dxfId="833" priority="12" rank="1"/>
  </conditionalFormatting>
  <conditionalFormatting sqref="F8">
    <cfRule type="top10" dxfId="832" priority="11" rank="1"/>
  </conditionalFormatting>
  <conditionalFormatting sqref="G8">
    <cfRule type="top10" dxfId="831" priority="10" rank="1"/>
  </conditionalFormatting>
  <conditionalFormatting sqref="H8">
    <cfRule type="top10" dxfId="830" priority="9" rank="1"/>
  </conditionalFormatting>
  <conditionalFormatting sqref="I8">
    <cfRule type="top10" dxfId="829" priority="8" rank="1"/>
  </conditionalFormatting>
  <conditionalFormatting sqref="J8">
    <cfRule type="top10" dxfId="828" priority="7" rank="1"/>
  </conditionalFormatting>
  <conditionalFormatting sqref="E9">
    <cfRule type="top10" dxfId="827" priority="6" rank="1"/>
  </conditionalFormatting>
  <conditionalFormatting sqref="F9">
    <cfRule type="top10" dxfId="826" priority="5" rank="1"/>
  </conditionalFormatting>
  <conditionalFormatting sqref="G9">
    <cfRule type="top10" dxfId="825" priority="4" rank="1"/>
  </conditionalFormatting>
  <conditionalFormatting sqref="H9">
    <cfRule type="top10" dxfId="824" priority="3" rank="1"/>
  </conditionalFormatting>
  <conditionalFormatting sqref="I9">
    <cfRule type="top10" dxfId="823" priority="2" rank="1"/>
  </conditionalFormatting>
  <conditionalFormatting sqref="J9">
    <cfRule type="top10" dxfId="822" priority="1" rank="1"/>
  </conditionalFormatting>
  <hyperlinks>
    <hyperlink ref="Q1" location="'Virginia Outdoor Rankings'!A1" display="Return to Rankings" xr:uid="{4859070C-98EF-4B05-810C-2213FBFCA2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6D19BD-0A2D-4FF6-8948-37E480D94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2DD28F-B2DF-4E3E-A42D-DEB901B60CA9}">
          <x14:formula1>
            <xm:f>'C:\Users\abra2\AppData\Local\Packages\Microsoft.MicrosoftEdge_8wekyb3d8bbwe\TempState\Downloads\[__ABRA Scoring Program  2-24-2020 MASTER (2).xlsm]DATA'!#REF!</xm:f>
          </x14:formula1>
          <xm:sqref>D2:D9 B2:B9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1278-B35B-45D1-B046-184D4F232A78}">
  <sheetPr codeName="Sheet2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68</v>
      </c>
      <c r="C2" s="11">
        <v>44441</v>
      </c>
      <c r="D2" s="12" t="s">
        <v>34</v>
      </c>
      <c r="E2" s="13">
        <v>197</v>
      </c>
      <c r="F2" s="13">
        <v>192</v>
      </c>
      <c r="G2" s="13">
        <v>199</v>
      </c>
      <c r="H2" s="13">
        <v>195</v>
      </c>
      <c r="I2" s="13">
        <v>195</v>
      </c>
      <c r="J2" s="13">
        <v>196</v>
      </c>
      <c r="K2" s="14">
        <v>6</v>
      </c>
      <c r="L2" s="14">
        <v>1174</v>
      </c>
      <c r="M2" s="15">
        <v>195.66666666666666</v>
      </c>
      <c r="N2" s="16">
        <v>10</v>
      </c>
      <c r="O2" s="17">
        <v>205.66666666666666</v>
      </c>
    </row>
    <row r="5" spans="1:17" x14ac:dyDescent="0.25">
      <c r="K5" s="34">
        <f>SUM(K2:K4)</f>
        <v>6</v>
      </c>
      <c r="L5" s="34">
        <f>SUM(L2:L4)</f>
        <v>1174</v>
      </c>
      <c r="M5" s="35">
        <f>SUM(L5/K5)</f>
        <v>195.66666666666666</v>
      </c>
      <c r="N5" s="34">
        <f>SUM(N2:N4)</f>
        <v>10</v>
      </c>
      <c r="O5" s="36">
        <f>SUM(M5+N5)</f>
        <v>205.66666666666666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6"/>
    <protectedRange algorithmName="SHA-512" hashValue="ON39YdpmFHfN9f47KpiRvqrKx0V9+erV1CNkpWzYhW/Qyc6aT8rEyCrvauWSYGZK2ia3o7vd3akF07acHAFpOA==" saltValue="yVW9XmDwTqEnmpSGai0KYg==" spinCount="100000" sqref="D2" name="Range1_1_52"/>
    <protectedRange algorithmName="SHA-512" hashValue="ON39YdpmFHfN9f47KpiRvqrKx0V9+erV1CNkpWzYhW/Qyc6aT8rEyCrvauWSYGZK2ia3o7vd3akF07acHAFpOA==" saltValue="yVW9XmDwTqEnmpSGai0KYg==" spinCount="100000" sqref="E2:H2" name="Range1_3_11"/>
  </protectedRanges>
  <conditionalFormatting sqref="F2">
    <cfRule type="top10" dxfId="335" priority="1" rank="1"/>
  </conditionalFormatting>
  <conditionalFormatting sqref="G2">
    <cfRule type="top10" dxfId="334" priority="2" rank="1"/>
  </conditionalFormatting>
  <conditionalFormatting sqref="H2">
    <cfRule type="top10" dxfId="333" priority="3" rank="1"/>
  </conditionalFormatting>
  <conditionalFormatting sqref="I2">
    <cfRule type="top10" dxfId="332" priority="4" rank="1"/>
  </conditionalFormatting>
  <conditionalFormatting sqref="J2">
    <cfRule type="top10" dxfId="331" priority="5" rank="1"/>
  </conditionalFormatting>
  <conditionalFormatting sqref="E2">
    <cfRule type="top10" dxfId="330" priority="6" rank="1"/>
  </conditionalFormatting>
  <hyperlinks>
    <hyperlink ref="Q1" location="'Virginia Outdoor Rankings'!A1" display="Return to Rankings" xr:uid="{3FD984C2-E7F6-40C7-BCD0-2FABDB4205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30815A-CC46-44EF-82AA-317E67E139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0420EF4-1489-469C-B761-88AA77D7B4A1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64AF-6D7C-49AF-811E-CD376B82DA4D}">
  <sheetPr codeName="Sheet41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82</v>
      </c>
      <c r="C2" s="11">
        <v>44441</v>
      </c>
      <c r="D2" s="12" t="s">
        <v>34</v>
      </c>
      <c r="E2" s="13">
        <v>189</v>
      </c>
      <c r="F2" s="13">
        <v>189</v>
      </c>
      <c r="G2" s="13">
        <v>188</v>
      </c>
      <c r="H2" s="13">
        <v>194</v>
      </c>
      <c r="I2" s="13">
        <v>186</v>
      </c>
      <c r="J2" s="13">
        <v>195</v>
      </c>
      <c r="K2" s="14">
        <v>6</v>
      </c>
      <c r="L2" s="14">
        <v>1141</v>
      </c>
      <c r="M2" s="15">
        <v>190.16666666666666</v>
      </c>
      <c r="N2" s="16">
        <v>8</v>
      </c>
      <c r="O2" s="17">
        <v>198.16666666666666</v>
      </c>
    </row>
    <row r="5" spans="1:17" x14ac:dyDescent="0.25">
      <c r="K5" s="34">
        <f>SUM(K2:K4)</f>
        <v>6</v>
      </c>
      <c r="L5" s="34">
        <f>SUM(L2:L4)</f>
        <v>1141</v>
      </c>
      <c r="M5" s="35">
        <f>SUM(L5/K5)</f>
        <v>190.16666666666666</v>
      </c>
      <c r="N5" s="34">
        <f>SUM(N2:N4)</f>
        <v>8</v>
      </c>
      <c r="O5" s="36">
        <f>SUM(M5+N5)</f>
        <v>198.16666666666666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8_1"/>
    <protectedRange algorithmName="SHA-512" hashValue="ON39YdpmFHfN9f47KpiRvqrKx0V9+erV1CNkpWzYhW/Qyc6aT8rEyCrvauWSYGZK2ia3o7vd3akF07acHAFpOA==" saltValue="yVW9XmDwTqEnmpSGai0KYg==" spinCount="100000" sqref="D2" name="Range1_1_53_1"/>
  </protectedRanges>
  <conditionalFormatting sqref="H2">
    <cfRule type="top10" dxfId="329" priority="3" rank="1"/>
  </conditionalFormatting>
  <conditionalFormatting sqref="E2">
    <cfRule type="top10" dxfId="328" priority="6" rank="1"/>
  </conditionalFormatting>
  <conditionalFormatting sqref="J2">
    <cfRule type="top10" dxfId="327" priority="1" rank="1"/>
  </conditionalFormatting>
  <conditionalFormatting sqref="I2">
    <cfRule type="top10" dxfId="326" priority="2" rank="1"/>
  </conditionalFormatting>
  <conditionalFormatting sqref="G2">
    <cfRule type="top10" dxfId="325" priority="4" rank="1"/>
  </conditionalFormatting>
  <conditionalFormatting sqref="F2">
    <cfRule type="top10" dxfId="324" priority="5" rank="1"/>
  </conditionalFormatting>
  <hyperlinks>
    <hyperlink ref="Q1" location="'Virginia Outdoor Rankings'!A1" display="Return to Rankings" xr:uid="{08BC01D8-4804-42CD-8727-65C6296944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7F649A-FDDE-4798-9E6A-74A6F78D95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C8088A4-59F6-4C47-ABE2-22CFD7F5CF9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13CF-68D9-4850-98CA-C953D4E9FCF9}">
  <sheetPr codeName="Sheet22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8.8554687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61</v>
      </c>
      <c r="C2" s="11">
        <v>44408</v>
      </c>
      <c r="D2" s="12" t="s">
        <v>34</v>
      </c>
      <c r="E2" s="13">
        <v>200</v>
      </c>
      <c r="F2" s="13">
        <v>197</v>
      </c>
      <c r="G2" s="13">
        <v>196</v>
      </c>
      <c r="H2" s="13">
        <v>194</v>
      </c>
      <c r="I2" s="13">
        <v>196</v>
      </c>
      <c r="J2" s="13"/>
      <c r="K2" s="14">
        <v>5</v>
      </c>
      <c r="L2" s="14">
        <v>983</v>
      </c>
      <c r="M2" s="15">
        <v>196.6</v>
      </c>
      <c r="N2" s="16">
        <v>5</v>
      </c>
      <c r="O2" s="17">
        <v>201.6</v>
      </c>
    </row>
    <row r="3" spans="1:17" x14ac:dyDescent="0.25">
      <c r="A3" s="9" t="s">
        <v>33</v>
      </c>
      <c r="B3" s="10" t="s">
        <v>64</v>
      </c>
      <c r="C3" s="11">
        <v>44415</v>
      </c>
      <c r="D3" s="12" t="s">
        <v>34</v>
      </c>
      <c r="E3" s="13">
        <v>198</v>
      </c>
      <c r="F3" s="13">
        <v>199.01</v>
      </c>
      <c r="G3" s="13">
        <v>198</v>
      </c>
      <c r="H3" s="13">
        <v>195</v>
      </c>
      <c r="I3" s="13">
        <v>194</v>
      </c>
      <c r="J3" s="13">
        <v>197</v>
      </c>
      <c r="K3" s="14">
        <v>6</v>
      </c>
      <c r="L3" s="14">
        <v>1181.01</v>
      </c>
      <c r="M3" s="15">
        <v>196.83500000000001</v>
      </c>
      <c r="N3" s="16">
        <v>4</v>
      </c>
      <c r="O3" s="17">
        <v>200.83500000000001</v>
      </c>
    </row>
    <row r="4" spans="1:17" x14ac:dyDescent="0.25">
      <c r="A4" s="9" t="s">
        <v>33</v>
      </c>
      <c r="B4" s="10" t="s">
        <v>61</v>
      </c>
      <c r="C4" s="11">
        <v>44441</v>
      </c>
      <c r="D4" s="12" t="s">
        <v>34</v>
      </c>
      <c r="E4" s="13">
        <v>198.001</v>
      </c>
      <c r="F4" s="13">
        <v>196</v>
      </c>
      <c r="G4" s="13">
        <v>197</v>
      </c>
      <c r="H4" s="13">
        <v>192</v>
      </c>
      <c r="I4" s="13">
        <v>194</v>
      </c>
      <c r="J4" s="13">
        <v>197</v>
      </c>
      <c r="K4" s="14">
        <v>6</v>
      </c>
      <c r="L4" s="14">
        <v>1174.001</v>
      </c>
      <c r="M4" s="15">
        <v>195.66683333333333</v>
      </c>
      <c r="N4" s="16">
        <v>12</v>
      </c>
      <c r="O4" s="17">
        <v>207.66683333333333</v>
      </c>
    </row>
    <row r="7" spans="1:17" x14ac:dyDescent="0.25">
      <c r="K7" s="34">
        <f>SUM(K2:K6)</f>
        <v>17</v>
      </c>
      <c r="L7" s="34">
        <f>SUM(L2:L6)</f>
        <v>3338.0110000000004</v>
      </c>
      <c r="M7" s="35">
        <f>SUM(L7/K7)</f>
        <v>196.35358823529415</v>
      </c>
      <c r="N7" s="34">
        <f>SUM(N2:N6)</f>
        <v>21</v>
      </c>
      <c r="O7" s="36">
        <f>SUM(M7+N7)</f>
        <v>217.35358823529415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38"/>
    <protectedRange algorithmName="SHA-512" hashValue="ON39YdpmFHfN9f47KpiRvqrKx0V9+erV1CNkpWzYhW/Qyc6aT8rEyCrvauWSYGZK2ia3o7vd3akF07acHAFpOA==" saltValue="yVW9XmDwTqEnmpSGai0KYg==" spinCount="100000" sqref="E2:H2" name="Range1_3_8"/>
    <protectedRange algorithmName="SHA-512" hashValue="ON39YdpmFHfN9f47KpiRvqrKx0V9+erV1CNkpWzYhW/Qyc6aT8rEyCrvauWSYGZK2ia3o7vd3akF07acHAFpOA==" saltValue="yVW9XmDwTqEnmpSGai0KYg==" spinCount="100000" sqref="I3:J3 B3:C3" name="Range1_50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10"/>
    <protectedRange algorithmName="SHA-512" hashValue="ON39YdpmFHfN9f47KpiRvqrKx0V9+erV1CNkpWzYhW/Qyc6aT8rEyCrvauWSYGZK2ia3o7vd3akF07acHAFpOA==" saltValue="yVW9XmDwTqEnmpSGai0KYg==" spinCount="100000" sqref="I4:J4 B4:C4" name="Range1_56"/>
    <protectedRange algorithmName="SHA-512" hashValue="ON39YdpmFHfN9f47KpiRvqrKx0V9+erV1CNkpWzYhW/Qyc6aT8rEyCrvauWSYGZK2ia3o7vd3akF07acHAFpOA==" saltValue="yVW9XmDwTqEnmpSGai0KYg==" spinCount="100000" sqref="D4" name="Range1_1_52"/>
    <protectedRange algorithmName="SHA-512" hashValue="ON39YdpmFHfN9f47KpiRvqrKx0V9+erV1CNkpWzYhW/Qyc6aT8rEyCrvauWSYGZK2ia3o7vd3akF07acHAFpOA==" saltValue="yVW9XmDwTqEnmpSGai0KYg==" spinCount="100000" sqref="E4:H4" name="Range1_3_11"/>
  </protectedRanges>
  <conditionalFormatting sqref="F2">
    <cfRule type="top10" dxfId="323" priority="13" rank="1"/>
  </conditionalFormatting>
  <conditionalFormatting sqref="G2">
    <cfRule type="top10" dxfId="322" priority="14" rank="1"/>
  </conditionalFormatting>
  <conditionalFormatting sqref="H2">
    <cfRule type="top10" dxfId="321" priority="15" rank="1"/>
  </conditionalFormatting>
  <conditionalFormatting sqref="I2">
    <cfRule type="top10" dxfId="320" priority="16" rank="1"/>
  </conditionalFormatting>
  <conditionalFormatting sqref="J2">
    <cfRule type="top10" dxfId="319" priority="17" rank="1"/>
  </conditionalFormatting>
  <conditionalFormatting sqref="E2">
    <cfRule type="top10" dxfId="318" priority="18" rank="1"/>
  </conditionalFormatting>
  <conditionalFormatting sqref="F3">
    <cfRule type="top10" dxfId="317" priority="11" rank="1"/>
  </conditionalFormatting>
  <conditionalFormatting sqref="G3">
    <cfRule type="top10" dxfId="316" priority="10" rank="1"/>
  </conditionalFormatting>
  <conditionalFormatting sqref="H3">
    <cfRule type="top10" dxfId="315" priority="9" rank="1"/>
  </conditionalFormatting>
  <conditionalFormatting sqref="I3">
    <cfRule type="top10" dxfId="314" priority="7" rank="1"/>
  </conditionalFormatting>
  <conditionalFormatting sqref="J3">
    <cfRule type="top10" dxfId="313" priority="8" rank="1"/>
  </conditionalFormatting>
  <conditionalFormatting sqref="E3">
    <cfRule type="top10" dxfId="312" priority="12" rank="1"/>
  </conditionalFormatting>
  <conditionalFormatting sqref="F4">
    <cfRule type="top10" dxfId="311" priority="1" rank="1"/>
  </conditionalFormatting>
  <conditionalFormatting sqref="G4">
    <cfRule type="top10" dxfId="310" priority="2" rank="1"/>
  </conditionalFormatting>
  <conditionalFormatting sqref="H4">
    <cfRule type="top10" dxfId="309" priority="3" rank="1"/>
  </conditionalFormatting>
  <conditionalFormatting sqref="I4">
    <cfRule type="top10" dxfId="308" priority="4" rank="1"/>
  </conditionalFormatting>
  <conditionalFormatting sqref="J4">
    <cfRule type="top10" dxfId="307" priority="5" rank="1"/>
  </conditionalFormatting>
  <conditionalFormatting sqref="E4">
    <cfRule type="top10" dxfId="306" priority="6" rank="1"/>
  </conditionalFormatting>
  <hyperlinks>
    <hyperlink ref="Q1" location="'Virginia Outdoor Rankings'!A1" display="Return to Rankings" xr:uid="{072EC43C-D03C-4369-B92B-22B39C41CE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6D05E3-C872-4ACA-98A1-E060A4D1E5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4D6DBA6-02DF-48D0-B207-F37077951EAF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F705-9AAE-4953-A4AD-2CF307BA0ADF}">
  <sheetPr codeName="Sheet44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86</v>
      </c>
      <c r="C2" s="11">
        <v>44441</v>
      </c>
      <c r="D2" s="12" t="s">
        <v>34</v>
      </c>
      <c r="E2" s="13">
        <v>193</v>
      </c>
      <c r="F2" s="13">
        <v>197</v>
      </c>
      <c r="G2" s="13">
        <v>197</v>
      </c>
      <c r="H2" s="13">
        <v>194</v>
      </c>
      <c r="I2" s="13">
        <v>191</v>
      </c>
      <c r="J2" s="13">
        <v>188</v>
      </c>
      <c r="K2" s="14">
        <v>6</v>
      </c>
      <c r="L2" s="14">
        <v>1160</v>
      </c>
      <c r="M2" s="15">
        <v>193.33333333333334</v>
      </c>
      <c r="N2" s="16">
        <v>14</v>
      </c>
      <c r="O2" s="17">
        <v>207.33333333333334</v>
      </c>
    </row>
    <row r="5" spans="1:17" x14ac:dyDescent="0.25">
      <c r="K5" s="34">
        <f>SUM(K2:K4)</f>
        <v>6</v>
      </c>
      <c r="L5" s="34">
        <f>SUM(L2:L4)</f>
        <v>1160</v>
      </c>
      <c r="M5" s="35">
        <f>SUM(L5/K5)</f>
        <v>193.33333333333334</v>
      </c>
      <c r="N5" s="34">
        <f>SUM(N2:N4)</f>
        <v>14</v>
      </c>
      <c r="O5" s="36">
        <f>SUM(M5+N5)</f>
        <v>207.33333333333334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54"/>
  </protectedRanges>
  <conditionalFormatting sqref="E2">
    <cfRule type="top10" dxfId="305" priority="6" rank="1"/>
  </conditionalFormatting>
  <conditionalFormatting sqref="F2">
    <cfRule type="top10" dxfId="304" priority="5" rank="1"/>
  </conditionalFormatting>
  <conditionalFormatting sqref="G2">
    <cfRule type="top10" dxfId="303" priority="4" rank="1"/>
  </conditionalFormatting>
  <conditionalFormatting sqref="H2">
    <cfRule type="top10" dxfId="302" priority="3" rank="1"/>
  </conditionalFormatting>
  <conditionalFormatting sqref="I2">
    <cfRule type="top10" dxfId="301" priority="2" rank="1"/>
  </conditionalFormatting>
  <conditionalFormatting sqref="J2">
    <cfRule type="top10" dxfId="300" priority="1" rank="1"/>
  </conditionalFormatting>
  <hyperlinks>
    <hyperlink ref="Q1" location="'Virginia Outdoor Rankings'!A1" display="Return to Rankings" xr:uid="{92B2F708-3927-4917-8F18-3DC2BEB94B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62EF260-65AE-465D-B4E5-0A7FEB131A80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F79903DA-3293-4A53-BA7B-83C48E57AC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AF5-714E-4D53-955B-032DE0C77673}">
  <sheetPr codeName="Sheet23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35</v>
      </c>
      <c r="C2" s="11">
        <v>44306</v>
      </c>
      <c r="D2" s="12" t="s">
        <v>34</v>
      </c>
      <c r="E2" s="13">
        <v>190</v>
      </c>
      <c r="F2" s="13">
        <v>190</v>
      </c>
      <c r="G2" s="13">
        <v>197</v>
      </c>
      <c r="H2" s="13">
        <v>196</v>
      </c>
      <c r="I2" s="13"/>
      <c r="J2" s="13"/>
      <c r="K2" s="14">
        <v>4</v>
      </c>
      <c r="L2" s="14">
        <v>773</v>
      </c>
      <c r="M2" s="15">
        <v>193.25</v>
      </c>
      <c r="N2" s="16">
        <v>3</v>
      </c>
      <c r="O2" s="17">
        <v>210.5</v>
      </c>
    </row>
    <row r="3" spans="1:17" x14ac:dyDescent="0.25">
      <c r="A3" s="9" t="s">
        <v>33</v>
      </c>
      <c r="B3" s="10" t="s">
        <v>35</v>
      </c>
      <c r="C3" s="11">
        <v>44289</v>
      </c>
      <c r="D3" s="12" t="s">
        <v>34</v>
      </c>
      <c r="E3" s="13">
        <v>198</v>
      </c>
      <c r="F3" s="13">
        <v>198</v>
      </c>
      <c r="G3" s="13">
        <v>199</v>
      </c>
      <c r="H3" s="13">
        <v>198</v>
      </c>
      <c r="I3" s="13"/>
      <c r="J3" s="13"/>
      <c r="K3" s="14">
        <v>4</v>
      </c>
      <c r="L3" s="14">
        <v>793</v>
      </c>
      <c r="M3" s="15">
        <v>198.25</v>
      </c>
      <c r="N3" s="16">
        <v>3</v>
      </c>
      <c r="O3" s="17">
        <v>201.25</v>
      </c>
    </row>
    <row r="5" spans="1:17" x14ac:dyDescent="0.25">
      <c r="K5" s="7">
        <f>SUM(K2:K4)</f>
        <v>8</v>
      </c>
      <c r="L5" s="7">
        <f>SUM(L2:L4)</f>
        <v>1566</v>
      </c>
      <c r="M5" s="8">
        <f>SUM(L5/K5)</f>
        <v>195.75</v>
      </c>
      <c r="N5" s="7">
        <f>SUM(N2:N4)</f>
        <v>6</v>
      </c>
      <c r="O5" s="8">
        <f>SUM(M5+N5)</f>
        <v>201.75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J2">
    <cfRule type="top10" dxfId="299" priority="8" rank="1"/>
  </conditionalFormatting>
  <conditionalFormatting sqref="F2">
    <cfRule type="top10" dxfId="298" priority="11" rank="1"/>
  </conditionalFormatting>
  <conditionalFormatting sqref="G2">
    <cfRule type="top10" dxfId="297" priority="10" rank="1"/>
  </conditionalFormatting>
  <conditionalFormatting sqref="H2">
    <cfRule type="top10" dxfId="296" priority="9" rank="1"/>
  </conditionalFormatting>
  <conditionalFormatting sqref="I2">
    <cfRule type="top10" dxfId="295" priority="7" rank="1"/>
  </conditionalFormatting>
  <conditionalFormatting sqref="E2">
    <cfRule type="top10" dxfId="294" priority="12" rank="1"/>
  </conditionalFormatting>
  <conditionalFormatting sqref="F3">
    <cfRule type="top10" dxfId="293" priority="5" rank="1"/>
  </conditionalFormatting>
  <conditionalFormatting sqref="G3">
    <cfRule type="top10" dxfId="292" priority="4" rank="1"/>
  </conditionalFormatting>
  <conditionalFormatting sqref="H3">
    <cfRule type="top10" dxfId="291" priority="3" rank="1"/>
  </conditionalFormatting>
  <conditionalFormatting sqref="I3">
    <cfRule type="top10" dxfId="290" priority="1" rank="1"/>
  </conditionalFormatting>
  <conditionalFormatting sqref="J3">
    <cfRule type="top10" dxfId="289" priority="2" rank="1"/>
  </conditionalFormatting>
  <conditionalFormatting sqref="E3">
    <cfRule type="top10" dxfId="288" priority="6" rank="1"/>
  </conditionalFormatting>
  <dataValidations count="1">
    <dataValidation type="list" allowBlank="1" showInputMessage="1" showErrorMessage="1" sqref="B2" xr:uid="{D8968FDE-DF40-4223-9F18-F32BCD998E1F}">
      <formula1>$H$2:$H$115</formula1>
    </dataValidation>
  </dataValidations>
  <hyperlinks>
    <hyperlink ref="Q1" location="'Virginia Outdoor Rankings'!A1" display="Return to Rankings" xr:uid="{1337DAFC-D89D-489D-A194-AE3124D3C2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A3B4D-8628-4AAC-B514-56BB24EB9A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15904-2B86-4AC5-974B-C108A3F92D62}">
  <sheetPr codeName="Sheet47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90</v>
      </c>
      <c r="C2" s="11">
        <v>44441</v>
      </c>
      <c r="D2" s="12" t="s">
        <v>34</v>
      </c>
      <c r="E2" s="13">
        <v>182</v>
      </c>
      <c r="F2" s="13">
        <v>175</v>
      </c>
      <c r="G2" s="13">
        <v>180</v>
      </c>
      <c r="H2" s="13">
        <v>173</v>
      </c>
      <c r="I2" s="13">
        <v>174</v>
      </c>
      <c r="J2" s="13">
        <v>176</v>
      </c>
      <c r="K2" s="14">
        <v>6</v>
      </c>
      <c r="L2" s="14">
        <v>1060</v>
      </c>
      <c r="M2" s="15">
        <v>176.66666666666666</v>
      </c>
      <c r="N2" s="16">
        <v>12</v>
      </c>
      <c r="O2" s="17">
        <v>188.66666666666666</v>
      </c>
    </row>
    <row r="5" spans="1:17" x14ac:dyDescent="0.25">
      <c r="K5" s="34">
        <f>SUM(K2:K4)</f>
        <v>6</v>
      </c>
      <c r="L5" s="34">
        <f>SUM(L2:L4)</f>
        <v>1060</v>
      </c>
      <c r="M5" s="35">
        <f>SUM(L5/K5)</f>
        <v>176.66666666666666</v>
      </c>
      <c r="N5" s="34">
        <f>SUM(N2:N4)</f>
        <v>12</v>
      </c>
      <c r="O5" s="36">
        <f>SUM(M5+N5)</f>
        <v>188.66666666666666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1_2"/>
    <protectedRange algorithmName="SHA-512" hashValue="ON39YdpmFHfN9f47KpiRvqrKx0V9+erV1CNkpWzYhW/Qyc6aT8rEyCrvauWSYGZK2ia3o7vd3akF07acHAFpOA==" saltValue="yVW9XmDwTqEnmpSGai0KYg==" spinCount="100000" sqref="D2" name="Range1_1_55_2"/>
  </protectedRanges>
  <conditionalFormatting sqref="I2">
    <cfRule type="top10" dxfId="287" priority="6" rank="1"/>
  </conditionalFormatting>
  <conditionalFormatting sqref="H2">
    <cfRule type="top10" dxfId="286" priority="2" rank="1"/>
  </conditionalFormatting>
  <conditionalFormatting sqref="J2">
    <cfRule type="top10" dxfId="285" priority="3" rank="1"/>
  </conditionalFormatting>
  <conditionalFormatting sqref="G2">
    <cfRule type="top10" dxfId="284" priority="5" rank="1"/>
  </conditionalFormatting>
  <conditionalFormatting sqref="F2">
    <cfRule type="top10" dxfId="283" priority="4" rank="1"/>
  </conditionalFormatting>
  <conditionalFormatting sqref="E2">
    <cfRule type="top10" dxfId="282" priority="1" rank="1"/>
  </conditionalFormatting>
  <hyperlinks>
    <hyperlink ref="Q1" location="'Virginia Outdoor Rankings'!A1" display="Return to Rankings" xr:uid="{14668F81-22D1-4AEC-AEFB-9A8A3ACB36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1E1357-FEAD-4EAD-BCA7-8078BF19FE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E1555DA-3FC0-4772-A87E-8E1B6FC582F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9053-45BE-41D3-8890-86CDB3F97D9D}">
  <sheetPr codeName="Sheet24"/>
  <dimension ref="A1:Q23"/>
  <sheetViews>
    <sheetView workbookViewId="0">
      <selection activeCell="A20" sqref="A20:O20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54</v>
      </c>
      <c r="C2" s="11">
        <v>44352</v>
      </c>
      <c r="D2" s="12" t="s">
        <v>34</v>
      </c>
      <c r="E2" s="13">
        <v>176</v>
      </c>
      <c r="F2" s="13">
        <v>182</v>
      </c>
      <c r="G2" s="13">
        <v>175</v>
      </c>
      <c r="H2" s="13">
        <v>178</v>
      </c>
      <c r="I2" s="13"/>
      <c r="J2" s="13"/>
      <c r="K2" s="14">
        <v>4</v>
      </c>
      <c r="L2" s="14">
        <v>711</v>
      </c>
      <c r="M2" s="15">
        <v>177.75</v>
      </c>
      <c r="N2" s="16">
        <v>3</v>
      </c>
      <c r="O2" s="17">
        <v>180.75</v>
      </c>
    </row>
    <row r="5" spans="1:17" x14ac:dyDescent="0.25">
      <c r="K5" s="34">
        <f>SUM(K2:K4)</f>
        <v>4</v>
      </c>
      <c r="L5" s="34">
        <f>SUM(L2:L4)</f>
        <v>711</v>
      </c>
      <c r="M5" s="35">
        <f>SUM(L5/K5)</f>
        <v>177.75</v>
      </c>
      <c r="N5" s="34">
        <f>SUM(N2:N4)</f>
        <v>3</v>
      </c>
      <c r="O5" s="36">
        <f>SUM(M5+N5)</f>
        <v>180.75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9" t="s">
        <v>46</v>
      </c>
      <c r="B11" s="10" t="s">
        <v>54</v>
      </c>
      <c r="C11" s="11">
        <v>44362</v>
      </c>
      <c r="D11" s="12" t="s">
        <v>34</v>
      </c>
      <c r="E11" s="13">
        <v>193</v>
      </c>
      <c r="F11" s="13">
        <v>191</v>
      </c>
      <c r="G11" s="13">
        <v>191</v>
      </c>
      <c r="H11" s="13"/>
      <c r="I11" s="13"/>
      <c r="J11" s="13"/>
      <c r="K11" s="14">
        <v>3</v>
      </c>
      <c r="L11" s="14">
        <v>575</v>
      </c>
      <c r="M11" s="15">
        <v>191.66666666666666</v>
      </c>
      <c r="N11" s="16">
        <v>6</v>
      </c>
      <c r="O11" s="17">
        <v>197.66666666666666</v>
      </c>
    </row>
    <row r="12" spans="1:17" x14ac:dyDescent="0.25">
      <c r="A12" s="9" t="s">
        <v>46</v>
      </c>
      <c r="B12" s="10" t="s">
        <v>54</v>
      </c>
      <c r="C12" s="11">
        <v>44366</v>
      </c>
      <c r="D12" s="12" t="s">
        <v>34</v>
      </c>
      <c r="E12" s="13">
        <v>192</v>
      </c>
      <c r="F12" s="13">
        <v>187</v>
      </c>
      <c r="G12" s="13">
        <v>191</v>
      </c>
      <c r="H12" s="13">
        <v>184</v>
      </c>
      <c r="I12" s="13"/>
      <c r="J12" s="13"/>
      <c r="K12" s="14">
        <v>4</v>
      </c>
      <c r="L12" s="14">
        <v>754</v>
      </c>
      <c r="M12" s="15">
        <v>188.5</v>
      </c>
      <c r="N12" s="16">
        <v>6</v>
      </c>
      <c r="O12" s="17">
        <v>194.5</v>
      </c>
    </row>
    <row r="13" spans="1:17" x14ac:dyDescent="0.25">
      <c r="A13" s="9" t="s">
        <v>46</v>
      </c>
      <c r="B13" s="10" t="s">
        <v>54</v>
      </c>
      <c r="C13" s="11">
        <v>44369</v>
      </c>
      <c r="D13" s="12" t="s">
        <v>34</v>
      </c>
      <c r="E13" s="13">
        <v>193</v>
      </c>
      <c r="F13" s="13">
        <v>193</v>
      </c>
      <c r="G13" s="13">
        <v>192</v>
      </c>
      <c r="H13" s="13">
        <v>192</v>
      </c>
      <c r="I13" s="13"/>
      <c r="J13" s="13"/>
      <c r="K13" s="14">
        <v>4</v>
      </c>
      <c r="L13" s="14">
        <v>770</v>
      </c>
      <c r="M13" s="15">
        <v>192.5</v>
      </c>
      <c r="N13" s="16">
        <v>4</v>
      </c>
      <c r="O13" s="17">
        <v>196.5</v>
      </c>
    </row>
    <row r="14" spans="1:17" x14ac:dyDescent="0.25">
      <c r="A14" s="9" t="s">
        <v>46</v>
      </c>
      <c r="B14" s="10" t="s">
        <v>54</v>
      </c>
      <c r="C14" s="11">
        <v>44376</v>
      </c>
      <c r="D14" s="12" t="s">
        <v>34</v>
      </c>
      <c r="E14" s="13">
        <v>193</v>
      </c>
      <c r="F14" s="13">
        <v>190</v>
      </c>
      <c r="G14" s="13">
        <v>184</v>
      </c>
      <c r="H14" s="13">
        <v>197</v>
      </c>
      <c r="I14" s="13"/>
      <c r="J14" s="13"/>
      <c r="K14" s="14">
        <v>4</v>
      </c>
      <c r="L14" s="14">
        <v>764</v>
      </c>
      <c r="M14" s="15">
        <v>191</v>
      </c>
      <c r="N14" s="16">
        <v>9</v>
      </c>
      <c r="O14" s="17">
        <v>200</v>
      </c>
    </row>
    <row r="15" spans="1:17" x14ac:dyDescent="0.25">
      <c r="A15" s="9" t="s">
        <v>46</v>
      </c>
      <c r="B15" s="10" t="s">
        <v>54</v>
      </c>
      <c r="C15" s="11">
        <v>44380</v>
      </c>
      <c r="D15" s="12" t="s">
        <v>34</v>
      </c>
      <c r="E15" s="13">
        <v>196</v>
      </c>
      <c r="F15" s="13">
        <v>196</v>
      </c>
      <c r="G15" s="13">
        <v>187</v>
      </c>
      <c r="H15" s="13">
        <v>194</v>
      </c>
      <c r="I15" s="13"/>
      <c r="J15" s="13"/>
      <c r="K15" s="14">
        <v>4</v>
      </c>
      <c r="L15" s="14">
        <v>773</v>
      </c>
      <c r="M15" s="15">
        <v>193.25</v>
      </c>
      <c r="N15" s="16">
        <v>11</v>
      </c>
      <c r="O15" s="17">
        <v>204.25</v>
      </c>
    </row>
    <row r="16" spans="1:17" x14ac:dyDescent="0.25">
      <c r="A16" s="9" t="s">
        <v>46</v>
      </c>
      <c r="B16" s="10" t="s">
        <v>54</v>
      </c>
      <c r="C16" s="11">
        <v>44394</v>
      </c>
      <c r="D16" s="12" t="s">
        <v>34</v>
      </c>
      <c r="E16" s="13">
        <v>196</v>
      </c>
      <c r="F16" s="13">
        <v>190</v>
      </c>
      <c r="G16" s="13">
        <v>194</v>
      </c>
      <c r="H16" s="13">
        <v>187</v>
      </c>
      <c r="I16" s="13">
        <v>190</v>
      </c>
      <c r="J16" s="13"/>
      <c r="K16" s="14">
        <v>5</v>
      </c>
      <c r="L16" s="14">
        <v>957</v>
      </c>
      <c r="M16" s="15">
        <v>191.4</v>
      </c>
      <c r="N16" s="16">
        <v>8</v>
      </c>
      <c r="O16" s="17">
        <v>199.4</v>
      </c>
    </row>
    <row r="17" spans="1:15" x14ac:dyDescent="0.25">
      <c r="A17" s="9" t="s">
        <v>46</v>
      </c>
      <c r="B17" s="10" t="s">
        <v>54</v>
      </c>
      <c r="C17" s="11">
        <v>44415</v>
      </c>
      <c r="D17" s="12" t="s">
        <v>34</v>
      </c>
      <c r="E17" s="13">
        <v>194</v>
      </c>
      <c r="F17" s="13">
        <v>189</v>
      </c>
      <c r="G17" s="13">
        <v>195</v>
      </c>
      <c r="H17" s="13">
        <v>192</v>
      </c>
      <c r="I17" s="13">
        <v>194</v>
      </c>
      <c r="J17" s="13">
        <v>191</v>
      </c>
      <c r="K17" s="14">
        <v>6</v>
      </c>
      <c r="L17" s="14">
        <v>1155</v>
      </c>
      <c r="M17" s="15">
        <v>192.5</v>
      </c>
      <c r="N17" s="16">
        <v>20</v>
      </c>
      <c r="O17" s="17">
        <v>212.5</v>
      </c>
    </row>
    <row r="18" spans="1:15" x14ac:dyDescent="0.25">
      <c r="A18" s="9" t="s">
        <v>46</v>
      </c>
      <c r="B18" s="10" t="s">
        <v>54</v>
      </c>
      <c r="C18" s="11">
        <v>44429</v>
      </c>
      <c r="D18" s="12" t="s">
        <v>34</v>
      </c>
      <c r="E18" s="13">
        <v>190</v>
      </c>
      <c r="F18" s="13">
        <v>196</v>
      </c>
      <c r="G18" s="13">
        <v>195</v>
      </c>
      <c r="H18" s="13">
        <v>195.001</v>
      </c>
      <c r="I18" s="13">
        <v>191</v>
      </c>
      <c r="J18" s="13"/>
      <c r="K18" s="14">
        <v>5</v>
      </c>
      <c r="L18" s="14">
        <v>967.00099999999998</v>
      </c>
      <c r="M18" s="15">
        <v>193.40019999999998</v>
      </c>
      <c r="N18" s="16">
        <v>6</v>
      </c>
      <c r="O18" s="17">
        <v>199.40019999999998</v>
      </c>
    </row>
    <row r="19" spans="1:15" x14ac:dyDescent="0.25">
      <c r="A19" s="9" t="s">
        <v>46</v>
      </c>
      <c r="B19" s="10" t="s">
        <v>54</v>
      </c>
      <c r="C19" s="11">
        <v>44436</v>
      </c>
      <c r="D19" s="12" t="s">
        <v>34</v>
      </c>
      <c r="E19" s="13">
        <v>196</v>
      </c>
      <c r="F19" s="13">
        <v>196</v>
      </c>
      <c r="G19" s="13">
        <v>194</v>
      </c>
      <c r="H19" s="13">
        <v>195</v>
      </c>
      <c r="I19" s="13">
        <v>195</v>
      </c>
      <c r="J19" s="13"/>
      <c r="K19" s="14">
        <v>5</v>
      </c>
      <c r="L19" s="14">
        <v>976.00099999999998</v>
      </c>
      <c r="M19" s="15">
        <v>195.2002</v>
      </c>
      <c r="N19" s="16">
        <v>11</v>
      </c>
      <c r="O19" s="17">
        <v>206.31</v>
      </c>
    </row>
    <row r="20" spans="1:15" x14ac:dyDescent="0.25">
      <c r="A20" s="9" t="s">
        <v>46</v>
      </c>
      <c r="B20" s="10" t="s">
        <v>84</v>
      </c>
      <c r="C20" s="11">
        <v>44441</v>
      </c>
      <c r="D20" s="12" t="s">
        <v>34</v>
      </c>
      <c r="E20" s="13">
        <v>192</v>
      </c>
      <c r="F20" s="13">
        <v>193</v>
      </c>
      <c r="G20" s="13">
        <v>191</v>
      </c>
      <c r="H20" s="13">
        <v>192</v>
      </c>
      <c r="I20" s="13">
        <v>197</v>
      </c>
      <c r="J20" s="13">
        <v>192</v>
      </c>
      <c r="K20" s="14">
        <v>6</v>
      </c>
      <c r="L20" s="14">
        <v>1157</v>
      </c>
      <c r="M20" s="15">
        <v>192.83333333333334</v>
      </c>
      <c r="N20" s="16">
        <v>8</v>
      </c>
      <c r="O20" s="17">
        <v>200.83333333333334</v>
      </c>
    </row>
    <row r="23" spans="1:15" x14ac:dyDescent="0.25">
      <c r="K23" s="34">
        <f>SUM(K11:K22)</f>
        <v>46</v>
      </c>
      <c r="L23" s="34">
        <f>SUM(L11:L22)</f>
        <v>8848.0020000000004</v>
      </c>
      <c r="M23" s="35">
        <f>SUM(L23/K23)</f>
        <v>192.34786956521739</v>
      </c>
      <c r="N23" s="34">
        <f>SUM(N11:N22)</f>
        <v>89</v>
      </c>
      <c r="O23" s="36">
        <f>SUM(M23+N23)</f>
        <v>281.34786956521737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_1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7_1"/>
    <protectedRange algorithmName="SHA-512" hashValue="ON39YdpmFHfN9f47KpiRvqrKx0V9+erV1CNkpWzYhW/Qyc6aT8rEyCrvauWSYGZK2ia3o7vd3akF07acHAFpOA==" saltValue="yVW9XmDwTqEnmpSGai0KYg==" spinCount="100000" sqref="E11:J11 B11:C11" name="Range1_29"/>
    <protectedRange algorithmName="SHA-512" hashValue="ON39YdpmFHfN9f47KpiRvqrKx0V9+erV1CNkpWzYhW/Qyc6aT8rEyCrvauWSYGZK2ia3o7vd3akF07acHAFpOA==" saltValue="yVW9XmDwTqEnmpSGai0KYg==" spinCount="100000" sqref="D11" name="Range1_1_20"/>
    <protectedRange algorithmName="SHA-512" hashValue="ON39YdpmFHfN9f47KpiRvqrKx0V9+erV1CNkpWzYhW/Qyc6aT8rEyCrvauWSYGZK2ia3o7vd3akF07acHAFpOA==" saltValue="yVW9XmDwTqEnmpSGai0KYg==" spinCount="100000" sqref="E12:J12 B12:C12" name="Range1_30"/>
    <protectedRange algorithmName="SHA-512" hashValue="ON39YdpmFHfN9f47KpiRvqrKx0V9+erV1CNkpWzYhW/Qyc6aT8rEyCrvauWSYGZK2ia3o7vd3akF07acHAFpOA==" saltValue="yVW9XmDwTqEnmpSGai0KYg==" spinCount="100000" sqref="D12" name="Range1_1_22"/>
    <protectedRange algorithmName="SHA-512" hashValue="ON39YdpmFHfN9f47KpiRvqrKx0V9+erV1CNkpWzYhW/Qyc6aT8rEyCrvauWSYGZK2ia3o7vd3akF07acHAFpOA==" saltValue="yVW9XmDwTqEnmpSGai0KYg==" spinCount="100000" sqref="E13:J13 B13:C13" name="Range1_31"/>
    <protectedRange algorithmName="SHA-512" hashValue="ON39YdpmFHfN9f47KpiRvqrKx0V9+erV1CNkpWzYhW/Qyc6aT8rEyCrvauWSYGZK2ia3o7vd3akF07acHAFpOA==" saltValue="yVW9XmDwTqEnmpSGai0KYg==" spinCount="100000" sqref="D13" name="Range1_1_24"/>
    <protectedRange algorithmName="SHA-512" hashValue="ON39YdpmFHfN9f47KpiRvqrKx0V9+erV1CNkpWzYhW/Qyc6aT8rEyCrvauWSYGZK2ia3o7vd3akF07acHAFpOA==" saltValue="yVW9XmDwTqEnmpSGai0KYg==" spinCount="100000" sqref="E14:J14 B14:C14" name="Range1_34"/>
    <protectedRange algorithmName="SHA-512" hashValue="ON39YdpmFHfN9f47KpiRvqrKx0V9+erV1CNkpWzYhW/Qyc6aT8rEyCrvauWSYGZK2ia3o7vd3akF07acHAFpOA==" saltValue="yVW9XmDwTqEnmpSGai0KYg==" spinCount="100000" sqref="D14" name="Range1_1_27"/>
    <protectedRange algorithmName="SHA-512" hashValue="ON39YdpmFHfN9f47KpiRvqrKx0V9+erV1CNkpWzYhW/Qyc6aT8rEyCrvauWSYGZK2ia3o7vd3akF07acHAFpOA==" saltValue="yVW9XmDwTqEnmpSGai0KYg==" spinCount="100000" sqref="E15:J15 B15:C15" name="Range1_37"/>
    <protectedRange algorithmName="SHA-512" hashValue="ON39YdpmFHfN9f47KpiRvqrKx0V9+erV1CNkpWzYhW/Qyc6aT8rEyCrvauWSYGZK2ia3o7vd3akF07acHAFpOA==" saltValue="yVW9XmDwTqEnmpSGai0KYg==" spinCount="100000" sqref="D15" name="Range1_1_30"/>
    <protectedRange algorithmName="SHA-512" hashValue="ON39YdpmFHfN9f47KpiRvqrKx0V9+erV1CNkpWzYhW/Qyc6aT8rEyCrvauWSYGZK2ia3o7vd3akF07acHAFpOA==" saltValue="yVW9XmDwTqEnmpSGai0KYg==" spinCount="100000" sqref="E16:J16 B16:C16" name="Range1_44"/>
    <protectedRange algorithmName="SHA-512" hashValue="ON39YdpmFHfN9f47KpiRvqrKx0V9+erV1CNkpWzYhW/Qyc6aT8rEyCrvauWSYGZK2ia3o7vd3akF07acHAFpOA==" saltValue="yVW9XmDwTqEnmpSGai0KYg==" spinCount="100000" sqref="D16" name="Range1_1_36"/>
    <protectedRange algorithmName="SHA-512" hashValue="ON39YdpmFHfN9f47KpiRvqrKx0V9+erV1CNkpWzYhW/Qyc6aT8rEyCrvauWSYGZK2ia3o7vd3akF07acHAFpOA==" saltValue="yVW9XmDwTqEnmpSGai0KYg==" spinCount="100000" sqref="E17:J17 B17:C17" name="Range1_52"/>
    <protectedRange algorithmName="SHA-512" hashValue="ON39YdpmFHfN9f47KpiRvqrKx0V9+erV1CNkpWzYhW/Qyc6aT8rEyCrvauWSYGZK2ia3o7vd3akF07acHAFpOA==" saltValue="yVW9XmDwTqEnmpSGai0KYg==" spinCount="100000" sqref="D17" name="Range1_1_46"/>
    <protectedRange algorithmName="SHA-512" hashValue="ON39YdpmFHfN9f47KpiRvqrKx0V9+erV1CNkpWzYhW/Qyc6aT8rEyCrvauWSYGZK2ia3o7vd3akF07acHAFpOA==" saltValue="yVW9XmDwTqEnmpSGai0KYg==" spinCount="100000" sqref="E18:J18 B18:C18" name="Range1_5_1"/>
    <protectedRange algorithmName="SHA-512" hashValue="ON39YdpmFHfN9f47KpiRvqrKx0V9+erV1CNkpWzYhW/Qyc6aT8rEyCrvauWSYGZK2ia3o7vd3akF07acHAFpOA==" saltValue="yVW9XmDwTqEnmpSGai0KYg==" spinCount="100000" sqref="D18" name="Range1_1_2_1"/>
    <protectedRange algorithmName="SHA-512" hashValue="ON39YdpmFHfN9f47KpiRvqrKx0V9+erV1CNkpWzYhW/Qyc6aT8rEyCrvauWSYGZK2ia3o7vd3akF07acHAFpOA==" saltValue="yVW9XmDwTqEnmpSGai0KYg==" spinCount="100000" sqref="E19:J19 B19:C19" name="Range1_59_1"/>
    <protectedRange algorithmName="SHA-512" hashValue="ON39YdpmFHfN9f47KpiRvqrKx0V9+erV1CNkpWzYhW/Qyc6aT8rEyCrvauWSYGZK2ia3o7vd3akF07acHAFpOA==" saltValue="yVW9XmDwTqEnmpSGai0KYg==" spinCount="100000" sqref="D19" name="Range1_1_51_1"/>
    <protectedRange algorithmName="SHA-512" hashValue="ON39YdpmFHfN9f47KpiRvqrKx0V9+erV1CNkpWzYhW/Qyc6aT8rEyCrvauWSYGZK2ia3o7vd3akF07acHAFpOA==" saltValue="yVW9XmDwTqEnmpSGai0KYg==" spinCount="100000" sqref="E20:J20 B20:C20" name="Range1_60"/>
    <protectedRange algorithmName="SHA-512" hashValue="ON39YdpmFHfN9f47KpiRvqrKx0V9+erV1CNkpWzYhW/Qyc6aT8rEyCrvauWSYGZK2ia3o7vd3akF07acHAFpOA==" saltValue="yVW9XmDwTqEnmpSGai0KYg==" spinCount="100000" sqref="D20" name="Range1_1_54"/>
  </protectedRanges>
  <conditionalFormatting sqref="J2">
    <cfRule type="top10" dxfId="281" priority="73" rank="1"/>
  </conditionalFormatting>
  <conditionalFormatting sqref="I2">
    <cfRule type="top10" dxfId="280" priority="74" rank="1"/>
  </conditionalFormatting>
  <conditionalFormatting sqref="H2">
    <cfRule type="top10" dxfId="279" priority="75" rank="1"/>
  </conditionalFormatting>
  <conditionalFormatting sqref="G2">
    <cfRule type="top10" dxfId="278" priority="76" rank="1"/>
  </conditionalFormatting>
  <conditionalFormatting sqref="F2">
    <cfRule type="top10" dxfId="277" priority="77" rank="1"/>
  </conditionalFormatting>
  <conditionalFormatting sqref="E2">
    <cfRule type="top10" dxfId="276" priority="78" rank="1"/>
  </conditionalFormatting>
  <conditionalFormatting sqref="J11">
    <cfRule type="top10" dxfId="275" priority="61" rank="1"/>
  </conditionalFormatting>
  <conditionalFormatting sqref="I11">
    <cfRule type="top10" dxfId="274" priority="62" rank="1"/>
  </conditionalFormatting>
  <conditionalFormatting sqref="H11">
    <cfRule type="top10" dxfId="273" priority="63" rank="1"/>
  </conditionalFormatting>
  <conditionalFormatting sqref="G11">
    <cfRule type="top10" dxfId="272" priority="64" rank="1"/>
  </conditionalFormatting>
  <conditionalFormatting sqref="F11">
    <cfRule type="top10" dxfId="271" priority="65" rank="1"/>
  </conditionalFormatting>
  <conditionalFormatting sqref="E11">
    <cfRule type="top10" dxfId="270" priority="66" rank="1"/>
  </conditionalFormatting>
  <conditionalFormatting sqref="E12">
    <cfRule type="top10" dxfId="269" priority="60" rank="1"/>
  </conditionalFormatting>
  <conditionalFormatting sqref="F12">
    <cfRule type="top10" dxfId="268" priority="59" rank="1"/>
  </conditionalFormatting>
  <conditionalFormatting sqref="G12">
    <cfRule type="top10" dxfId="267" priority="58" rank="1"/>
  </conditionalFormatting>
  <conditionalFormatting sqref="H12">
    <cfRule type="top10" dxfId="266" priority="57" rank="1"/>
  </conditionalFormatting>
  <conditionalFormatting sqref="I12">
    <cfRule type="top10" dxfId="265" priority="56" rank="1"/>
  </conditionalFormatting>
  <conditionalFormatting sqref="J12">
    <cfRule type="top10" dxfId="264" priority="55" rank="1"/>
  </conditionalFormatting>
  <conditionalFormatting sqref="E13">
    <cfRule type="top10" dxfId="263" priority="54" rank="1"/>
  </conditionalFormatting>
  <conditionalFormatting sqref="F13">
    <cfRule type="top10" dxfId="262" priority="53" rank="1"/>
  </conditionalFormatting>
  <conditionalFormatting sqref="G13">
    <cfRule type="top10" dxfId="261" priority="52" rank="1"/>
  </conditionalFormatting>
  <conditionalFormatting sqref="H13">
    <cfRule type="top10" dxfId="260" priority="51" rank="1"/>
  </conditionalFormatting>
  <conditionalFormatting sqref="I13">
    <cfRule type="top10" dxfId="259" priority="50" rank="1"/>
  </conditionalFormatting>
  <conditionalFormatting sqref="J13">
    <cfRule type="top10" dxfId="258" priority="49" rank="1"/>
  </conditionalFormatting>
  <conditionalFormatting sqref="E14">
    <cfRule type="top10" dxfId="257" priority="48" rank="1"/>
  </conditionalFormatting>
  <conditionalFormatting sqref="F14">
    <cfRule type="top10" dxfId="256" priority="47" rank="1"/>
  </conditionalFormatting>
  <conditionalFormatting sqref="G14">
    <cfRule type="top10" dxfId="255" priority="46" rank="1"/>
  </conditionalFormatting>
  <conditionalFormatting sqref="H14">
    <cfRule type="top10" dxfId="254" priority="45" rank="1"/>
  </conditionalFormatting>
  <conditionalFormatting sqref="I14">
    <cfRule type="top10" dxfId="253" priority="44" rank="1"/>
  </conditionalFormatting>
  <conditionalFormatting sqref="J14">
    <cfRule type="top10" dxfId="252" priority="43" rank="1"/>
  </conditionalFormatting>
  <conditionalFormatting sqref="E15">
    <cfRule type="top10" dxfId="251" priority="42" rank="1"/>
  </conditionalFormatting>
  <conditionalFormatting sqref="F15">
    <cfRule type="top10" dxfId="250" priority="41" rank="1"/>
  </conditionalFormatting>
  <conditionalFormatting sqref="G15">
    <cfRule type="top10" dxfId="249" priority="40" rank="1"/>
  </conditionalFormatting>
  <conditionalFormatting sqref="H15">
    <cfRule type="top10" dxfId="248" priority="39" rank="1"/>
  </conditionalFormatting>
  <conditionalFormatting sqref="I15">
    <cfRule type="top10" dxfId="247" priority="38" rank="1"/>
  </conditionalFormatting>
  <conditionalFormatting sqref="J15">
    <cfRule type="top10" dxfId="246" priority="37" rank="1"/>
  </conditionalFormatting>
  <conditionalFormatting sqref="E16">
    <cfRule type="top10" dxfId="245" priority="36" rank="1"/>
  </conditionalFormatting>
  <conditionalFormatting sqref="F16">
    <cfRule type="top10" dxfId="244" priority="35" rank="1"/>
  </conditionalFormatting>
  <conditionalFormatting sqref="G16">
    <cfRule type="top10" dxfId="243" priority="34" rank="1"/>
  </conditionalFormatting>
  <conditionalFormatting sqref="H16">
    <cfRule type="top10" dxfId="242" priority="33" rank="1"/>
  </conditionalFormatting>
  <conditionalFormatting sqref="I16">
    <cfRule type="top10" dxfId="241" priority="32" rank="1"/>
  </conditionalFormatting>
  <conditionalFormatting sqref="J16">
    <cfRule type="top10" dxfId="240" priority="31" rank="1"/>
  </conditionalFormatting>
  <conditionalFormatting sqref="E17">
    <cfRule type="top10" dxfId="239" priority="30" rank="1"/>
  </conditionalFormatting>
  <conditionalFormatting sqref="F17">
    <cfRule type="top10" dxfId="238" priority="29" rank="1"/>
  </conditionalFormatting>
  <conditionalFormatting sqref="G17">
    <cfRule type="top10" dxfId="237" priority="28" rank="1"/>
  </conditionalFormatting>
  <conditionalFormatting sqref="H17">
    <cfRule type="top10" dxfId="236" priority="27" rank="1"/>
  </conditionalFormatting>
  <conditionalFormatting sqref="I17">
    <cfRule type="top10" dxfId="235" priority="26" rank="1"/>
  </conditionalFormatting>
  <conditionalFormatting sqref="J17">
    <cfRule type="top10" dxfId="234" priority="25" rank="1"/>
  </conditionalFormatting>
  <conditionalFormatting sqref="E18">
    <cfRule type="top10" dxfId="233" priority="24" rank="1"/>
  </conditionalFormatting>
  <conditionalFormatting sqref="F18">
    <cfRule type="top10" dxfId="232" priority="23" rank="1"/>
  </conditionalFormatting>
  <conditionalFormatting sqref="G18">
    <cfRule type="top10" dxfId="231" priority="22" rank="1"/>
  </conditionalFormatting>
  <conditionalFormatting sqref="H18">
    <cfRule type="top10" dxfId="230" priority="21" rank="1"/>
  </conditionalFormatting>
  <conditionalFormatting sqref="I18">
    <cfRule type="top10" dxfId="229" priority="20" rank="1"/>
  </conditionalFormatting>
  <conditionalFormatting sqref="J18">
    <cfRule type="top10" dxfId="228" priority="19" rank="1"/>
  </conditionalFormatting>
  <conditionalFormatting sqref="E19">
    <cfRule type="top10" dxfId="227" priority="12" rank="1"/>
  </conditionalFormatting>
  <conditionalFormatting sqref="F19">
    <cfRule type="top10" dxfId="226" priority="11" rank="1"/>
  </conditionalFormatting>
  <conditionalFormatting sqref="G19">
    <cfRule type="top10" dxfId="225" priority="10" rank="1"/>
  </conditionalFormatting>
  <conditionalFormatting sqref="H19">
    <cfRule type="top10" dxfId="224" priority="9" rank="1"/>
  </conditionalFormatting>
  <conditionalFormatting sqref="I19">
    <cfRule type="top10" dxfId="223" priority="8" rank="1"/>
  </conditionalFormatting>
  <conditionalFormatting sqref="J19">
    <cfRule type="top10" dxfId="222" priority="7" rank="1"/>
  </conditionalFormatting>
  <conditionalFormatting sqref="E20">
    <cfRule type="top10" dxfId="221" priority="6" rank="1"/>
  </conditionalFormatting>
  <conditionalFormatting sqref="F20">
    <cfRule type="top10" dxfId="220" priority="5" rank="1"/>
  </conditionalFormatting>
  <conditionalFormatting sqref="G20">
    <cfRule type="top10" dxfId="219" priority="4" rank="1"/>
  </conditionalFormatting>
  <conditionalFormatting sqref="H20">
    <cfRule type="top10" dxfId="218" priority="3" rank="1"/>
  </conditionalFormatting>
  <conditionalFormatting sqref="I20">
    <cfRule type="top10" dxfId="217" priority="2" rank="1"/>
  </conditionalFormatting>
  <conditionalFormatting sqref="J20">
    <cfRule type="top10" dxfId="216" priority="1" rank="1"/>
  </conditionalFormatting>
  <hyperlinks>
    <hyperlink ref="Q1" location="'Virginia Outdoor Rankings'!A1" display="Return to Rankings" xr:uid="{59356BE4-0AA8-4A70-B481-81D9DE2C46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13B739-20DF-4AE0-9786-1DB65C0B5B9F}">
          <x14:formula1>
            <xm:f>'C:\Users\abra2\AppData\Local\Packages\Microsoft.MicrosoftEdge_8wekyb3d8bbwe\TempState\Downloads\[__ABRA Scoring Program  2-24-2020 MASTER (2).xlsm]DATA'!#REF!</xm:f>
          </x14:formula1>
          <xm:sqref>D2 B2 D11:D20 B11:B20</xm:sqref>
        </x14:dataValidation>
        <x14:dataValidation type="list" allowBlank="1" showInputMessage="1" showErrorMessage="1" xr:uid="{3DDFE81B-BC52-40BA-A3D2-D06481A0BF12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D470-F9A9-4CC7-88CE-9658A7148D18}">
  <sheetPr codeName="Sheet25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66</v>
      </c>
      <c r="C2" s="11">
        <v>44418</v>
      </c>
      <c r="D2" s="12" t="s">
        <v>34</v>
      </c>
      <c r="E2" s="13">
        <v>162</v>
      </c>
      <c r="F2" s="13">
        <v>171</v>
      </c>
      <c r="G2" s="13">
        <v>185</v>
      </c>
      <c r="H2" s="13">
        <v>178</v>
      </c>
      <c r="I2" s="13"/>
      <c r="J2" s="13"/>
      <c r="K2" s="14">
        <v>4</v>
      </c>
      <c r="L2" s="14">
        <v>696</v>
      </c>
      <c r="M2" s="15">
        <v>174</v>
      </c>
      <c r="N2" s="16">
        <v>4</v>
      </c>
      <c r="O2" s="17">
        <v>178</v>
      </c>
    </row>
    <row r="3" spans="1:17" x14ac:dyDescent="0.25">
      <c r="A3" s="9" t="s">
        <v>23</v>
      </c>
      <c r="B3" s="10" t="s">
        <v>66</v>
      </c>
      <c r="C3" s="11">
        <v>817</v>
      </c>
      <c r="D3" s="12" t="s">
        <v>34</v>
      </c>
      <c r="E3" s="13">
        <v>177</v>
      </c>
      <c r="F3" s="13">
        <v>183</v>
      </c>
      <c r="G3" s="13">
        <v>183</v>
      </c>
      <c r="H3" s="13">
        <v>185</v>
      </c>
      <c r="I3" s="13"/>
      <c r="J3" s="13"/>
      <c r="K3" s="14">
        <v>4</v>
      </c>
      <c r="L3" s="14">
        <v>728</v>
      </c>
      <c r="M3" s="15">
        <v>182</v>
      </c>
      <c r="N3" s="16">
        <v>4</v>
      </c>
      <c r="O3" s="17">
        <v>186</v>
      </c>
    </row>
    <row r="5" spans="1:17" x14ac:dyDescent="0.25">
      <c r="O5" s="36"/>
    </row>
    <row r="6" spans="1:17" x14ac:dyDescent="0.25">
      <c r="K6" s="34">
        <f>SUM(K2:K5)</f>
        <v>8</v>
      </c>
      <c r="L6" s="34">
        <f>SUM(L2:L5)</f>
        <v>1424</v>
      </c>
      <c r="M6" s="35">
        <f>SUM(L6/K6)</f>
        <v>178</v>
      </c>
      <c r="N6" s="34">
        <f>SUM(N2:N5)</f>
        <v>8</v>
      </c>
      <c r="O6" s="37">
        <f>SUM(M6+N6)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5"/>
    <protectedRange algorithmName="SHA-512" hashValue="ON39YdpmFHfN9f47KpiRvqrKx0V9+erV1CNkpWzYhW/Qyc6aT8rEyCrvauWSYGZK2ia3o7vd3akF07acHAFpOA==" saltValue="yVW9XmDwTqEnmpSGai0KYg==" spinCount="100000" sqref="D2" name="Range1_1_48"/>
    <protectedRange algorithmName="SHA-512" hashValue="ON39YdpmFHfN9f47KpiRvqrKx0V9+erV1CNkpWzYhW/Qyc6aT8rEyCrvauWSYGZK2ia3o7vd3akF07acHAFpOA==" saltValue="yVW9XmDwTqEnmpSGai0KYg==" spinCount="100000" sqref="B3:C3 E3:J3" name="Range1_1_50"/>
    <protectedRange algorithmName="SHA-512" hashValue="ON39YdpmFHfN9f47KpiRvqrKx0V9+erV1CNkpWzYhW/Qyc6aT8rEyCrvauWSYGZK2ia3o7vd3akF07acHAFpOA==" saltValue="yVW9XmDwTqEnmpSGai0KYg==" spinCount="100000" sqref="D3" name="Range1_1_1_1"/>
  </protectedRanges>
  <conditionalFormatting sqref="J2">
    <cfRule type="top10" dxfId="215" priority="7" rank="1"/>
  </conditionalFormatting>
  <conditionalFormatting sqref="I2">
    <cfRule type="top10" dxfId="214" priority="8" rank="1"/>
  </conditionalFormatting>
  <conditionalFormatting sqref="H2">
    <cfRule type="top10" dxfId="213" priority="9" rank="1"/>
  </conditionalFormatting>
  <conditionalFormatting sqref="G2">
    <cfRule type="top10" dxfId="212" priority="10" rank="1"/>
  </conditionalFormatting>
  <conditionalFormatting sqref="F2">
    <cfRule type="top10" dxfId="211" priority="11" rank="1"/>
  </conditionalFormatting>
  <conditionalFormatting sqref="E2">
    <cfRule type="top10" dxfId="210" priority="12" rank="1"/>
  </conditionalFormatting>
  <conditionalFormatting sqref="J3">
    <cfRule type="top10" dxfId="209" priority="1" rank="1"/>
  </conditionalFormatting>
  <conditionalFormatting sqref="I3">
    <cfRule type="top10" dxfId="208" priority="2" rank="1"/>
  </conditionalFormatting>
  <conditionalFormatting sqref="H3">
    <cfRule type="top10" dxfId="207" priority="3" rank="1"/>
  </conditionalFormatting>
  <conditionalFormatting sqref="G3">
    <cfRule type="top10" dxfId="206" priority="4" rank="1"/>
  </conditionalFormatting>
  <conditionalFormatting sqref="F3">
    <cfRule type="top10" dxfId="205" priority="5" rank="1"/>
  </conditionalFormatting>
  <conditionalFormatting sqref="E3">
    <cfRule type="top10" dxfId="204" priority="6" rank="1"/>
  </conditionalFormatting>
  <hyperlinks>
    <hyperlink ref="Q1" location="'Virginia Outdoor Rankings'!A1" display="Return to Rankings" xr:uid="{22E4BE4A-7CEC-43F1-A133-F79687DB8D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B5F90B-0CF8-4052-AE4A-24F529A331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FBDAC46-D05C-4362-B892-B6CC7494358A}">
          <x14:formula1>
            <xm:f>'C:\Users\abra2\AppData\Local\Packages\Microsoft.MicrosoftEdge_8wekyb3d8bbwe\TempState\Downloads\[__ABRA Scoring Program  2-24-2020 MASTER (2).xlsm]DATA'!#REF!</xm:f>
          </x14:formula1>
          <xm:sqref>D2 C3 B2 E3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6F2C-7416-45A8-9AC2-1A20BF1EA04E}">
  <sheetPr codeName="Sheet3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77</v>
      </c>
      <c r="C2" s="11">
        <v>44441</v>
      </c>
      <c r="D2" s="12" t="s">
        <v>34</v>
      </c>
      <c r="E2" s="13">
        <v>187</v>
      </c>
      <c r="F2" s="13">
        <v>190</v>
      </c>
      <c r="G2" s="13">
        <v>195</v>
      </c>
      <c r="H2" s="13">
        <v>187</v>
      </c>
      <c r="I2" s="13">
        <v>190</v>
      </c>
      <c r="J2" s="13">
        <v>191</v>
      </c>
      <c r="K2" s="14">
        <v>6</v>
      </c>
      <c r="L2" s="14">
        <v>1140</v>
      </c>
      <c r="M2" s="15">
        <v>190</v>
      </c>
      <c r="N2" s="16">
        <v>4</v>
      </c>
      <c r="O2" s="17">
        <v>194</v>
      </c>
    </row>
    <row r="5" spans="1:17" x14ac:dyDescent="0.25">
      <c r="K5" s="34">
        <f>SUM(K2:K4)</f>
        <v>6</v>
      </c>
      <c r="L5" s="34">
        <f>SUM(L2:L4)</f>
        <v>1140</v>
      </c>
      <c r="M5" s="35">
        <f>SUM(L5/K5)</f>
        <v>190</v>
      </c>
      <c r="N5" s="34">
        <f>SUM(N2:N4)</f>
        <v>4</v>
      </c>
      <c r="O5" s="36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"/>
    <protectedRange algorithmName="SHA-512" hashValue="ON39YdpmFHfN9f47KpiRvqrKx0V9+erV1CNkpWzYhW/Qyc6aT8rEyCrvauWSYGZK2ia3o7vd3akF07acHAFpOA==" saltValue="yVW9XmDwTqEnmpSGai0KYg==" spinCount="100000" sqref="D2" name="Range1_1_52"/>
    <protectedRange algorithmName="SHA-512" hashValue="ON39YdpmFHfN9f47KpiRvqrKx0V9+erV1CNkpWzYhW/Qyc6aT8rEyCrvauWSYGZK2ia3o7vd3akF07acHAFpOA==" saltValue="yVW9XmDwTqEnmpSGai0KYg==" spinCount="100000" sqref="E2:J2" name="Range1_3_11"/>
  </protectedRanges>
  <conditionalFormatting sqref="F2">
    <cfRule type="top10" dxfId="203" priority="1" rank="1"/>
  </conditionalFormatting>
  <conditionalFormatting sqref="G2">
    <cfRule type="top10" dxfId="202" priority="2" rank="1"/>
  </conditionalFormatting>
  <conditionalFormatting sqref="H2">
    <cfRule type="top10" dxfId="201" priority="3" rank="1"/>
  </conditionalFormatting>
  <conditionalFormatting sqref="I2">
    <cfRule type="top10" dxfId="200" priority="4" rank="1"/>
  </conditionalFormatting>
  <conditionalFormatting sqref="J2">
    <cfRule type="top10" dxfId="199" priority="5" rank="1"/>
  </conditionalFormatting>
  <conditionalFormatting sqref="E2">
    <cfRule type="top10" dxfId="198" priority="6" rank="1"/>
  </conditionalFormatting>
  <hyperlinks>
    <hyperlink ref="Q1" location="'Virginia Outdoor Rankings'!A1" display="Return to Rankings" xr:uid="{0B6056F3-F8D9-4E5B-BDD0-78DD3006EC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0960175-72C3-4CED-B061-B28E70CA9B1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8EB64638-1AA5-4151-9B20-D7A777B1E2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C457-3277-4746-BCF6-16131F58A38D}">
  <sheetPr codeName="Sheet2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65</v>
      </c>
      <c r="C2" s="11">
        <v>44415</v>
      </c>
      <c r="D2" s="12" t="s">
        <v>34</v>
      </c>
      <c r="E2" s="13">
        <v>199</v>
      </c>
      <c r="F2" s="13">
        <v>199</v>
      </c>
      <c r="G2" s="13">
        <v>199</v>
      </c>
      <c r="H2" s="13">
        <v>196</v>
      </c>
      <c r="I2" s="13">
        <v>196</v>
      </c>
      <c r="J2" s="13">
        <v>198</v>
      </c>
      <c r="K2" s="14">
        <v>6</v>
      </c>
      <c r="L2" s="14">
        <v>1187</v>
      </c>
      <c r="M2" s="15">
        <v>197.83333333333334</v>
      </c>
      <c r="N2" s="16">
        <v>12</v>
      </c>
      <c r="O2" s="17">
        <v>209.83333333333334</v>
      </c>
    </row>
    <row r="5" spans="1:17" x14ac:dyDescent="0.25">
      <c r="K5" s="34">
        <f>SUM(K2:K4)</f>
        <v>6</v>
      </c>
      <c r="L5" s="34">
        <f>SUM(L2:L4)</f>
        <v>1187</v>
      </c>
      <c r="M5" s="35">
        <f>SUM(L5/K5)</f>
        <v>197.83333333333334</v>
      </c>
      <c r="N5" s="34">
        <f>SUM(N2:N4)</f>
        <v>12</v>
      </c>
      <c r="O5" s="36">
        <f>SUM(M5+N5)</f>
        <v>209.83333333333334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0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E2:H2" name="Range1_3_10"/>
  </protectedRanges>
  <conditionalFormatting sqref="F2">
    <cfRule type="top10" dxfId="197" priority="5" rank="1"/>
  </conditionalFormatting>
  <conditionalFormatting sqref="G2">
    <cfRule type="top10" dxfId="196" priority="4" rank="1"/>
  </conditionalFormatting>
  <conditionalFormatting sqref="H2">
    <cfRule type="top10" dxfId="195" priority="3" rank="1"/>
  </conditionalFormatting>
  <conditionalFormatting sqref="I2">
    <cfRule type="top10" dxfId="194" priority="1" rank="1"/>
  </conditionalFormatting>
  <conditionalFormatting sqref="J2">
    <cfRule type="top10" dxfId="193" priority="2" rank="1"/>
  </conditionalFormatting>
  <conditionalFormatting sqref="E2">
    <cfRule type="top10" dxfId="192" priority="6" rank="1"/>
  </conditionalFormatting>
  <hyperlinks>
    <hyperlink ref="Q1" location="'Virginia Outdoor Rankings'!A1" display="Return to Rankings" xr:uid="{8EAD05B5-9295-4F67-BAEE-9008E01AE8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67FC9B-44A0-4CEC-9304-88B58032B6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AAA0867-0214-47A2-8885-F43E47E4BF34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CB0A-44AB-4CED-AA80-363789F64B52}">
  <sheetPr codeName="Sheet4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75</v>
      </c>
      <c r="C2" s="11">
        <v>44441</v>
      </c>
      <c r="D2" s="12" t="s">
        <v>34</v>
      </c>
      <c r="E2" s="13">
        <v>190</v>
      </c>
      <c r="F2" s="13">
        <v>191</v>
      </c>
      <c r="G2" s="13">
        <v>187</v>
      </c>
      <c r="H2" s="13">
        <v>189</v>
      </c>
      <c r="I2" s="13">
        <v>190</v>
      </c>
      <c r="J2" s="13">
        <v>195</v>
      </c>
      <c r="K2" s="14">
        <v>6</v>
      </c>
      <c r="L2" s="14">
        <v>1142</v>
      </c>
      <c r="M2" s="15">
        <v>190.33333333333334</v>
      </c>
      <c r="N2" s="16">
        <v>4</v>
      </c>
      <c r="O2" s="17">
        <v>194.33333333333334</v>
      </c>
    </row>
    <row r="5" spans="1:17" x14ac:dyDescent="0.25">
      <c r="K5" s="34">
        <f>SUM(K2:K4)</f>
        <v>6</v>
      </c>
      <c r="L5" s="34">
        <f>SUM(L2:L4)</f>
        <v>1142</v>
      </c>
      <c r="M5" s="35">
        <f>SUM(L5/K5)</f>
        <v>190.33333333333334</v>
      </c>
      <c r="N5" s="34">
        <f>SUM(N2:N4)</f>
        <v>4</v>
      </c>
      <c r="O5" s="36">
        <f>SUM(M5+N5)</f>
        <v>194.33333333333334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2"/>
    <protectedRange algorithmName="SHA-512" hashValue="ON39YdpmFHfN9f47KpiRvqrKx0V9+erV1CNkpWzYhW/Qyc6aT8rEyCrvauWSYGZK2ia3o7vd3akF07acHAFpOA==" saltValue="yVW9XmDwTqEnmpSGai0KYg==" spinCount="100000" sqref="D2" name="Range1_1_52_2"/>
    <protectedRange algorithmName="SHA-512" hashValue="ON39YdpmFHfN9f47KpiRvqrKx0V9+erV1CNkpWzYhW/Qyc6aT8rEyCrvauWSYGZK2ia3o7vd3akF07acHAFpOA==" saltValue="yVW9XmDwTqEnmpSGai0KYg==" spinCount="100000" sqref="E2:J2" name="Range1_3_11_2"/>
  </protectedRanges>
  <conditionalFormatting sqref="F2">
    <cfRule type="top10" dxfId="821" priority="1" rank="1"/>
  </conditionalFormatting>
  <conditionalFormatting sqref="G2">
    <cfRule type="top10" dxfId="820" priority="2" rank="1"/>
  </conditionalFormatting>
  <conditionalFormatting sqref="H2">
    <cfRule type="top10" dxfId="819" priority="3" rank="1"/>
  </conditionalFormatting>
  <conditionalFormatting sqref="I2">
    <cfRule type="top10" dxfId="818" priority="4" rank="1"/>
  </conditionalFormatting>
  <conditionalFormatting sqref="J2">
    <cfRule type="top10" dxfId="817" priority="5" rank="1"/>
  </conditionalFormatting>
  <conditionalFormatting sqref="E2">
    <cfRule type="top10" dxfId="816" priority="6" rank="1"/>
  </conditionalFormatting>
  <hyperlinks>
    <hyperlink ref="Q1" location="'Virginia Outdoor Rankings'!A1" display="Return to Rankings" xr:uid="{18D76FE8-E6C4-44C5-8DFF-744FCEC8A8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3520FF-4804-4060-BD80-7818305AA7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CC84944-219B-43AB-B1ED-0320FD21ECC0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F0AA-3AF0-42EE-942B-72C360B2D20B}">
  <sheetPr codeName="Sheet27"/>
  <dimension ref="A1:Q5"/>
  <sheetViews>
    <sheetView workbookViewId="0">
      <selection activeCell="E8" sqref="E8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67</v>
      </c>
      <c r="C2" s="11">
        <v>44441</v>
      </c>
      <c r="D2" s="12" t="s">
        <v>34</v>
      </c>
      <c r="E2" s="13">
        <v>197</v>
      </c>
      <c r="F2" s="13">
        <v>198</v>
      </c>
      <c r="G2" s="13">
        <v>197</v>
      </c>
      <c r="H2" s="13">
        <v>195</v>
      </c>
      <c r="I2" s="13">
        <v>195</v>
      </c>
      <c r="J2" s="13">
        <v>194</v>
      </c>
      <c r="K2" s="14">
        <v>6</v>
      </c>
      <c r="L2" s="14">
        <v>1176</v>
      </c>
      <c r="M2" s="15">
        <v>196</v>
      </c>
      <c r="N2" s="16">
        <v>14</v>
      </c>
      <c r="O2" s="17">
        <v>210</v>
      </c>
    </row>
    <row r="5" spans="1:17" x14ac:dyDescent="0.25">
      <c r="K5" s="34">
        <f>SUM(K2:K4)</f>
        <v>6</v>
      </c>
      <c r="L5" s="34">
        <f>SUM(L2:L4)</f>
        <v>1176</v>
      </c>
      <c r="M5" s="35">
        <f>SUM(L5/K5)</f>
        <v>196</v>
      </c>
      <c r="N5" s="34">
        <f>SUM(N2:N4)</f>
        <v>14</v>
      </c>
      <c r="O5" s="36">
        <f>SUM(M5+N5)</f>
        <v>210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H2" name="Range1_3_11_1"/>
  </protectedRanges>
  <conditionalFormatting sqref="F2">
    <cfRule type="top10" dxfId="191" priority="1" rank="1"/>
  </conditionalFormatting>
  <conditionalFormatting sqref="G2">
    <cfRule type="top10" dxfId="190" priority="2" rank="1"/>
  </conditionalFormatting>
  <conditionalFormatting sqref="H2">
    <cfRule type="top10" dxfId="189" priority="3" rank="1"/>
  </conditionalFormatting>
  <conditionalFormatting sqref="I2">
    <cfRule type="top10" dxfId="188" priority="4" rank="1"/>
  </conditionalFormatting>
  <conditionalFormatting sqref="J2">
    <cfRule type="top10" dxfId="187" priority="5" rank="1"/>
  </conditionalFormatting>
  <conditionalFormatting sqref="E2">
    <cfRule type="top10" dxfId="186" priority="6" rank="1"/>
  </conditionalFormatting>
  <hyperlinks>
    <hyperlink ref="Q1" location="'Virginia Outdoor Rankings'!A1" display="Return to Rankings" xr:uid="{E19D8601-B25F-4778-AC6A-07C26C38AB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24B9A9-1E24-4A01-8C97-C68A6B8E3C0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8BF80520-5693-4BD5-BE01-9ABB9A7FDF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FC9A-3CA6-4743-B6BE-EE3E473BE93C}">
  <sheetPr codeName="Sheet28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42</v>
      </c>
      <c r="C2" s="11">
        <v>44289</v>
      </c>
      <c r="D2" s="12" t="s">
        <v>34</v>
      </c>
      <c r="E2" s="13">
        <v>197</v>
      </c>
      <c r="F2" s="13">
        <v>198</v>
      </c>
      <c r="G2" s="13">
        <v>197</v>
      </c>
      <c r="H2" s="13">
        <v>0</v>
      </c>
      <c r="I2" s="13"/>
      <c r="J2" s="13"/>
      <c r="K2" s="14">
        <v>4</v>
      </c>
      <c r="L2" s="14">
        <v>592</v>
      </c>
      <c r="M2" s="15">
        <v>148</v>
      </c>
      <c r="N2" s="16">
        <v>2</v>
      </c>
      <c r="O2" s="17">
        <v>150</v>
      </c>
    </row>
    <row r="4" spans="1:17" x14ac:dyDescent="0.25">
      <c r="K4" s="7">
        <f>SUM(K2:K3)</f>
        <v>4</v>
      </c>
      <c r="L4" s="7">
        <f>SUM(L2:L3)</f>
        <v>592</v>
      </c>
      <c r="M4" s="8">
        <f>SUM(L4/K4)</f>
        <v>148</v>
      </c>
      <c r="N4" s="7">
        <f>SUM(N2:N3)</f>
        <v>2</v>
      </c>
      <c r="O4" s="8">
        <f>SUM(M4+N4)</f>
        <v>150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85" priority="5" rank="1"/>
  </conditionalFormatting>
  <conditionalFormatting sqref="G2">
    <cfRule type="top10" dxfId="184" priority="4" rank="1"/>
  </conditionalFormatting>
  <conditionalFormatting sqref="H2">
    <cfRule type="top10" dxfId="183" priority="3" rank="1"/>
  </conditionalFormatting>
  <conditionalFormatting sqref="I2">
    <cfRule type="top10" dxfId="182" priority="1" rank="1"/>
  </conditionalFormatting>
  <conditionalFormatting sqref="J2">
    <cfRule type="top10" dxfId="181" priority="2" rank="1"/>
  </conditionalFormatting>
  <conditionalFormatting sqref="E2">
    <cfRule type="top10" dxfId="180" priority="6" rank="1"/>
  </conditionalFormatting>
  <hyperlinks>
    <hyperlink ref="Q1" location="'Virginia Outdoor Rankings'!A1" display="Return to Rankings" xr:uid="{CF9AF07E-3F67-4C29-B1D2-BB3C7B8378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261C28-EACD-4DA8-A1B6-88E715FD2D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B0BC-D7F8-42C2-98B6-3B689FA397F9}">
  <sheetPr codeName="Sheet29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52</v>
      </c>
      <c r="C2" s="11">
        <v>44348</v>
      </c>
      <c r="D2" s="12" t="s">
        <v>34</v>
      </c>
      <c r="E2" s="13">
        <v>198</v>
      </c>
      <c r="F2" s="13">
        <v>193</v>
      </c>
      <c r="G2" s="13">
        <v>192</v>
      </c>
      <c r="H2" s="13">
        <v>197</v>
      </c>
      <c r="I2" s="13"/>
      <c r="J2" s="13"/>
      <c r="K2" s="14">
        <v>4</v>
      </c>
      <c r="L2" s="14">
        <v>780</v>
      </c>
      <c r="M2" s="15">
        <v>195</v>
      </c>
      <c r="N2" s="16">
        <v>3</v>
      </c>
      <c r="O2" s="17">
        <v>198</v>
      </c>
    </row>
    <row r="5" spans="1:17" x14ac:dyDescent="0.25">
      <c r="K5" s="34">
        <f>SUM(K2:K4)</f>
        <v>4</v>
      </c>
      <c r="L5" s="34">
        <f>SUM(L2:L4)</f>
        <v>780</v>
      </c>
      <c r="M5" s="35">
        <f>SUM(L5/K5)</f>
        <v>195</v>
      </c>
      <c r="N5" s="34">
        <f>SUM(N2:N4)</f>
        <v>3</v>
      </c>
      <c r="O5" s="36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9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E2">
    <cfRule type="top10" dxfId="179" priority="6" rank="1"/>
  </conditionalFormatting>
  <conditionalFormatting sqref="F2">
    <cfRule type="top10" dxfId="178" priority="5" rank="1"/>
  </conditionalFormatting>
  <conditionalFormatting sqref="G2">
    <cfRule type="top10" dxfId="177" priority="4" rank="1"/>
  </conditionalFormatting>
  <conditionalFormatting sqref="H2">
    <cfRule type="top10" dxfId="176" priority="3" rank="1"/>
  </conditionalFormatting>
  <conditionalFormatting sqref="I2">
    <cfRule type="top10" dxfId="175" priority="1" rank="1"/>
  </conditionalFormatting>
  <conditionalFormatting sqref="J2">
    <cfRule type="top10" dxfId="174" priority="2" rank="1"/>
  </conditionalFormatting>
  <hyperlinks>
    <hyperlink ref="Q1" location="'Virginia Outdoor Rankings'!A1" display="Return to Rankings" xr:uid="{5F42E4E1-C6DB-4B3B-803C-B055748F3E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850CD0-82D7-4376-A071-44C7CE368C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4DD3B57-6918-4C71-AE16-4A3A06202FD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2673-763E-42EB-AD1D-24D51576CD51}">
  <sheetPr codeName="Sheet30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28</v>
      </c>
      <c r="C2" s="11">
        <v>44289</v>
      </c>
      <c r="D2" s="12" t="s">
        <v>34</v>
      </c>
      <c r="E2" s="13">
        <v>199</v>
      </c>
      <c r="F2" s="13">
        <v>196</v>
      </c>
      <c r="G2" s="13">
        <v>198</v>
      </c>
      <c r="H2" s="13">
        <v>199.001</v>
      </c>
      <c r="I2" s="13"/>
      <c r="J2" s="13"/>
      <c r="K2" s="14">
        <v>4</v>
      </c>
      <c r="L2" s="14">
        <v>792.00099999999998</v>
      </c>
      <c r="M2" s="15">
        <v>198.00024999999999</v>
      </c>
      <c r="N2" s="16">
        <v>4</v>
      </c>
      <c r="O2" s="17">
        <v>202.00024999999999</v>
      </c>
    </row>
    <row r="3" spans="1:17" x14ac:dyDescent="0.25">
      <c r="A3" s="9" t="s">
        <v>33</v>
      </c>
      <c r="B3" s="10" t="s">
        <v>28</v>
      </c>
      <c r="C3" s="11">
        <v>44415</v>
      </c>
      <c r="D3" s="12" t="s">
        <v>34</v>
      </c>
      <c r="E3" s="13">
        <v>193</v>
      </c>
      <c r="F3" s="13">
        <v>198</v>
      </c>
      <c r="G3" s="13">
        <v>198</v>
      </c>
      <c r="H3" s="13">
        <v>190</v>
      </c>
      <c r="I3" s="13">
        <v>190</v>
      </c>
      <c r="J3" s="13">
        <v>193</v>
      </c>
      <c r="K3" s="14">
        <v>6</v>
      </c>
      <c r="L3" s="14">
        <v>1162</v>
      </c>
      <c r="M3" s="15">
        <v>193.66666666666666</v>
      </c>
      <c r="N3" s="16">
        <v>4</v>
      </c>
      <c r="O3" s="17">
        <v>197.66666666666666</v>
      </c>
    </row>
    <row r="5" spans="1:17" x14ac:dyDescent="0.25">
      <c r="K5" s="7">
        <f>SUM(K2:K4)</f>
        <v>10</v>
      </c>
      <c r="L5" s="7">
        <f>SUM(L2:L4)</f>
        <v>1954.001</v>
      </c>
      <c r="M5" s="8">
        <f>SUM(L5/K5)</f>
        <v>195.40010000000001</v>
      </c>
      <c r="N5" s="7">
        <f>SUM(N2:N4)</f>
        <v>8</v>
      </c>
      <c r="O5" s="8">
        <f>SUM(M5+N5)</f>
        <v>203.40010000000001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B3:C3" name="Range1_50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10"/>
  </protectedRanges>
  <conditionalFormatting sqref="F2">
    <cfRule type="top10" dxfId="173" priority="11" rank="1"/>
  </conditionalFormatting>
  <conditionalFormatting sqref="G2">
    <cfRule type="top10" dxfId="172" priority="10" rank="1"/>
  </conditionalFormatting>
  <conditionalFormatting sqref="H2">
    <cfRule type="top10" dxfId="171" priority="9" rank="1"/>
  </conditionalFormatting>
  <conditionalFormatting sqref="I2">
    <cfRule type="top10" dxfId="170" priority="7" rank="1"/>
  </conditionalFormatting>
  <conditionalFormatting sqref="J2">
    <cfRule type="top10" dxfId="169" priority="8" rank="1"/>
  </conditionalFormatting>
  <conditionalFormatting sqref="E2">
    <cfRule type="top10" dxfId="168" priority="12" rank="1"/>
  </conditionalFormatting>
  <conditionalFormatting sqref="F3">
    <cfRule type="top10" dxfId="167" priority="5" rank="1"/>
  </conditionalFormatting>
  <conditionalFormatting sqref="G3">
    <cfRule type="top10" dxfId="166" priority="4" rank="1"/>
  </conditionalFormatting>
  <conditionalFormatting sqref="H3">
    <cfRule type="top10" dxfId="165" priority="3" rank="1"/>
  </conditionalFormatting>
  <conditionalFormatting sqref="I3">
    <cfRule type="top10" dxfId="164" priority="1" rank="1"/>
  </conditionalFormatting>
  <conditionalFormatting sqref="J3">
    <cfRule type="top10" dxfId="163" priority="2" rank="1"/>
  </conditionalFormatting>
  <conditionalFormatting sqref="E3">
    <cfRule type="top10" dxfId="162" priority="6" rank="1"/>
  </conditionalFormatting>
  <hyperlinks>
    <hyperlink ref="Q1" location="'Virginia Outdoor Rankings'!A1" display="Return to Rankings" xr:uid="{8C2E8E2E-065D-4BF5-8450-7C29965CB9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7EC506-417A-4C5A-991B-A3FE6F2F1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191C-77DC-4C18-9A06-95047FD682AB}">
  <sheetPr codeName="Sheet31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74</v>
      </c>
      <c r="C2" s="11">
        <v>44441</v>
      </c>
      <c r="D2" s="12" t="s">
        <v>34</v>
      </c>
      <c r="E2" s="13">
        <v>190</v>
      </c>
      <c r="F2" s="13">
        <v>190</v>
      </c>
      <c r="G2" s="13">
        <v>195</v>
      </c>
      <c r="H2" s="13">
        <v>195</v>
      </c>
      <c r="I2" s="13">
        <v>192</v>
      </c>
      <c r="J2" s="13">
        <v>190</v>
      </c>
      <c r="K2" s="14">
        <v>6</v>
      </c>
      <c r="L2" s="14">
        <v>1152</v>
      </c>
      <c r="M2" s="15">
        <v>192</v>
      </c>
      <c r="N2" s="16">
        <v>4</v>
      </c>
      <c r="O2" s="17">
        <v>196</v>
      </c>
    </row>
    <row r="5" spans="1:17" x14ac:dyDescent="0.25">
      <c r="K5" s="34">
        <f>SUM(K2:K4)</f>
        <v>6</v>
      </c>
      <c r="L5" s="34">
        <f>SUM(L2:L4)</f>
        <v>1152</v>
      </c>
      <c r="M5" s="35">
        <f>SUM(L5/K5)</f>
        <v>192</v>
      </c>
      <c r="N5" s="34">
        <f>SUM(N2:N4)</f>
        <v>4</v>
      </c>
      <c r="O5" s="36">
        <f>SUM(M5+N5)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</protectedRanges>
  <conditionalFormatting sqref="F2">
    <cfRule type="top10" dxfId="161" priority="1" rank="1"/>
  </conditionalFormatting>
  <conditionalFormatting sqref="G2">
    <cfRule type="top10" dxfId="160" priority="2" rank="1"/>
  </conditionalFormatting>
  <conditionalFormatting sqref="H2">
    <cfRule type="top10" dxfId="159" priority="3" rank="1"/>
  </conditionalFormatting>
  <conditionalFormatting sqref="I2">
    <cfRule type="top10" dxfId="158" priority="4" rank="1"/>
  </conditionalFormatting>
  <conditionalFormatting sqref="J2">
    <cfRule type="top10" dxfId="157" priority="5" rank="1"/>
  </conditionalFormatting>
  <conditionalFormatting sqref="E2">
    <cfRule type="top10" dxfId="156" priority="6" rank="1"/>
  </conditionalFormatting>
  <hyperlinks>
    <hyperlink ref="Q1" location="'Virginia Outdoor Rankings'!A1" display="Return to Rankings" xr:uid="{00DA863D-DF58-4F1F-B4AF-B3B3CEC129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79A065-C593-4B80-A9D9-116C9635A92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EBBA3F81-4AD6-43CC-86A3-38F2CBC7EB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3AFA-360B-4A7F-B939-08D54DB09105}">
  <sheetPr codeName="Sheet32"/>
  <dimension ref="A1:Q9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44</v>
      </c>
      <c r="C2" s="11">
        <v>44317</v>
      </c>
      <c r="D2" s="12" t="s">
        <v>34</v>
      </c>
      <c r="E2" s="13">
        <v>197</v>
      </c>
      <c r="F2" s="13">
        <v>197</v>
      </c>
      <c r="G2" s="13">
        <v>199</v>
      </c>
      <c r="H2" s="13">
        <v>197</v>
      </c>
      <c r="I2" s="13">
        <v>197</v>
      </c>
      <c r="J2" s="13"/>
      <c r="K2" s="14">
        <v>5</v>
      </c>
      <c r="L2" s="14">
        <v>987</v>
      </c>
      <c r="M2" s="15">
        <v>197.4</v>
      </c>
      <c r="N2" s="16">
        <v>13</v>
      </c>
      <c r="O2" s="17">
        <v>173.75</v>
      </c>
    </row>
    <row r="3" spans="1:17" x14ac:dyDescent="0.25">
      <c r="A3" s="9" t="s">
        <v>23</v>
      </c>
      <c r="B3" s="10" t="s">
        <v>44</v>
      </c>
      <c r="C3" s="11">
        <v>44327</v>
      </c>
      <c r="D3" s="12" t="s">
        <v>34</v>
      </c>
      <c r="E3" s="13">
        <v>193</v>
      </c>
      <c r="F3" s="13">
        <v>190</v>
      </c>
      <c r="G3" s="13">
        <v>194</v>
      </c>
      <c r="H3" s="13">
        <v>199</v>
      </c>
      <c r="I3" s="13"/>
      <c r="J3" s="13"/>
      <c r="K3" s="14">
        <v>4</v>
      </c>
      <c r="L3" s="14">
        <v>776</v>
      </c>
      <c r="M3" s="15">
        <v>194</v>
      </c>
      <c r="N3" s="16">
        <v>9</v>
      </c>
      <c r="O3" s="17">
        <v>203</v>
      </c>
    </row>
    <row r="4" spans="1:17" x14ac:dyDescent="0.25">
      <c r="A4" s="9" t="s">
        <v>23</v>
      </c>
      <c r="B4" s="10" t="s">
        <v>44</v>
      </c>
      <c r="C4" s="11">
        <v>44352</v>
      </c>
      <c r="D4" s="12" t="s">
        <v>34</v>
      </c>
      <c r="E4" s="13">
        <v>199</v>
      </c>
      <c r="F4" s="13">
        <v>200</v>
      </c>
      <c r="G4" s="13">
        <v>199</v>
      </c>
      <c r="H4" s="13">
        <v>199</v>
      </c>
      <c r="I4" s="13"/>
      <c r="J4" s="13"/>
      <c r="K4" s="14">
        <v>4</v>
      </c>
      <c r="L4" s="14">
        <v>797</v>
      </c>
      <c r="M4" s="15">
        <v>199.25</v>
      </c>
      <c r="N4" s="16">
        <v>13</v>
      </c>
      <c r="O4" s="17">
        <v>212.25</v>
      </c>
    </row>
    <row r="5" spans="1:17" x14ac:dyDescent="0.25">
      <c r="A5" s="9" t="s">
        <v>23</v>
      </c>
      <c r="B5" s="10" t="s">
        <v>44</v>
      </c>
      <c r="C5" s="11">
        <v>44355</v>
      </c>
      <c r="D5" s="12" t="s">
        <v>34</v>
      </c>
      <c r="E5" s="13">
        <v>198</v>
      </c>
      <c r="F5" s="13">
        <v>200</v>
      </c>
      <c r="G5" s="13">
        <v>199</v>
      </c>
      <c r="H5" s="13"/>
      <c r="I5" s="13"/>
      <c r="J5" s="13"/>
      <c r="K5" s="14">
        <v>3</v>
      </c>
      <c r="L5" s="14">
        <v>597</v>
      </c>
      <c r="M5" s="15">
        <v>199</v>
      </c>
      <c r="N5" s="16">
        <v>11</v>
      </c>
      <c r="O5" s="17">
        <v>210</v>
      </c>
    </row>
    <row r="6" spans="1:17" x14ac:dyDescent="0.25">
      <c r="A6" s="9" t="s">
        <v>23</v>
      </c>
      <c r="B6" s="10" t="s">
        <v>44</v>
      </c>
      <c r="C6" s="11">
        <v>44380</v>
      </c>
      <c r="D6" s="12" t="s">
        <v>34</v>
      </c>
      <c r="E6" s="13">
        <v>196</v>
      </c>
      <c r="F6" s="13">
        <v>197</v>
      </c>
      <c r="G6" s="13">
        <v>199</v>
      </c>
      <c r="H6" s="13">
        <v>186</v>
      </c>
      <c r="I6" s="13"/>
      <c r="J6" s="13"/>
      <c r="K6" s="14">
        <v>4</v>
      </c>
      <c r="L6" s="14">
        <v>778</v>
      </c>
      <c r="M6" s="15">
        <v>194.5</v>
      </c>
      <c r="N6" s="16">
        <v>5</v>
      </c>
      <c r="O6" s="17">
        <v>199.5</v>
      </c>
    </row>
    <row r="7" spans="1:17" x14ac:dyDescent="0.25">
      <c r="A7" s="9" t="s">
        <v>23</v>
      </c>
      <c r="B7" s="10" t="s">
        <v>44</v>
      </c>
      <c r="C7" s="11">
        <v>44441</v>
      </c>
      <c r="D7" s="12" t="s">
        <v>34</v>
      </c>
      <c r="E7" s="13">
        <v>194</v>
      </c>
      <c r="F7" s="13">
        <v>194</v>
      </c>
      <c r="G7" s="13">
        <v>197</v>
      </c>
      <c r="H7" s="13">
        <v>197</v>
      </c>
      <c r="I7" s="13">
        <v>199</v>
      </c>
      <c r="J7" s="13">
        <v>194</v>
      </c>
      <c r="K7" s="14">
        <v>6</v>
      </c>
      <c r="L7" s="14">
        <v>1175</v>
      </c>
      <c r="M7" s="15">
        <v>195.83333333333334</v>
      </c>
      <c r="N7" s="16">
        <v>26</v>
      </c>
      <c r="O7" s="17">
        <v>221.83333333333334</v>
      </c>
    </row>
    <row r="9" spans="1:17" x14ac:dyDescent="0.25">
      <c r="K9" s="7">
        <f>SUM(K2:K8)</f>
        <v>26</v>
      </c>
      <c r="L9" s="7">
        <f>SUM(L2:L8)</f>
        <v>5110</v>
      </c>
      <c r="M9" s="8">
        <f>SUM(L9/K9)</f>
        <v>196.53846153846155</v>
      </c>
      <c r="N9" s="7">
        <f>SUM(N2:N8)</f>
        <v>77</v>
      </c>
      <c r="O9" s="8">
        <f>SUM(M9+N9)</f>
        <v>273.53846153846155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_1_1"/>
    <protectedRange algorithmName="SHA-512" hashValue="ON39YdpmFHfN9f47KpiRvqrKx0V9+erV1CNkpWzYhW/Qyc6aT8rEyCrvauWSYGZK2ia3o7vd3akF07acHAFpOA==" saltValue="yVW9XmDwTqEnmpSGai0KYg==" spinCount="100000" sqref="D2" name="Range1_1_10_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24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I5:J5 B5:C5" name="Range1_27"/>
    <protectedRange algorithmName="SHA-512" hashValue="ON39YdpmFHfN9f47KpiRvqrKx0V9+erV1CNkpWzYhW/Qyc6aT8rEyCrvauWSYGZK2ia3o7vd3akF07acHAFpOA==" saltValue="yVW9XmDwTqEnmpSGai0KYg==" spinCount="100000" sqref="D5" name="Range1_1_21"/>
    <protectedRange algorithmName="SHA-512" hashValue="ON39YdpmFHfN9f47KpiRvqrKx0V9+erV1CNkpWzYhW/Qyc6aT8rEyCrvauWSYGZK2ia3o7vd3akF07acHAFpOA==" saltValue="yVW9XmDwTqEnmpSGai0KYg==" spinCount="100000" sqref="E5:H5" name="Range1_3_9"/>
    <protectedRange algorithmName="SHA-512" hashValue="ON39YdpmFHfN9f47KpiRvqrKx0V9+erV1CNkpWzYhW/Qyc6aT8rEyCrvauWSYGZK2ia3o7vd3akF07acHAFpOA==" saltValue="yVW9XmDwTqEnmpSGai0KYg==" spinCount="100000" sqref="E6:J6 B6:C6" name="Range1_36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7:J7 B7:C7" name="Range1_58"/>
    <protectedRange algorithmName="SHA-512" hashValue="ON39YdpmFHfN9f47KpiRvqrKx0V9+erV1CNkpWzYhW/Qyc6aT8rEyCrvauWSYGZK2ia3o7vd3akF07acHAFpOA==" saltValue="yVW9XmDwTqEnmpSGai0KYg==" spinCount="100000" sqref="D7" name="Range1_1_53"/>
  </protectedRanges>
  <conditionalFormatting sqref="J2">
    <cfRule type="top10" dxfId="155" priority="31" rank="1"/>
  </conditionalFormatting>
  <conditionalFormatting sqref="I2">
    <cfRule type="top10" dxfId="154" priority="32" rank="1"/>
  </conditionalFormatting>
  <conditionalFormatting sqref="H2">
    <cfRule type="top10" dxfId="153" priority="33" rank="1"/>
  </conditionalFormatting>
  <conditionalFormatting sqref="G2">
    <cfRule type="top10" dxfId="152" priority="34" rank="1"/>
  </conditionalFormatting>
  <conditionalFormatting sqref="F2">
    <cfRule type="top10" dxfId="151" priority="35" rank="1"/>
  </conditionalFormatting>
  <conditionalFormatting sqref="E2">
    <cfRule type="top10" dxfId="150" priority="36" rank="1"/>
  </conditionalFormatting>
  <conditionalFormatting sqref="J3">
    <cfRule type="top10" dxfId="149" priority="25" rank="1"/>
  </conditionalFormatting>
  <conditionalFormatting sqref="I3">
    <cfRule type="top10" dxfId="148" priority="26" rank="1"/>
  </conditionalFormatting>
  <conditionalFormatting sqref="H3">
    <cfRule type="top10" dxfId="147" priority="27" rank="1"/>
  </conditionalFormatting>
  <conditionalFormatting sqref="G3">
    <cfRule type="top10" dxfId="146" priority="28" rank="1"/>
  </conditionalFormatting>
  <conditionalFormatting sqref="F3">
    <cfRule type="top10" dxfId="145" priority="29" rank="1"/>
  </conditionalFormatting>
  <conditionalFormatting sqref="E3">
    <cfRule type="top10" dxfId="144" priority="30" rank="1"/>
  </conditionalFormatting>
  <conditionalFormatting sqref="J4">
    <cfRule type="top10" dxfId="143" priority="19" rank="1"/>
  </conditionalFormatting>
  <conditionalFormatting sqref="I4">
    <cfRule type="top10" dxfId="142" priority="20" rank="1"/>
  </conditionalFormatting>
  <conditionalFormatting sqref="H4">
    <cfRule type="top10" dxfId="141" priority="21" rank="1"/>
  </conditionalFormatting>
  <conditionalFormatting sqref="G4">
    <cfRule type="top10" dxfId="140" priority="22" rank="1"/>
  </conditionalFormatting>
  <conditionalFormatting sqref="F4">
    <cfRule type="top10" dxfId="139" priority="23" rank="1"/>
  </conditionalFormatting>
  <conditionalFormatting sqref="E4">
    <cfRule type="top10" dxfId="138" priority="24" rank="1"/>
  </conditionalFormatting>
  <conditionalFormatting sqref="F5">
    <cfRule type="top10" dxfId="137" priority="17" rank="1"/>
  </conditionalFormatting>
  <conditionalFormatting sqref="G5">
    <cfRule type="top10" dxfId="136" priority="16" rank="1"/>
  </conditionalFormatting>
  <conditionalFormatting sqref="H5">
    <cfRule type="top10" dxfId="135" priority="15" rank="1"/>
  </conditionalFormatting>
  <conditionalFormatting sqref="I5">
    <cfRule type="top10" dxfId="134" priority="13" rank="1"/>
  </conditionalFormatting>
  <conditionalFormatting sqref="J5">
    <cfRule type="top10" dxfId="133" priority="14" rank="1"/>
  </conditionalFormatting>
  <conditionalFormatting sqref="E5">
    <cfRule type="top10" dxfId="132" priority="18" rank="1"/>
  </conditionalFormatting>
  <conditionalFormatting sqref="J6">
    <cfRule type="top10" dxfId="131" priority="7" rank="1"/>
  </conditionalFormatting>
  <conditionalFormatting sqref="I6">
    <cfRule type="top10" dxfId="130" priority="8" rank="1"/>
  </conditionalFormatting>
  <conditionalFormatting sqref="H6">
    <cfRule type="top10" dxfId="129" priority="9" rank="1"/>
  </conditionalFormatting>
  <conditionalFormatting sqref="G6">
    <cfRule type="top10" dxfId="128" priority="10" rank="1"/>
  </conditionalFormatting>
  <conditionalFormatting sqref="F6">
    <cfRule type="top10" dxfId="127" priority="11" rank="1"/>
  </conditionalFormatting>
  <conditionalFormatting sqref="E6">
    <cfRule type="top10" dxfId="126" priority="12" rank="1"/>
  </conditionalFormatting>
  <conditionalFormatting sqref="J7">
    <cfRule type="top10" dxfId="125" priority="1" rank="1"/>
  </conditionalFormatting>
  <conditionalFormatting sqref="I7">
    <cfRule type="top10" dxfId="124" priority="2" rank="1"/>
  </conditionalFormatting>
  <conditionalFormatting sqref="H7">
    <cfRule type="top10" dxfId="123" priority="3" rank="1"/>
  </conditionalFormatting>
  <conditionalFormatting sqref="G7">
    <cfRule type="top10" dxfId="122" priority="4" rank="1"/>
  </conditionalFormatting>
  <conditionalFormatting sqref="F7">
    <cfRule type="top10" dxfId="121" priority="5" rank="1"/>
  </conditionalFormatting>
  <conditionalFormatting sqref="E7">
    <cfRule type="top10" dxfId="120" priority="6" rank="1"/>
  </conditionalFormatting>
  <hyperlinks>
    <hyperlink ref="Q1" location="'Virginia Outdoor Rankings'!A1" display="Return to Rankings" xr:uid="{B387930C-024C-4622-9094-EB2BA3AA26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A132E7-0738-4B45-A825-F306DD5ED9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11A9-F7C6-4C81-87BB-034868145F68}">
  <sheetPr codeName="Sheet3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69</v>
      </c>
      <c r="C2" s="11">
        <v>44441</v>
      </c>
      <c r="D2" s="12" t="s">
        <v>34</v>
      </c>
      <c r="E2" s="13">
        <v>194</v>
      </c>
      <c r="F2" s="13">
        <v>196.001</v>
      </c>
      <c r="G2" s="13">
        <v>194</v>
      </c>
      <c r="H2" s="13">
        <v>196</v>
      </c>
      <c r="I2" s="13">
        <v>194</v>
      </c>
      <c r="J2" s="13">
        <v>195</v>
      </c>
      <c r="K2" s="14">
        <v>6</v>
      </c>
      <c r="L2" s="14">
        <v>1169.001</v>
      </c>
      <c r="M2" s="15">
        <v>194.83349999999999</v>
      </c>
      <c r="N2" s="16">
        <v>4</v>
      </c>
      <c r="O2" s="17">
        <v>198.83349999999999</v>
      </c>
    </row>
    <row r="5" spans="1:17" x14ac:dyDescent="0.25">
      <c r="K5" s="34">
        <f>SUM(K2:K4)</f>
        <v>6</v>
      </c>
      <c r="L5" s="34">
        <f>SUM(L2:L4)</f>
        <v>1169.001</v>
      </c>
      <c r="M5" s="35">
        <f>SUM(L5/K5)</f>
        <v>194.83349999999999</v>
      </c>
      <c r="N5" s="34">
        <f>SUM(N2:N4)</f>
        <v>4</v>
      </c>
      <c r="O5" s="36">
        <f>SUM(M5+N5)</f>
        <v>198.83349999999999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</protectedRanges>
  <conditionalFormatting sqref="F2">
    <cfRule type="top10" dxfId="119" priority="1" rank="1"/>
  </conditionalFormatting>
  <conditionalFormatting sqref="G2">
    <cfRule type="top10" dxfId="118" priority="2" rank="1"/>
  </conditionalFormatting>
  <conditionalFormatting sqref="H2">
    <cfRule type="top10" dxfId="117" priority="3" rank="1"/>
  </conditionalFormatting>
  <conditionalFormatting sqref="I2">
    <cfRule type="top10" dxfId="116" priority="4" rank="1"/>
  </conditionalFormatting>
  <conditionalFormatting sqref="J2">
    <cfRule type="top10" dxfId="115" priority="5" rank="1"/>
  </conditionalFormatting>
  <conditionalFormatting sqref="E2">
    <cfRule type="top10" dxfId="114" priority="6" rank="1"/>
  </conditionalFormatting>
  <hyperlinks>
    <hyperlink ref="Q1" location="'Virginia Outdoor Rankings'!A1" display="Return to Rankings" xr:uid="{7DFCED26-1235-4CCC-B732-6C1805D6A0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092CFB-1ED0-46A2-A88F-D2D585D84A0E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006F7289-67E7-4E1A-A1FD-5A11A03F1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F533-5849-4146-BE42-887739F0035E}">
  <sheetPr codeName="Sheet37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76</v>
      </c>
      <c r="C2" s="11">
        <v>44441</v>
      </c>
      <c r="D2" s="12" t="s">
        <v>34</v>
      </c>
      <c r="E2" s="13">
        <v>191</v>
      </c>
      <c r="F2" s="13">
        <v>187</v>
      </c>
      <c r="G2" s="13">
        <v>192</v>
      </c>
      <c r="H2" s="13">
        <v>193</v>
      </c>
      <c r="I2" s="13">
        <v>190</v>
      </c>
      <c r="J2" s="13">
        <v>187</v>
      </c>
      <c r="K2" s="14">
        <v>6</v>
      </c>
      <c r="L2" s="14">
        <v>1140</v>
      </c>
      <c r="M2" s="15">
        <v>190</v>
      </c>
      <c r="N2" s="16">
        <v>4</v>
      </c>
      <c r="O2" s="17">
        <v>194</v>
      </c>
    </row>
    <row r="5" spans="1:17" x14ac:dyDescent="0.25">
      <c r="K5" s="34">
        <f>SUM(K2:K4)</f>
        <v>6</v>
      </c>
      <c r="L5" s="34">
        <f>SUM(L2:L4)</f>
        <v>1140</v>
      </c>
      <c r="M5" s="35">
        <f>SUM(L5/K5)</f>
        <v>190</v>
      </c>
      <c r="N5" s="34">
        <f>SUM(N2:N4)</f>
        <v>4</v>
      </c>
      <c r="O5" s="36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</protectedRanges>
  <conditionalFormatting sqref="F2">
    <cfRule type="top10" dxfId="113" priority="1" rank="1"/>
  </conditionalFormatting>
  <conditionalFormatting sqref="G2">
    <cfRule type="top10" dxfId="112" priority="2" rank="1"/>
  </conditionalFormatting>
  <conditionalFormatting sqref="H2">
    <cfRule type="top10" dxfId="111" priority="3" rank="1"/>
  </conditionalFormatting>
  <conditionalFormatting sqref="I2">
    <cfRule type="top10" dxfId="110" priority="4" rank="1"/>
  </conditionalFormatting>
  <conditionalFormatting sqref="J2">
    <cfRule type="top10" dxfId="109" priority="5" rank="1"/>
  </conditionalFormatting>
  <conditionalFormatting sqref="E2">
    <cfRule type="top10" dxfId="108" priority="6" rank="1"/>
  </conditionalFormatting>
  <hyperlinks>
    <hyperlink ref="Q1" location="'Virginia Outdoor Rankings'!A1" display="Return to Rankings" xr:uid="{AC78F684-94AE-45C4-B655-60E87C0772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CD28BE-A42A-4596-BC43-1EA6259E084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763E5CF9-1DEC-4DA7-9514-224E870453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1C91-EA75-4CD4-8950-C041B83CE0F9}">
  <sheetPr codeName="Sheet34"/>
  <dimension ref="A1:Q16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60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56</v>
      </c>
      <c r="C2" s="11">
        <v>44352</v>
      </c>
      <c r="D2" s="12" t="s">
        <v>34</v>
      </c>
      <c r="E2" s="13">
        <v>193</v>
      </c>
      <c r="F2" s="13">
        <v>190</v>
      </c>
      <c r="G2" s="13">
        <v>194</v>
      </c>
      <c r="H2" s="13">
        <v>192</v>
      </c>
      <c r="I2" s="13"/>
      <c r="J2" s="13"/>
      <c r="K2" s="14">
        <v>4</v>
      </c>
      <c r="L2" s="14">
        <v>769</v>
      </c>
      <c r="M2" s="15">
        <v>192.25</v>
      </c>
      <c r="N2" s="16">
        <v>13</v>
      </c>
      <c r="O2" s="17">
        <v>205.25</v>
      </c>
    </row>
    <row r="3" spans="1:17" x14ac:dyDescent="0.25">
      <c r="A3" s="9" t="s">
        <v>46</v>
      </c>
      <c r="B3" s="10" t="s">
        <v>56</v>
      </c>
      <c r="C3" s="11">
        <v>44362</v>
      </c>
      <c r="D3" s="12" t="s">
        <v>34</v>
      </c>
      <c r="E3" s="13">
        <v>193.001</v>
      </c>
      <c r="F3" s="13">
        <v>190</v>
      </c>
      <c r="G3" s="13">
        <v>193</v>
      </c>
      <c r="H3" s="13"/>
      <c r="I3" s="13"/>
      <c r="J3" s="13"/>
      <c r="K3" s="14">
        <v>3</v>
      </c>
      <c r="L3" s="14">
        <v>576.00099999999998</v>
      </c>
      <c r="M3" s="15">
        <v>192.00033333333332</v>
      </c>
      <c r="N3" s="16">
        <v>9</v>
      </c>
      <c r="O3" s="17">
        <v>201.00033333333332</v>
      </c>
    </row>
    <row r="4" spans="1:17" x14ac:dyDescent="0.25">
      <c r="A4" s="9" t="s">
        <v>46</v>
      </c>
      <c r="B4" s="10" t="s">
        <v>56</v>
      </c>
      <c r="C4" s="11">
        <v>44366</v>
      </c>
      <c r="D4" s="12" t="s">
        <v>34</v>
      </c>
      <c r="E4" s="13">
        <v>199</v>
      </c>
      <c r="F4" s="13">
        <v>193</v>
      </c>
      <c r="G4" s="13">
        <v>189</v>
      </c>
      <c r="H4" s="13">
        <v>194</v>
      </c>
      <c r="I4" s="13"/>
      <c r="J4" s="13"/>
      <c r="K4" s="14">
        <v>4</v>
      </c>
      <c r="L4" s="14">
        <v>775</v>
      </c>
      <c r="M4" s="15">
        <v>193.75</v>
      </c>
      <c r="N4" s="16">
        <v>11</v>
      </c>
      <c r="O4" s="17">
        <v>204.75</v>
      </c>
    </row>
    <row r="5" spans="1:17" x14ac:dyDescent="0.25">
      <c r="A5" s="9" t="s">
        <v>46</v>
      </c>
      <c r="B5" s="10" t="s">
        <v>56</v>
      </c>
      <c r="C5" s="11">
        <v>44369</v>
      </c>
      <c r="D5" s="12" t="s">
        <v>34</v>
      </c>
      <c r="E5" s="13">
        <v>197</v>
      </c>
      <c r="F5" s="13">
        <v>196</v>
      </c>
      <c r="G5" s="13">
        <v>193</v>
      </c>
      <c r="H5" s="13">
        <v>192.001</v>
      </c>
      <c r="I5" s="13"/>
      <c r="J5" s="13"/>
      <c r="K5" s="14">
        <v>4</v>
      </c>
      <c r="L5" s="14">
        <v>778.00099999999998</v>
      </c>
      <c r="M5" s="15">
        <v>194.50024999999999</v>
      </c>
      <c r="N5" s="16">
        <v>13</v>
      </c>
      <c r="O5" s="17">
        <v>207.50024999999999</v>
      </c>
    </row>
    <row r="6" spans="1:17" x14ac:dyDescent="0.25">
      <c r="A6" s="9" t="s">
        <v>46</v>
      </c>
      <c r="B6" s="10" t="s">
        <v>56</v>
      </c>
      <c r="C6" s="11">
        <v>44376</v>
      </c>
      <c r="D6" s="12" t="s">
        <v>34</v>
      </c>
      <c r="E6" s="13">
        <v>190</v>
      </c>
      <c r="F6" s="13">
        <v>196</v>
      </c>
      <c r="G6" s="13">
        <v>192</v>
      </c>
      <c r="H6" s="13">
        <v>186</v>
      </c>
      <c r="I6" s="13"/>
      <c r="J6" s="13"/>
      <c r="K6" s="14">
        <v>4</v>
      </c>
      <c r="L6" s="14">
        <v>764</v>
      </c>
      <c r="M6" s="15">
        <v>191</v>
      </c>
      <c r="N6" s="16">
        <v>8</v>
      </c>
      <c r="O6" s="17">
        <v>199</v>
      </c>
    </row>
    <row r="7" spans="1:17" x14ac:dyDescent="0.25">
      <c r="A7" s="9" t="s">
        <v>46</v>
      </c>
      <c r="B7" s="10" t="s">
        <v>56</v>
      </c>
      <c r="C7" s="11">
        <v>44380</v>
      </c>
      <c r="D7" s="12" t="s">
        <v>34</v>
      </c>
      <c r="E7" s="13">
        <v>191</v>
      </c>
      <c r="F7" s="13">
        <v>178</v>
      </c>
      <c r="G7" s="13">
        <v>189</v>
      </c>
      <c r="H7" s="13">
        <v>187</v>
      </c>
      <c r="I7" s="13"/>
      <c r="J7" s="13"/>
      <c r="K7" s="14">
        <v>4</v>
      </c>
      <c r="L7" s="14">
        <v>745</v>
      </c>
      <c r="M7" s="15">
        <v>186.25</v>
      </c>
      <c r="N7" s="16">
        <v>3</v>
      </c>
      <c r="O7" s="17">
        <v>189.25</v>
      </c>
    </row>
    <row r="8" spans="1:17" x14ac:dyDescent="0.25">
      <c r="A8" s="9" t="s">
        <v>46</v>
      </c>
      <c r="B8" s="10" t="s">
        <v>56</v>
      </c>
      <c r="C8" s="11">
        <v>44394</v>
      </c>
      <c r="D8" s="12" t="s">
        <v>34</v>
      </c>
      <c r="E8" s="13">
        <v>192</v>
      </c>
      <c r="F8" s="13">
        <v>191</v>
      </c>
      <c r="G8" s="13">
        <v>192</v>
      </c>
      <c r="H8" s="13">
        <v>192</v>
      </c>
      <c r="I8" s="13">
        <v>194</v>
      </c>
      <c r="J8" s="13"/>
      <c r="K8" s="14">
        <v>5</v>
      </c>
      <c r="L8" s="14">
        <v>961</v>
      </c>
      <c r="M8" s="15">
        <v>192.2</v>
      </c>
      <c r="N8" s="16">
        <v>11</v>
      </c>
      <c r="O8" s="17">
        <v>203.2</v>
      </c>
    </row>
    <row r="9" spans="1:17" x14ac:dyDescent="0.25">
      <c r="A9" s="9" t="s">
        <v>46</v>
      </c>
      <c r="B9" s="10" t="s">
        <v>56</v>
      </c>
      <c r="C9" s="11">
        <v>44408</v>
      </c>
      <c r="D9" s="12" t="s">
        <v>34</v>
      </c>
      <c r="E9" s="13">
        <v>192</v>
      </c>
      <c r="F9" s="13">
        <v>195</v>
      </c>
      <c r="G9" s="13">
        <v>195</v>
      </c>
      <c r="H9" s="13">
        <v>177</v>
      </c>
      <c r="I9" s="13">
        <v>189</v>
      </c>
      <c r="J9" s="13"/>
      <c r="K9" s="14">
        <v>5</v>
      </c>
      <c r="L9" s="14">
        <v>948</v>
      </c>
      <c r="M9" s="15">
        <v>189.6</v>
      </c>
      <c r="N9" s="16">
        <v>5</v>
      </c>
      <c r="O9" s="17">
        <v>194.6</v>
      </c>
    </row>
    <row r="10" spans="1:17" x14ac:dyDescent="0.25">
      <c r="A10" s="9" t="s">
        <v>46</v>
      </c>
      <c r="B10" s="10" t="s">
        <v>56</v>
      </c>
      <c r="C10" s="11">
        <v>44415</v>
      </c>
      <c r="D10" s="12" t="s">
        <v>34</v>
      </c>
      <c r="E10" s="13">
        <v>196</v>
      </c>
      <c r="F10" s="13">
        <v>191</v>
      </c>
      <c r="G10" s="13">
        <v>194</v>
      </c>
      <c r="H10" s="13">
        <v>190</v>
      </c>
      <c r="I10" s="13">
        <v>191</v>
      </c>
      <c r="J10" s="13">
        <v>189</v>
      </c>
      <c r="K10" s="14">
        <v>6</v>
      </c>
      <c r="L10" s="14">
        <v>1151</v>
      </c>
      <c r="M10" s="15">
        <v>191.83333333333334</v>
      </c>
      <c r="N10" s="16">
        <v>10</v>
      </c>
      <c r="O10" s="17">
        <v>201.83333333333334</v>
      </c>
    </row>
    <row r="11" spans="1:17" x14ac:dyDescent="0.25">
      <c r="A11" s="9" t="s">
        <v>46</v>
      </c>
      <c r="B11" s="10" t="s">
        <v>56</v>
      </c>
      <c r="C11" s="11">
        <v>44429</v>
      </c>
      <c r="D11" s="12" t="s">
        <v>34</v>
      </c>
      <c r="E11" s="13">
        <v>194</v>
      </c>
      <c r="F11" s="13">
        <v>196.001</v>
      </c>
      <c r="G11" s="13">
        <v>197</v>
      </c>
      <c r="H11" s="13">
        <v>195</v>
      </c>
      <c r="I11" s="13">
        <v>191.001</v>
      </c>
      <c r="J11" s="13"/>
      <c r="K11" s="14">
        <v>5</v>
      </c>
      <c r="L11" s="14">
        <v>973.00199999999995</v>
      </c>
      <c r="M11" s="15">
        <v>194.60039999999998</v>
      </c>
      <c r="N11" s="16">
        <v>13</v>
      </c>
      <c r="O11" s="17">
        <v>207.60039999999998</v>
      </c>
    </row>
    <row r="12" spans="1:17" x14ac:dyDescent="0.25">
      <c r="A12" s="9" t="s">
        <v>46</v>
      </c>
      <c r="B12" s="10" t="s">
        <v>56</v>
      </c>
      <c r="C12" s="11">
        <v>44436</v>
      </c>
      <c r="D12" s="12" t="s">
        <v>34</v>
      </c>
      <c r="E12" s="13">
        <v>192</v>
      </c>
      <c r="F12" s="13">
        <v>195</v>
      </c>
      <c r="G12" s="13">
        <v>194.001</v>
      </c>
      <c r="H12" s="13">
        <v>197</v>
      </c>
      <c r="I12" s="13">
        <v>191</v>
      </c>
      <c r="J12" s="13"/>
      <c r="K12" s="14">
        <v>5</v>
      </c>
      <c r="L12" s="14">
        <v>969</v>
      </c>
      <c r="M12" s="15">
        <v>193.8</v>
      </c>
      <c r="N12" s="16">
        <v>8</v>
      </c>
      <c r="O12" s="17">
        <v>194.6</v>
      </c>
    </row>
    <row r="13" spans="1:17" x14ac:dyDescent="0.25">
      <c r="A13" s="9" t="s">
        <v>46</v>
      </c>
      <c r="B13" s="10" t="s">
        <v>56</v>
      </c>
      <c r="C13" s="11">
        <v>44441</v>
      </c>
      <c r="D13" s="12" t="s">
        <v>34</v>
      </c>
      <c r="E13" s="13">
        <v>194</v>
      </c>
      <c r="F13" s="13">
        <v>191</v>
      </c>
      <c r="G13" s="13">
        <v>186</v>
      </c>
      <c r="H13" s="13">
        <v>191</v>
      </c>
      <c r="I13" s="13">
        <v>192</v>
      </c>
      <c r="J13" s="13">
        <v>187</v>
      </c>
      <c r="K13" s="14">
        <v>6</v>
      </c>
      <c r="L13" s="14">
        <v>1141</v>
      </c>
      <c r="M13" s="15">
        <v>190.16666666666666</v>
      </c>
      <c r="N13" s="16">
        <v>4</v>
      </c>
      <c r="O13" s="17">
        <v>194.16666666666666</v>
      </c>
    </row>
    <row r="16" spans="1:17" x14ac:dyDescent="0.25">
      <c r="K16" s="34">
        <f>SUM(K2:K15)</f>
        <v>55</v>
      </c>
      <c r="L16" s="34">
        <f>SUM(L2:L15)</f>
        <v>10550.004000000001</v>
      </c>
      <c r="M16" s="35">
        <f>SUM(L16/K16)</f>
        <v>191.81825454545455</v>
      </c>
      <c r="N16" s="34">
        <f>SUM(N2:N15)</f>
        <v>108</v>
      </c>
      <c r="O16" s="36">
        <f>SUM(M16+N16)</f>
        <v>299.81825454545458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5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3:J3 B3:C3" name="Range1_29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30"/>
    <protectedRange algorithmName="SHA-512" hashValue="ON39YdpmFHfN9f47KpiRvqrKx0V9+erV1CNkpWzYhW/Qyc6aT8rEyCrvauWSYGZK2ia3o7vd3akF07acHAFpOA==" saltValue="yVW9XmDwTqEnmpSGai0KYg==" spinCount="100000" sqref="D4" name="Range1_1_22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E6:J6 B6:C6" name="Range1_34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E7:J7 B7:C7" name="Range1_37_1"/>
    <protectedRange algorithmName="SHA-512" hashValue="ON39YdpmFHfN9f47KpiRvqrKx0V9+erV1CNkpWzYhW/Qyc6aT8rEyCrvauWSYGZK2ia3o7vd3akF07acHAFpOA==" saltValue="yVW9XmDwTqEnmpSGai0KYg==" spinCount="100000" sqref="D7" name="Range1_1_30_1"/>
    <protectedRange algorithmName="SHA-512" hashValue="ON39YdpmFHfN9f47KpiRvqrKx0V9+erV1CNkpWzYhW/Qyc6aT8rEyCrvauWSYGZK2ia3o7vd3akF07acHAFpOA==" saltValue="yVW9XmDwTqEnmpSGai0KYg==" spinCount="100000" sqref="E8:J8 B8:C8" name="Range1_44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9:J9 B9:C9" name="Range1_46"/>
    <protectedRange algorithmName="SHA-512" hashValue="ON39YdpmFHfN9f47KpiRvqrKx0V9+erV1CNkpWzYhW/Qyc6aT8rEyCrvauWSYGZK2ia3o7vd3akF07acHAFpOA==" saltValue="yVW9XmDwTqEnmpSGai0KYg==" spinCount="100000" sqref="D9" name="Range1_1_40"/>
    <protectedRange algorithmName="SHA-512" hashValue="ON39YdpmFHfN9f47KpiRvqrKx0V9+erV1CNkpWzYhW/Qyc6aT8rEyCrvauWSYGZK2ia3o7vd3akF07acHAFpOA==" saltValue="yVW9XmDwTqEnmpSGai0KYg==" spinCount="100000" sqref="E10:J10 B10:C10" name="Range1_52"/>
    <protectedRange algorithmName="SHA-512" hashValue="ON39YdpmFHfN9f47KpiRvqrKx0V9+erV1CNkpWzYhW/Qyc6aT8rEyCrvauWSYGZK2ia3o7vd3akF07acHAFpOA==" saltValue="yVW9XmDwTqEnmpSGai0KYg==" spinCount="100000" sqref="D10" name="Range1_1_46"/>
    <protectedRange algorithmName="SHA-512" hashValue="ON39YdpmFHfN9f47KpiRvqrKx0V9+erV1CNkpWzYhW/Qyc6aT8rEyCrvauWSYGZK2ia3o7vd3akF07acHAFpOA==" saltValue="yVW9XmDwTqEnmpSGai0KYg==" spinCount="100000" sqref="E11:J11 B11:C11" name="Range1_5_1"/>
    <protectedRange algorithmName="SHA-512" hashValue="ON39YdpmFHfN9f47KpiRvqrKx0V9+erV1CNkpWzYhW/Qyc6aT8rEyCrvauWSYGZK2ia3o7vd3akF07acHAFpOA==" saltValue="yVW9XmDwTqEnmpSGai0KYg==" spinCount="100000" sqref="D11" name="Range1_1_2_1"/>
    <protectedRange algorithmName="SHA-512" hashValue="ON39YdpmFHfN9f47KpiRvqrKx0V9+erV1CNkpWzYhW/Qyc6aT8rEyCrvauWSYGZK2ia3o7vd3akF07acHAFpOA==" saltValue="yVW9XmDwTqEnmpSGai0KYg==" spinCount="100000" sqref="E12:J12 B12:C12" name="Range1_59_2"/>
    <protectedRange algorithmName="SHA-512" hashValue="ON39YdpmFHfN9f47KpiRvqrKx0V9+erV1CNkpWzYhW/Qyc6aT8rEyCrvauWSYGZK2ia3o7vd3akF07acHAFpOA==" saltValue="yVW9XmDwTqEnmpSGai0KYg==" spinCount="100000" sqref="D12" name="Range1_1_51_2"/>
    <protectedRange algorithmName="SHA-512" hashValue="ON39YdpmFHfN9f47KpiRvqrKx0V9+erV1CNkpWzYhW/Qyc6aT8rEyCrvauWSYGZK2ia3o7vd3akF07acHAFpOA==" saltValue="yVW9XmDwTqEnmpSGai0KYg==" spinCount="100000" sqref="E13:J13 B13:C13" name="Range1_60"/>
    <protectedRange algorithmName="SHA-512" hashValue="ON39YdpmFHfN9f47KpiRvqrKx0V9+erV1CNkpWzYhW/Qyc6aT8rEyCrvauWSYGZK2ia3o7vd3akF07acHAFpOA==" saltValue="yVW9XmDwTqEnmpSGai0KYg==" spinCount="100000" sqref="D13" name="Range1_1_54"/>
  </protectedRanges>
  <conditionalFormatting sqref="J2">
    <cfRule type="top10" dxfId="107" priority="73" rank="1"/>
  </conditionalFormatting>
  <conditionalFormatting sqref="I2">
    <cfRule type="top10" dxfId="106" priority="74" rank="1"/>
  </conditionalFormatting>
  <conditionalFormatting sqref="H2">
    <cfRule type="top10" dxfId="105" priority="75" rank="1"/>
  </conditionalFormatting>
  <conditionalFormatting sqref="G2">
    <cfRule type="top10" dxfId="104" priority="76" rank="1"/>
  </conditionalFormatting>
  <conditionalFormatting sqref="F2">
    <cfRule type="top10" dxfId="103" priority="77" rank="1"/>
  </conditionalFormatting>
  <conditionalFormatting sqref="E2">
    <cfRule type="top10" dxfId="102" priority="78" rank="1"/>
  </conditionalFormatting>
  <conditionalFormatting sqref="E3">
    <cfRule type="top10" dxfId="101" priority="72" rank="1"/>
  </conditionalFormatting>
  <conditionalFormatting sqref="F3">
    <cfRule type="top10" dxfId="100" priority="71" rank="1"/>
  </conditionalFormatting>
  <conditionalFormatting sqref="G3">
    <cfRule type="top10" dxfId="99" priority="70" rank="1"/>
  </conditionalFormatting>
  <conditionalFormatting sqref="H3">
    <cfRule type="top10" dxfId="98" priority="69" rank="1"/>
  </conditionalFormatting>
  <conditionalFormatting sqref="I3">
    <cfRule type="top10" dxfId="97" priority="68" rank="1"/>
  </conditionalFormatting>
  <conditionalFormatting sqref="J3">
    <cfRule type="top10" dxfId="96" priority="67" rank="1"/>
  </conditionalFormatting>
  <conditionalFormatting sqref="E4">
    <cfRule type="top10" dxfId="95" priority="66" rank="1"/>
  </conditionalFormatting>
  <conditionalFormatting sqref="F4">
    <cfRule type="top10" dxfId="94" priority="65" rank="1"/>
  </conditionalFormatting>
  <conditionalFormatting sqref="G4">
    <cfRule type="top10" dxfId="93" priority="64" rank="1"/>
  </conditionalFormatting>
  <conditionalFormatting sqref="H4">
    <cfRule type="top10" dxfId="92" priority="63" rank="1"/>
  </conditionalFormatting>
  <conditionalFormatting sqref="I4">
    <cfRule type="top10" dxfId="91" priority="62" rank="1"/>
  </conditionalFormatting>
  <conditionalFormatting sqref="J4">
    <cfRule type="top10" dxfId="90" priority="61" rank="1"/>
  </conditionalFormatting>
  <conditionalFormatting sqref="E5">
    <cfRule type="top10" dxfId="89" priority="60" rank="1"/>
  </conditionalFormatting>
  <conditionalFormatting sqref="F5">
    <cfRule type="top10" dxfId="88" priority="59" rank="1"/>
  </conditionalFormatting>
  <conditionalFormatting sqref="G5">
    <cfRule type="top10" dxfId="87" priority="58" rank="1"/>
  </conditionalFormatting>
  <conditionalFormatting sqref="H5">
    <cfRule type="top10" dxfId="86" priority="57" rank="1"/>
  </conditionalFormatting>
  <conditionalFormatting sqref="I5">
    <cfRule type="top10" dxfId="85" priority="56" rank="1"/>
  </conditionalFormatting>
  <conditionalFormatting sqref="J5">
    <cfRule type="top10" dxfId="84" priority="55" rank="1"/>
  </conditionalFormatting>
  <conditionalFormatting sqref="E6">
    <cfRule type="top10" dxfId="83" priority="54" rank="1"/>
  </conditionalFormatting>
  <conditionalFormatting sqref="F6">
    <cfRule type="top10" dxfId="82" priority="53" rank="1"/>
  </conditionalFormatting>
  <conditionalFormatting sqref="G6">
    <cfRule type="top10" dxfId="81" priority="52" rank="1"/>
  </conditionalFormatting>
  <conditionalFormatting sqref="H6">
    <cfRule type="top10" dxfId="80" priority="51" rank="1"/>
  </conditionalFormatting>
  <conditionalFormatting sqref="I6">
    <cfRule type="top10" dxfId="79" priority="50" rank="1"/>
  </conditionalFormatting>
  <conditionalFormatting sqref="J6">
    <cfRule type="top10" dxfId="78" priority="49" rank="1"/>
  </conditionalFormatting>
  <conditionalFormatting sqref="E7">
    <cfRule type="top10" dxfId="77" priority="48" rank="1"/>
  </conditionalFormatting>
  <conditionalFormatting sqref="F7">
    <cfRule type="top10" dxfId="76" priority="47" rank="1"/>
  </conditionalFormatting>
  <conditionalFormatting sqref="G7">
    <cfRule type="top10" dxfId="75" priority="46" rank="1"/>
  </conditionalFormatting>
  <conditionalFormatting sqref="H7">
    <cfRule type="top10" dxfId="74" priority="45" rank="1"/>
  </conditionalFormatting>
  <conditionalFormatting sqref="I7">
    <cfRule type="top10" dxfId="73" priority="44" rank="1"/>
  </conditionalFormatting>
  <conditionalFormatting sqref="J7">
    <cfRule type="top10" dxfId="72" priority="43" rank="1"/>
  </conditionalFormatting>
  <conditionalFormatting sqref="E8">
    <cfRule type="top10" dxfId="71" priority="42" rank="1"/>
  </conditionalFormatting>
  <conditionalFormatting sqref="F8">
    <cfRule type="top10" dxfId="70" priority="41" rank="1"/>
  </conditionalFormatting>
  <conditionalFormatting sqref="G8">
    <cfRule type="top10" dxfId="69" priority="40" rank="1"/>
  </conditionalFormatting>
  <conditionalFormatting sqref="H8">
    <cfRule type="top10" dxfId="68" priority="39" rank="1"/>
  </conditionalFormatting>
  <conditionalFormatting sqref="I8">
    <cfRule type="top10" dxfId="67" priority="38" rank="1"/>
  </conditionalFormatting>
  <conditionalFormatting sqref="J8">
    <cfRule type="top10" dxfId="66" priority="37" rank="1"/>
  </conditionalFormatting>
  <conditionalFormatting sqref="E9">
    <cfRule type="top10" dxfId="65" priority="36" rank="1"/>
  </conditionalFormatting>
  <conditionalFormatting sqref="F9">
    <cfRule type="top10" dxfId="64" priority="35" rank="1"/>
  </conditionalFormatting>
  <conditionalFormatting sqref="G9">
    <cfRule type="top10" dxfId="63" priority="34" rank="1"/>
  </conditionalFormatting>
  <conditionalFormatting sqref="H9">
    <cfRule type="top10" dxfId="62" priority="33" rank="1"/>
  </conditionalFormatting>
  <conditionalFormatting sqref="I9">
    <cfRule type="top10" dxfId="61" priority="32" rank="1"/>
  </conditionalFormatting>
  <conditionalFormatting sqref="J9">
    <cfRule type="top10" dxfId="60" priority="31" rank="1"/>
  </conditionalFormatting>
  <conditionalFormatting sqref="E10">
    <cfRule type="top10" dxfId="59" priority="30" rank="1"/>
  </conditionalFormatting>
  <conditionalFormatting sqref="F10">
    <cfRule type="top10" dxfId="58" priority="29" rank="1"/>
  </conditionalFormatting>
  <conditionalFormatting sqref="G10">
    <cfRule type="top10" dxfId="57" priority="28" rank="1"/>
  </conditionalFormatting>
  <conditionalFormatting sqref="H10">
    <cfRule type="top10" dxfId="56" priority="27" rank="1"/>
  </conditionalFormatting>
  <conditionalFormatting sqref="I10">
    <cfRule type="top10" dxfId="55" priority="26" rank="1"/>
  </conditionalFormatting>
  <conditionalFormatting sqref="J10">
    <cfRule type="top10" dxfId="54" priority="25" rank="1"/>
  </conditionalFormatting>
  <conditionalFormatting sqref="E11">
    <cfRule type="top10" dxfId="53" priority="24" rank="1"/>
  </conditionalFormatting>
  <conditionalFormatting sqref="F11">
    <cfRule type="top10" dxfId="52" priority="23" rank="1"/>
  </conditionalFormatting>
  <conditionalFormatting sqref="G11">
    <cfRule type="top10" dxfId="51" priority="22" rank="1"/>
  </conditionalFormatting>
  <conditionalFormatting sqref="H11">
    <cfRule type="top10" dxfId="50" priority="21" rank="1"/>
  </conditionalFormatting>
  <conditionalFormatting sqref="I11">
    <cfRule type="top10" dxfId="49" priority="20" rank="1"/>
  </conditionalFormatting>
  <conditionalFormatting sqref="J11">
    <cfRule type="top10" dxfId="48" priority="19" rank="1"/>
  </conditionalFormatting>
  <conditionalFormatting sqref="E12">
    <cfRule type="top10" dxfId="47" priority="12" rank="1"/>
  </conditionalFormatting>
  <conditionalFormatting sqref="F12">
    <cfRule type="top10" dxfId="46" priority="11" rank="1"/>
  </conditionalFormatting>
  <conditionalFormatting sqref="G12">
    <cfRule type="top10" dxfId="45" priority="10" rank="1"/>
  </conditionalFormatting>
  <conditionalFormatting sqref="H12">
    <cfRule type="top10" dxfId="44" priority="9" rank="1"/>
  </conditionalFormatting>
  <conditionalFormatting sqref="I12">
    <cfRule type="top10" dxfId="43" priority="8" rank="1"/>
  </conditionalFormatting>
  <conditionalFormatting sqref="J12">
    <cfRule type="top10" dxfId="42" priority="7" rank="1"/>
  </conditionalFormatting>
  <conditionalFormatting sqref="E13">
    <cfRule type="top10" dxfId="41" priority="6" rank="1"/>
  </conditionalFormatting>
  <conditionalFormatting sqref="F13">
    <cfRule type="top10" dxfId="40" priority="5" rank="1"/>
  </conditionalFormatting>
  <conditionalFormatting sqref="G13">
    <cfRule type="top10" dxfId="39" priority="4" rank="1"/>
  </conditionalFormatting>
  <conditionalFormatting sqref="H13">
    <cfRule type="top10" dxfId="38" priority="3" rank="1"/>
  </conditionalFormatting>
  <conditionalFormatting sqref="I13">
    <cfRule type="top10" dxfId="37" priority="2" rank="1"/>
  </conditionalFormatting>
  <conditionalFormatting sqref="J13">
    <cfRule type="top10" dxfId="36" priority="1" rank="1"/>
  </conditionalFormatting>
  <hyperlinks>
    <hyperlink ref="Q1" location="'Virginia Outdoor Rankings'!A1" display="Return to Rankings" xr:uid="{DBD5CEDF-FCBD-45C3-86DC-5C134953D0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58A6DD-8EE6-4BC3-A24C-2F454C0356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EDF3C00-4807-48C7-96C0-6D22BBF48010}">
          <x14:formula1>
            <xm:f>'C:\Users\abra2\AppData\Local\Packages\Microsoft.MicrosoftEdge_8wekyb3d8bbwe\TempState\Downloads\[__ABRA Scoring Program  2-24-2020 MASTER (2).xlsm]DATA'!#REF!</xm:f>
          </x14:formula1>
          <xm:sqref>D2:D13 B2:B13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733B1-15FF-442D-9FB0-0628878FF64A}">
  <sheetPr codeName="Sheet3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71</v>
      </c>
      <c r="C2" s="11">
        <v>44441</v>
      </c>
      <c r="D2" s="12" t="s">
        <v>34</v>
      </c>
      <c r="E2" s="13">
        <v>195</v>
      </c>
      <c r="F2" s="13">
        <v>193</v>
      </c>
      <c r="G2" s="13">
        <v>198</v>
      </c>
      <c r="H2" s="13">
        <v>190</v>
      </c>
      <c r="I2" s="13">
        <v>192</v>
      </c>
      <c r="J2" s="13">
        <v>193</v>
      </c>
      <c r="K2" s="14">
        <v>6</v>
      </c>
      <c r="L2" s="14">
        <v>1161</v>
      </c>
      <c r="M2" s="15">
        <v>193.5</v>
      </c>
      <c r="N2" s="16">
        <v>4</v>
      </c>
      <c r="O2" s="17">
        <v>197.5</v>
      </c>
    </row>
    <row r="5" spans="1:17" x14ac:dyDescent="0.25">
      <c r="K5" s="34">
        <f>SUM(K2:K4)</f>
        <v>6</v>
      </c>
      <c r="L5" s="34">
        <f>SUM(L2:L4)</f>
        <v>1161</v>
      </c>
      <c r="M5" s="35">
        <f>SUM(L5/K5)</f>
        <v>193.5</v>
      </c>
      <c r="N5" s="34">
        <f>SUM(N2:N4)</f>
        <v>4</v>
      </c>
      <c r="O5" s="36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</protectedRanges>
  <conditionalFormatting sqref="F2">
    <cfRule type="top10" dxfId="35" priority="1" rank="1"/>
  </conditionalFormatting>
  <conditionalFormatting sqref="G2">
    <cfRule type="top10" dxfId="34" priority="2" rank="1"/>
  </conditionalFormatting>
  <conditionalFormatting sqref="H2">
    <cfRule type="top10" dxfId="33" priority="3" rank="1"/>
  </conditionalFormatting>
  <conditionalFormatting sqref="I2">
    <cfRule type="top10" dxfId="32" priority="4" rank="1"/>
  </conditionalFormatting>
  <conditionalFormatting sqref="J2">
    <cfRule type="top10" dxfId="31" priority="5" rank="1"/>
  </conditionalFormatting>
  <conditionalFormatting sqref="E2">
    <cfRule type="top10" dxfId="30" priority="6" rank="1"/>
  </conditionalFormatting>
  <hyperlinks>
    <hyperlink ref="Q1" location="'Virginia Outdoor Rankings'!A1" display="Return to Rankings" xr:uid="{9F9C4521-9ED4-4E03-BA7D-329CD046A3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132E38-71AA-44D4-B498-0F2EBA057FFC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EBF30495-DA06-430E-B70F-B378EEC046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3AF-4F7D-4131-B042-D0FB135FC164}">
  <sheetPr codeName="Sheet5"/>
  <dimension ref="A1:Q7"/>
  <sheetViews>
    <sheetView workbookViewId="0">
      <selection activeCell="B15" sqref="B15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51</v>
      </c>
      <c r="C2" s="11">
        <v>44327</v>
      </c>
      <c r="D2" s="12" t="s">
        <v>34</v>
      </c>
      <c r="E2" s="13">
        <v>180</v>
      </c>
      <c r="F2" s="13">
        <v>192.001</v>
      </c>
      <c r="G2" s="13">
        <v>183</v>
      </c>
      <c r="H2" s="13">
        <v>185</v>
      </c>
      <c r="I2" s="13"/>
      <c r="J2" s="13"/>
      <c r="K2" s="14">
        <v>4</v>
      </c>
      <c r="L2" s="14">
        <v>740.00099999999998</v>
      </c>
      <c r="M2" s="15">
        <v>185.00024999999999</v>
      </c>
      <c r="N2" s="16">
        <v>5</v>
      </c>
      <c r="O2" s="17">
        <v>190.00024999999999</v>
      </c>
    </row>
    <row r="3" spans="1:17" x14ac:dyDescent="0.25">
      <c r="A3" s="9" t="s">
        <v>46</v>
      </c>
      <c r="B3" s="10" t="s">
        <v>51</v>
      </c>
      <c r="C3" s="11">
        <v>44348</v>
      </c>
      <c r="D3" s="12" t="s">
        <v>34</v>
      </c>
      <c r="E3" s="13">
        <v>179</v>
      </c>
      <c r="F3" s="13">
        <v>191</v>
      </c>
      <c r="G3" s="13">
        <v>189</v>
      </c>
      <c r="H3" s="13">
        <v>184</v>
      </c>
      <c r="I3" s="13"/>
      <c r="J3" s="13"/>
      <c r="K3" s="14">
        <v>4</v>
      </c>
      <c r="L3" s="14">
        <v>743</v>
      </c>
      <c r="M3" s="15">
        <v>185.75</v>
      </c>
      <c r="N3" s="16">
        <v>3</v>
      </c>
      <c r="O3" s="17">
        <v>188.75</v>
      </c>
    </row>
    <row r="4" spans="1:17" x14ac:dyDescent="0.25">
      <c r="A4" s="9" t="s">
        <v>46</v>
      </c>
      <c r="B4" s="10" t="s">
        <v>51</v>
      </c>
      <c r="C4" s="11">
        <v>44432</v>
      </c>
      <c r="D4" s="12" t="s">
        <v>34</v>
      </c>
      <c r="E4" s="13">
        <v>185</v>
      </c>
      <c r="F4" s="13">
        <v>187</v>
      </c>
      <c r="G4" s="13">
        <v>188</v>
      </c>
      <c r="H4" s="13"/>
      <c r="I4" s="13"/>
      <c r="J4" s="13"/>
      <c r="K4" s="14">
        <v>3</v>
      </c>
      <c r="L4" s="14">
        <v>560</v>
      </c>
      <c r="M4" s="15">
        <v>186.66666666666666</v>
      </c>
      <c r="N4" s="16">
        <v>5</v>
      </c>
      <c r="O4" s="17">
        <v>191.66666666666666</v>
      </c>
    </row>
    <row r="7" spans="1:17" x14ac:dyDescent="0.25">
      <c r="K7" s="34">
        <f>SUM(K2:K6)</f>
        <v>11</v>
      </c>
      <c r="L7" s="34">
        <f>SUM(L2:L6)</f>
        <v>2043.001</v>
      </c>
      <c r="M7" s="35">
        <f>SUM(L7/K7)</f>
        <v>185.72736363636363</v>
      </c>
      <c r="N7" s="34">
        <f>SUM(N2:N6)</f>
        <v>13</v>
      </c>
      <c r="O7" s="36">
        <f>SUM(M7+N7)</f>
        <v>198.72736363636363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C3" name="Range1_19"/>
    <protectedRange algorithmName="SHA-512" hashValue="ON39YdpmFHfN9f47KpiRvqrKx0V9+erV1CNkpWzYhW/Qyc6aT8rEyCrvauWSYGZK2ia3o7vd3akF07acHAFpOA==" saltValue="yVW9XmDwTqEnmpSGai0KYg==" spinCount="100000" sqref="E3:J3 B3" name="Range1_2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4:J4 B4:C4" name="Range1_8_1"/>
    <protectedRange algorithmName="SHA-512" hashValue="ON39YdpmFHfN9f47KpiRvqrKx0V9+erV1CNkpWzYhW/Qyc6aT8rEyCrvauWSYGZK2ia3o7vd3akF07acHAFpOA==" saltValue="yVW9XmDwTqEnmpSGai0KYg==" spinCount="100000" sqref="D4" name="Range1_1_4_1"/>
  </protectedRanges>
  <conditionalFormatting sqref="E2">
    <cfRule type="top10" dxfId="815" priority="18" rank="1"/>
  </conditionalFormatting>
  <conditionalFormatting sqref="F2">
    <cfRule type="top10" dxfId="814" priority="17" rank="1"/>
  </conditionalFormatting>
  <conditionalFormatting sqref="G2">
    <cfRule type="top10" dxfId="813" priority="16" rank="1"/>
  </conditionalFormatting>
  <conditionalFormatting sqref="H2">
    <cfRule type="top10" dxfId="812" priority="15" rank="1"/>
  </conditionalFormatting>
  <conditionalFormatting sqref="I2">
    <cfRule type="top10" dxfId="811" priority="14" rank="1"/>
  </conditionalFormatting>
  <conditionalFormatting sqref="J2">
    <cfRule type="top10" dxfId="810" priority="13" rank="1"/>
  </conditionalFormatting>
  <conditionalFormatting sqref="E3">
    <cfRule type="top10" dxfId="809" priority="12" rank="1"/>
  </conditionalFormatting>
  <conditionalFormatting sqref="F3">
    <cfRule type="top10" dxfId="808" priority="11" rank="1"/>
  </conditionalFormatting>
  <conditionalFormatting sqref="G3">
    <cfRule type="top10" dxfId="807" priority="10" rank="1"/>
  </conditionalFormatting>
  <conditionalFormatting sqref="H3">
    <cfRule type="top10" dxfId="806" priority="9" rank="1"/>
  </conditionalFormatting>
  <conditionalFormatting sqref="I3">
    <cfRule type="top10" dxfId="805" priority="8" rank="1"/>
  </conditionalFormatting>
  <conditionalFormatting sqref="J3">
    <cfRule type="top10" dxfId="804" priority="7" rank="1"/>
  </conditionalFormatting>
  <conditionalFormatting sqref="E4">
    <cfRule type="top10" dxfId="803" priority="6" rank="1"/>
  </conditionalFormatting>
  <conditionalFormatting sqref="F4">
    <cfRule type="top10" dxfId="802" priority="5" rank="1"/>
  </conditionalFormatting>
  <conditionalFormatting sqref="G4">
    <cfRule type="top10" dxfId="801" priority="4" rank="1"/>
  </conditionalFormatting>
  <conditionalFormatting sqref="H4">
    <cfRule type="top10" dxfId="800" priority="3" rank="1"/>
  </conditionalFormatting>
  <conditionalFormatting sqref="I4">
    <cfRule type="top10" dxfId="799" priority="2" rank="1"/>
  </conditionalFormatting>
  <conditionalFormatting sqref="J4">
    <cfRule type="top10" dxfId="798" priority="1" rank="1"/>
  </conditionalFormatting>
  <hyperlinks>
    <hyperlink ref="Q1" location="'Virginia Outdoor Rankings'!A1" display="Return to Rankings" xr:uid="{4154CB67-5F01-45AE-A280-6AE0037B01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AD5D4F-DCE1-415A-A9D0-4C8A483E6E36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688E6628-AE87-4F05-BC1C-1A9538C5E9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C0E5-D780-4FFD-9933-418259F22F03}">
  <sheetPr codeName="Sheet36"/>
  <dimension ref="A1:Q7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10" t="s">
        <v>27</v>
      </c>
      <c r="C2" s="11">
        <v>44306</v>
      </c>
      <c r="D2" s="12" t="s">
        <v>34</v>
      </c>
      <c r="E2" s="13">
        <v>192</v>
      </c>
      <c r="F2" s="13">
        <v>193</v>
      </c>
      <c r="G2" s="13">
        <v>192</v>
      </c>
      <c r="H2" s="13">
        <v>197</v>
      </c>
      <c r="I2" s="13"/>
      <c r="J2" s="13"/>
      <c r="K2" s="14">
        <v>4</v>
      </c>
      <c r="L2" s="14">
        <v>774</v>
      </c>
      <c r="M2" s="15">
        <v>193.5</v>
      </c>
      <c r="N2" s="16">
        <v>6</v>
      </c>
      <c r="O2" s="17">
        <v>199.5</v>
      </c>
    </row>
    <row r="3" spans="1:17" x14ac:dyDescent="0.25">
      <c r="A3" s="9" t="s">
        <v>33</v>
      </c>
      <c r="B3" s="10" t="s">
        <v>27</v>
      </c>
      <c r="C3" s="11">
        <v>44289</v>
      </c>
      <c r="D3" s="12" t="s">
        <v>34</v>
      </c>
      <c r="E3" s="13">
        <v>197</v>
      </c>
      <c r="F3" s="13">
        <v>199</v>
      </c>
      <c r="G3" s="13">
        <v>198</v>
      </c>
      <c r="H3" s="13">
        <v>199</v>
      </c>
      <c r="I3" s="13"/>
      <c r="J3" s="13"/>
      <c r="K3" s="14">
        <v>4</v>
      </c>
      <c r="L3" s="14">
        <v>793</v>
      </c>
      <c r="M3" s="15">
        <v>198.25</v>
      </c>
      <c r="N3" s="16">
        <v>3</v>
      </c>
      <c r="O3" s="17">
        <v>201.25</v>
      </c>
    </row>
    <row r="4" spans="1:17" x14ac:dyDescent="0.25">
      <c r="A4" s="9" t="s">
        <v>33</v>
      </c>
      <c r="B4" s="10" t="s">
        <v>27</v>
      </c>
      <c r="C4" s="11">
        <v>44348</v>
      </c>
      <c r="D4" s="12" t="s">
        <v>34</v>
      </c>
      <c r="E4" s="13">
        <v>179</v>
      </c>
      <c r="F4" s="13">
        <v>199</v>
      </c>
      <c r="G4" s="13">
        <v>198</v>
      </c>
      <c r="H4" s="13">
        <v>198</v>
      </c>
      <c r="I4" s="13"/>
      <c r="J4" s="13"/>
      <c r="K4" s="14">
        <v>4</v>
      </c>
      <c r="L4" s="14">
        <v>774</v>
      </c>
      <c r="M4" s="15">
        <v>193.5</v>
      </c>
      <c r="N4" s="16">
        <v>4</v>
      </c>
      <c r="O4" s="17">
        <v>197.5</v>
      </c>
    </row>
    <row r="5" spans="1:17" x14ac:dyDescent="0.25">
      <c r="A5" s="9" t="s">
        <v>33</v>
      </c>
      <c r="B5" s="10" t="s">
        <v>27</v>
      </c>
      <c r="C5" s="11">
        <v>44432</v>
      </c>
      <c r="D5" s="12" t="s">
        <v>34</v>
      </c>
      <c r="E5" s="13">
        <v>198</v>
      </c>
      <c r="F5" s="13">
        <v>196</v>
      </c>
      <c r="G5" s="13">
        <v>197</v>
      </c>
      <c r="H5" s="13"/>
      <c r="I5" s="13"/>
      <c r="J5" s="13"/>
      <c r="K5" s="14">
        <v>3</v>
      </c>
      <c r="L5" s="14">
        <v>591</v>
      </c>
      <c r="M5" s="15">
        <v>197</v>
      </c>
      <c r="N5" s="16">
        <v>5</v>
      </c>
      <c r="O5" s="17">
        <v>202</v>
      </c>
    </row>
    <row r="7" spans="1:17" x14ac:dyDescent="0.25">
      <c r="K7" s="7">
        <f>SUM(K2:K6)</f>
        <v>15</v>
      </c>
      <c r="L7" s="7">
        <f>SUM(L2:L6)</f>
        <v>2932</v>
      </c>
      <c r="M7" s="8">
        <f>SUM(L7/K7)</f>
        <v>195.46666666666667</v>
      </c>
      <c r="N7" s="7">
        <f>SUM(N2:N6)</f>
        <v>18</v>
      </c>
      <c r="O7" s="8">
        <f>SUM(M7+N7)</f>
        <v>213.46666666666667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6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E5:H5" name="Range1_3_1_1"/>
  </protectedRanges>
  <conditionalFormatting sqref="F2">
    <cfRule type="top10" dxfId="29" priority="23" rank="1"/>
  </conditionalFormatting>
  <conditionalFormatting sqref="G2">
    <cfRule type="top10" dxfId="28" priority="22" rank="1"/>
  </conditionalFormatting>
  <conditionalFormatting sqref="H2">
    <cfRule type="top10" dxfId="27" priority="21" rank="1"/>
  </conditionalFormatting>
  <conditionalFormatting sqref="I2">
    <cfRule type="top10" dxfId="26" priority="19" rank="1"/>
  </conditionalFormatting>
  <conditionalFormatting sqref="J2">
    <cfRule type="top10" dxfId="25" priority="20" rank="1"/>
  </conditionalFormatting>
  <conditionalFormatting sqref="E2">
    <cfRule type="top10" dxfId="24" priority="24" rank="1"/>
  </conditionalFormatting>
  <conditionalFormatting sqref="F3">
    <cfRule type="top10" dxfId="23" priority="17" rank="1"/>
  </conditionalFormatting>
  <conditionalFormatting sqref="G3">
    <cfRule type="top10" dxfId="22" priority="16" rank="1"/>
  </conditionalFormatting>
  <conditionalFormatting sqref="H3">
    <cfRule type="top10" dxfId="21" priority="15" rank="1"/>
  </conditionalFormatting>
  <conditionalFormatting sqref="I3">
    <cfRule type="top10" dxfId="20" priority="13" rank="1"/>
  </conditionalFormatting>
  <conditionalFormatting sqref="J3">
    <cfRule type="top10" dxfId="19" priority="14" rank="1"/>
  </conditionalFormatting>
  <conditionalFormatting sqref="E3">
    <cfRule type="top10" dxfId="18" priority="18" rank="1"/>
  </conditionalFormatting>
  <conditionalFormatting sqref="F4">
    <cfRule type="top10" dxfId="17" priority="11" rank="1"/>
  </conditionalFormatting>
  <conditionalFormatting sqref="G4">
    <cfRule type="top10" dxfId="16" priority="10" rank="1"/>
  </conditionalFormatting>
  <conditionalFormatting sqref="H4">
    <cfRule type="top10" dxfId="15" priority="9" rank="1"/>
  </conditionalFormatting>
  <conditionalFormatting sqref="I4">
    <cfRule type="top10" dxfId="14" priority="7" rank="1"/>
  </conditionalFormatting>
  <conditionalFormatting sqref="J4">
    <cfRule type="top10" dxfId="13" priority="8" rank="1"/>
  </conditionalFormatting>
  <conditionalFormatting sqref="E4">
    <cfRule type="top10" dxfId="12" priority="12" rank="1"/>
  </conditionalFormatting>
  <conditionalFormatting sqref="F5">
    <cfRule type="top10" dxfId="11" priority="1" rank="1"/>
  </conditionalFormatting>
  <conditionalFormatting sqref="G5">
    <cfRule type="top10" dxfId="10" priority="2" rank="1"/>
  </conditionalFormatting>
  <conditionalFormatting sqref="H5">
    <cfRule type="top10" dxfId="9" priority="3" rank="1"/>
  </conditionalFormatting>
  <conditionalFormatting sqref="I5">
    <cfRule type="top10" dxfId="8" priority="4" rank="1"/>
  </conditionalFormatting>
  <conditionalFormatting sqref="J5">
    <cfRule type="top10" dxfId="7" priority="5" rank="1"/>
  </conditionalFormatting>
  <conditionalFormatting sqref="E5">
    <cfRule type="top10" dxfId="6" priority="6" rank="1"/>
  </conditionalFormatting>
  <hyperlinks>
    <hyperlink ref="Q1" location="'Virginia Outdoor Rankings'!A1" display="Return to Rankings" xr:uid="{83E79ECD-5FAD-4B84-9550-015257C9ED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B52915-3FD3-4B0A-B8AD-19A2E29D4D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60EC-1783-42DA-B262-D1A10FB5B485}">
  <sheetPr codeName="Sheet6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57</v>
      </c>
      <c r="C2" s="11">
        <v>44380</v>
      </c>
      <c r="D2" s="12" t="s">
        <v>34</v>
      </c>
      <c r="E2" s="13">
        <v>183</v>
      </c>
      <c r="F2" s="13">
        <v>180</v>
      </c>
      <c r="G2" s="13">
        <v>177</v>
      </c>
      <c r="H2" s="13">
        <v>173</v>
      </c>
      <c r="I2" s="13"/>
      <c r="J2" s="13"/>
      <c r="K2" s="14">
        <v>4</v>
      </c>
      <c r="L2" s="14">
        <v>713</v>
      </c>
      <c r="M2" s="15">
        <v>178.25</v>
      </c>
      <c r="N2" s="16">
        <v>5</v>
      </c>
      <c r="O2" s="17">
        <v>183.25</v>
      </c>
    </row>
    <row r="3" spans="1:17" x14ac:dyDescent="0.25">
      <c r="A3" s="9" t="s">
        <v>20</v>
      </c>
      <c r="B3" s="10" t="s">
        <v>57</v>
      </c>
      <c r="C3" s="11">
        <v>44394</v>
      </c>
      <c r="D3" s="12" t="s">
        <v>34</v>
      </c>
      <c r="E3" s="13">
        <v>184</v>
      </c>
      <c r="F3" s="13">
        <v>190</v>
      </c>
      <c r="G3" s="13">
        <v>185</v>
      </c>
      <c r="H3" s="13">
        <v>178</v>
      </c>
      <c r="I3" s="13">
        <v>174</v>
      </c>
      <c r="J3" s="13"/>
      <c r="K3" s="14">
        <v>5</v>
      </c>
      <c r="L3" s="14">
        <v>911</v>
      </c>
      <c r="M3" s="15">
        <v>182.2</v>
      </c>
      <c r="N3" s="16">
        <v>5</v>
      </c>
      <c r="O3" s="17">
        <v>187.2</v>
      </c>
    </row>
    <row r="4" spans="1:17" x14ac:dyDescent="0.25">
      <c r="A4" s="9" t="s">
        <v>20</v>
      </c>
      <c r="B4" s="10" t="s">
        <v>57</v>
      </c>
      <c r="C4" s="11">
        <v>44408</v>
      </c>
      <c r="D4" s="12" t="s">
        <v>34</v>
      </c>
      <c r="E4" s="13">
        <v>185</v>
      </c>
      <c r="F4" s="13">
        <v>185</v>
      </c>
      <c r="G4" s="13">
        <v>179</v>
      </c>
      <c r="H4" s="13">
        <v>193</v>
      </c>
      <c r="I4" s="13">
        <v>182</v>
      </c>
      <c r="J4" s="13"/>
      <c r="K4" s="14">
        <v>5</v>
      </c>
      <c r="L4" s="14">
        <v>924</v>
      </c>
      <c r="M4" s="15">
        <v>184.8</v>
      </c>
      <c r="N4" s="16">
        <v>5</v>
      </c>
      <c r="O4" s="17">
        <v>189.8</v>
      </c>
    </row>
    <row r="5" spans="1:17" x14ac:dyDescent="0.25">
      <c r="A5" s="9" t="s">
        <v>20</v>
      </c>
      <c r="B5" s="10" t="s">
        <v>57</v>
      </c>
      <c r="C5" s="11">
        <v>44415</v>
      </c>
      <c r="D5" s="12" t="s">
        <v>34</v>
      </c>
      <c r="E5" s="13">
        <v>175</v>
      </c>
      <c r="F5" s="13">
        <v>181</v>
      </c>
      <c r="G5" s="13">
        <v>178</v>
      </c>
      <c r="H5" s="13">
        <v>171</v>
      </c>
      <c r="I5" s="13">
        <v>171</v>
      </c>
      <c r="J5" s="13">
        <v>180</v>
      </c>
      <c r="K5" s="14">
        <v>6</v>
      </c>
      <c r="L5" s="52">
        <v>1056</v>
      </c>
      <c r="M5" s="15">
        <v>176</v>
      </c>
      <c r="N5" s="16">
        <v>8</v>
      </c>
      <c r="O5" s="17">
        <v>184</v>
      </c>
    </row>
    <row r="8" spans="1:17" x14ac:dyDescent="0.25">
      <c r="K8" s="34">
        <f>SUM(K2:K7)</f>
        <v>20</v>
      </c>
      <c r="L8" s="34">
        <f>SUM(L2:L7)</f>
        <v>3604</v>
      </c>
      <c r="M8" s="35">
        <f>SUM(L8/K8)</f>
        <v>180.2</v>
      </c>
      <c r="N8" s="34">
        <f>SUM(N2:N7)</f>
        <v>23</v>
      </c>
      <c r="O8" s="36">
        <f>SUM(M8+N8)</f>
        <v>203.2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8"/>
    <protectedRange algorithmName="SHA-512" hashValue="ON39YdpmFHfN9f47KpiRvqrKx0V9+erV1CNkpWzYhW/Qyc6aT8rEyCrvauWSYGZK2ia3o7vd3akF07acHAFpOA==" saltValue="yVW9XmDwTqEnmpSGai0KYg==" spinCount="100000" sqref="D2" name="Range1_1_31"/>
    <protectedRange algorithmName="SHA-512" hashValue="ON39YdpmFHfN9f47KpiRvqrKx0V9+erV1CNkpWzYhW/Qyc6aT8rEyCrvauWSYGZK2ia3o7vd3akF07acHAFpOA==" saltValue="yVW9XmDwTqEnmpSGai0KYg==" spinCount="100000" sqref="E3:J3 B3:C3" name="Range1_45"/>
    <protectedRange algorithmName="SHA-512" hashValue="ON39YdpmFHfN9f47KpiRvqrKx0V9+erV1CNkpWzYhW/Qyc6aT8rEyCrvauWSYGZK2ia3o7vd3akF07acHAFpOA==" saltValue="yVW9XmDwTqEnmpSGai0KYg==" spinCount="100000" sqref="D3" name="Range1_1_37"/>
    <protectedRange algorithmName="SHA-512" hashValue="ON39YdpmFHfN9f47KpiRvqrKx0V9+erV1CNkpWzYhW/Qyc6aT8rEyCrvauWSYGZK2ia3o7vd3akF07acHAFpOA==" saltValue="yVW9XmDwTqEnmpSGai0KYg==" spinCount="100000" sqref="E4:J4 B4:C4" name="Range1_47"/>
    <protectedRange algorithmName="SHA-512" hashValue="ON39YdpmFHfN9f47KpiRvqrKx0V9+erV1CNkpWzYhW/Qyc6aT8rEyCrvauWSYGZK2ia3o7vd3akF07acHAFpOA==" saltValue="yVW9XmDwTqEnmpSGai0KYg==" spinCount="100000" sqref="D4" name="Range1_1_41"/>
    <protectedRange algorithmName="SHA-512" hashValue="ON39YdpmFHfN9f47KpiRvqrKx0V9+erV1CNkpWzYhW/Qyc6aT8rEyCrvauWSYGZK2ia3o7vd3akF07acHAFpOA==" saltValue="yVW9XmDwTqEnmpSGai0KYg==" spinCount="100000" sqref="E5:J5 B5:C5" name="Range1_53"/>
    <protectedRange algorithmName="SHA-512" hashValue="ON39YdpmFHfN9f47KpiRvqrKx0V9+erV1CNkpWzYhW/Qyc6aT8rEyCrvauWSYGZK2ia3o7vd3akF07acHAFpOA==" saltValue="yVW9XmDwTqEnmpSGai0KYg==" spinCount="100000" sqref="D5" name="Range1_1_47"/>
  </protectedRanges>
  <conditionalFormatting sqref="I2">
    <cfRule type="top10" dxfId="797" priority="24" rank="1"/>
  </conditionalFormatting>
  <conditionalFormatting sqref="H2">
    <cfRule type="top10" dxfId="796" priority="20" rank="1"/>
  </conditionalFormatting>
  <conditionalFormatting sqref="J2">
    <cfRule type="top10" dxfId="795" priority="21" rank="1"/>
  </conditionalFormatting>
  <conditionalFormatting sqref="G2">
    <cfRule type="top10" dxfId="794" priority="23" rank="1"/>
  </conditionalFormatting>
  <conditionalFormatting sqref="F2">
    <cfRule type="top10" dxfId="793" priority="22" rank="1"/>
  </conditionalFormatting>
  <conditionalFormatting sqref="E2">
    <cfRule type="top10" dxfId="792" priority="19" rank="1"/>
  </conditionalFormatting>
  <conditionalFormatting sqref="I3">
    <cfRule type="top10" dxfId="791" priority="18" rank="1"/>
  </conditionalFormatting>
  <conditionalFormatting sqref="H3">
    <cfRule type="top10" dxfId="790" priority="14" rank="1"/>
  </conditionalFormatting>
  <conditionalFormatting sqref="J3">
    <cfRule type="top10" dxfId="789" priority="15" rank="1"/>
  </conditionalFormatting>
  <conditionalFormatting sqref="G3">
    <cfRule type="top10" dxfId="788" priority="17" rank="1"/>
  </conditionalFormatting>
  <conditionalFormatting sqref="F3">
    <cfRule type="top10" dxfId="787" priority="16" rank="1"/>
  </conditionalFormatting>
  <conditionalFormatting sqref="E3">
    <cfRule type="top10" dxfId="786" priority="13" rank="1"/>
  </conditionalFormatting>
  <conditionalFormatting sqref="I4">
    <cfRule type="top10" dxfId="785" priority="12" rank="1"/>
  </conditionalFormatting>
  <conditionalFormatting sqref="H4">
    <cfRule type="top10" dxfId="784" priority="8" rank="1"/>
  </conditionalFormatting>
  <conditionalFormatting sqref="J4">
    <cfRule type="top10" dxfId="783" priority="9" rank="1"/>
  </conditionalFormatting>
  <conditionalFormatting sqref="G4">
    <cfRule type="top10" dxfId="782" priority="11" rank="1"/>
  </conditionalFormatting>
  <conditionalFormatting sqref="F4">
    <cfRule type="top10" dxfId="781" priority="10" rank="1"/>
  </conditionalFormatting>
  <conditionalFormatting sqref="E4">
    <cfRule type="top10" dxfId="780" priority="7" rank="1"/>
  </conditionalFormatting>
  <conditionalFormatting sqref="I5">
    <cfRule type="top10" dxfId="779" priority="6" rank="1"/>
  </conditionalFormatting>
  <conditionalFormatting sqref="H5">
    <cfRule type="top10" dxfId="778" priority="2" rank="1"/>
  </conditionalFormatting>
  <conditionalFormatting sqref="J5">
    <cfRule type="top10" dxfId="777" priority="3" rank="1"/>
  </conditionalFormatting>
  <conditionalFormatting sqref="G5">
    <cfRule type="top10" dxfId="776" priority="5" rank="1"/>
  </conditionalFormatting>
  <conditionalFormatting sqref="F5">
    <cfRule type="top10" dxfId="775" priority="4" rank="1"/>
  </conditionalFormatting>
  <conditionalFormatting sqref="E5">
    <cfRule type="top10" dxfId="774" priority="1" rank="1"/>
  </conditionalFormatting>
  <hyperlinks>
    <hyperlink ref="Q1" location="'Virginia Outdoor Rankings'!A1" display="Return to Rankings" xr:uid="{64B9771A-5CCE-4A16-A774-CFB53AA21E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6DF189-027A-4BCC-9B27-DF50EB7129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4B331A2-5150-4582-B3F8-0E25967EDBA9}">
          <x14:formula1>
            <xm:f>'C:\Users\abra2\AppData\Local\Packages\Microsoft.MicrosoftEdge_8wekyb3d8bbwe\TempState\Downloads\[__ABRA Scoring Program  2-24-2020 MASTER (2).xlsm]DATA'!#REF!</xm:f>
          </x14:formula1>
          <xm:sqref>D2:D3 D5 A4 B2:B3 B5 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8B5A-FEBE-4EFE-8D6A-2AB30420D703}">
  <sheetPr codeName="Sheet7"/>
  <dimension ref="A1:Q5"/>
  <sheetViews>
    <sheetView workbookViewId="0">
      <selection activeCell="D24" sqref="D24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33</v>
      </c>
      <c r="B2" s="55" t="s">
        <v>79</v>
      </c>
      <c r="C2" s="11">
        <v>44441</v>
      </c>
      <c r="D2" s="12" t="s">
        <v>34</v>
      </c>
      <c r="E2" s="13">
        <v>197</v>
      </c>
      <c r="F2" s="13">
        <v>193</v>
      </c>
      <c r="G2" s="13">
        <v>195</v>
      </c>
      <c r="H2" s="13">
        <v>195</v>
      </c>
      <c r="I2" s="13">
        <v>196</v>
      </c>
      <c r="J2" s="13">
        <v>197.001</v>
      </c>
      <c r="K2" s="14">
        <v>6</v>
      </c>
      <c r="L2" s="14">
        <v>1173.001</v>
      </c>
      <c r="M2" s="15">
        <v>195.50016666666667</v>
      </c>
      <c r="N2" s="16">
        <v>8</v>
      </c>
      <c r="O2" s="17">
        <v>203.50016666666667</v>
      </c>
    </row>
    <row r="5" spans="1:17" x14ac:dyDescent="0.25">
      <c r="K5" s="34">
        <f>SUM(K2:K4)</f>
        <v>6</v>
      </c>
      <c r="L5" s="34">
        <f>SUM(L2:L4)</f>
        <v>1173.001</v>
      </c>
      <c r="M5" s="35">
        <f>SUM(L5/K5)</f>
        <v>195.50016666666667</v>
      </c>
      <c r="N5" s="34">
        <f>SUM(N2:N4)</f>
        <v>8</v>
      </c>
      <c r="O5" s="36">
        <f>SUM(M5+N5)</f>
        <v>203.50016666666667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C2" name="Range1_56"/>
    <protectedRange algorithmName="SHA-512" hashValue="ON39YdpmFHfN9f47KpiRvqrKx0V9+erV1CNkpWzYhW/Qyc6aT8rEyCrvauWSYGZK2ia3o7vd3akF07acHAFpOA==" saltValue="yVW9XmDwTqEnmpSGai0KYg==" spinCount="100000" sqref="D2" name="Range1_1_52"/>
    <protectedRange algorithmName="SHA-512" hashValue="ON39YdpmFHfN9f47KpiRvqrKx0V9+erV1CNkpWzYhW/Qyc6aT8rEyCrvauWSYGZK2ia3o7vd3akF07acHAFpOA==" saltValue="yVW9XmDwTqEnmpSGai0KYg==" spinCount="100000" sqref="E2:H2" name="Range1_3_11"/>
    <protectedRange algorithmName="SHA-512" hashValue="ON39YdpmFHfN9f47KpiRvqrKx0V9+erV1CNkpWzYhW/Qyc6aT8rEyCrvauWSYGZK2ia3o7vd3akF07acHAFpOA==" saltValue="yVW9XmDwTqEnmpSGai0KYg==" spinCount="100000" sqref="B2" name="Range1_56_2"/>
  </protectedRanges>
  <conditionalFormatting sqref="F2">
    <cfRule type="top10" dxfId="773" priority="1" rank="1"/>
  </conditionalFormatting>
  <conditionalFormatting sqref="G2">
    <cfRule type="top10" dxfId="772" priority="2" rank="1"/>
  </conditionalFormatting>
  <conditionalFormatting sqref="H2">
    <cfRule type="top10" dxfId="771" priority="3" rank="1"/>
  </conditionalFormatting>
  <conditionalFormatting sqref="I2">
    <cfRule type="top10" dxfId="770" priority="4" rank="1"/>
  </conditionalFormatting>
  <conditionalFormatting sqref="J2">
    <cfRule type="top10" dxfId="769" priority="5" rank="1"/>
  </conditionalFormatting>
  <conditionalFormatting sqref="E2">
    <cfRule type="top10" dxfId="768" priority="6" rank="1"/>
  </conditionalFormatting>
  <hyperlinks>
    <hyperlink ref="Q1" location="'Virginia Outdoor Rankings'!A1" display="Return to Rankings" xr:uid="{43E11CC2-D654-49F2-90AB-669ACCD36E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22FFAB-A758-4722-B2B0-154471E4B7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D088019-4A56-43C9-826C-CACB325D107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EAB7-24F7-4A81-A09F-E4ED3ABB8DFC}">
  <sheetPr codeName="Sheet43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46</v>
      </c>
      <c r="B2" s="10" t="s">
        <v>85</v>
      </c>
      <c r="C2" s="11">
        <v>44441</v>
      </c>
      <c r="D2" s="12" t="s">
        <v>34</v>
      </c>
      <c r="E2" s="13">
        <v>195</v>
      </c>
      <c r="F2" s="13">
        <v>192</v>
      </c>
      <c r="G2" s="13">
        <v>195</v>
      </c>
      <c r="H2" s="13">
        <v>193</v>
      </c>
      <c r="I2" s="13">
        <v>194</v>
      </c>
      <c r="J2" s="13">
        <v>194</v>
      </c>
      <c r="K2" s="14">
        <v>6</v>
      </c>
      <c r="L2" s="14">
        <v>1163</v>
      </c>
      <c r="M2" s="15">
        <v>193.83333333333334</v>
      </c>
      <c r="N2" s="16">
        <v>14</v>
      </c>
      <c r="O2" s="17">
        <v>207.83333333333334</v>
      </c>
    </row>
    <row r="5" spans="1:17" x14ac:dyDescent="0.25">
      <c r="K5" s="34">
        <f>SUM(K2:K4)</f>
        <v>6</v>
      </c>
      <c r="L5" s="34">
        <f>SUM(L2:L4)</f>
        <v>1163</v>
      </c>
      <c r="M5" s="35">
        <f>SUM(L5/K5)</f>
        <v>193.83333333333334</v>
      </c>
      <c r="N5" s="34">
        <f>SUM(N2:N4)</f>
        <v>14</v>
      </c>
      <c r="O5" s="36">
        <f>SUM(M5+N5)</f>
        <v>207.83333333333334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54"/>
  </protectedRanges>
  <conditionalFormatting sqref="E2">
    <cfRule type="top10" dxfId="767" priority="6" rank="1"/>
  </conditionalFormatting>
  <conditionalFormatting sqref="F2">
    <cfRule type="top10" dxfId="766" priority="5" rank="1"/>
  </conditionalFormatting>
  <conditionalFormatting sqref="G2">
    <cfRule type="top10" dxfId="765" priority="4" rank="1"/>
  </conditionalFormatting>
  <conditionalFormatting sqref="H2">
    <cfRule type="top10" dxfId="764" priority="3" rank="1"/>
  </conditionalFormatting>
  <conditionalFormatting sqref="I2">
    <cfRule type="top10" dxfId="763" priority="2" rank="1"/>
  </conditionalFormatting>
  <conditionalFormatting sqref="J2">
    <cfRule type="top10" dxfId="762" priority="1" rank="1"/>
  </conditionalFormatting>
  <hyperlinks>
    <hyperlink ref="Q1" location="'Virginia Outdoor Rankings'!A1" display="Return to Rankings" xr:uid="{9973E73A-8229-4498-8E00-DE92BFF7E4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3FBB4E-E467-4CD5-ACDE-C259AB5275A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E2A33EE0-1B6D-421E-A734-9E47E1934E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748D-8C69-4FCE-829E-988DE823F72A}">
  <sheetPr codeName="Sheet46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9.140625" style="37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89</v>
      </c>
      <c r="C2" s="11">
        <v>44441</v>
      </c>
      <c r="D2" s="12" t="s">
        <v>34</v>
      </c>
      <c r="E2" s="13">
        <v>184</v>
      </c>
      <c r="F2" s="13">
        <v>186</v>
      </c>
      <c r="G2" s="13">
        <v>179</v>
      </c>
      <c r="H2" s="13">
        <v>174</v>
      </c>
      <c r="I2" s="13">
        <v>179</v>
      </c>
      <c r="J2" s="13">
        <v>183</v>
      </c>
      <c r="K2" s="14">
        <v>6</v>
      </c>
      <c r="L2" s="14">
        <v>1085</v>
      </c>
      <c r="M2" s="15">
        <v>180.83333333333334</v>
      </c>
      <c r="N2" s="16">
        <v>30</v>
      </c>
      <c r="O2" s="17">
        <v>210.83333333333334</v>
      </c>
    </row>
    <row r="5" spans="1:17" x14ac:dyDescent="0.25">
      <c r="K5" s="34">
        <f>SUM(K2:K4)</f>
        <v>6</v>
      </c>
      <c r="L5" s="34">
        <f>SUM(L2:L4)</f>
        <v>1085</v>
      </c>
      <c r="M5" s="35">
        <f>SUM(L5/K5)</f>
        <v>180.83333333333334</v>
      </c>
      <c r="N5" s="34">
        <f>SUM(N2:N4)</f>
        <v>30</v>
      </c>
      <c r="O5" s="36">
        <f>SUM(M5+N5)</f>
        <v>210.83333333333334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1"/>
    <protectedRange algorithmName="SHA-512" hashValue="ON39YdpmFHfN9f47KpiRvqrKx0V9+erV1CNkpWzYhW/Qyc6aT8rEyCrvauWSYGZK2ia3o7vd3akF07acHAFpOA==" saltValue="yVW9XmDwTqEnmpSGai0KYg==" spinCount="100000" sqref="D2" name="Range1_1_55"/>
  </protectedRanges>
  <conditionalFormatting sqref="I2">
    <cfRule type="top10" dxfId="761" priority="6" rank="1"/>
  </conditionalFormatting>
  <conditionalFormatting sqref="H2">
    <cfRule type="top10" dxfId="760" priority="2" rank="1"/>
  </conditionalFormatting>
  <conditionalFormatting sqref="J2">
    <cfRule type="top10" dxfId="759" priority="3" rank="1"/>
  </conditionalFormatting>
  <conditionalFormatting sqref="G2">
    <cfRule type="top10" dxfId="758" priority="5" rank="1"/>
  </conditionalFormatting>
  <conditionalFormatting sqref="F2">
    <cfRule type="top10" dxfId="757" priority="4" rank="1"/>
  </conditionalFormatting>
  <conditionalFormatting sqref="E2">
    <cfRule type="top10" dxfId="756" priority="1" rank="1"/>
  </conditionalFormatting>
  <hyperlinks>
    <hyperlink ref="Q1" location="'Virginia Outdoor Rankings'!A1" display="Return to Rankings" xr:uid="{66BE8563-3BEC-45BB-A8B8-453F195DC5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C03068-2E7D-425C-9C6A-DCC7BA4DA3AB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28091197-29DA-4854-B1F8-279914E98B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1</vt:lpstr>
      <vt:lpstr>Virginia Outdoor Rankings</vt:lpstr>
      <vt:lpstr>Benji Matoy</vt:lpstr>
      <vt:lpstr>Bob Bass</vt:lpstr>
      <vt:lpstr>Bob Laauser</vt:lpstr>
      <vt:lpstr>Brian Edmonds</vt:lpstr>
      <vt:lpstr>Brian Gilliland</vt:lpstr>
      <vt:lpstr>Brian Stehlik</vt:lpstr>
      <vt:lpstr>Brian Vincent</vt:lpstr>
      <vt:lpstr>Cecil Combs</vt:lpstr>
      <vt:lpstr>Charles Miller</vt:lpstr>
      <vt:lpstr>Chuck Miller</vt:lpstr>
      <vt:lpstr>Chuck Morrell</vt:lpstr>
      <vt:lpstr>Claude Pennington</vt:lpstr>
      <vt:lpstr>Cody Dockery</vt:lpstr>
      <vt:lpstr>Dale Cauthen</vt:lpstr>
      <vt:lpstr>Dan Tucker</vt:lpstr>
      <vt:lpstr>Daniel Henry</vt:lpstr>
      <vt:lpstr>Danny Sissom</vt:lpstr>
      <vt:lpstr>Dave Jennings</vt:lpstr>
      <vt:lpstr>David Gilliam</vt:lpstr>
      <vt:lpstr>Dean Irvin</vt:lpstr>
      <vt:lpstr>Don Tucker</vt:lpstr>
      <vt:lpstr>Gary Gallion</vt:lpstr>
      <vt:lpstr>George Donovan</vt:lpstr>
      <vt:lpstr>Jake Radwanski</vt:lpstr>
      <vt:lpstr>James Popanz</vt:lpstr>
      <vt:lpstr>Jay Boyd</vt:lpstr>
      <vt:lpstr>Jim Parnell</vt:lpstr>
      <vt:lpstr>Joe Craig</vt:lpstr>
      <vt:lpstr>John Laseter</vt:lpstr>
      <vt:lpstr>Jud Denniston</vt:lpstr>
      <vt:lpstr>Judy Gallion</vt:lpstr>
      <vt:lpstr>Ken Joyce</vt:lpstr>
      <vt:lpstr>Larry McGill</vt:lpstr>
      <vt:lpstr>Matthew Tignor</vt:lpstr>
      <vt:lpstr>Megan Dockery</vt:lpstr>
      <vt:lpstr>Melvin Ferguson</vt:lpstr>
      <vt:lpstr>Mike Gross</vt:lpstr>
      <vt:lpstr>Nick Palmer</vt:lpstr>
      <vt:lpstr>Rick Smith</vt:lpstr>
      <vt:lpstr>Russ Peters</vt:lpstr>
      <vt:lpstr>Stanley Canter</vt:lpstr>
      <vt:lpstr>Steve Kiemele</vt:lpstr>
      <vt:lpstr>Steve Pennington</vt:lpstr>
      <vt:lpstr>Tia Craig</vt:lpstr>
      <vt:lpstr>Tim Thomas</vt:lpstr>
      <vt:lpstr>Tom Tignor</vt:lpstr>
      <vt:lpstr>Tommy Cole</vt:lpstr>
      <vt:lpstr>Wayne Wills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2021-10-11T18:40:40Z</dcterms:modified>
</cp:coreProperties>
</file>