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3\Indoor 2023\Virginia\"/>
    </mc:Choice>
  </mc:AlternateContent>
  <xr:revisionPtr revIDLastSave="0" documentId="13_ncr:1_{F428B2B3-5C2A-4C2A-87C7-ABAFF42E90C9}" xr6:coauthVersionLast="47" xr6:coauthVersionMax="47" xr10:uidLastSave="{00000000-0000-0000-0000-000000000000}"/>
  <bookViews>
    <workbookView xWindow="-120" yWindow="-120" windowWidth="29040" windowHeight="15840" firstSheet="3" activeTab="3" xr2:uid="{A35FAFAA-3A44-445C-BAAA-3002DD1ECE94}"/>
  </bookViews>
  <sheets>
    <sheet name="Matthew Tignor" sheetId="195" r:id="rId1"/>
    <sheet name="Bill Dooley" sheetId="194" r:id="rId2"/>
    <sheet name="Don Kowalsky" sheetId="193" r:id="rId3"/>
    <sheet name="Virginia Indoor  2023" sheetId="1" r:id="rId4"/>
    <sheet name="Bill Cordle" sheetId="169" r:id="rId5"/>
    <sheet name="Billy Miller" sheetId="191" r:id="rId6"/>
    <sheet name="Chuck Morrell" sheetId="192" r:id="rId7"/>
    <sheet name="Claude Pennington" sheetId="171" r:id="rId8"/>
    <sheet name="Cody Dockery" sheetId="161" r:id="rId9"/>
    <sheet name="Dale Cauthen" sheetId="158" r:id="rId10"/>
    <sheet name="David Jennings" sheetId="166" r:id="rId11"/>
    <sheet name="Jay Boyd" sheetId="172" r:id="rId12"/>
    <sheet name="Jeff Kite" sheetId="162" r:id="rId13"/>
    <sheet name="Stanley Canter" sheetId="167" r:id="rId14"/>
    <sheet name="Steve Pennington" sheetId="170" r:id="rId15"/>
    <sheet name="Tom Tignor" sheetId="163" r:id="rId16"/>
  </sheets>
  <externalReferences>
    <externalReference r:id="rId17"/>
  </externalReferences>
  <definedNames>
    <definedName name="_xlnm._FilterDatabase" localSheetId="3" hidden="1">'Virginia Indoor  2023'!#REF!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N13" i="167"/>
  <c r="L13" i="167"/>
  <c r="K13" i="167"/>
  <c r="H11" i="1"/>
  <c r="G11" i="1"/>
  <c r="F11" i="1"/>
  <c r="E11" i="1"/>
  <c r="D11" i="1"/>
  <c r="N4" i="195"/>
  <c r="L4" i="195"/>
  <c r="K4" i="195"/>
  <c r="H13" i="1"/>
  <c r="G13" i="1"/>
  <c r="F13" i="1"/>
  <c r="E13" i="1"/>
  <c r="D13" i="1"/>
  <c r="N4" i="194"/>
  <c r="L4" i="194"/>
  <c r="K4" i="194"/>
  <c r="H9" i="1"/>
  <c r="G9" i="1"/>
  <c r="F9" i="1"/>
  <c r="E9" i="1"/>
  <c r="D9" i="1"/>
  <c r="N4" i="193"/>
  <c r="L4" i="193"/>
  <c r="K4" i="193"/>
  <c r="H7" i="1"/>
  <c r="G7" i="1"/>
  <c r="F7" i="1"/>
  <c r="E7" i="1"/>
  <c r="D7" i="1"/>
  <c r="N4" i="192"/>
  <c r="L4" i="192"/>
  <c r="K4" i="192"/>
  <c r="H33" i="1"/>
  <c r="G33" i="1"/>
  <c r="F33" i="1"/>
  <c r="E33" i="1"/>
  <c r="D33" i="1"/>
  <c r="N13" i="191"/>
  <c r="L13" i="191"/>
  <c r="M13" i="191" s="1"/>
  <c r="O13" i="191" s="1"/>
  <c r="K13" i="191"/>
  <c r="H24" i="1"/>
  <c r="G24" i="1"/>
  <c r="F24" i="1"/>
  <c r="E24" i="1"/>
  <c r="D24" i="1"/>
  <c r="H23" i="1"/>
  <c r="G23" i="1"/>
  <c r="F23" i="1"/>
  <c r="E23" i="1"/>
  <c r="D23" i="1"/>
  <c r="H8" i="1"/>
  <c r="G8" i="1"/>
  <c r="F8" i="1"/>
  <c r="E8" i="1"/>
  <c r="D8" i="1"/>
  <c r="H15" i="1"/>
  <c r="G15" i="1"/>
  <c r="F15" i="1"/>
  <c r="E15" i="1"/>
  <c r="D15" i="1"/>
  <c r="N4" i="191"/>
  <c r="L4" i="191"/>
  <c r="K4" i="191"/>
  <c r="H10" i="1"/>
  <c r="G10" i="1"/>
  <c r="F10" i="1"/>
  <c r="E10" i="1"/>
  <c r="D10" i="1"/>
  <c r="N6" i="166"/>
  <c r="G16" i="1" s="1"/>
  <c r="L6" i="166"/>
  <c r="E16" i="1" s="1"/>
  <c r="K6" i="166"/>
  <c r="D16" i="1" s="1"/>
  <c r="M13" i="167" l="1"/>
  <c r="O13" i="167" s="1"/>
  <c r="M4" i="195"/>
  <c r="O4" i="195" s="1"/>
  <c r="M4" i="194"/>
  <c r="O4" i="194" s="1"/>
  <c r="M4" i="193"/>
  <c r="O4" i="193" s="1"/>
  <c r="M4" i="192"/>
  <c r="O4" i="192" s="1"/>
  <c r="M4" i="191"/>
  <c r="O4" i="191" s="1"/>
  <c r="M6" i="166"/>
  <c r="F16" i="1" s="1"/>
  <c r="O6" i="166" l="1"/>
  <c r="H16" i="1" s="1"/>
  <c r="N6" i="172" l="1"/>
  <c r="G6" i="1" s="1"/>
  <c r="L6" i="172"/>
  <c r="E6" i="1" s="1"/>
  <c r="K6" i="172"/>
  <c r="D6" i="1" s="1"/>
  <c r="N5" i="171"/>
  <c r="G14" i="1" s="1"/>
  <c r="L5" i="171"/>
  <c r="E14" i="1" s="1"/>
  <c r="K5" i="171"/>
  <c r="D14" i="1" s="1"/>
  <c r="N4" i="170"/>
  <c r="L4" i="170"/>
  <c r="K4" i="170"/>
  <c r="N4" i="169"/>
  <c r="L4" i="169"/>
  <c r="K4" i="169"/>
  <c r="N4" i="167"/>
  <c r="L4" i="167"/>
  <c r="K4" i="167"/>
  <c r="N6" i="163"/>
  <c r="G31" i="1" s="1"/>
  <c r="L6" i="163"/>
  <c r="E31" i="1" s="1"/>
  <c r="K6" i="163"/>
  <c r="D31" i="1" s="1"/>
  <c r="N5" i="162"/>
  <c r="G12" i="1" s="1"/>
  <c r="L5" i="162"/>
  <c r="E12" i="1" s="1"/>
  <c r="K5" i="162"/>
  <c r="D12" i="1" s="1"/>
  <c r="N5" i="161"/>
  <c r="L5" i="161"/>
  <c r="K5" i="161"/>
  <c r="N5" i="158"/>
  <c r="G40" i="1" s="1"/>
  <c r="K5" i="158"/>
  <c r="D40" i="1" s="1"/>
  <c r="M4" i="170" l="1"/>
  <c r="O4" i="170" s="1"/>
  <c r="M5" i="171"/>
  <c r="F14" i="1" s="1"/>
  <c r="M6" i="172"/>
  <c r="F6" i="1" s="1"/>
  <c r="L5" i="158"/>
  <c r="M4" i="169"/>
  <c r="M4" i="167"/>
  <c r="M6" i="163"/>
  <c r="F31" i="1" s="1"/>
  <c r="M5" i="162"/>
  <c r="F12" i="1" s="1"/>
  <c r="M5" i="161"/>
  <c r="M5" i="158" l="1"/>
  <c r="E40" i="1"/>
  <c r="O4" i="169"/>
  <c r="O5" i="171"/>
  <c r="H14" i="1" s="1"/>
  <c r="O6" i="172"/>
  <c r="H6" i="1" s="1"/>
  <c r="O4" i="167"/>
  <c r="O5" i="161"/>
  <c r="O5" i="162"/>
  <c r="H12" i="1" s="1"/>
  <c r="O6" i="163"/>
  <c r="H31" i="1" s="1"/>
  <c r="O5" i="158" l="1"/>
  <c r="H40" i="1" s="1"/>
  <c r="F40" i="1"/>
</calcChain>
</file>

<file path=xl/sharedStrings.xml><?xml version="1.0" encoding="utf-8"?>
<sst xmlns="http://schemas.openxmlformats.org/spreadsheetml/2006/main" count="423" uniqueCount="53">
  <si>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</si>
  <si>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</si>
  <si>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</si>
  <si>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</si>
  <si>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</si>
  <si>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</si>
  <si>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</si>
  <si>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</si>
  <si>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</si>
  <si>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</si>
  <si>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</si>
  <si>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</si>
  <si>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</si>
  <si>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</si>
  <si>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</si>
  <si>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</si>
  <si>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</si>
  <si>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</si>
  <si>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</si>
  <si>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</si>
  <si>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</si>
  <si>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</si>
  <si>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 xml:space="preserve"> </t>
  </si>
  <si>
    <t>Outlaw Heavy</t>
  </si>
  <si>
    <t>Outlaw Hvy</t>
  </si>
  <si>
    <t>Outlaw Lite</t>
  </si>
  <si>
    <t>Outlaw Lt</t>
  </si>
  <si>
    <t>Factory</t>
  </si>
  <si>
    <t>Dale Cauthen</t>
  </si>
  <si>
    <t>Cody Dockery</t>
  </si>
  <si>
    <t>Jeff Kite</t>
  </si>
  <si>
    <t>Bristol,VA</t>
  </si>
  <si>
    <t>Tom Tignor</t>
  </si>
  <si>
    <t>David Jennings</t>
  </si>
  <si>
    <t>Stanley Canter</t>
  </si>
  <si>
    <t>Bill Cordle</t>
  </si>
  <si>
    <t>Steve Pennington</t>
  </si>
  <si>
    <t>Claude Pennington</t>
  </si>
  <si>
    <t>Jay Boyd</t>
  </si>
  <si>
    <t>ABRA OUTLAW HEAVY RANKING 2023</t>
  </si>
  <si>
    <t>Virginia Indoor</t>
  </si>
  <si>
    <t>ABRA OUTLAW LITE RANKING 2023</t>
  </si>
  <si>
    <t>ABRA UNLIMITED 2023</t>
  </si>
  <si>
    <t>ABRA FACTORY 2023</t>
  </si>
  <si>
    <t>Billy Miller</t>
  </si>
  <si>
    <t>Dale Cauthlen</t>
  </si>
  <si>
    <t>Steven Pennington</t>
  </si>
  <si>
    <t>Chuck Morrell</t>
  </si>
  <si>
    <t xml:space="preserve">Outlaw Hvy </t>
  </si>
  <si>
    <t>Bristol, VA Indoor</t>
  </si>
  <si>
    <t>Don Kowalsky</t>
  </si>
  <si>
    <t>Bill Dooley</t>
  </si>
  <si>
    <t>Matthew Tignor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</si>
</sst>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Alignment="1">
      <alignment horizontal="center"/>
    </xf>
    <xf numFmtId="0" fontId="8" fillId="2" borderId="0" xfId="0" applyFont="1" applyFill="1"/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0" xfId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5" fillId="0" borderId="0" xfId="0" applyFont="1"/>
    <xf numFmtId="0" fontId="11" fillId="0" borderId="0" xfId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77"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5A97-5DE2-4815-8EBD-2FC70D067EF1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52</v>
      </c>
      <c r="C2" s="17">
        <v>44954</v>
      </c>
      <c r="D2" s="18" t="s">
        <v>49</v>
      </c>
      <c r="E2" s="19">
        <v>198</v>
      </c>
      <c r="F2" s="19">
        <v>200.001</v>
      </c>
      <c r="G2" s="19">
        <v>198</v>
      </c>
      <c r="H2" s="19">
        <v>194</v>
      </c>
      <c r="I2" s="19">
        <v>197</v>
      </c>
      <c r="J2" s="19"/>
      <c r="K2" s="23">
        <v>5</v>
      </c>
      <c r="L2" s="23">
        <v>987.00099999999998</v>
      </c>
      <c r="M2" s="24">
        <v>197.40019999999998</v>
      </c>
      <c r="N2" s="25">
        <v>4</v>
      </c>
      <c r="O2" s="26">
        <v>201.40019999999998</v>
      </c>
    </row>
    <row r="4" spans="1:17" x14ac:dyDescent="0.25">
      <c r="K4" s="8">
        <f>SUM(K2:K3)</f>
        <v>5</v>
      </c>
      <c r="L4" s="8">
        <f>SUM(L2:L3)</f>
        <v>987.00099999999998</v>
      </c>
      <c r="M4" s="7">
        <f>SUM(L4/K4)</f>
        <v>197.40019999999998</v>
      </c>
      <c r="N4" s="8">
        <f>SUM(N2:N3)</f>
        <v>4</v>
      </c>
      <c r="O4" s="13">
        <f>SUM(M4+N4)</f>
        <v>201.40019999999998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" name="Range1_3_1_1"/>
  </protectedRanges>
  <conditionalFormatting sqref="E2">
    <cfRule type="top10" dxfId="176" priority="7" rank="1"/>
  </conditionalFormatting>
  <conditionalFormatting sqref="G2">
    <cfRule type="top10" dxfId="175" priority="6" rank="1"/>
  </conditionalFormatting>
  <conditionalFormatting sqref="H2">
    <cfRule type="top10" dxfId="174" priority="5" rank="1"/>
  </conditionalFormatting>
  <conditionalFormatting sqref="J2">
    <cfRule type="top10" dxfId="173" priority="3" rank="1"/>
  </conditionalFormatting>
  <conditionalFormatting sqref="E2:J2">
    <cfRule type="cellIs" dxfId="172" priority="2" operator="greaterThanOrEqual">
      <formula>200</formula>
    </cfRule>
  </conditionalFormatting>
  <conditionalFormatting sqref="F2">
    <cfRule type="top10" dxfId="171" priority="1" rank="1"/>
  </conditionalFormatting>
  <conditionalFormatting sqref="I2">
    <cfRule type="top10" dxfId="170" priority="4" rank="1"/>
  </conditionalFormatting>
  <hyperlinks>
    <hyperlink ref="Q1" location="'Virginia Indoor  2023'!A1" display="Back to Ranking" xr:uid="{61135512-74AE-433E-9DD5-B49A8C66BE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FAA62-0802-4523-B89A-F1BA14458B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3292-C7ED-4148-84D9-BB312504AEE9}">
  <sheetPr codeName="Sheet14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27</v>
      </c>
      <c r="B2" s="16" t="s">
        <v>45</v>
      </c>
      <c r="C2" s="17">
        <v>44936</v>
      </c>
      <c r="D2" s="18" t="s">
        <v>31</v>
      </c>
      <c r="E2" s="19">
        <v>180</v>
      </c>
      <c r="F2" s="19">
        <v>193</v>
      </c>
      <c r="G2" s="19">
        <v>190</v>
      </c>
      <c r="H2" s="19"/>
      <c r="I2" s="19"/>
      <c r="J2" s="19"/>
      <c r="K2" s="23">
        <v>3</v>
      </c>
      <c r="L2" s="23">
        <v>563</v>
      </c>
      <c r="M2" s="24">
        <v>187.66666666666666</v>
      </c>
      <c r="N2" s="25">
        <v>5</v>
      </c>
      <c r="O2" s="26">
        <v>192.66666666666666</v>
      </c>
    </row>
    <row r="3" spans="1:17" x14ac:dyDescent="0.25">
      <c r="A3" s="15" t="s">
        <v>27</v>
      </c>
      <c r="B3" s="16" t="s">
        <v>28</v>
      </c>
      <c r="C3" s="17">
        <v>44950</v>
      </c>
      <c r="D3" s="18" t="s">
        <v>31</v>
      </c>
      <c r="E3" s="19">
        <v>187</v>
      </c>
      <c r="F3" s="19">
        <v>181</v>
      </c>
      <c r="G3" s="19">
        <v>171</v>
      </c>
      <c r="H3" s="19"/>
      <c r="I3" s="19"/>
      <c r="J3" s="19"/>
      <c r="K3" s="23">
        <v>3</v>
      </c>
      <c r="L3" s="23">
        <v>539</v>
      </c>
      <c r="M3" s="24">
        <v>179.66666666666666</v>
      </c>
      <c r="N3" s="25">
        <v>5</v>
      </c>
      <c r="O3" s="26">
        <v>184.66666666666666</v>
      </c>
    </row>
    <row r="5" spans="1:17" x14ac:dyDescent="0.25">
      <c r="K5" s="8">
        <f>SUM(K2:K4)</f>
        <v>6</v>
      </c>
      <c r="L5" s="8">
        <f>SUM(L2:L4)</f>
        <v>1102</v>
      </c>
      <c r="M5" s="7">
        <f>SUM(L5/K5)</f>
        <v>183.66666666666666</v>
      </c>
      <c r="N5" s="8">
        <f>SUM(N2:N4)</f>
        <v>10</v>
      </c>
      <c r="O5" s="13">
        <f>SUM(M5+N5)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6"/>
  </protectedRanges>
  <conditionalFormatting sqref="I2">
    <cfRule type="top10" dxfId="111" priority="12" rank="1"/>
  </conditionalFormatting>
  <conditionalFormatting sqref="H2">
    <cfRule type="top10" dxfId="110" priority="8" rank="1"/>
  </conditionalFormatting>
  <conditionalFormatting sqref="J2">
    <cfRule type="top10" dxfId="109" priority="9" rank="1"/>
  </conditionalFormatting>
  <conditionalFormatting sqref="G2">
    <cfRule type="top10" dxfId="108" priority="11" rank="1"/>
  </conditionalFormatting>
  <conditionalFormatting sqref="F2">
    <cfRule type="top10" dxfId="107" priority="10" rank="1"/>
  </conditionalFormatting>
  <conditionalFormatting sqref="E2">
    <cfRule type="top10" dxfId="106" priority="7" rank="1"/>
  </conditionalFormatting>
  <conditionalFormatting sqref="I3">
    <cfRule type="top10" dxfId="105" priority="6" rank="1"/>
  </conditionalFormatting>
  <conditionalFormatting sqref="H3">
    <cfRule type="top10" dxfId="104" priority="2" rank="1"/>
  </conditionalFormatting>
  <conditionalFormatting sqref="J3">
    <cfRule type="top10" dxfId="103" priority="3" rank="1"/>
  </conditionalFormatting>
  <conditionalFormatting sqref="G3">
    <cfRule type="top10" dxfId="102" priority="5" rank="1"/>
  </conditionalFormatting>
  <conditionalFormatting sqref="F3">
    <cfRule type="top10" dxfId="101" priority="4" rank="1"/>
  </conditionalFormatting>
  <conditionalFormatting sqref="E3">
    <cfRule type="top10" dxfId="100" priority="1" rank="1"/>
  </conditionalFormatting>
  <hyperlinks>
    <hyperlink ref="Q1" location="'Virginia Indoor  2023'!A1" display="Back to Ranking" xr:uid="{27AE4D75-89A5-41E6-B807-C03F4819A5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CB523D-B748-44FC-8068-5EA94CB42F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603F-B2E0-4642-AB77-1A0A087D063C}">
  <sheetPr codeName="Sheet8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33</v>
      </c>
      <c r="C2" s="17">
        <v>44936</v>
      </c>
      <c r="D2" s="18" t="s">
        <v>31</v>
      </c>
      <c r="E2" s="19">
        <v>198</v>
      </c>
      <c r="F2" s="42">
        <v>200</v>
      </c>
      <c r="G2" s="42">
        <v>200</v>
      </c>
      <c r="H2" s="19"/>
      <c r="I2" s="19"/>
      <c r="J2" s="19"/>
      <c r="K2" s="23">
        <v>3</v>
      </c>
      <c r="L2" s="23">
        <v>598</v>
      </c>
      <c r="M2" s="24">
        <v>199.33333333333334</v>
      </c>
      <c r="N2" s="25">
        <v>9</v>
      </c>
      <c r="O2" s="26">
        <v>208.33333333333334</v>
      </c>
    </row>
    <row r="3" spans="1:17" x14ac:dyDescent="0.25">
      <c r="A3" s="15" t="s">
        <v>24</v>
      </c>
      <c r="B3" s="16" t="s">
        <v>33</v>
      </c>
      <c r="C3" s="17">
        <v>44950</v>
      </c>
      <c r="D3" s="18" t="s">
        <v>31</v>
      </c>
      <c r="E3" s="43">
        <v>199</v>
      </c>
      <c r="F3" s="19">
        <v>197</v>
      </c>
      <c r="G3" s="19">
        <v>197</v>
      </c>
      <c r="H3" s="19"/>
      <c r="I3" s="19"/>
      <c r="J3" s="19"/>
      <c r="K3" s="23">
        <v>3</v>
      </c>
      <c r="L3" s="23">
        <v>593</v>
      </c>
      <c r="M3" s="24">
        <v>197.66666666666666</v>
      </c>
      <c r="N3" s="25">
        <v>7</v>
      </c>
      <c r="O3" s="26">
        <v>204.66666666666666</v>
      </c>
    </row>
    <row r="4" spans="1:17" x14ac:dyDescent="0.25">
      <c r="A4" s="15" t="s">
        <v>48</v>
      </c>
      <c r="B4" s="16" t="s">
        <v>33</v>
      </c>
      <c r="C4" s="17">
        <v>44954</v>
      </c>
      <c r="D4" s="18" t="s">
        <v>49</v>
      </c>
      <c r="E4" s="19">
        <v>200.001</v>
      </c>
      <c r="F4" s="19">
        <v>196</v>
      </c>
      <c r="G4" s="19">
        <v>198</v>
      </c>
      <c r="H4" s="19">
        <v>198</v>
      </c>
      <c r="I4" s="19">
        <v>196</v>
      </c>
      <c r="J4" s="19"/>
      <c r="K4" s="23">
        <v>5</v>
      </c>
      <c r="L4" s="23">
        <v>790.00099999999998</v>
      </c>
      <c r="M4" s="24">
        <v>158.00020000000001</v>
      </c>
      <c r="N4" s="25">
        <v>2</v>
      </c>
      <c r="O4" s="26">
        <v>160.00020000000001</v>
      </c>
    </row>
    <row r="6" spans="1:17" x14ac:dyDescent="0.25">
      <c r="K6" s="8">
        <f>SUM(K1:K5)</f>
        <v>11</v>
      </c>
      <c r="L6" s="8">
        <f>SUM(L1:L5)</f>
        <v>1981.001</v>
      </c>
      <c r="M6" s="7">
        <f>SUM(L6/K6)</f>
        <v>180.09100000000001</v>
      </c>
      <c r="N6" s="8">
        <f>SUM(N1:N5)</f>
        <v>18</v>
      </c>
      <c r="O6" s="13">
        <f>SUM(M6+N6)</f>
        <v>198.09100000000001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J4" name="Range1_3_1_1"/>
  </protectedRanges>
  <conditionalFormatting sqref="F2">
    <cfRule type="top10" dxfId="99" priority="18" rank="1"/>
  </conditionalFormatting>
  <conditionalFormatting sqref="G2">
    <cfRule type="top10" dxfId="98" priority="17" rank="1"/>
  </conditionalFormatting>
  <conditionalFormatting sqref="H2">
    <cfRule type="top10" dxfId="97" priority="16" rank="1"/>
  </conditionalFormatting>
  <conditionalFormatting sqref="I2">
    <cfRule type="top10" dxfId="96" priority="14" rank="1"/>
  </conditionalFormatting>
  <conditionalFormatting sqref="J2">
    <cfRule type="top10" dxfId="95" priority="15" rank="1"/>
  </conditionalFormatting>
  <conditionalFormatting sqref="E2">
    <cfRule type="top10" dxfId="94" priority="19" rank="1"/>
  </conditionalFormatting>
  <conditionalFormatting sqref="F3">
    <cfRule type="top10" dxfId="93" priority="12" rank="1"/>
  </conditionalFormatting>
  <conditionalFormatting sqref="G3">
    <cfRule type="top10" dxfId="92" priority="11" rank="1"/>
  </conditionalFormatting>
  <conditionalFormatting sqref="H3">
    <cfRule type="top10" dxfId="91" priority="10" rank="1"/>
  </conditionalFormatting>
  <conditionalFormatting sqref="I3">
    <cfRule type="top10" dxfId="90" priority="8" rank="1"/>
  </conditionalFormatting>
  <conditionalFormatting sqref="J3">
    <cfRule type="top10" dxfId="89" priority="9" rank="1"/>
  </conditionalFormatting>
  <conditionalFormatting sqref="E3">
    <cfRule type="top10" dxfId="88" priority="13" rank="1"/>
  </conditionalFormatting>
  <conditionalFormatting sqref="E4">
    <cfRule type="top10" dxfId="87" priority="7" rank="1"/>
  </conditionalFormatting>
  <conditionalFormatting sqref="G4">
    <cfRule type="top10" dxfId="86" priority="6" rank="1"/>
  </conditionalFormatting>
  <conditionalFormatting sqref="H4">
    <cfRule type="top10" dxfId="85" priority="5" rank="1"/>
  </conditionalFormatting>
  <conditionalFormatting sqref="J4">
    <cfRule type="top10" dxfId="84" priority="3" rank="1"/>
  </conditionalFormatting>
  <conditionalFormatting sqref="E4:J4">
    <cfRule type="cellIs" dxfId="83" priority="2" operator="greaterThanOrEqual">
      <formula>200</formula>
    </cfRule>
  </conditionalFormatting>
  <conditionalFormatting sqref="F4">
    <cfRule type="top10" dxfId="82" priority="1" rank="1"/>
  </conditionalFormatting>
  <conditionalFormatting sqref="I4">
    <cfRule type="top10" dxfId="81" priority="4" rank="1"/>
  </conditionalFormatting>
  <hyperlinks>
    <hyperlink ref="Q1" location="'Virginia Indoor  2023'!A1" display="Back to Ranking" xr:uid="{7C9703C8-9D91-493F-96F0-F14C54DE05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502D70-BA5E-4FA4-BC8D-A71CC1B59D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7EE0-3479-4A78-8225-6EC8A65D2129}">
  <sheetPr codeName="Sheet24"/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38</v>
      </c>
      <c r="C2" s="17">
        <v>44936</v>
      </c>
      <c r="D2" s="18" t="s">
        <v>31</v>
      </c>
      <c r="E2" s="42">
        <v>200</v>
      </c>
      <c r="F2" s="19">
        <v>194</v>
      </c>
      <c r="G2" s="19">
        <v>198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4</v>
      </c>
      <c r="O2" s="26">
        <v>201.33333333333334</v>
      </c>
    </row>
    <row r="3" spans="1:17" x14ac:dyDescent="0.25">
      <c r="A3" s="15" t="s">
        <v>24</v>
      </c>
      <c r="B3" s="16" t="s">
        <v>38</v>
      </c>
      <c r="C3" s="17">
        <v>44950</v>
      </c>
      <c r="D3" s="18" t="s">
        <v>31</v>
      </c>
      <c r="E3" s="44">
        <v>193</v>
      </c>
      <c r="F3" s="19">
        <v>197</v>
      </c>
      <c r="G3" s="19">
        <v>198</v>
      </c>
      <c r="H3" s="19"/>
      <c r="I3" s="19"/>
      <c r="J3" s="19"/>
      <c r="K3" s="23">
        <v>3</v>
      </c>
      <c r="L3" s="23">
        <v>588</v>
      </c>
      <c r="M3" s="24">
        <v>196</v>
      </c>
      <c r="N3" s="25">
        <v>3</v>
      </c>
      <c r="O3" s="26">
        <v>199</v>
      </c>
    </row>
    <row r="4" spans="1:17" x14ac:dyDescent="0.25">
      <c r="A4" s="15" t="s">
        <v>48</v>
      </c>
      <c r="B4" s="16" t="s">
        <v>38</v>
      </c>
      <c r="C4" s="17">
        <v>44954</v>
      </c>
      <c r="D4" s="18" t="s">
        <v>49</v>
      </c>
      <c r="E4" s="19">
        <v>195</v>
      </c>
      <c r="F4" s="19">
        <v>199</v>
      </c>
      <c r="G4" s="19">
        <v>198</v>
      </c>
      <c r="H4" s="19">
        <v>199</v>
      </c>
      <c r="I4" s="19">
        <v>199.01</v>
      </c>
      <c r="J4" s="19"/>
      <c r="K4" s="23">
        <v>5</v>
      </c>
      <c r="L4" s="23">
        <v>990.01</v>
      </c>
      <c r="M4" s="24">
        <v>198.00200000000001</v>
      </c>
      <c r="N4" s="25">
        <v>6</v>
      </c>
      <c r="O4" s="26">
        <v>204.00200000000001</v>
      </c>
    </row>
    <row r="6" spans="1:17" x14ac:dyDescent="0.25">
      <c r="K6" s="8">
        <f>SUM(K2:K5)</f>
        <v>11</v>
      </c>
      <c r="L6" s="8">
        <f>SUM(L2:L5)</f>
        <v>2170.0100000000002</v>
      </c>
      <c r="M6" s="7">
        <f>SUM(L6/K6)</f>
        <v>197.27363636363637</v>
      </c>
      <c r="N6" s="8">
        <f>SUM(N2:N5)</f>
        <v>13</v>
      </c>
      <c r="O6" s="13">
        <f>SUM(M6+N6)</f>
        <v>210.27363636363637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J4" name="Range1_3_1_1"/>
  </protectedRanges>
  <conditionalFormatting sqref="F2">
    <cfRule type="top10" dxfId="80" priority="18" rank="1"/>
  </conditionalFormatting>
  <conditionalFormatting sqref="G2">
    <cfRule type="top10" dxfId="79" priority="17" rank="1"/>
  </conditionalFormatting>
  <conditionalFormatting sqref="H2">
    <cfRule type="top10" dxfId="78" priority="16" rank="1"/>
  </conditionalFormatting>
  <conditionalFormatting sqref="I2">
    <cfRule type="top10" dxfId="77" priority="14" rank="1"/>
  </conditionalFormatting>
  <conditionalFormatting sqref="J2">
    <cfRule type="top10" dxfId="76" priority="15" rank="1"/>
  </conditionalFormatting>
  <conditionalFormatting sqref="E2">
    <cfRule type="top10" dxfId="75" priority="19" rank="1"/>
  </conditionalFormatting>
  <conditionalFormatting sqref="F3">
    <cfRule type="top10" dxfId="74" priority="12" rank="1"/>
  </conditionalFormatting>
  <conditionalFormatting sqref="G3">
    <cfRule type="top10" dxfId="73" priority="11" rank="1"/>
  </conditionalFormatting>
  <conditionalFormatting sqref="H3">
    <cfRule type="top10" dxfId="72" priority="10" rank="1"/>
  </conditionalFormatting>
  <conditionalFormatting sqref="I3">
    <cfRule type="top10" dxfId="71" priority="8" rank="1"/>
  </conditionalFormatting>
  <conditionalFormatting sqref="J3">
    <cfRule type="top10" dxfId="70" priority="9" rank="1"/>
  </conditionalFormatting>
  <conditionalFormatting sqref="E3">
    <cfRule type="top10" dxfId="69" priority="13" rank="1"/>
  </conditionalFormatting>
  <conditionalFormatting sqref="E4">
    <cfRule type="top10" dxfId="68" priority="7" rank="1"/>
  </conditionalFormatting>
  <conditionalFormatting sqref="G4">
    <cfRule type="top10" dxfId="67" priority="6" rank="1"/>
  </conditionalFormatting>
  <conditionalFormatting sqref="H4">
    <cfRule type="top10" dxfId="66" priority="5" rank="1"/>
  </conditionalFormatting>
  <conditionalFormatting sqref="J4">
    <cfRule type="top10" dxfId="65" priority="3" rank="1"/>
  </conditionalFormatting>
  <conditionalFormatting sqref="E4:J4">
    <cfRule type="cellIs" dxfId="64" priority="2" operator="greaterThanOrEqual">
      <formula>200</formula>
    </cfRule>
  </conditionalFormatting>
  <conditionalFormatting sqref="F4">
    <cfRule type="top10" dxfId="63" priority="1" rank="1"/>
  </conditionalFormatting>
  <conditionalFormatting sqref="I4">
    <cfRule type="top10" dxfId="62" priority="4" rank="1"/>
  </conditionalFormatting>
  <hyperlinks>
    <hyperlink ref="Q1" location="'Virginia Indoor  2023'!A1" display="Back to Ranking" xr:uid="{F63A6CA6-EBA6-4725-9DED-C0E1F7049D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567ACC-C346-4538-A54F-DA331F4A6A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D89D-9E01-4D4C-88CF-CDE8AD283D16}">
  <sheetPr codeName="Sheet25"/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30</v>
      </c>
      <c r="C2" s="17">
        <v>44936</v>
      </c>
      <c r="D2" s="18" t="s">
        <v>31</v>
      </c>
      <c r="E2" s="19">
        <v>199</v>
      </c>
      <c r="F2" s="19">
        <v>197</v>
      </c>
      <c r="G2" s="19">
        <v>196</v>
      </c>
      <c r="H2" s="19"/>
      <c r="I2" s="19"/>
      <c r="J2" s="19"/>
      <c r="K2" s="23">
        <v>3</v>
      </c>
      <c r="L2" s="23">
        <v>592</v>
      </c>
      <c r="M2" s="24">
        <v>197.33333333333334</v>
      </c>
      <c r="N2" s="25">
        <v>2</v>
      </c>
      <c r="O2" s="26">
        <v>199.33333333333334</v>
      </c>
    </row>
    <row r="3" spans="1:17" x14ac:dyDescent="0.25">
      <c r="A3" s="15" t="s">
        <v>24</v>
      </c>
      <c r="B3" s="16" t="s">
        <v>30</v>
      </c>
      <c r="C3" s="17">
        <v>44950</v>
      </c>
      <c r="D3" s="18" t="s">
        <v>31</v>
      </c>
      <c r="E3" s="19">
        <v>193</v>
      </c>
      <c r="F3" s="19">
        <v>196</v>
      </c>
      <c r="G3" s="19">
        <v>195</v>
      </c>
      <c r="H3" s="19"/>
      <c r="I3" s="19"/>
      <c r="J3" s="19"/>
      <c r="K3" s="23">
        <v>3</v>
      </c>
      <c r="L3" s="23">
        <v>584</v>
      </c>
      <c r="M3" s="24">
        <v>194.66666666666666</v>
      </c>
      <c r="N3" s="25">
        <v>2</v>
      </c>
      <c r="O3" s="26">
        <v>196.66666666666666</v>
      </c>
    </row>
    <row r="5" spans="1:17" x14ac:dyDescent="0.25">
      <c r="K5" s="8">
        <f>SUM(K2:K4)</f>
        <v>6</v>
      </c>
      <c r="L5" s="8">
        <f>SUM(L2:L4)</f>
        <v>1176</v>
      </c>
      <c r="M5" s="7">
        <f>SUM(L5/K5)</f>
        <v>196</v>
      </c>
      <c r="N5" s="8">
        <f>SUM(N2:N4)</f>
        <v>4</v>
      </c>
      <c r="O5" s="13">
        <f>SUM(M5+N5)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61" priority="11" rank="1"/>
  </conditionalFormatting>
  <conditionalFormatting sqref="G2">
    <cfRule type="top10" dxfId="60" priority="10" rank="1"/>
  </conditionalFormatting>
  <conditionalFormatting sqref="H2">
    <cfRule type="top10" dxfId="59" priority="9" rank="1"/>
  </conditionalFormatting>
  <conditionalFormatting sqref="I2">
    <cfRule type="top10" dxfId="58" priority="7" rank="1"/>
  </conditionalFormatting>
  <conditionalFormatting sqref="J2">
    <cfRule type="top10" dxfId="57" priority="8" rank="1"/>
  </conditionalFormatting>
  <conditionalFormatting sqref="E2">
    <cfRule type="top10" dxfId="56" priority="12" rank="1"/>
  </conditionalFormatting>
  <conditionalFormatting sqref="F3">
    <cfRule type="top10" dxfId="55" priority="5" rank="1"/>
  </conditionalFormatting>
  <conditionalFormatting sqref="G3">
    <cfRule type="top10" dxfId="54" priority="4" rank="1"/>
  </conditionalFormatting>
  <conditionalFormatting sqref="H3">
    <cfRule type="top10" dxfId="53" priority="3" rank="1"/>
  </conditionalFormatting>
  <conditionalFormatting sqref="I3">
    <cfRule type="top10" dxfId="52" priority="1" rank="1"/>
  </conditionalFormatting>
  <conditionalFormatting sqref="J3">
    <cfRule type="top10" dxfId="51" priority="2" rank="1"/>
  </conditionalFormatting>
  <conditionalFormatting sqref="E3">
    <cfRule type="top10" dxfId="50" priority="6" rank="1"/>
  </conditionalFormatting>
  <hyperlinks>
    <hyperlink ref="Q1" location="'Virginia Indoor  2023'!A1" display="Back to Ranking" xr:uid="{4921892F-C8C5-45F3-84C1-BA4C3BBD1A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AF2D6-E7CA-4EBB-90FF-ADD64E7FF6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93A0-2AC1-4628-81A1-712D66EC27B8}">
  <sheetPr codeName="Sheet30"/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34</v>
      </c>
      <c r="C2" s="17">
        <v>44936</v>
      </c>
      <c r="D2" s="18" t="s">
        <v>31</v>
      </c>
      <c r="E2" s="19">
        <v>199</v>
      </c>
      <c r="F2" s="19">
        <v>199</v>
      </c>
      <c r="G2" s="19">
        <v>197</v>
      </c>
      <c r="H2" s="19"/>
      <c r="I2" s="19"/>
      <c r="J2" s="19"/>
      <c r="K2" s="23">
        <v>3</v>
      </c>
      <c r="L2" s="23">
        <v>595</v>
      </c>
      <c r="M2" s="24">
        <v>198.33333333333334</v>
      </c>
      <c r="N2" s="25">
        <v>4</v>
      </c>
      <c r="O2" s="26">
        <v>202.33333333333334</v>
      </c>
    </row>
    <row r="4" spans="1:17" x14ac:dyDescent="0.25">
      <c r="K4" s="8">
        <f>SUM(K2:K3)</f>
        <v>3</v>
      </c>
      <c r="L4" s="8">
        <f>SUM(L2:L3)</f>
        <v>595</v>
      </c>
      <c r="M4" s="7">
        <f>SUM(L4/K4)</f>
        <v>198.33333333333334</v>
      </c>
      <c r="N4" s="8">
        <f>SUM(N2:N3)</f>
        <v>4</v>
      </c>
      <c r="O4" s="13">
        <f>SUM(M4+N4)</f>
        <v>202.33333333333334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20</v>
      </c>
      <c r="B11" s="16" t="s">
        <v>34</v>
      </c>
      <c r="C11" s="17">
        <v>44954</v>
      </c>
      <c r="D11" s="18" t="s">
        <v>49</v>
      </c>
      <c r="E11" s="19">
        <v>193</v>
      </c>
      <c r="F11" s="19">
        <v>194</v>
      </c>
      <c r="G11" s="19">
        <v>196</v>
      </c>
      <c r="H11" s="19">
        <v>196.001</v>
      </c>
      <c r="I11" s="19">
        <v>194</v>
      </c>
      <c r="J11" s="19"/>
      <c r="K11" s="23">
        <v>5</v>
      </c>
      <c r="L11" s="23">
        <v>973.00099999999998</v>
      </c>
      <c r="M11" s="24">
        <v>194.6002</v>
      </c>
      <c r="N11" s="25">
        <v>15</v>
      </c>
      <c r="O11" s="26">
        <v>209.6002</v>
      </c>
    </row>
    <row r="13" spans="1:17" x14ac:dyDescent="0.25">
      <c r="K13" s="8">
        <f>SUM(K11:K12)</f>
        <v>5</v>
      </c>
      <c r="L13" s="8">
        <f>SUM(L11:L12)</f>
        <v>973.00099999999998</v>
      </c>
      <c r="M13" s="7">
        <f>SUM(L13/K13)</f>
        <v>194.6002</v>
      </c>
      <c r="N13" s="8">
        <f>SUM(N11:N12)</f>
        <v>15</v>
      </c>
      <c r="O13" s="13">
        <f>SUM(M13+N13)</f>
        <v>209.6002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11:C11 E11:J11" name="Range1_5_1"/>
    <protectedRange algorithmName="SHA-512" hashValue="ON39YdpmFHfN9f47KpiRvqrKx0V9+erV1CNkpWzYhW/Qyc6aT8rEyCrvauWSYGZK2ia3o7vd3akF07acHAFpOA==" saltValue="yVW9XmDwTqEnmpSGai0KYg==" spinCount="100000" sqref="D11" name="Range1_1_3_1"/>
  </protectedRanges>
  <conditionalFormatting sqref="F2">
    <cfRule type="top10" dxfId="49" priority="18" rank="1"/>
  </conditionalFormatting>
  <conditionalFormatting sqref="G2">
    <cfRule type="top10" dxfId="48" priority="17" rank="1"/>
  </conditionalFormatting>
  <conditionalFormatting sqref="H2">
    <cfRule type="top10" dxfId="47" priority="16" rank="1"/>
  </conditionalFormatting>
  <conditionalFormatting sqref="I2">
    <cfRule type="top10" dxfId="46" priority="14" rank="1"/>
  </conditionalFormatting>
  <conditionalFormatting sqref="J2">
    <cfRule type="top10" dxfId="45" priority="15" rank="1"/>
  </conditionalFormatting>
  <conditionalFormatting sqref="E2">
    <cfRule type="top10" dxfId="44" priority="19" rank="1"/>
  </conditionalFormatting>
  <conditionalFormatting sqref="I11">
    <cfRule type="top10" dxfId="6" priority="3" rank="1"/>
  </conditionalFormatting>
  <conditionalFormatting sqref="H11">
    <cfRule type="top10" dxfId="5" priority="4" rank="1"/>
  </conditionalFormatting>
  <conditionalFormatting sqref="G11">
    <cfRule type="top10" dxfId="4" priority="5" rank="1"/>
  </conditionalFormatting>
  <conditionalFormatting sqref="E11">
    <cfRule type="top10" dxfId="3" priority="6" rank="1"/>
  </conditionalFormatting>
  <conditionalFormatting sqref="J11">
    <cfRule type="top10" dxfId="2" priority="7" rank="1"/>
  </conditionalFormatting>
  <conditionalFormatting sqref="E11:J11">
    <cfRule type="cellIs" dxfId="1" priority="2" operator="greaterThanOrEqual">
      <formula>200</formula>
    </cfRule>
  </conditionalFormatting>
  <conditionalFormatting sqref="F11">
    <cfRule type="top10" dxfId="0" priority="1" rank="1"/>
  </conditionalFormatting>
  <hyperlinks>
    <hyperlink ref="Q1" location="'Virginia Indoor  2023'!A1" display="Back to Ranking" xr:uid="{18EB00B9-8C9F-4079-AE6A-AF842474D4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DFBC91-0468-46E2-9A66-3FEDA91F7ED0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9349-86CB-4A2C-BCE3-EA05C11BBBDC}">
  <sheetPr codeName="Sheet31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46</v>
      </c>
      <c r="C2" s="17">
        <v>44950</v>
      </c>
      <c r="D2" s="18" t="s">
        <v>31</v>
      </c>
      <c r="E2" s="19">
        <v>194</v>
      </c>
      <c r="F2" s="19">
        <v>198</v>
      </c>
      <c r="G2" s="19">
        <v>199</v>
      </c>
      <c r="H2" s="19"/>
      <c r="I2" s="19"/>
      <c r="J2" s="19"/>
      <c r="K2" s="23">
        <v>3</v>
      </c>
      <c r="L2" s="23">
        <v>591</v>
      </c>
      <c r="M2" s="24">
        <v>197</v>
      </c>
      <c r="N2" s="25">
        <v>8</v>
      </c>
      <c r="O2" s="26">
        <v>205</v>
      </c>
    </row>
    <row r="4" spans="1:17" x14ac:dyDescent="0.25">
      <c r="K4" s="8">
        <f>SUM(K2:K3)</f>
        <v>3</v>
      </c>
      <c r="L4" s="8">
        <f>SUM(L2:L3)</f>
        <v>591</v>
      </c>
      <c r="M4" s="7">
        <f>SUM(L4/K4)</f>
        <v>197</v>
      </c>
      <c r="N4" s="8">
        <f>SUM(N2:N3)</f>
        <v>8</v>
      </c>
      <c r="O4" s="13">
        <f>SUM(M4+N4)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43" priority="5" rank="1"/>
  </conditionalFormatting>
  <conditionalFormatting sqref="G2">
    <cfRule type="top10" dxfId="42" priority="4" rank="1"/>
  </conditionalFormatting>
  <conditionalFormatting sqref="H2">
    <cfRule type="top10" dxfId="41" priority="3" rank="1"/>
  </conditionalFormatting>
  <conditionalFormatting sqref="I2">
    <cfRule type="top10" dxfId="40" priority="1" rank="1"/>
  </conditionalFormatting>
  <conditionalFormatting sqref="J2">
    <cfRule type="top10" dxfId="39" priority="2" rank="1"/>
  </conditionalFormatting>
  <conditionalFormatting sqref="E2">
    <cfRule type="top10" dxfId="38" priority="6" rank="1"/>
  </conditionalFormatting>
  <hyperlinks>
    <hyperlink ref="Q1" location="'Virginia Indoor  2023'!A1" display="Back to Ranking" xr:uid="{65F23BBF-128D-43AC-B967-471B7E92EE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6705C7-01B2-4D33-BC52-E808E9D03E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D4E2-1BD8-4662-A5DB-9DFC469B92A8}">
  <sheetPr codeName="Sheet33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20</v>
      </c>
      <c r="B2" s="16" t="s">
        <v>32</v>
      </c>
      <c r="C2" s="17">
        <v>44936</v>
      </c>
      <c r="D2" s="18" t="s">
        <v>31</v>
      </c>
      <c r="E2" s="19">
        <v>193</v>
      </c>
      <c r="F2" s="19">
        <v>195</v>
      </c>
      <c r="G2" s="19">
        <v>193</v>
      </c>
      <c r="H2" s="19"/>
      <c r="I2" s="19"/>
      <c r="J2" s="19"/>
      <c r="K2" s="23">
        <v>3</v>
      </c>
      <c r="L2" s="23">
        <v>581</v>
      </c>
      <c r="M2" s="24">
        <v>193.66666666666666</v>
      </c>
      <c r="N2" s="25">
        <v>5</v>
      </c>
      <c r="O2" s="26">
        <v>198.66666666666666</v>
      </c>
    </row>
    <row r="3" spans="1:17" x14ac:dyDescent="0.25">
      <c r="A3" s="15" t="s">
        <v>20</v>
      </c>
      <c r="B3" s="16" t="s">
        <v>32</v>
      </c>
      <c r="C3" s="17">
        <v>44950</v>
      </c>
      <c r="D3" s="18" t="s">
        <v>31</v>
      </c>
      <c r="E3" s="19">
        <v>192</v>
      </c>
      <c r="F3" s="19">
        <v>188</v>
      </c>
      <c r="G3" s="19">
        <v>191</v>
      </c>
      <c r="H3" s="19"/>
      <c r="I3" s="19"/>
      <c r="J3" s="19"/>
      <c r="K3" s="23">
        <v>3</v>
      </c>
      <c r="L3" s="23">
        <v>571</v>
      </c>
      <c r="M3" s="24">
        <v>190.33333333333334</v>
      </c>
      <c r="N3" s="25">
        <v>9</v>
      </c>
      <c r="O3" s="26">
        <v>199.33333333333334</v>
      </c>
    </row>
    <row r="4" spans="1:17" x14ac:dyDescent="0.25">
      <c r="A4" s="15" t="s">
        <v>20</v>
      </c>
      <c r="B4" s="16" t="s">
        <v>32</v>
      </c>
      <c r="C4" s="17">
        <v>44954</v>
      </c>
      <c r="D4" s="18" t="s">
        <v>49</v>
      </c>
      <c r="E4" s="19">
        <v>191</v>
      </c>
      <c r="F4" s="19">
        <v>193</v>
      </c>
      <c r="G4" s="19">
        <v>195</v>
      </c>
      <c r="H4" s="19">
        <v>196</v>
      </c>
      <c r="I4" s="19">
        <v>193</v>
      </c>
      <c r="J4" s="19"/>
      <c r="K4" s="23">
        <v>5</v>
      </c>
      <c r="L4" s="23">
        <v>968</v>
      </c>
      <c r="M4" s="24">
        <v>193.6</v>
      </c>
      <c r="N4" s="25">
        <v>4</v>
      </c>
      <c r="O4" s="26">
        <v>197.6</v>
      </c>
    </row>
    <row r="6" spans="1:17" x14ac:dyDescent="0.25">
      <c r="K6" s="8">
        <f>SUM(K2:K5)</f>
        <v>11</v>
      </c>
      <c r="L6" s="8">
        <f>SUM(L2:L5)</f>
        <v>2120</v>
      </c>
      <c r="M6" s="7">
        <f>SUM(L6/K6)</f>
        <v>192.72727272727272</v>
      </c>
      <c r="N6" s="8">
        <f>SUM(N2:N5)</f>
        <v>18</v>
      </c>
      <c r="O6" s="13">
        <f>SUM(M6+N6)</f>
        <v>210.72727272727272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2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B4:C4 E4:J4" name="Range1_5_1"/>
    <protectedRange algorithmName="SHA-512" hashValue="ON39YdpmFHfN9f47KpiRvqrKx0V9+erV1CNkpWzYhW/Qyc6aT8rEyCrvauWSYGZK2ia3o7vd3akF07acHAFpOA==" saltValue="yVW9XmDwTqEnmpSGai0KYg==" spinCount="100000" sqref="D4" name="Range1_1_3_1"/>
  </protectedRanges>
  <conditionalFormatting sqref="E2">
    <cfRule type="top10" dxfId="37" priority="19" rank="1"/>
  </conditionalFormatting>
  <conditionalFormatting sqref="F2">
    <cfRule type="top10" dxfId="36" priority="18" rank="1"/>
  </conditionalFormatting>
  <conditionalFormatting sqref="G2">
    <cfRule type="top10" dxfId="35" priority="17" rank="1"/>
  </conditionalFormatting>
  <conditionalFormatting sqref="H2">
    <cfRule type="top10" dxfId="34" priority="16" rank="1"/>
  </conditionalFormatting>
  <conditionalFormatting sqref="I2">
    <cfRule type="top10" dxfId="33" priority="15" rank="1"/>
  </conditionalFormatting>
  <conditionalFormatting sqref="J2">
    <cfRule type="top10" dxfId="32" priority="14" rank="1"/>
  </conditionalFormatting>
  <conditionalFormatting sqref="E3">
    <cfRule type="top10" dxfId="31" priority="13" rank="1"/>
  </conditionalFormatting>
  <conditionalFormatting sqref="F3">
    <cfRule type="top10" dxfId="30" priority="12" rank="1"/>
  </conditionalFormatting>
  <conditionalFormatting sqref="G3">
    <cfRule type="top10" dxfId="29" priority="11" rank="1"/>
  </conditionalFormatting>
  <conditionalFormatting sqref="H3">
    <cfRule type="top10" dxfId="28" priority="10" rank="1"/>
  </conditionalFormatting>
  <conditionalFormatting sqref="I3">
    <cfRule type="top10" dxfId="27" priority="9" rank="1"/>
  </conditionalFormatting>
  <conditionalFormatting sqref="J3">
    <cfRule type="top10" dxfId="26" priority="8" rank="1"/>
  </conditionalFormatting>
  <conditionalFormatting sqref="I4">
    <cfRule type="top10" dxfId="25" priority="3" rank="1"/>
  </conditionalFormatting>
  <conditionalFormatting sqref="H4">
    <cfRule type="top10" dxfId="24" priority="4" rank="1"/>
  </conditionalFormatting>
  <conditionalFormatting sqref="G4">
    <cfRule type="top10" dxfId="23" priority="5" rank="1"/>
  </conditionalFormatting>
  <conditionalFormatting sqref="E4">
    <cfRule type="top10" dxfId="22" priority="6" rank="1"/>
  </conditionalFormatting>
  <conditionalFormatting sqref="J4">
    <cfRule type="top10" dxfId="21" priority="7" rank="1"/>
  </conditionalFormatting>
  <conditionalFormatting sqref="E4:J4">
    <cfRule type="cellIs" dxfId="20" priority="2" operator="greaterThanOrEqual">
      <formula>200</formula>
    </cfRule>
  </conditionalFormatting>
  <conditionalFormatting sqref="F4">
    <cfRule type="top10" dxfId="19" priority="1" rank="1"/>
  </conditionalFormatting>
  <hyperlinks>
    <hyperlink ref="Q1" location="'Virginia Indoor  2023'!A1" display="Back to Ranking" xr:uid="{2452A188-3532-419A-B0A1-715720F098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0D4F8A-8D81-430F-ADDA-9C7EE52532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A595-9133-4E42-A606-6F2E1C25B179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51</v>
      </c>
      <c r="C2" s="17">
        <v>44954</v>
      </c>
      <c r="D2" s="18" t="s">
        <v>49</v>
      </c>
      <c r="E2" s="19">
        <v>195</v>
      </c>
      <c r="F2" s="19">
        <v>200</v>
      </c>
      <c r="G2" s="19">
        <v>198</v>
      </c>
      <c r="H2" s="19">
        <v>200</v>
      </c>
      <c r="I2" s="19">
        <v>196</v>
      </c>
      <c r="J2" s="19"/>
      <c r="K2" s="23">
        <v>5</v>
      </c>
      <c r="L2" s="23">
        <v>989</v>
      </c>
      <c r="M2" s="24">
        <v>197.8</v>
      </c>
      <c r="N2" s="25">
        <v>2</v>
      </c>
      <c r="O2" s="26">
        <v>199.8</v>
      </c>
    </row>
    <row r="4" spans="1:17" x14ac:dyDescent="0.25">
      <c r="K4" s="8">
        <f>SUM(K2:K3)</f>
        <v>5</v>
      </c>
      <c r="L4" s="8">
        <f>SUM(L2:L3)</f>
        <v>989</v>
      </c>
      <c r="M4" s="7">
        <f>SUM(L4/K4)</f>
        <v>197.8</v>
      </c>
      <c r="N4" s="8">
        <f>SUM(N2:N3)</f>
        <v>2</v>
      </c>
      <c r="O4" s="13">
        <f>SUM(M4+N4)</f>
        <v>199.8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3"/>
    <protectedRange algorithmName="SHA-512" hashValue="ON39YdpmFHfN9f47KpiRvqrKx0V9+erV1CNkpWzYhW/Qyc6aT8rEyCrvauWSYGZK2ia3o7vd3akF07acHAFpOA==" saltValue="yVW9XmDwTqEnmpSGai0KYg==" spinCount="100000" sqref="D2" name="Range1_1_1_1_2"/>
    <protectedRange algorithmName="SHA-512" hashValue="ON39YdpmFHfN9f47KpiRvqrKx0V9+erV1CNkpWzYhW/Qyc6aT8rEyCrvauWSYGZK2ia3o7vd3akF07acHAFpOA==" saltValue="yVW9XmDwTqEnmpSGai0KYg==" spinCount="100000" sqref="E2:J2" name="Range1_3_1_1_2"/>
  </protectedRanges>
  <conditionalFormatting sqref="E2">
    <cfRule type="top10" dxfId="169" priority="7" rank="1"/>
  </conditionalFormatting>
  <conditionalFormatting sqref="G2">
    <cfRule type="top10" dxfId="168" priority="6" rank="1"/>
  </conditionalFormatting>
  <conditionalFormatting sqref="H2">
    <cfRule type="top10" dxfId="167" priority="5" rank="1"/>
  </conditionalFormatting>
  <conditionalFormatting sqref="J2">
    <cfRule type="top10" dxfId="166" priority="3" rank="1"/>
  </conditionalFormatting>
  <conditionalFormatting sqref="E2:J2">
    <cfRule type="cellIs" dxfId="165" priority="2" operator="greaterThanOrEqual">
      <formula>200</formula>
    </cfRule>
  </conditionalFormatting>
  <conditionalFormatting sqref="F2">
    <cfRule type="top10" dxfId="164" priority="1" rank="1"/>
  </conditionalFormatting>
  <conditionalFormatting sqref="I2">
    <cfRule type="top10" dxfId="163" priority="4" rank="1"/>
  </conditionalFormatting>
  <hyperlinks>
    <hyperlink ref="Q1" location="'Virginia Indoor  2023'!A1" display="Back to Ranking" xr:uid="{28345A51-102E-43C2-8BFA-85114E3A16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B2A7FC-F8C9-439A-AE1C-12FB3D140C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F564-3DCD-4A86-A846-5D637B9FE73F}">
  <dimension ref="A1:Q4"/>
  <sheetViews>
    <sheetView workbookViewId="0">
      <selection activeCell="C23" sqref="C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50</v>
      </c>
      <c r="C2" s="17">
        <v>44954</v>
      </c>
      <c r="D2" s="18" t="s">
        <v>49</v>
      </c>
      <c r="E2" s="19">
        <v>200</v>
      </c>
      <c r="F2" s="19">
        <v>198</v>
      </c>
      <c r="G2" s="19">
        <v>199</v>
      </c>
      <c r="H2" s="19">
        <v>194</v>
      </c>
      <c r="I2" s="19">
        <v>199</v>
      </c>
      <c r="J2" s="19"/>
      <c r="K2" s="23">
        <v>5</v>
      </c>
      <c r="L2" s="23">
        <v>990</v>
      </c>
      <c r="M2" s="24">
        <v>198</v>
      </c>
      <c r="N2" s="25">
        <v>5</v>
      </c>
      <c r="O2" s="26">
        <v>203</v>
      </c>
    </row>
    <row r="4" spans="1:17" x14ac:dyDescent="0.25">
      <c r="K4" s="8">
        <f>SUM(K2:K3)</f>
        <v>5</v>
      </c>
      <c r="L4" s="8">
        <f>SUM(L2:L3)</f>
        <v>990</v>
      </c>
      <c r="M4" s="7">
        <f>SUM(L4/K4)</f>
        <v>198</v>
      </c>
      <c r="N4" s="8">
        <f>SUM(N2:N3)</f>
        <v>5</v>
      </c>
      <c r="O4" s="13">
        <f>SUM(M4+N4)</f>
        <v>203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" name="Range1_3_1_1"/>
  </protectedRanges>
  <conditionalFormatting sqref="E2">
    <cfRule type="top10" dxfId="162" priority="7" rank="1"/>
  </conditionalFormatting>
  <conditionalFormatting sqref="G2">
    <cfRule type="top10" dxfId="161" priority="6" rank="1"/>
  </conditionalFormatting>
  <conditionalFormatting sqref="H2">
    <cfRule type="top10" dxfId="160" priority="5" rank="1"/>
  </conditionalFormatting>
  <conditionalFormatting sqref="J2">
    <cfRule type="top10" dxfId="159" priority="3" rank="1"/>
  </conditionalFormatting>
  <conditionalFormatting sqref="E2:J2">
    <cfRule type="cellIs" dxfId="158" priority="2" operator="greaterThanOrEqual">
      <formula>200</formula>
    </cfRule>
  </conditionalFormatting>
  <conditionalFormatting sqref="F2">
    <cfRule type="top10" dxfId="157" priority="1" rank="1"/>
  </conditionalFormatting>
  <conditionalFormatting sqref="I2">
    <cfRule type="top10" dxfId="156" priority="4" rank="1"/>
  </conditionalFormatting>
  <hyperlinks>
    <hyperlink ref="Q1" location="'Virginia Indoor  2023'!A1" display="Back to Ranking" xr:uid="{7B49E1AC-2792-4088-8911-86F64AD24C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0CCD83-90A8-4DD9-9DD9-2FC7041C9E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40"/>
  <sheetViews>
    <sheetView tabSelected="1" workbookViewId="0">
      <selection activeCell="C30" sqref="C30:H33"/>
    </sheetView>
  </sheetViews>
  <sheetFormatPr defaultRowHeight="15" x14ac:dyDescent="0.25"/>
  <cols>
    <col min="1" max="1" width="9.140625" style="9"/>
    <col min="2" max="2" width="17.7109375" style="9" customWidth="1"/>
    <col min="3" max="3" width="19.7109375" style="9" customWidth="1"/>
    <col min="4" max="4" width="15.7109375" style="9" bestFit="1" customWidth="1"/>
    <col min="5" max="5" width="16.140625" style="9" bestFit="1" customWidth="1"/>
    <col min="6" max="6" width="9.140625" style="22"/>
    <col min="7" max="7" width="9.140625" style="9"/>
    <col min="8" max="8" width="16.28515625" style="22" bestFit="1" customWidth="1"/>
  </cols>
  <sheetData>
    <row r="1" spans="1:8 16384:16384" x14ac:dyDescent="0.25">
      <c r="A1" s="11" t="s">
        <v>22</v>
      </c>
      <c r="B1" s="11"/>
      <c r="C1" s="11"/>
      <c r="D1" s="11"/>
      <c r="E1" s="11"/>
      <c r="F1" s="20"/>
      <c r="G1" s="11"/>
      <c r="H1" s="20"/>
    </row>
    <row r="2" spans="1:8 16384:16384" ht="28.5" x14ac:dyDescent="0.45">
      <c r="A2" s="11"/>
      <c r="B2" s="11"/>
      <c r="C2" s="29" t="s">
        <v>39</v>
      </c>
      <c r="D2" s="11"/>
      <c r="E2" s="11"/>
      <c r="F2" s="20"/>
      <c r="G2" s="11"/>
      <c r="H2" s="20"/>
    </row>
    <row r="3" spans="1:8 16384:16384" ht="18.75" x14ac:dyDescent="0.3">
      <c r="A3" s="11"/>
      <c r="B3" s="11"/>
      <c r="C3" s="11"/>
      <c r="D3" s="14" t="s">
        <v>40</v>
      </c>
      <c r="E3" s="11"/>
      <c r="F3" s="20"/>
      <c r="G3" s="11"/>
      <c r="H3" s="20"/>
    </row>
    <row r="4" spans="1:8 16384:16384" x14ac:dyDescent="0.25">
      <c r="A4" s="11"/>
      <c r="B4" s="11"/>
      <c r="C4" s="11"/>
      <c r="D4" s="11"/>
      <c r="E4" s="11"/>
      <c r="F4" s="20"/>
      <c r="G4" s="11"/>
      <c r="H4" s="20"/>
    </row>
    <row r="5" spans="1:8 16384:16384" ht="21.6" customHeight="1" x14ac:dyDescent="0.4">
      <c r="A5" s="12" t="s">
        <v>0</v>
      </c>
      <c r="B5" s="12" t="s">
        <v>1</v>
      </c>
      <c r="C5" s="12" t="s">
        <v>2</v>
      </c>
      <c r="D5" s="12" t="s">
        <v>19</v>
      </c>
      <c r="E5" s="12" t="s">
        <v>16</v>
      </c>
      <c r="F5" s="21" t="s">
        <v>17</v>
      </c>
      <c r="G5" s="12" t="s">
        <v>14</v>
      </c>
      <c r="H5" s="21" t="s">
        <v>18</v>
      </c>
    </row>
    <row r="6" spans="1:8 16384:16384" x14ac:dyDescent="0.25">
      <c r="A6" s="34">
        <v>1</v>
      </c>
      <c r="B6" s="34" t="s">
        <v>23</v>
      </c>
      <c r="C6" s="33" t="s">
        <v>38</v>
      </c>
      <c r="D6" s="36">
        <f>SUM('Jay Boyd'!K6)</f>
        <v>11</v>
      </c>
      <c r="E6" s="36">
        <f>SUM('Jay Boyd'!L6)</f>
        <v>2170.0100000000002</v>
      </c>
      <c r="F6" s="35">
        <f>SUM('Jay Boyd'!M6)</f>
        <v>197.27363636363637</v>
      </c>
      <c r="G6" s="36">
        <f>SUM('Jay Boyd'!N6)</f>
        <v>13</v>
      </c>
      <c r="H6" s="35">
        <f>SUM('Jay Boyd'!O6)</f>
        <v>210.27363636363637</v>
      </c>
    </row>
    <row r="7" spans="1:8 16384:16384" x14ac:dyDescent="0.25">
      <c r="A7" s="34">
        <v>2</v>
      </c>
      <c r="B7" s="34" t="s">
        <v>23</v>
      </c>
      <c r="C7" s="41" t="s">
        <v>47</v>
      </c>
      <c r="D7" s="36">
        <f>SUM('Chuck Morrell'!K4)</f>
        <v>5</v>
      </c>
      <c r="E7" s="36">
        <f>SUM('Chuck Morrell'!L4)</f>
        <v>995.00199999999995</v>
      </c>
      <c r="F7" s="35">
        <f>SUM('Chuck Morrell'!M4)</f>
        <v>199.00039999999998</v>
      </c>
      <c r="G7" s="36">
        <f>SUM('Chuck Morrell'!N4)</f>
        <v>9</v>
      </c>
      <c r="H7" s="35">
        <f>SUM('Chuck Morrell'!O4)</f>
        <v>208.00039999999998</v>
      </c>
    </row>
    <row r="8" spans="1:8 16384:16384" ht="16.5" x14ac:dyDescent="0.3">
      <c r="A8" s="34">
        <v>3</v>
      </c>
      <c r="B8" s="34" t="s">
        <v>23</v>
      </c>
      <c r="C8" s="41" t="s">
        <v>36</v>
      </c>
      <c r="D8" s="36">
        <f>SUM('Steve Pennington'!K4)</f>
        <v>3</v>
      </c>
      <c r="E8" s="36">
        <f>SUM('Steve Pennington'!L4)</f>
        <v>591</v>
      </c>
      <c r="F8" s="35">
        <f>SUM('Steve Pennington'!M4)</f>
        <v>197</v>
      </c>
      <c r="G8" s="36">
        <f>SUM('Steve Pennington'!N4)</f>
        <v>8</v>
      </c>
      <c r="H8" s="35">
        <f>SUM('Steve Pennington'!O4)</f>
        <v>205</v>
      </c>
      <c r="XFD8" s="30"/>
    </row>
    <row r="9" spans="1:8 16384:16384" ht="16.5" x14ac:dyDescent="0.3">
      <c r="A9" s="34">
        <v>4</v>
      </c>
      <c r="B9" s="34" t="s">
        <v>23</v>
      </c>
      <c r="C9" s="41" t="s">
        <v>50</v>
      </c>
      <c r="D9" s="36">
        <f>SUM('Don Kowalsky'!K4)</f>
        <v>5</v>
      </c>
      <c r="E9" s="36">
        <f>SUM('Don Kowalsky'!L4)</f>
        <v>990</v>
      </c>
      <c r="F9" s="35">
        <f>SUM('Don Kowalsky'!M4)</f>
        <v>198</v>
      </c>
      <c r="G9" s="36">
        <f>SUM('Don Kowalsky'!N4)</f>
        <v>5</v>
      </c>
      <c r="H9" s="35">
        <f>SUM('Don Kowalsky'!O4)</f>
        <v>203</v>
      </c>
      <c r="XFD9" s="30"/>
    </row>
    <row r="10" spans="1:8 16384:16384" ht="16.5" x14ac:dyDescent="0.3">
      <c r="A10" s="34">
        <v>5</v>
      </c>
      <c r="B10" s="34" t="s">
        <v>23</v>
      </c>
      <c r="C10" s="33" t="s">
        <v>34</v>
      </c>
      <c r="D10" s="36">
        <f>SUM('Stanley Canter'!K4)</f>
        <v>3</v>
      </c>
      <c r="E10" s="36">
        <f>SUM('Stanley Canter'!L4)</f>
        <v>595</v>
      </c>
      <c r="F10" s="35">
        <f>SUM('Stanley Canter'!M4)</f>
        <v>198.33333333333334</v>
      </c>
      <c r="G10" s="36">
        <f>SUM('Stanley Canter'!N4)</f>
        <v>4</v>
      </c>
      <c r="H10" s="35">
        <f>SUM('Stanley Canter'!O4)</f>
        <v>202.33333333333334</v>
      </c>
      <c r="XFD10" s="30"/>
    </row>
    <row r="11" spans="1:8 16384:16384" ht="16.5" x14ac:dyDescent="0.3">
      <c r="A11" s="34">
        <v>6</v>
      </c>
      <c r="B11" s="34" t="s">
        <v>23</v>
      </c>
      <c r="C11" s="41" t="s">
        <v>52</v>
      </c>
      <c r="D11" s="36">
        <f>SUM('Matthew Tignor'!K4)</f>
        <v>5</v>
      </c>
      <c r="E11" s="36">
        <f>SUM('Matthew Tignor'!L4)</f>
        <v>987.00099999999998</v>
      </c>
      <c r="F11" s="35">
        <f>SUM('Matthew Tignor'!M4)</f>
        <v>197.40019999999998</v>
      </c>
      <c r="G11" s="36">
        <f>SUM('Matthew Tignor'!N4)</f>
        <v>4</v>
      </c>
      <c r="H11" s="35">
        <f>SUM('Matthew Tignor'!O4)</f>
        <v>201.40019999999998</v>
      </c>
      <c r="XFD11" s="30"/>
    </row>
    <row r="12" spans="1:8 16384:16384" ht="16.5" x14ac:dyDescent="0.3">
      <c r="A12" s="34">
        <v>7</v>
      </c>
      <c r="B12" s="34" t="s">
        <v>23</v>
      </c>
      <c r="C12" s="41" t="s">
        <v>30</v>
      </c>
      <c r="D12" s="36">
        <f>SUM('Jeff Kite'!K5)</f>
        <v>6</v>
      </c>
      <c r="E12" s="36">
        <f>SUM('Jeff Kite'!L5)</f>
        <v>1176</v>
      </c>
      <c r="F12" s="35">
        <f>SUM('Jeff Kite'!M5)</f>
        <v>196</v>
      </c>
      <c r="G12" s="36">
        <f>SUM('Jeff Kite'!N5)</f>
        <v>4</v>
      </c>
      <c r="H12" s="35">
        <f>SUM('Jeff Kite'!O5)</f>
        <v>200</v>
      </c>
      <c r="XFD12" s="30"/>
    </row>
    <row r="13" spans="1:8 16384:16384" ht="16.5" x14ac:dyDescent="0.3">
      <c r="A13" s="34">
        <v>8</v>
      </c>
      <c r="B13" s="34" t="s">
        <v>23</v>
      </c>
      <c r="C13" s="41" t="s">
        <v>51</v>
      </c>
      <c r="D13" s="36">
        <f>SUM('Bill Dooley'!K4)</f>
        <v>5</v>
      </c>
      <c r="E13" s="36">
        <f>SUM('Bill Dooley'!L4)</f>
        <v>989</v>
      </c>
      <c r="F13" s="35">
        <f>SUM('Bill Dooley'!M4)</f>
        <v>197.8</v>
      </c>
      <c r="G13" s="36">
        <f>SUM('Bill Dooley'!N4)</f>
        <v>2</v>
      </c>
      <c r="H13" s="35">
        <f>SUM('Bill Dooley'!O4)</f>
        <v>199.8</v>
      </c>
      <c r="XFD13" s="30"/>
    </row>
    <row r="14" spans="1:8 16384:16384" ht="16.5" x14ac:dyDescent="0.3">
      <c r="A14" s="34">
        <v>9</v>
      </c>
      <c r="B14" s="34" t="s">
        <v>23</v>
      </c>
      <c r="C14" s="33" t="s">
        <v>37</v>
      </c>
      <c r="D14" s="36">
        <f>SUM('Claude Pennington'!K5)</f>
        <v>8</v>
      </c>
      <c r="E14" s="36">
        <f>SUM('Claude Pennington'!L5)</f>
        <v>1565</v>
      </c>
      <c r="F14" s="35">
        <f>SUM('Claude Pennington'!M5)</f>
        <v>195.625</v>
      </c>
      <c r="G14" s="36">
        <f>SUM('Claude Pennington'!N5)</f>
        <v>4</v>
      </c>
      <c r="H14" s="35">
        <f>SUM('Claude Pennington'!O5)</f>
        <v>199.625</v>
      </c>
      <c r="XFD14" s="30"/>
    </row>
    <row r="15" spans="1:8 16384:16384" ht="16.5" x14ac:dyDescent="0.3">
      <c r="A15" s="34">
        <v>10</v>
      </c>
      <c r="B15" s="34" t="s">
        <v>23</v>
      </c>
      <c r="C15" s="41" t="s">
        <v>44</v>
      </c>
      <c r="D15" s="36">
        <f>SUM('Billy Miller'!K4)</f>
        <v>3</v>
      </c>
      <c r="E15" s="36">
        <f>SUM('Billy Miller'!L4)</f>
        <v>589</v>
      </c>
      <c r="F15" s="35">
        <f>SUM('Billy Miller'!M4)</f>
        <v>196.33333333333334</v>
      </c>
      <c r="G15" s="36">
        <f>SUM('Billy Miller'!N4)</f>
        <v>2</v>
      </c>
      <c r="H15" s="35">
        <f>SUM('Billy Miller'!O4)</f>
        <v>198.33333333333334</v>
      </c>
      <c r="XFD15" s="30"/>
    </row>
    <row r="16" spans="1:8 16384:16384" ht="16.5" x14ac:dyDescent="0.3">
      <c r="A16" s="34">
        <v>11</v>
      </c>
      <c r="B16" s="34" t="s">
        <v>23</v>
      </c>
      <c r="C16" s="41" t="s">
        <v>33</v>
      </c>
      <c r="D16" s="36">
        <f>SUM('David Jennings'!K6)</f>
        <v>11</v>
      </c>
      <c r="E16" s="36">
        <f>SUM('David Jennings'!L6)</f>
        <v>1981.001</v>
      </c>
      <c r="F16" s="35">
        <f>SUM('David Jennings'!M6)</f>
        <v>180.09100000000001</v>
      </c>
      <c r="G16" s="36">
        <f>SUM('David Jennings'!N6)</f>
        <v>18</v>
      </c>
      <c r="H16" s="35">
        <f>SUM('David Jennings'!O6)</f>
        <v>198.09100000000001</v>
      </c>
      <c r="XFD16" s="30"/>
    </row>
    <row r="17" spans="1:8" ht="18.75" x14ac:dyDescent="0.4">
      <c r="A17" s="12"/>
      <c r="B17" s="12"/>
      <c r="C17" s="12"/>
      <c r="D17" s="12"/>
      <c r="E17" s="12"/>
      <c r="F17" s="21"/>
      <c r="G17" s="12"/>
      <c r="H17" s="21"/>
    </row>
    <row r="18" spans="1:8" x14ac:dyDescent="0.25">
      <c r="A18" s="11"/>
      <c r="B18" s="11"/>
      <c r="C18" s="11"/>
      <c r="D18" s="11"/>
      <c r="E18" s="11"/>
      <c r="F18" s="20"/>
      <c r="G18" s="11"/>
      <c r="H18" s="20"/>
    </row>
    <row r="19" spans="1:8" ht="28.5" x14ac:dyDescent="0.45">
      <c r="A19" s="11"/>
      <c r="B19" s="11"/>
      <c r="C19" s="29" t="s">
        <v>41</v>
      </c>
      <c r="D19" s="11"/>
      <c r="E19" s="11"/>
      <c r="F19" s="20"/>
      <c r="G19" s="11"/>
      <c r="H19" s="20"/>
    </row>
    <row r="20" spans="1:8" ht="18.75" x14ac:dyDescent="0.3">
      <c r="A20" s="11"/>
      <c r="B20" s="11"/>
      <c r="C20" s="11"/>
      <c r="D20" s="14" t="s">
        <v>40</v>
      </c>
      <c r="E20" s="11"/>
      <c r="F20" s="20"/>
      <c r="G20" s="11"/>
      <c r="H20" s="20"/>
    </row>
    <row r="21" spans="1:8" x14ac:dyDescent="0.25">
      <c r="A21" s="11"/>
      <c r="B21" s="11"/>
      <c r="C21" s="11"/>
      <c r="D21" s="11"/>
      <c r="E21" s="11"/>
      <c r="F21" s="20"/>
      <c r="G21" s="11"/>
      <c r="H21" s="20"/>
    </row>
    <row r="22" spans="1:8" ht="18.75" x14ac:dyDescent="0.4">
      <c r="A22" s="12" t="s">
        <v>0</v>
      </c>
      <c r="B22" s="12" t="s">
        <v>1</v>
      </c>
      <c r="C22" s="12" t="s">
        <v>2</v>
      </c>
      <c r="D22" s="12" t="s">
        <v>19</v>
      </c>
      <c r="E22" s="12" t="s">
        <v>16</v>
      </c>
      <c r="F22" s="21" t="s">
        <v>17</v>
      </c>
      <c r="G22" s="12" t="s">
        <v>14</v>
      </c>
      <c r="H22" s="21" t="s">
        <v>18</v>
      </c>
    </row>
    <row r="23" spans="1:8" x14ac:dyDescent="0.25">
      <c r="A23" s="34">
        <v>1</v>
      </c>
      <c r="B23" s="34" t="s">
        <v>25</v>
      </c>
      <c r="C23" s="33" t="s">
        <v>29</v>
      </c>
      <c r="D23" s="36">
        <f>SUM('Cody Dockery'!K5)</f>
        <v>3</v>
      </c>
      <c r="E23" s="36">
        <f>SUM('Cody Dockery'!L5)</f>
        <v>576</v>
      </c>
      <c r="F23" s="35">
        <f>SUM('Cody Dockery'!M5)</f>
        <v>192</v>
      </c>
      <c r="G23" s="36">
        <f>SUM('Cody Dockery'!N5)</f>
        <v>9</v>
      </c>
      <c r="H23" s="35">
        <f>SUM('Cody Dockery'!O5)</f>
        <v>201</v>
      </c>
    </row>
    <row r="24" spans="1:8" x14ac:dyDescent="0.25">
      <c r="A24" s="34">
        <v>2</v>
      </c>
      <c r="B24" s="34" t="s">
        <v>25</v>
      </c>
      <c r="C24" s="33" t="s">
        <v>35</v>
      </c>
      <c r="D24" s="36">
        <f>SUM('Bill Cordle'!K4)</f>
        <v>3</v>
      </c>
      <c r="E24" s="36">
        <f>SUM('Bill Cordle'!L4)</f>
        <v>573</v>
      </c>
      <c r="F24" s="35">
        <f>SUM('Bill Cordle'!M4)</f>
        <v>191</v>
      </c>
      <c r="G24" s="36">
        <f>SUM('Bill Cordle'!N4)</f>
        <v>6</v>
      </c>
      <c r="H24" s="35">
        <f>SUM('Bill Cordle'!O4)</f>
        <v>197</v>
      </c>
    </row>
    <row r="25" spans="1:8" x14ac:dyDescent="0.25">
      <c r="A25" s="31"/>
      <c r="B25" s="31"/>
      <c r="C25" s="31"/>
      <c r="D25" s="31"/>
      <c r="E25" s="31"/>
      <c r="F25" s="32"/>
      <c r="G25" s="31"/>
      <c r="H25" s="32"/>
    </row>
    <row r="26" spans="1:8" x14ac:dyDescent="0.25">
      <c r="A26" s="11"/>
      <c r="B26" s="11"/>
      <c r="C26" s="11"/>
      <c r="D26" s="11"/>
      <c r="E26" s="11"/>
      <c r="F26" s="20"/>
      <c r="G26" s="11"/>
      <c r="H26" s="20"/>
    </row>
    <row r="27" spans="1:8" ht="28.5" x14ac:dyDescent="0.45">
      <c r="A27" s="11"/>
      <c r="B27" s="11"/>
      <c r="C27" s="29" t="s">
        <v>42</v>
      </c>
      <c r="D27" s="11"/>
      <c r="E27" s="11"/>
      <c r="F27" s="20"/>
      <c r="G27" s="11"/>
      <c r="H27" s="20"/>
    </row>
    <row r="28" spans="1:8" ht="18.75" x14ac:dyDescent="0.3">
      <c r="A28" s="11"/>
      <c r="B28" s="11"/>
      <c r="C28" s="11"/>
      <c r="D28" s="14" t="s">
        <v>40</v>
      </c>
      <c r="E28" s="11"/>
      <c r="F28" s="20"/>
      <c r="G28" s="11"/>
      <c r="H28" s="20"/>
    </row>
    <row r="29" spans="1:8" ht="24" customHeight="1" x14ac:dyDescent="0.25">
      <c r="A29" s="11"/>
      <c r="B29" s="11"/>
      <c r="C29" s="11"/>
      <c r="D29" s="11"/>
      <c r="E29" s="11"/>
      <c r="F29" s="20"/>
      <c r="G29" s="11"/>
      <c r="H29" s="20"/>
    </row>
    <row r="30" spans="1:8" ht="18.75" x14ac:dyDescent="0.4">
      <c r="A30" s="12" t="s">
        <v>0</v>
      </c>
      <c r="B30" s="12" t="s">
        <v>1</v>
      </c>
      <c r="C30" s="12" t="s">
        <v>2</v>
      </c>
      <c r="D30" s="12" t="s">
        <v>19</v>
      </c>
      <c r="E30" s="12" t="s">
        <v>16</v>
      </c>
      <c r="F30" s="21" t="s">
        <v>17</v>
      </c>
      <c r="G30" s="12" t="s">
        <v>14</v>
      </c>
      <c r="H30" s="21" t="s">
        <v>18</v>
      </c>
    </row>
    <row r="31" spans="1:8" x14ac:dyDescent="0.25">
      <c r="A31" s="34">
        <v>1</v>
      </c>
      <c r="B31" s="34" t="s">
        <v>20</v>
      </c>
      <c r="C31" s="38" t="s">
        <v>32</v>
      </c>
      <c r="D31" s="36">
        <f>SUM('Tom Tignor'!K6)</f>
        <v>11</v>
      </c>
      <c r="E31" s="36">
        <f>SUM('Tom Tignor'!L6)</f>
        <v>2120</v>
      </c>
      <c r="F31" s="35">
        <f>SUM('Tom Tignor'!M6)</f>
        <v>192.72727272727272</v>
      </c>
      <c r="G31" s="36">
        <f>SUM('Tom Tignor'!N6)</f>
        <v>18</v>
      </c>
      <c r="H31" s="35">
        <f>SUM('Tom Tignor'!O6)</f>
        <v>210.72727272727272</v>
      </c>
    </row>
    <row r="32" spans="1:8" x14ac:dyDescent="0.25">
      <c r="A32" s="34">
        <v>2</v>
      </c>
      <c r="B32" s="34" t="s">
        <v>20</v>
      </c>
      <c r="C32" s="33" t="s">
        <v>34</v>
      </c>
      <c r="D32" s="36">
        <f>SUM('Stanley Canter'!K13)</f>
        <v>5</v>
      </c>
      <c r="E32" s="36">
        <f>SUM('Stanley Canter'!L13)</f>
        <v>973.00099999999998</v>
      </c>
      <c r="F32" s="35">
        <f>SUM('Stanley Canter'!M13)</f>
        <v>194.6002</v>
      </c>
      <c r="G32" s="36">
        <f>SUM('Stanley Canter'!N13)</f>
        <v>15</v>
      </c>
      <c r="H32" s="35">
        <f>SUM('Stanley Canter'!O13)</f>
        <v>209.6002</v>
      </c>
    </row>
    <row r="33" spans="1:8" x14ac:dyDescent="0.25">
      <c r="A33" s="34">
        <v>3</v>
      </c>
      <c r="B33" s="34" t="s">
        <v>20</v>
      </c>
      <c r="C33" s="33" t="s">
        <v>44</v>
      </c>
      <c r="D33" s="36">
        <f>SUM('Billy Miller'!K13)</f>
        <v>3</v>
      </c>
      <c r="E33" s="36">
        <f>SUM('Billy Miller'!L13)</f>
        <v>563</v>
      </c>
      <c r="F33" s="35">
        <f>SUM('Billy Miller'!M13)</f>
        <v>187.66666666666666</v>
      </c>
      <c r="G33" s="36">
        <f>SUM('Billy Miller'!N13)</f>
        <v>6</v>
      </c>
      <c r="H33" s="35">
        <f>SUM('Billy Miller'!O13)</f>
        <v>193.66666666666666</v>
      </c>
    </row>
    <row r="34" spans="1:8" ht="21" customHeight="1" x14ac:dyDescent="0.25">
      <c r="C34" s="28"/>
      <c r="D34" s="10"/>
      <c r="E34" s="10"/>
      <c r="G34" s="10"/>
    </row>
    <row r="35" spans="1:8" x14ac:dyDescent="0.25">
      <c r="A35" s="11"/>
      <c r="B35" s="11"/>
      <c r="C35" s="11"/>
      <c r="D35" s="11"/>
      <c r="E35" s="11"/>
      <c r="F35" s="20"/>
      <c r="G35" s="11"/>
      <c r="H35" s="20"/>
    </row>
    <row r="36" spans="1:8" ht="28.5" x14ac:dyDescent="0.45">
      <c r="A36" s="11"/>
      <c r="B36" s="11"/>
      <c r="C36" s="29" t="s">
        <v>43</v>
      </c>
      <c r="D36" s="11"/>
      <c r="E36" s="11"/>
      <c r="F36" s="20"/>
      <c r="G36" s="11"/>
      <c r="H36" s="20"/>
    </row>
    <row r="37" spans="1:8" ht="18.75" x14ac:dyDescent="0.3">
      <c r="A37" s="11"/>
      <c r="B37" s="11"/>
      <c r="C37" s="11"/>
      <c r="D37" s="14" t="s">
        <v>40</v>
      </c>
      <c r="E37" s="11"/>
      <c r="F37" s="20"/>
      <c r="G37" s="11"/>
      <c r="H37" s="20"/>
    </row>
    <row r="38" spans="1:8" x14ac:dyDescent="0.25">
      <c r="A38" s="11"/>
      <c r="B38" s="11"/>
      <c r="C38" s="11"/>
      <c r="D38" s="11"/>
      <c r="E38" s="11"/>
      <c r="F38" s="20"/>
      <c r="G38" s="11"/>
      <c r="H38" s="20"/>
    </row>
    <row r="39" spans="1:8" x14ac:dyDescent="0.25">
      <c r="A39" s="34" t="s">
        <v>0</v>
      </c>
      <c r="B39" s="34" t="s">
        <v>1</v>
      </c>
      <c r="C39" s="37" t="s">
        <v>2</v>
      </c>
      <c r="D39" s="34" t="s">
        <v>19</v>
      </c>
      <c r="E39" s="34" t="s">
        <v>16</v>
      </c>
      <c r="F39" s="35" t="s">
        <v>17</v>
      </c>
      <c r="G39" s="34" t="s">
        <v>14</v>
      </c>
      <c r="H39" s="35" t="s">
        <v>18</v>
      </c>
    </row>
    <row r="40" spans="1:8" s="40" customFormat="1" x14ac:dyDescent="0.25">
      <c r="A40" s="39">
        <v>1</v>
      </c>
      <c r="B40" s="39" t="s">
        <v>27</v>
      </c>
      <c r="C40" s="33" t="s">
        <v>28</v>
      </c>
      <c r="D40" s="36">
        <f>SUM('Dale Cauthen'!K5)</f>
        <v>6</v>
      </c>
      <c r="E40" s="36">
        <f>SUM('Dale Cauthen'!L5)</f>
        <v>1102</v>
      </c>
      <c r="F40" s="35">
        <f>SUM('Dale Cauthen'!M5)</f>
        <v>183.66666666666666</v>
      </c>
      <c r="G40" s="36">
        <f>SUM('Dale Cauthen'!N5)</f>
        <v>10</v>
      </c>
      <c r="H40" s="35">
        <f>SUM('Dale Cauthen'!O5)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6:C7" name="Range1"/>
    <protectedRange algorithmName="SHA-512" hashValue="ON39YdpmFHfN9f47KpiRvqrKx0V9+erV1CNkpWzYhW/Qyc6aT8rEyCrvauWSYGZK2ia3o7vd3akF07acHAFpOA==" saltValue="yVW9XmDwTqEnmpSGai0KYg==" spinCount="100000" sqref="C23 C10:C16" name="Range1_2"/>
    <protectedRange algorithmName="SHA-512" hashValue="ON39YdpmFHfN9f47KpiRvqrKx0V9+erV1CNkpWzYhW/Qyc6aT8rEyCrvauWSYGZK2ia3o7vd3akF07acHAFpOA==" saltValue="yVW9XmDwTqEnmpSGai0KYg==" spinCount="100000" sqref="C31 C24 C8" name="Range1_4"/>
    <protectedRange algorithmName="SHA-512" hashValue="ON39YdpmFHfN9f47KpiRvqrKx0V9+erV1CNkpWzYhW/Qyc6aT8rEyCrvauWSYGZK2ia3o7vd3akF07acHAFpOA==" saltValue="yVW9XmDwTqEnmpSGai0KYg==" spinCount="100000" sqref="C32" name="Range1_8_1_1_1"/>
    <protectedRange algorithmName="SHA-512" hashValue="ON39YdpmFHfN9f47KpiRvqrKx0V9+erV1CNkpWzYhW/Qyc6aT8rEyCrvauWSYGZK2ia3o7vd3akF07acHAFpOA==" saltValue="yVW9XmDwTqEnmpSGai0KYg==" spinCount="100000" sqref="C9 C33" name="Range1_7_1"/>
  </protectedRanges>
  <sortState xmlns:xlrd2="http://schemas.microsoft.com/office/spreadsheetml/2017/richdata2" ref="C31:H33">
    <sortCondition descending="1" ref="H31:H33"/>
  </sortState>
  <hyperlinks>
    <hyperlink ref="C40" location="'Dale Cauthen'!A1" display="Dale Cauthen" xr:uid="{4E955F95-E421-40AB-9ED8-5B0A74BF8EC5}"/>
    <hyperlink ref="C23" location="'Cody Dockery'!A1" display="Cody Dockery" xr:uid="{2707A239-0FDB-4EE1-911B-C06568550C17}"/>
    <hyperlink ref="C31" location="'Tom Tignor'!A1" display="Tom Tignor" xr:uid="{3F96EB16-9522-42B0-8CBD-E530BFBF8F9A}"/>
    <hyperlink ref="C10" location="'Stanley Canter'!A1" display="Stanley Canter" xr:uid="{999BF318-2C0C-47EF-8C3E-79EFF19EA5B6}"/>
    <hyperlink ref="C24" location="'Bill Cordle'!A1" display="Bill Cordle" xr:uid="{AF24395E-D830-491B-9F0C-36949ECCA197}"/>
    <hyperlink ref="C14" location="'Claude Pennington'!A1" display="Claude Pennington" xr:uid="{57B86777-F216-4936-A3AE-958AAF6E31B8}"/>
    <hyperlink ref="C6" location="'Jay Boyd'!A1" display="Jay Boyd" xr:uid="{5F1073F2-B24B-4CC3-BC5E-54446D4C9864}"/>
    <hyperlink ref="C16" location="'David Jennings'!A1" display="David Jennings" xr:uid="{6E30B82F-CDDC-4A88-9DB9-45A4C45D7E31}"/>
    <hyperlink ref="C12" location="'Jeff Kite'!A1" display="Jeff Kite" xr:uid="{779A9D4C-9E4A-4C6A-87E5-82B4B0B6A918}"/>
    <hyperlink ref="C8" location="'Steve Pennington'!A1" display="Steve Pennington" xr:uid="{A1F9EF68-EDA9-4FAB-990A-1924A2F7D32B}"/>
    <hyperlink ref="C7" location="'Chuck Morrell'!A1" display="Chuck Morrell" xr:uid="{324E6B3A-B7E5-4809-B45A-BB6CDF1E1408}"/>
    <hyperlink ref="C9" location="'Don Kowalsky'!A1" display="Don Kowalsky" xr:uid="{38565718-ABDE-4060-9396-7FDAE6AB1EA6}"/>
    <hyperlink ref="C13" location="'Bill Dooley'!A1" display="Bill Dooley" xr:uid="{6FE252E5-A60C-46D9-AD8C-44216B31AEFD}"/>
    <hyperlink ref="C11" location="'Matthew Tignor'!A1" display="Matthew Tignor" xr:uid="{3D58A4CC-6783-46CF-9807-0613D48C3917}"/>
    <hyperlink ref="C32" location="'Stanley Canter'!A1" display="Stanley Canter" xr:uid="{B328C60C-4A2C-4D75-A8F4-FB3B75CB99F6}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244E-DC83-4F41-B279-D2C62917F58F}">
  <sheetPr codeName="Sheet1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35</v>
      </c>
      <c r="C2" s="17">
        <v>44950</v>
      </c>
      <c r="D2" s="18" t="s">
        <v>31</v>
      </c>
      <c r="E2" s="19">
        <v>190</v>
      </c>
      <c r="F2" s="19">
        <v>191</v>
      </c>
      <c r="G2" s="19">
        <v>192</v>
      </c>
      <c r="H2" s="19"/>
      <c r="I2" s="19"/>
      <c r="J2" s="19"/>
      <c r="K2" s="23">
        <v>3</v>
      </c>
      <c r="L2" s="23">
        <v>573</v>
      </c>
      <c r="M2" s="24">
        <v>191</v>
      </c>
      <c r="N2" s="25">
        <v>6</v>
      </c>
      <c r="O2" s="26">
        <v>197</v>
      </c>
    </row>
    <row r="4" spans="1:17" x14ac:dyDescent="0.25">
      <c r="K4" s="8">
        <f>SUM(K2:K3)</f>
        <v>3</v>
      </c>
      <c r="L4" s="8">
        <f>SUM(L2:L3)</f>
        <v>573</v>
      </c>
      <c r="M4" s="7">
        <f>SUM(L4/K4)</f>
        <v>191</v>
      </c>
      <c r="N4" s="8">
        <f>SUM(N2:N3)</f>
        <v>6</v>
      </c>
      <c r="O4" s="13">
        <f>SUM(M4+N4)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J2">
    <cfRule type="top10" dxfId="155" priority="1" rank="1"/>
  </conditionalFormatting>
  <conditionalFormatting sqref="I2">
    <cfRule type="top10" dxfId="154" priority="2" rank="1"/>
  </conditionalFormatting>
  <conditionalFormatting sqref="H2">
    <cfRule type="top10" dxfId="153" priority="3" rank="1"/>
  </conditionalFormatting>
  <conditionalFormatting sqref="G2">
    <cfRule type="top10" dxfId="152" priority="4" rank="1"/>
  </conditionalFormatting>
  <conditionalFormatting sqref="F2">
    <cfRule type="top10" dxfId="151" priority="5" rank="1"/>
  </conditionalFormatting>
  <conditionalFormatting sqref="E2">
    <cfRule type="top10" dxfId="150" priority="6" rank="1"/>
  </conditionalFormatting>
  <hyperlinks>
    <hyperlink ref="Q1" location="'Virginia Indoor  2023'!A1" display="Back to Ranking" xr:uid="{628ED875-697F-4688-B691-D086F1A0A9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0FE19E-4AF6-452F-BC28-26EFD3C6CA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F42ED-5515-4AAC-8AC8-993087207E91}">
  <dimension ref="A1:Q13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44</v>
      </c>
      <c r="C2" s="17">
        <v>44936</v>
      </c>
      <c r="D2" s="18" t="s">
        <v>31</v>
      </c>
      <c r="E2" s="19">
        <v>195</v>
      </c>
      <c r="F2" s="19">
        <v>197</v>
      </c>
      <c r="G2" s="19">
        <v>197</v>
      </c>
      <c r="H2" s="19"/>
      <c r="I2" s="19"/>
      <c r="J2" s="19"/>
      <c r="K2" s="23">
        <v>3</v>
      </c>
      <c r="L2" s="23">
        <v>589</v>
      </c>
      <c r="M2" s="24">
        <v>196.33333333333334</v>
      </c>
      <c r="N2" s="25">
        <v>2</v>
      </c>
      <c r="O2" s="26">
        <v>198.33333333333334</v>
      </c>
    </row>
    <row r="4" spans="1:17" x14ac:dyDescent="0.25">
      <c r="K4" s="8">
        <f>SUM(K2:K3)</f>
        <v>3</v>
      </c>
      <c r="L4" s="8">
        <f>SUM(L2:L3)</f>
        <v>589</v>
      </c>
      <c r="M4" s="7">
        <f>SUM(L4/K4)</f>
        <v>196.33333333333334</v>
      </c>
      <c r="N4" s="8">
        <f>SUM(N2:N3)</f>
        <v>2</v>
      </c>
      <c r="O4" s="13">
        <f>SUM(M4+N4)</f>
        <v>198.33333333333334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20</v>
      </c>
      <c r="B11" s="16" t="s">
        <v>44</v>
      </c>
      <c r="C11" s="17">
        <v>44950</v>
      </c>
      <c r="D11" s="18" t="s">
        <v>31</v>
      </c>
      <c r="E11" s="19">
        <v>188</v>
      </c>
      <c r="F11" s="19">
        <v>191</v>
      </c>
      <c r="G11" s="19">
        <v>184</v>
      </c>
      <c r="H11" s="19"/>
      <c r="I11" s="19"/>
      <c r="J11" s="19"/>
      <c r="K11" s="23">
        <v>3</v>
      </c>
      <c r="L11" s="23">
        <v>563</v>
      </c>
      <c r="M11" s="24">
        <v>187.66666666666666</v>
      </c>
      <c r="N11" s="25">
        <v>6</v>
      </c>
      <c r="O11" s="26">
        <v>193.66666666666666</v>
      </c>
    </row>
    <row r="13" spans="1:17" x14ac:dyDescent="0.25">
      <c r="K13" s="8">
        <f>SUM(K11:K12)</f>
        <v>3</v>
      </c>
      <c r="L13" s="8">
        <f>SUM(L11:L12)</f>
        <v>563</v>
      </c>
      <c r="M13" s="7">
        <f>SUM(L13/K13)</f>
        <v>187.66666666666666</v>
      </c>
      <c r="N13" s="8">
        <f>SUM(N11:N12)</f>
        <v>6</v>
      </c>
      <c r="O13" s="13">
        <f>SUM(M13+N13)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11:J11 B11:C11" name="Range1_12"/>
    <protectedRange algorithmName="SHA-512" hashValue="ON39YdpmFHfN9f47KpiRvqrKx0V9+erV1CNkpWzYhW/Qyc6aT8rEyCrvauWSYGZK2ia3o7vd3akF07acHAFpOA==" saltValue="yVW9XmDwTqEnmpSGai0KYg==" spinCount="100000" sqref="D11" name="Range1_1_5"/>
  </protectedRanges>
  <conditionalFormatting sqref="F2">
    <cfRule type="top10" dxfId="149" priority="17" rank="1"/>
  </conditionalFormatting>
  <conditionalFormatting sqref="G2">
    <cfRule type="top10" dxfId="148" priority="16" rank="1"/>
  </conditionalFormatting>
  <conditionalFormatting sqref="H2">
    <cfRule type="top10" dxfId="147" priority="15" rank="1"/>
  </conditionalFormatting>
  <conditionalFormatting sqref="I2">
    <cfRule type="top10" dxfId="146" priority="13" rank="1"/>
  </conditionalFormatting>
  <conditionalFormatting sqref="J2">
    <cfRule type="top10" dxfId="145" priority="14" rank="1"/>
  </conditionalFormatting>
  <conditionalFormatting sqref="E2">
    <cfRule type="top10" dxfId="144" priority="18" rank="1"/>
  </conditionalFormatting>
  <conditionalFormatting sqref="E11">
    <cfRule type="top10" dxfId="143" priority="6" rank="1"/>
  </conditionalFormatting>
  <conditionalFormatting sqref="F11">
    <cfRule type="top10" dxfId="142" priority="5" rank="1"/>
  </conditionalFormatting>
  <conditionalFormatting sqref="G11">
    <cfRule type="top10" dxfId="141" priority="4" rank="1"/>
  </conditionalFormatting>
  <conditionalFormatting sqref="H11">
    <cfRule type="top10" dxfId="140" priority="3" rank="1"/>
  </conditionalFormatting>
  <conditionalFormatting sqref="I11">
    <cfRule type="top10" dxfId="139" priority="2" rank="1"/>
  </conditionalFormatting>
  <conditionalFormatting sqref="J11">
    <cfRule type="top10" dxfId="138" priority="1" rank="1"/>
  </conditionalFormatting>
  <hyperlinks>
    <hyperlink ref="Q1" location="'Virginia Indoor  2023'!A1" display="Back to Ranking" xr:uid="{F846FE94-E2F3-4DA1-BF69-1DA7D38B40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D31DDF-4905-432C-8F60-387E4AAF162D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DA1B-85EA-47E9-BE7E-443EFCA99B4E}">
  <dimension ref="A1:Q4"/>
  <sheetViews>
    <sheetView workbookViewId="0">
      <selection activeCell="E18" sqref="E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48</v>
      </c>
      <c r="B2" s="16" t="s">
        <v>47</v>
      </c>
      <c r="C2" s="17">
        <v>44954</v>
      </c>
      <c r="D2" s="18" t="s">
        <v>49</v>
      </c>
      <c r="E2" s="19">
        <v>199</v>
      </c>
      <c r="F2" s="19">
        <v>198</v>
      </c>
      <c r="G2" s="19">
        <v>199.001</v>
      </c>
      <c r="H2" s="19">
        <v>200.001</v>
      </c>
      <c r="I2" s="19">
        <v>199</v>
      </c>
      <c r="J2" s="19"/>
      <c r="K2" s="23">
        <v>5</v>
      </c>
      <c r="L2" s="23">
        <v>995.00199999999995</v>
      </c>
      <c r="M2" s="24">
        <v>199.00039999999998</v>
      </c>
      <c r="N2" s="25">
        <v>9</v>
      </c>
      <c r="O2" s="26">
        <v>208.00039999999998</v>
      </c>
    </row>
    <row r="4" spans="1:17" x14ac:dyDescent="0.25">
      <c r="K4" s="8">
        <f>SUM(K2:K3)</f>
        <v>5</v>
      </c>
      <c r="L4" s="8">
        <f>SUM(L2:L3)</f>
        <v>995.00199999999995</v>
      </c>
      <c r="M4" s="7">
        <f>SUM(L4/K4)</f>
        <v>199.00039999999998</v>
      </c>
      <c r="N4" s="8">
        <f>SUM(N2:N3)</f>
        <v>9</v>
      </c>
      <c r="O4" s="13">
        <f>SUM(M4+N4)</f>
        <v>208.00039999999998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2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E2:J2" name="Range1_3_1_1_1"/>
  </protectedRanges>
  <conditionalFormatting sqref="E2">
    <cfRule type="top10" dxfId="137" priority="7" rank="1"/>
  </conditionalFormatting>
  <conditionalFormatting sqref="G2">
    <cfRule type="top10" dxfId="136" priority="6" rank="1"/>
  </conditionalFormatting>
  <conditionalFormatting sqref="H2">
    <cfRule type="top10" dxfId="135" priority="5" rank="1"/>
  </conditionalFormatting>
  <conditionalFormatting sqref="J2">
    <cfRule type="top10" dxfId="134" priority="3" rank="1"/>
  </conditionalFormatting>
  <conditionalFormatting sqref="E2:J2">
    <cfRule type="cellIs" dxfId="133" priority="2" operator="greaterThanOrEqual">
      <formula>200</formula>
    </cfRule>
  </conditionalFormatting>
  <conditionalFormatting sqref="F2">
    <cfRule type="top10" dxfId="132" priority="1" rank="1"/>
  </conditionalFormatting>
  <conditionalFormatting sqref="I2">
    <cfRule type="top10" dxfId="131" priority="4" rank="1"/>
  </conditionalFormatting>
  <hyperlinks>
    <hyperlink ref="Q1" location="'Virginia Indoor  2023'!A1" display="Back to Ranking" xr:uid="{33903E6C-531C-4601-98F3-93D63FAC5C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0A7FF1-FF5F-4268-B202-455A7A0E38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C736-2E04-4417-809A-653F9A064300}">
  <sheetPr codeName="Sheet12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24</v>
      </c>
      <c r="B2" s="16" t="s">
        <v>37</v>
      </c>
      <c r="C2" s="17">
        <v>44950</v>
      </c>
      <c r="D2" s="18" t="s">
        <v>31</v>
      </c>
      <c r="E2" s="19">
        <v>193</v>
      </c>
      <c r="F2" s="19">
        <v>194</v>
      </c>
      <c r="G2" s="19">
        <v>194</v>
      </c>
      <c r="H2" s="19"/>
      <c r="I2" s="19"/>
      <c r="J2" s="19"/>
      <c r="K2" s="23">
        <v>3</v>
      </c>
      <c r="L2" s="23">
        <v>581</v>
      </c>
      <c r="M2" s="24">
        <v>193.66666666666666</v>
      </c>
      <c r="N2" s="25">
        <v>2</v>
      </c>
      <c r="O2" s="26">
        <v>195.66666666666666</v>
      </c>
    </row>
    <row r="3" spans="1:17" x14ac:dyDescent="0.25">
      <c r="A3" s="15" t="s">
        <v>48</v>
      </c>
      <c r="B3" s="16" t="s">
        <v>37</v>
      </c>
      <c r="C3" s="17">
        <v>44954</v>
      </c>
      <c r="D3" s="18" t="s">
        <v>49</v>
      </c>
      <c r="E3" s="19">
        <v>197</v>
      </c>
      <c r="F3" s="19">
        <v>200</v>
      </c>
      <c r="G3" s="19">
        <v>195</v>
      </c>
      <c r="H3" s="19">
        <v>197</v>
      </c>
      <c r="I3" s="19">
        <v>195</v>
      </c>
      <c r="J3" s="19"/>
      <c r="K3" s="23">
        <v>5</v>
      </c>
      <c r="L3" s="23">
        <v>984</v>
      </c>
      <c r="M3" s="24">
        <v>196.8</v>
      </c>
      <c r="N3" s="25">
        <v>2</v>
      </c>
      <c r="O3" s="26">
        <v>198.8</v>
      </c>
    </row>
    <row r="5" spans="1:17" x14ac:dyDescent="0.25">
      <c r="K5" s="8">
        <f>SUM(K2:K4)</f>
        <v>8</v>
      </c>
      <c r="L5" s="8">
        <f>SUM(L2:L4)</f>
        <v>1565</v>
      </c>
      <c r="M5" s="7">
        <f>SUM(L5/K5)</f>
        <v>195.625</v>
      </c>
      <c r="N5" s="8">
        <f>SUM(N2:N4)</f>
        <v>4</v>
      </c>
      <c r="O5" s="13">
        <f>SUM(M5+N5)</f>
        <v>199.625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J3" name="Range1_3_1_1"/>
  </protectedRanges>
  <conditionalFormatting sqref="F2">
    <cfRule type="top10" dxfId="130" priority="12" rank="1"/>
  </conditionalFormatting>
  <conditionalFormatting sqref="G2">
    <cfRule type="top10" dxfId="129" priority="11" rank="1"/>
  </conditionalFormatting>
  <conditionalFormatting sqref="H2">
    <cfRule type="top10" dxfId="128" priority="10" rank="1"/>
  </conditionalFormatting>
  <conditionalFormatting sqref="I2">
    <cfRule type="top10" dxfId="127" priority="8" rank="1"/>
  </conditionalFormatting>
  <conditionalFormatting sqref="J2">
    <cfRule type="top10" dxfId="126" priority="9" rank="1"/>
  </conditionalFormatting>
  <conditionalFormatting sqref="E2">
    <cfRule type="top10" dxfId="125" priority="13" rank="1"/>
  </conditionalFormatting>
  <conditionalFormatting sqref="E3">
    <cfRule type="top10" dxfId="124" priority="7" rank="1"/>
  </conditionalFormatting>
  <conditionalFormatting sqref="G3">
    <cfRule type="top10" dxfId="123" priority="6" rank="1"/>
  </conditionalFormatting>
  <conditionalFormatting sqref="H3">
    <cfRule type="top10" dxfId="122" priority="5" rank="1"/>
  </conditionalFormatting>
  <conditionalFormatting sqref="J3">
    <cfRule type="top10" dxfId="121" priority="3" rank="1"/>
  </conditionalFormatting>
  <conditionalFormatting sqref="E3:J3">
    <cfRule type="cellIs" dxfId="120" priority="2" operator="greaterThanOrEqual">
      <formula>200</formula>
    </cfRule>
  </conditionalFormatting>
  <conditionalFormatting sqref="F3">
    <cfRule type="top10" dxfId="119" priority="1" rank="1"/>
  </conditionalFormatting>
  <conditionalFormatting sqref="I3">
    <cfRule type="top10" dxfId="118" priority="4" rank="1"/>
  </conditionalFormatting>
  <hyperlinks>
    <hyperlink ref="Q1" location="'Virginia Indoor  2023'!A1" display="Back to Ranking" xr:uid="{A5010992-181F-4A2D-B067-2A149076E70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9171D-EE9E-4B7E-AC4E-AE4E3C088F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0AF-2B77-47E9-9583-6E7A444202C1}">
  <sheetPr codeName="Sheet6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21</v>
      </c>
    </row>
    <row r="2" spans="1:17" x14ac:dyDescent="0.25">
      <c r="A2" s="15" t="s">
        <v>26</v>
      </c>
      <c r="B2" s="16" t="s">
        <v>29</v>
      </c>
      <c r="C2" s="17">
        <v>44950</v>
      </c>
      <c r="D2" s="18" t="s">
        <v>31</v>
      </c>
      <c r="E2" s="19">
        <v>189</v>
      </c>
      <c r="F2" s="19">
        <v>194</v>
      </c>
      <c r="G2" s="19">
        <v>193</v>
      </c>
      <c r="H2" s="19"/>
      <c r="I2" s="19"/>
      <c r="J2" s="19"/>
      <c r="K2" s="23">
        <v>3</v>
      </c>
      <c r="L2" s="23">
        <v>576</v>
      </c>
      <c r="M2" s="24">
        <v>192</v>
      </c>
      <c r="N2" s="25">
        <v>9</v>
      </c>
      <c r="O2" s="26">
        <v>201</v>
      </c>
    </row>
    <row r="5" spans="1:17" x14ac:dyDescent="0.25">
      <c r="K5" s="8">
        <f>SUM(K2:K4)</f>
        <v>3</v>
      </c>
      <c r="L5" s="8">
        <f>SUM(L2:L4)</f>
        <v>576</v>
      </c>
      <c r="M5" s="7">
        <f>SUM(L5/K5)</f>
        <v>192</v>
      </c>
      <c r="N5" s="8">
        <f>SUM(N2:N4)</f>
        <v>9</v>
      </c>
      <c r="O5" s="13">
        <f>SUM(M5+N5)</f>
        <v>201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J2">
    <cfRule type="top10" dxfId="117" priority="1" rank="1"/>
  </conditionalFormatting>
  <conditionalFormatting sqref="I2">
    <cfRule type="top10" dxfId="116" priority="2" rank="1"/>
  </conditionalFormatting>
  <conditionalFormatting sqref="H2">
    <cfRule type="top10" dxfId="115" priority="3" rank="1"/>
  </conditionalFormatting>
  <conditionalFormatting sqref="G2">
    <cfRule type="top10" dxfId="114" priority="4" rank="1"/>
  </conditionalFormatting>
  <conditionalFormatting sqref="F2">
    <cfRule type="top10" dxfId="113" priority="5" rank="1"/>
  </conditionalFormatting>
  <conditionalFormatting sqref="E2">
    <cfRule type="top10" dxfId="112" priority="6" rank="1"/>
  </conditionalFormatting>
  <hyperlinks>
    <hyperlink ref="Q1" location="'Virginia Indoor  2023'!A1" display="Back to Ranking" xr:uid="{345FA8DB-6905-478A-9DE0-950EDA49C1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6A96F-3D93-4821-AA2F-87748B3249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Matthew Tignor</vt:lpstr>
      <vt:lpstr>Bill Dooley</vt:lpstr>
      <vt:lpstr>Don Kowalsky</vt:lpstr>
      <vt:lpstr>Virginia Indoor  2023</vt:lpstr>
      <vt:lpstr>Bill Cordle</vt:lpstr>
      <vt:lpstr>Billy Miller</vt:lpstr>
      <vt:lpstr>Chuck Morrell</vt:lpstr>
      <vt:lpstr>Claude Pennington</vt:lpstr>
      <vt:lpstr>Cody Dockery</vt:lpstr>
      <vt:lpstr>Dale Cauthen</vt:lpstr>
      <vt:lpstr>David Jennings</vt:lpstr>
      <vt:lpstr>Jay Boyd</vt:lpstr>
      <vt:lpstr>Jeff Kite</vt:lpstr>
      <vt:lpstr>Stanley Canter</vt:lpstr>
      <vt:lpstr>Steve Pennington</vt:lpstr>
      <vt:lpstr>Tom Tignor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2022-02-19T19:27:22Z</cp:lastPrinted>
  <dcterms:created xsi:type="dcterms:W3CDTF">2020-01-30T01:18:37Z</dcterms:created>
  <dcterms:modified xsi:type="dcterms:W3CDTF">2023-01-28T21:46:16Z</dcterms:modified>
</cp:coreProperties>
</file>