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\Desktop\ABRA 2020\Tennessee\"/>
    </mc:Choice>
  </mc:AlternateContent>
  <xr:revisionPtr revIDLastSave="0" documentId="13_ncr:1_{D906D1F6-A98F-4B6A-A0CA-1DB53CC50386}" xr6:coauthVersionLast="45" xr6:coauthVersionMax="45" xr10:uidLastSave="{00000000-0000-0000-0000-000000000000}"/>
  <bookViews>
    <workbookView xWindow="-120" yWindow="-120" windowWidth="20730" windowHeight="11160" xr2:uid="{A35FAFAA-3A44-445C-BAAA-3002DD1ECE94}"/>
  </bookViews>
  <sheets>
    <sheet name="Tennessee Youth Ranking 2020" sheetId="1" r:id="rId1"/>
    <sheet name="Brody McKelvey" sheetId="20" r:id="rId2"/>
    <sheet name="Charlie Fortson" sheetId="2" r:id="rId3"/>
    <sheet name="Lexie Davis" sheetId="16" r:id="rId4"/>
    <sheet name="Shelby Matoy" sheetId="19" r:id="rId5"/>
    <sheet name="Case Alston" sheetId="12" r:id="rId6"/>
  </sheets>
  <externalReferences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20" l="1"/>
  <c r="G22" i="1" s="1"/>
  <c r="K7" i="20"/>
  <c r="D22" i="1" s="1"/>
  <c r="L7" i="20" l="1"/>
  <c r="L3" i="12"/>
  <c r="M3" i="12" s="1"/>
  <c r="O3" i="12" s="1"/>
  <c r="L6" i="2"/>
  <c r="E6" i="1" s="1"/>
  <c r="N6" i="2"/>
  <c r="G6" i="1" s="1"/>
  <c r="K6" i="2"/>
  <c r="N12" i="19"/>
  <c r="G20" i="1" s="1"/>
  <c r="L12" i="19"/>
  <c r="E20" i="1" s="1"/>
  <c r="K12" i="19"/>
  <c r="D20" i="1" s="1"/>
  <c r="N12" i="16"/>
  <c r="G21" i="1" s="1"/>
  <c r="L12" i="16"/>
  <c r="E21" i="1" s="1"/>
  <c r="K12" i="16"/>
  <c r="D6" i="1"/>
  <c r="N6" i="12"/>
  <c r="G14" i="1" s="1"/>
  <c r="L6" i="12"/>
  <c r="E14" i="1" s="1"/>
  <c r="K6" i="12"/>
  <c r="D14" i="1" s="1"/>
  <c r="M12" i="16" l="1"/>
  <c r="F21" i="1" s="1"/>
  <c r="M6" i="12"/>
  <c r="F14" i="1" s="1"/>
  <c r="M7" i="20"/>
  <c r="E22" i="1"/>
  <c r="D21" i="1"/>
  <c r="O6" i="12"/>
  <c r="H14" i="1" s="1"/>
  <c r="M6" i="2"/>
  <c r="M12" i="19"/>
  <c r="O12" i="16" l="1"/>
  <c r="H21" i="1" s="1"/>
  <c r="O7" i="20"/>
  <c r="H22" i="1" s="1"/>
  <c r="F22" i="1"/>
  <c r="F6" i="1"/>
  <c r="O6" i="2"/>
  <c r="H6" i="1" s="1"/>
  <c r="F20" i="1"/>
  <c r="O12" i="19"/>
  <c r="H20" i="1" s="1"/>
</calcChain>
</file>

<file path=xl/sharedStrings.xml><?xml version="1.0" encoding="utf-8"?>
<sst xmlns="http://schemas.openxmlformats.org/spreadsheetml/2006/main" count="193" uniqueCount="42">
  <si>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</si>
  <si>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</si>
  <si>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</si>
  <si>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</si>
  <si>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</si>
  <si>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</si>
  <si>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</si>
  <si>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</si>
  <si>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</si>
  <si>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</si>
  <si>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</si>
  <si>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</si>
  <si>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</si>
  <si>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</si>
  <si>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</si>
  <si>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</si>
  <si>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*Charlie Forston</t>
  </si>
  <si>
    <t>Target Total</t>
  </si>
  <si>
    <t>Agg</t>
  </si>
  <si>
    <t>Agg + Points</t>
  </si>
  <si>
    <t>Outlaw Heavy</t>
  </si>
  <si>
    <t>Factory</t>
  </si>
  <si>
    <t>ABRA YOUTH OUTLAW HEAVY RANKING 2020</t>
  </si>
  <si>
    <t>ABRA YOUTH FACTORY RANKING 2020</t>
  </si>
  <si>
    <t>Charlie Fortson</t>
  </si>
  <si>
    <t>Return to Rankings</t>
  </si>
  <si>
    <t># Of Targets</t>
  </si>
  <si>
    <t>ABRA YOUTH UNLIMITED RANKING 2020</t>
  </si>
  <si>
    <t>Lexie Davis</t>
  </si>
  <si>
    <t>*Lexie Davis</t>
  </si>
  <si>
    <t>Unlimited</t>
  </si>
  <si>
    <t>Shelby Matoy</t>
  </si>
  <si>
    <t>*Shelby Matoy</t>
  </si>
  <si>
    <t xml:space="preserve"> </t>
  </si>
  <si>
    <t>Madisonville, TN</t>
  </si>
  <si>
    <t xml:space="preserve">Outlaw Hvy </t>
  </si>
  <si>
    <t xml:space="preserve">Factory </t>
  </si>
  <si>
    <t>*Case Alston</t>
  </si>
  <si>
    <t>Case Alston</t>
  </si>
  <si>
    <t xml:space="preserve">Unlimited </t>
  </si>
  <si>
    <t>*Brody McKelvey</t>
  </si>
  <si>
    <t>Brody McKelvey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</si>
</sst>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ill="1"/>
    <xf numFmtId="1" fontId="9" fillId="0" borderId="1" xfId="0" applyNumberFormat="1" applyFont="1" applyBorder="1" applyAlignment="1" applyProtection="1">
      <alignment horizontal="center"/>
      <protection locked="0" hidden="1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 hidden="1"/>
    </xf>
    <xf numFmtId="1" fontId="9" fillId="0" borderId="0" xfId="0" applyNumberFormat="1" applyFont="1" applyAlignment="1" applyProtection="1">
      <alignment horizontal="center" wrapText="1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14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22"/>
  <sheetViews>
    <sheetView tabSelected="1" topLeftCell="A7" workbookViewId="0">
      <selection activeCell="C21" sqref="C21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29"/>
    <col min="7" max="7" width="9.140625" style="8"/>
    <col min="8" max="8" width="16.28515625" style="29" bestFit="1" customWidth="1"/>
  </cols>
  <sheetData>
    <row r="1" spans="1:8" x14ac:dyDescent="0.25">
      <c r="A1" s="10" t="s">
        <v>33</v>
      </c>
      <c r="B1" s="10"/>
      <c r="C1" s="10"/>
      <c r="D1" s="10"/>
      <c r="E1" s="10"/>
      <c r="F1" s="27"/>
      <c r="G1" s="10"/>
      <c r="H1" s="27"/>
    </row>
    <row r="2" spans="1:8" ht="28.5" x14ac:dyDescent="0.45">
      <c r="A2" s="10"/>
      <c r="B2" s="10"/>
      <c r="C2" s="14" t="s">
        <v>22</v>
      </c>
      <c r="D2" s="10"/>
      <c r="E2" s="10"/>
      <c r="F2" s="27"/>
      <c r="G2" s="10"/>
      <c r="H2" s="27"/>
    </row>
    <row r="3" spans="1:8" ht="18.75" x14ac:dyDescent="0.3">
      <c r="A3" s="10"/>
      <c r="B3" s="10"/>
      <c r="C3" s="10"/>
      <c r="D3" s="16" t="s">
        <v>34</v>
      </c>
      <c r="E3" s="10"/>
      <c r="F3" s="27"/>
      <c r="G3" s="10"/>
      <c r="H3" s="27"/>
    </row>
    <row r="4" spans="1:8" x14ac:dyDescent="0.25">
      <c r="A4" s="10"/>
      <c r="B4" s="10"/>
      <c r="C4" s="10"/>
      <c r="D4" s="10"/>
      <c r="E4" s="10"/>
      <c r="F4" s="27"/>
      <c r="G4" s="10"/>
      <c r="H4" s="27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26</v>
      </c>
      <c r="E5" s="11" t="s">
        <v>17</v>
      </c>
      <c r="F5" s="28" t="s">
        <v>18</v>
      </c>
      <c r="G5" s="11" t="s">
        <v>14</v>
      </c>
      <c r="H5" s="28" t="s">
        <v>19</v>
      </c>
    </row>
    <row r="6" spans="1:8" x14ac:dyDescent="0.25">
      <c r="A6" s="8">
        <v>1</v>
      </c>
      <c r="B6" s="8" t="s">
        <v>20</v>
      </c>
      <c r="C6" s="17" t="s">
        <v>24</v>
      </c>
      <c r="D6" s="9">
        <f>SUM('Charlie Fortson'!K6)</f>
        <v>10</v>
      </c>
      <c r="E6" s="9">
        <f>SUM('Charlie Fortson'!L6)</f>
        <v>1888</v>
      </c>
      <c r="F6" s="29">
        <f>SUM('Charlie Fortson'!M6)</f>
        <v>188.8</v>
      </c>
      <c r="G6" s="9">
        <f>SUM('Charlie Fortson'!N6)</f>
        <v>15</v>
      </c>
      <c r="H6" s="29">
        <f>SUM('Charlie Fortson'!O6)</f>
        <v>203.8</v>
      </c>
    </row>
    <row r="7" spans="1:8" x14ac:dyDescent="0.25">
      <c r="C7" s="15"/>
      <c r="D7" s="9"/>
      <c r="E7" s="9"/>
      <c r="G7" s="9"/>
    </row>
    <row r="8" spans="1:8" x14ac:dyDescent="0.25">
      <c r="A8" s="10"/>
      <c r="B8" s="10"/>
      <c r="C8" s="10"/>
      <c r="D8" s="10"/>
      <c r="E8" s="10"/>
      <c r="F8" s="27"/>
      <c r="G8" s="10"/>
      <c r="H8" s="27"/>
    </row>
    <row r="9" spans="1:8" ht="28.5" x14ac:dyDescent="0.45">
      <c r="A9" s="10"/>
      <c r="B9" s="10"/>
      <c r="C9" s="14" t="s">
        <v>23</v>
      </c>
      <c r="D9" s="10"/>
      <c r="E9" s="10"/>
      <c r="F9" s="27"/>
      <c r="G9" s="10"/>
      <c r="H9" s="27"/>
    </row>
    <row r="10" spans="1:8" ht="18.75" x14ac:dyDescent="0.3">
      <c r="A10" s="10"/>
      <c r="B10" s="10"/>
      <c r="C10" s="10"/>
      <c r="D10" s="16" t="s">
        <v>34</v>
      </c>
      <c r="E10" s="10"/>
      <c r="F10" s="27"/>
      <c r="G10" s="10"/>
      <c r="H10" s="27"/>
    </row>
    <row r="11" spans="1:8" x14ac:dyDescent="0.25">
      <c r="A11" s="10"/>
      <c r="B11" s="10"/>
      <c r="C11" s="10"/>
      <c r="D11" s="10"/>
      <c r="E11" s="10"/>
      <c r="F11" s="27"/>
      <c r="G11" s="10"/>
      <c r="H11" s="27"/>
    </row>
    <row r="12" spans="1:8" x14ac:dyDescent="0.25">
      <c r="A12" s="10"/>
      <c r="B12" s="10"/>
      <c r="C12" s="10"/>
      <c r="D12" s="10"/>
      <c r="E12" s="10"/>
      <c r="F12" s="27"/>
      <c r="G12" s="10"/>
      <c r="H12" s="27"/>
    </row>
    <row r="13" spans="1:8" ht="18.75" x14ac:dyDescent="0.4">
      <c r="A13" s="11" t="s">
        <v>0</v>
      </c>
      <c r="B13" s="11" t="s">
        <v>1</v>
      </c>
      <c r="C13" s="11" t="s">
        <v>2</v>
      </c>
      <c r="D13" s="11" t="s">
        <v>26</v>
      </c>
      <c r="E13" s="11" t="s">
        <v>17</v>
      </c>
      <c r="F13" s="28" t="s">
        <v>18</v>
      </c>
      <c r="G13" s="11" t="s">
        <v>14</v>
      </c>
      <c r="H13" s="28" t="s">
        <v>19</v>
      </c>
    </row>
    <row r="14" spans="1:8" x14ac:dyDescent="0.25">
      <c r="A14" s="8">
        <v>1</v>
      </c>
      <c r="B14" s="8" t="s">
        <v>21</v>
      </c>
      <c r="C14" s="17" t="s">
        <v>38</v>
      </c>
      <c r="D14" s="9">
        <f>SUM('Case Alston'!K6)</f>
        <v>10</v>
      </c>
      <c r="E14" s="9">
        <f>SUM('Case Alston'!L6)</f>
        <v>1449</v>
      </c>
      <c r="F14" s="29">
        <f>SUM('Case Alston'!M6)</f>
        <v>144.9</v>
      </c>
      <c r="G14" s="9">
        <f>SUM('Case Alston'!N6)</f>
        <v>15</v>
      </c>
      <c r="H14" s="29">
        <f>SUM('Case Alston'!O6)</f>
        <v>159.9</v>
      </c>
    </row>
    <row r="16" spans="1:8" ht="28.5" x14ac:dyDescent="0.45">
      <c r="A16" s="10"/>
      <c r="B16" s="10"/>
      <c r="C16" s="14" t="s">
        <v>27</v>
      </c>
      <c r="D16" s="10"/>
      <c r="E16" s="10"/>
      <c r="F16" s="27"/>
      <c r="G16" s="10"/>
      <c r="H16" s="27"/>
    </row>
    <row r="17" spans="1:8" ht="18.75" x14ac:dyDescent="0.3">
      <c r="A17" s="10"/>
      <c r="B17" s="10"/>
      <c r="C17" s="10"/>
      <c r="D17" s="16" t="s">
        <v>34</v>
      </c>
      <c r="E17" s="10"/>
      <c r="F17" s="27"/>
      <c r="G17" s="10"/>
      <c r="H17" s="27"/>
    </row>
    <row r="18" spans="1:8" x14ac:dyDescent="0.25">
      <c r="A18" s="10"/>
      <c r="B18" s="10"/>
      <c r="C18" s="10"/>
      <c r="D18" s="10"/>
      <c r="E18" s="10"/>
      <c r="F18" s="27"/>
      <c r="G18" s="10"/>
      <c r="H18" s="27"/>
    </row>
    <row r="19" spans="1:8" ht="18.75" x14ac:dyDescent="0.4">
      <c r="A19" s="11" t="s">
        <v>0</v>
      </c>
      <c r="B19" s="11" t="s">
        <v>1</v>
      </c>
      <c r="C19" s="11" t="s">
        <v>2</v>
      </c>
      <c r="D19" s="11" t="s">
        <v>26</v>
      </c>
      <c r="E19" s="11" t="s">
        <v>17</v>
      </c>
      <c r="F19" s="28" t="s">
        <v>18</v>
      </c>
      <c r="G19" s="11" t="s">
        <v>14</v>
      </c>
      <c r="H19" s="28" t="s">
        <v>19</v>
      </c>
    </row>
    <row r="20" spans="1:8" x14ac:dyDescent="0.25">
      <c r="A20" s="8">
        <v>1</v>
      </c>
      <c r="B20" s="8" t="s">
        <v>30</v>
      </c>
      <c r="C20" s="30" t="s">
        <v>31</v>
      </c>
      <c r="D20" s="9">
        <f>SUM('Shelby Matoy'!K12)</f>
        <v>34</v>
      </c>
      <c r="E20" s="9">
        <f>SUM('Shelby Matoy'!L12)</f>
        <v>6486</v>
      </c>
      <c r="F20" s="29">
        <f>SUM('Shelby Matoy'!M12)</f>
        <v>190.76470588235293</v>
      </c>
      <c r="G20" s="9">
        <f>SUM('Shelby Matoy'!N12)</f>
        <v>98</v>
      </c>
      <c r="H20" s="29">
        <f>SUM('Shelby Matoy'!O12)</f>
        <v>288.76470588235293</v>
      </c>
    </row>
    <row r="21" spans="1:8" x14ac:dyDescent="0.25">
      <c r="A21" s="8">
        <v>2</v>
      </c>
      <c r="B21" s="8" t="s">
        <v>30</v>
      </c>
      <c r="C21" s="15" t="s">
        <v>28</v>
      </c>
      <c r="D21" s="9">
        <f>SUM('Lexie Davis'!K12)</f>
        <v>32</v>
      </c>
      <c r="E21" s="9">
        <f>SUM('Lexie Davis'!L12)</f>
        <v>6051.0020000000004</v>
      </c>
      <c r="F21" s="29">
        <f>SUM('Lexie Davis'!M12)</f>
        <v>189.09381250000001</v>
      </c>
      <c r="G21" s="9">
        <f>SUM('Lexie Davis'!N12)</f>
        <v>68</v>
      </c>
      <c r="H21" s="29">
        <f>SUM('Lexie Davis'!O12)</f>
        <v>257.09381250000001</v>
      </c>
    </row>
    <row r="22" spans="1:8" x14ac:dyDescent="0.25">
      <c r="A22" s="8">
        <v>3</v>
      </c>
      <c r="B22" s="8" t="s">
        <v>30</v>
      </c>
      <c r="C22" s="33" t="s">
        <v>41</v>
      </c>
      <c r="D22" s="9">
        <f>SUM('Brody McKelvey'!K7)</f>
        <v>10</v>
      </c>
      <c r="E22" s="9">
        <f>SUM('Brody McKelvey'!L7)</f>
        <v>1736</v>
      </c>
      <c r="F22" s="29">
        <f>SUM('Brody McKelvey'!M7)</f>
        <v>173.6</v>
      </c>
      <c r="G22" s="9">
        <f>SUM('Brody McKelvey'!N7)</f>
        <v>10</v>
      </c>
      <c r="H22" s="29">
        <f>SUM('Brody McKelvey'!O7)</f>
        <v>183.6</v>
      </c>
    </row>
  </sheetData>
  <sortState xmlns:xlrd2="http://schemas.microsoft.com/office/spreadsheetml/2017/richdata2" ref="C20:H21">
    <sortCondition descending="1" ref="H20:H21"/>
  </sortState>
  <hyperlinks>
    <hyperlink ref="C6" location="'Charlie Fortson'!A1" display="Charlie Fortson" xr:uid="{F7A9BB9E-7E0E-44C1-A9BF-A6E4B63F8A6A}"/>
    <hyperlink ref="C21" location="'Lexie Davis'!A1" display="Lexie Davis" xr:uid="{0DBC0B84-A211-460F-8FC8-D8181246D8BF}"/>
    <hyperlink ref="C20" location="'Shelby Matoy'!A1" display="Shelby Matoy" xr:uid="{CB10E125-BE7D-41A1-A5D6-4EDEA62BDBB8}"/>
    <hyperlink ref="C14" location="'Case Alston'!A1" display="Case Alston" xr:uid="{8714DD46-BFB8-44DA-9ADE-348DFC912BCC}"/>
    <hyperlink ref="C22" location="'Brody McKelvey'!A1" display="Brody McKelvey" xr:uid="{1AD6FB0E-CBC1-41FA-9FAD-7251660546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A6B8-3407-4C42-96EE-9860344CAB3F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1" t="s">
        <v>25</v>
      </c>
    </row>
    <row r="2" spans="1:17" x14ac:dyDescent="0.25">
      <c r="A2" s="18" t="s">
        <v>39</v>
      </c>
      <c r="B2" s="19" t="s">
        <v>40</v>
      </c>
      <c r="C2" s="20">
        <v>44029</v>
      </c>
      <c r="D2" s="21" t="s">
        <v>34</v>
      </c>
      <c r="E2" s="32">
        <v>177</v>
      </c>
      <c r="F2" s="32">
        <v>173</v>
      </c>
      <c r="G2" s="32"/>
      <c r="H2" s="32"/>
      <c r="I2" s="32"/>
      <c r="J2" s="32"/>
      <c r="K2" s="23">
        <v>2</v>
      </c>
      <c r="L2" s="23">
        <v>350</v>
      </c>
      <c r="M2" s="24">
        <v>175</v>
      </c>
      <c r="N2" s="25">
        <v>4</v>
      </c>
      <c r="O2" s="26">
        <v>179</v>
      </c>
    </row>
    <row r="3" spans="1:17" x14ac:dyDescent="0.25">
      <c r="A3" s="18" t="s">
        <v>39</v>
      </c>
      <c r="B3" s="19" t="s">
        <v>40</v>
      </c>
      <c r="C3" s="20">
        <v>44037</v>
      </c>
      <c r="D3" s="21" t="s">
        <v>34</v>
      </c>
      <c r="E3" s="32">
        <v>183</v>
      </c>
      <c r="F3" s="32">
        <v>181</v>
      </c>
      <c r="G3" s="32">
        <v>158</v>
      </c>
      <c r="H3" s="32">
        <v>163</v>
      </c>
      <c r="I3" s="32"/>
      <c r="J3" s="32"/>
      <c r="K3" s="23">
        <v>4</v>
      </c>
      <c r="L3" s="23">
        <v>685</v>
      </c>
      <c r="M3" s="24">
        <v>171.25</v>
      </c>
      <c r="N3" s="25">
        <v>3</v>
      </c>
      <c r="O3" s="26">
        <v>174.25</v>
      </c>
    </row>
    <row r="4" spans="1:17" x14ac:dyDescent="0.25">
      <c r="A4" s="18" t="s">
        <v>39</v>
      </c>
      <c r="B4" s="19" t="s">
        <v>40</v>
      </c>
      <c r="C4" s="20">
        <v>44051</v>
      </c>
      <c r="D4" s="21" t="s">
        <v>34</v>
      </c>
      <c r="E4" s="32">
        <v>177</v>
      </c>
      <c r="F4" s="32">
        <v>177</v>
      </c>
      <c r="G4" s="32">
        <v>173</v>
      </c>
      <c r="H4" s="32">
        <v>174</v>
      </c>
      <c r="I4" s="32"/>
      <c r="J4" s="32"/>
      <c r="K4" s="23">
        <v>4</v>
      </c>
      <c r="L4" s="23">
        <v>701</v>
      </c>
      <c r="M4" s="24">
        <v>175.25</v>
      </c>
      <c r="N4" s="25">
        <v>3</v>
      </c>
      <c r="O4" s="26">
        <v>178.25</v>
      </c>
    </row>
    <row r="7" spans="1:17" x14ac:dyDescent="0.25">
      <c r="K7" s="7">
        <f>SUM(K2:K6)</f>
        <v>10</v>
      </c>
      <c r="L7" s="7">
        <f>SUM(L2:L6)</f>
        <v>1736</v>
      </c>
      <c r="M7" s="13">
        <f>SUM(L7/K7)</f>
        <v>173.6</v>
      </c>
      <c r="N7" s="7">
        <f>SUM(N2:N6)</f>
        <v>10</v>
      </c>
      <c r="O7" s="13">
        <f>SUM(M7+N7)</f>
        <v>183.6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_1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5_1"/>
    <protectedRange algorithmName="SHA-512" hashValue="ON39YdpmFHfN9f47KpiRvqrKx0V9+erV1CNkpWzYhW/Qyc6aT8rEyCrvauWSYGZK2ia3o7vd3akF07acHAFpOA==" saltValue="yVW9XmDwTqEnmpSGai0KYg==" spinCount="100000" sqref="C3" name="Range1_21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J3 B3" name="Range1_1_2_9"/>
    <protectedRange algorithmName="SHA-512" hashValue="ON39YdpmFHfN9f47KpiRvqrKx0V9+erV1CNkpWzYhW/Qyc6aT8rEyCrvauWSYGZK2ia3o7vd3akF07acHAFpOA==" saltValue="yVW9XmDwTqEnmpSGai0KYg==" spinCount="100000" sqref="B4:J4" name="Range1_1_2_10"/>
  </protectedRanges>
  <conditionalFormatting sqref="E2">
    <cfRule type="top10" dxfId="143" priority="24" rank="1"/>
  </conditionalFormatting>
  <conditionalFormatting sqref="F2">
    <cfRule type="top10" dxfId="142" priority="23" rank="1"/>
  </conditionalFormatting>
  <conditionalFormatting sqref="G2">
    <cfRule type="top10" dxfId="141" priority="22" rank="1"/>
  </conditionalFormatting>
  <conditionalFormatting sqref="H2">
    <cfRule type="top10" dxfId="140" priority="21" rank="1"/>
  </conditionalFormatting>
  <conditionalFormatting sqref="I2">
    <cfRule type="top10" dxfId="139" priority="20" rank="1"/>
  </conditionalFormatting>
  <conditionalFormatting sqref="J2">
    <cfRule type="top10" dxfId="138" priority="19" rank="1"/>
  </conditionalFormatting>
  <conditionalFormatting sqref="E3">
    <cfRule type="top10" dxfId="137" priority="12" rank="1"/>
  </conditionalFormatting>
  <conditionalFormatting sqref="F3">
    <cfRule type="top10" dxfId="136" priority="11" rank="1"/>
  </conditionalFormatting>
  <conditionalFormatting sqref="G3">
    <cfRule type="top10" dxfId="135" priority="10" rank="1"/>
  </conditionalFormatting>
  <conditionalFormatting sqref="H3">
    <cfRule type="top10" dxfId="134" priority="9" rank="1"/>
  </conditionalFormatting>
  <conditionalFormatting sqref="I3">
    <cfRule type="top10" dxfId="133" priority="8" rank="1"/>
  </conditionalFormatting>
  <conditionalFormatting sqref="J3">
    <cfRule type="top10" dxfId="132" priority="7" rank="1"/>
  </conditionalFormatting>
  <conditionalFormatting sqref="E4">
    <cfRule type="top10" dxfId="131" priority="6" rank="1"/>
  </conditionalFormatting>
  <conditionalFormatting sqref="F4">
    <cfRule type="top10" dxfId="130" priority="5" rank="1"/>
  </conditionalFormatting>
  <conditionalFormatting sqref="G4">
    <cfRule type="top10" dxfId="129" priority="4" rank="1"/>
  </conditionalFormatting>
  <conditionalFormatting sqref="H4">
    <cfRule type="top10" dxfId="128" priority="3" rank="1"/>
  </conditionalFormatting>
  <conditionalFormatting sqref="I4">
    <cfRule type="top10" dxfId="127" priority="2" rank="1"/>
  </conditionalFormatting>
  <conditionalFormatting sqref="J4">
    <cfRule type="top10" dxfId="126" priority="1" rank="1"/>
  </conditionalFormatting>
  <hyperlinks>
    <hyperlink ref="Q1" location="'Tennessee Youth Ranking 2020'!A1" display="Return to Rankings" xr:uid="{F2D8A849-EBF0-42A0-BE0E-080B39FDF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9A53E7-3C71-4875-AC0D-731C1CC78A8C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06137186-4B84-44BD-86C2-7BDC05E08A0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1" t="s">
        <v>25</v>
      </c>
    </row>
    <row r="2" spans="1:17" x14ac:dyDescent="0.25">
      <c r="A2" s="18" t="s">
        <v>35</v>
      </c>
      <c r="B2" s="19" t="s">
        <v>16</v>
      </c>
      <c r="C2" s="20">
        <v>43982</v>
      </c>
      <c r="D2" s="21" t="s">
        <v>34</v>
      </c>
      <c r="E2" s="22">
        <v>188</v>
      </c>
      <c r="F2" s="22">
        <v>187</v>
      </c>
      <c r="G2" s="22">
        <v>189</v>
      </c>
      <c r="H2" s="22">
        <v>181</v>
      </c>
      <c r="I2" s="22">
        <v>191</v>
      </c>
      <c r="J2" s="22">
        <v>186</v>
      </c>
      <c r="K2" s="23">
        <v>6</v>
      </c>
      <c r="L2" s="23">
        <v>1122</v>
      </c>
      <c r="M2" s="24">
        <v>187</v>
      </c>
      <c r="N2" s="25">
        <v>10</v>
      </c>
      <c r="O2" s="26">
        <v>197</v>
      </c>
    </row>
    <row r="3" spans="1:17" x14ac:dyDescent="0.25">
      <c r="A3" s="18" t="s">
        <v>35</v>
      </c>
      <c r="B3" s="19" t="s">
        <v>16</v>
      </c>
      <c r="C3" s="20">
        <v>43981</v>
      </c>
      <c r="D3" s="21" t="s">
        <v>34</v>
      </c>
      <c r="E3" s="22">
        <v>192</v>
      </c>
      <c r="F3" s="22">
        <v>192</v>
      </c>
      <c r="G3" s="22">
        <v>189</v>
      </c>
      <c r="H3" s="22">
        <v>193</v>
      </c>
      <c r="I3" s="22"/>
      <c r="J3" s="22"/>
      <c r="K3" s="23">
        <v>4</v>
      </c>
      <c r="L3" s="23">
        <v>766</v>
      </c>
      <c r="M3" s="24">
        <v>191.5</v>
      </c>
      <c r="N3" s="25">
        <v>5</v>
      </c>
      <c r="O3" s="26">
        <v>196.5</v>
      </c>
    </row>
    <row r="6" spans="1:17" x14ac:dyDescent="0.25">
      <c r="K6" s="7">
        <f>SUM(K2:K5)</f>
        <v>10</v>
      </c>
      <c r="L6" s="7">
        <f>SUM(L2:L5)</f>
        <v>1888</v>
      </c>
      <c r="M6" s="13">
        <f>SUM(L6/K6)</f>
        <v>188.8</v>
      </c>
      <c r="N6" s="7">
        <f>SUM(N2:N5)</f>
        <v>15</v>
      </c>
      <c r="O6" s="13">
        <f>SUM(M6+N6)</f>
        <v>203.8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6"/>
  </protectedRanges>
  <conditionalFormatting sqref="E2">
    <cfRule type="top10" dxfId="125" priority="12" rank="1"/>
  </conditionalFormatting>
  <conditionalFormatting sqref="F2">
    <cfRule type="top10" dxfId="124" priority="11" rank="1"/>
  </conditionalFormatting>
  <conditionalFormatting sqref="G2">
    <cfRule type="top10" dxfId="123" priority="10" rank="1"/>
  </conditionalFormatting>
  <conditionalFormatting sqref="H2">
    <cfRule type="top10" dxfId="122" priority="9" rank="1"/>
  </conditionalFormatting>
  <conditionalFormatting sqref="I2">
    <cfRule type="top10" dxfId="121" priority="8" rank="1"/>
  </conditionalFormatting>
  <conditionalFormatting sqref="J2">
    <cfRule type="top10" dxfId="120" priority="7" rank="1"/>
  </conditionalFormatting>
  <conditionalFormatting sqref="E3">
    <cfRule type="top10" dxfId="119" priority="6" rank="1"/>
  </conditionalFormatting>
  <conditionalFormatting sqref="F3">
    <cfRule type="top10" dxfId="118" priority="5" rank="1"/>
  </conditionalFormatting>
  <conditionalFormatting sqref="G3">
    <cfRule type="top10" dxfId="117" priority="4" rank="1"/>
  </conditionalFormatting>
  <conditionalFormatting sqref="H3">
    <cfRule type="top10" dxfId="116" priority="3" rank="1"/>
  </conditionalFormatting>
  <conditionalFormatting sqref="I3">
    <cfRule type="top10" dxfId="115" priority="2" rank="1"/>
  </conditionalFormatting>
  <conditionalFormatting sqref="J3">
    <cfRule type="top10" dxfId="114" priority="1" rank="1"/>
  </conditionalFormatting>
  <hyperlinks>
    <hyperlink ref="Q1" location="'Tennessee Youth Ranking 2020'!A1" display="Return to Rankings" xr:uid="{A81B136C-46F5-4B42-AA3E-B9BAAAD83A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115D-6216-42A7-9618-E517709F0ADB}">
  <dimension ref="A1:Q15"/>
  <sheetViews>
    <sheetView workbookViewId="0"/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1" t="s">
        <v>25</v>
      </c>
    </row>
    <row r="2" spans="1:17" x14ac:dyDescent="0.25">
      <c r="A2" s="18" t="s">
        <v>39</v>
      </c>
      <c r="B2" s="19" t="s">
        <v>29</v>
      </c>
      <c r="C2" s="20">
        <v>43981</v>
      </c>
      <c r="D2" s="21" t="s">
        <v>34</v>
      </c>
      <c r="E2" s="32">
        <v>193.001</v>
      </c>
      <c r="F2" s="32">
        <v>193</v>
      </c>
      <c r="G2" s="32">
        <v>194</v>
      </c>
      <c r="H2" s="32">
        <v>195</v>
      </c>
      <c r="I2" s="32"/>
      <c r="J2" s="32"/>
      <c r="K2" s="23">
        <v>4</v>
      </c>
      <c r="L2" s="23">
        <v>775.00099999999998</v>
      </c>
      <c r="M2" s="24">
        <v>193.75024999999999</v>
      </c>
      <c r="N2" s="25">
        <v>13</v>
      </c>
      <c r="O2" s="26">
        <v>206.75024999999999</v>
      </c>
    </row>
    <row r="3" spans="1:17" x14ac:dyDescent="0.25">
      <c r="A3" s="18" t="s">
        <v>39</v>
      </c>
      <c r="B3" s="19" t="s">
        <v>29</v>
      </c>
      <c r="C3" s="20">
        <v>43982</v>
      </c>
      <c r="D3" s="21" t="s">
        <v>34</v>
      </c>
      <c r="E3" s="32">
        <v>187</v>
      </c>
      <c r="F3" s="32">
        <v>188</v>
      </c>
      <c r="G3" s="32">
        <v>189</v>
      </c>
      <c r="H3" s="32">
        <v>185</v>
      </c>
      <c r="I3" s="32">
        <v>185</v>
      </c>
      <c r="J3" s="32">
        <v>188</v>
      </c>
      <c r="K3" s="23">
        <v>6</v>
      </c>
      <c r="L3" s="23">
        <v>1122</v>
      </c>
      <c r="M3" s="24">
        <v>187</v>
      </c>
      <c r="N3" s="25">
        <v>16</v>
      </c>
      <c r="O3" s="26">
        <v>203</v>
      </c>
    </row>
    <row r="4" spans="1:17" x14ac:dyDescent="0.25">
      <c r="A4" s="18" t="s">
        <v>39</v>
      </c>
      <c r="B4" s="19" t="s">
        <v>29</v>
      </c>
      <c r="C4" s="20">
        <v>43995</v>
      </c>
      <c r="D4" s="21" t="s">
        <v>34</v>
      </c>
      <c r="E4" s="32">
        <v>195</v>
      </c>
      <c r="F4" s="32">
        <v>192</v>
      </c>
      <c r="G4" s="32">
        <v>186</v>
      </c>
      <c r="H4" s="32">
        <v>188</v>
      </c>
      <c r="I4" s="32"/>
      <c r="J4" s="32"/>
      <c r="K4" s="23">
        <v>4</v>
      </c>
      <c r="L4" s="23">
        <v>761</v>
      </c>
      <c r="M4" s="24">
        <v>190.25</v>
      </c>
      <c r="N4" s="25">
        <v>6</v>
      </c>
      <c r="O4" s="26">
        <v>196.25</v>
      </c>
    </row>
    <row r="5" spans="1:17" x14ac:dyDescent="0.25">
      <c r="A5" s="18" t="s">
        <v>39</v>
      </c>
      <c r="B5" s="19" t="s">
        <v>29</v>
      </c>
      <c r="C5" s="20">
        <v>44009</v>
      </c>
      <c r="D5" s="21" t="s">
        <v>34</v>
      </c>
      <c r="E5" s="32">
        <v>191</v>
      </c>
      <c r="F5" s="32">
        <v>186</v>
      </c>
      <c r="G5" s="32">
        <v>192</v>
      </c>
      <c r="H5" s="32">
        <v>193</v>
      </c>
      <c r="I5" s="32"/>
      <c r="J5" s="32"/>
      <c r="K5" s="23">
        <v>4</v>
      </c>
      <c r="L5" s="23">
        <v>762</v>
      </c>
      <c r="M5" s="24">
        <v>190.5</v>
      </c>
      <c r="N5" s="25">
        <v>11</v>
      </c>
      <c r="O5" s="26">
        <v>201.5</v>
      </c>
    </row>
    <row r="6" spans="1:17" x14ac:dyDescent="0.25">
      <c r="A6" s="18" t="s">
        <v>39</v>
      </c>
      <c r="B6" s="19" t="s">
        <v>29</v>
      </c>
      <c r="C6" s="20">
        <v>44037</v>
      </c>
      <c r="D6" s="21" t="s">
        <v>34</v>
      </c>
      <c r="E6" s="32">
        <v>190</v>
      </c>
      <c r="F6" s="32">
        <v>187</v>
      </c>
      <c r="G6" s="32">
        <v>183</v>
      </c>
      <c r="H6" s="32">
        <v>189</v>
      </c>
      <c r="I6" s="32"/>
      <c r="J6" s="32"/>
      <c r="K6" s="23">
        <v>4</v>
      </c>
      <c r="L6" s="23">
        <v>749</v>
      </c>
      <c r="M6" s="24">
        <v>187.25</v>
      </c>
      <c r="N6" s="25">
        <v>8</v>
      </c>
      <c r="O6" s="26">
        <v>195.25</v>
      </c>
    </row>
    <row r="7" spans="1:17" x14ac:dyDescent="0.25">
      <c r="A7" s="18" t="s">
        <v>39</v>
      </c>
      <c r="B7" s="19" t="s">
        <v>29</v>
      </c>
      <c r="C7" s="20">
        <v>44051</v>
      </c>
      <c r="D7" s="21" t="s">
        <v>34</v>
      </c>
      <c r="E7" s="32">
        <v>187</v>
      </c>
      <c r="F7" s="32">
        <v>186</v>
      </c>
      <c r="G7" s="32">
        <v>189.001</v>
      </c>
      <c r="H7" s="32">
        <v>189</v>
      </c>
      <c r="I7" s="32"/>
      <c r="J7" s="32"/>
      <c r="K7" s="23">
        <v>4</v>
      </c>
      <c r="L7" s="23">
        <v>751.00099999999998</v>
      </c>
      <c r="M7" s="24">
        <v>187.75024999999999</v>
      </c>
      <c r="N7" s="25">
        <v>6</v>
      </c>
      <c r="O7" s="26">
        <v>193.75024999999999</v>
      </c>
    </row>
    <row r="8" spans="1:17" x14ac:dyDescent="0.25">
      <c r="A8" s="18" t="s">
        <v>39</v>
      </c>
      <c r="B8" s="19" t="s">
        <v>29</v>
      </c>
      <c r="C8" s="20">
        <v>44065</v>
      </c>
      <c r="D8" s="21" t="s">
        <v>34</v>
      </c>
      <c r="E8" s="32">
        <v>183</v>
      </c>
      <c r="F8" s="32">
        <v>190</v>
      </c>
      <c r="G8" s="32">
        <v>189</v>
      </c>
      <c r="H8" s="32"/>
      <c r="I8" s="32"/>
      <c r="J8" s="32"/>
      <c r="K8" s="23">
        <v>3</v>
      </c>
      <c r="L8" s="23">
        <v>562</v>
      </c>
      <c r="M8" s="24">
        <v>187.33333333333334</v>
      </c>
      <c r="N8" s="25">
        <v>4</v>
      </c>
      <c r="O8" s="26">
        <v>191.33333333333334</v>
      </c>
    </row>
    <row r="9" spans="1:17" x14ac:dyDescent="0.25">
      <c r="A9" s="34" t="s">
        <v>39</v>
      </c>
      <c r="B9" s="35" t="s">
        <v>29</v>
      </c>
      <c r="C9" s="36">
        <v>44070</v>
      </c>
      <c r="D9" s="37" t="s">
        <v>34</v>
      </c>
      <c r="E9" s="38">
        <v>192</v>
      </c>
      <c r="F9" s="38">
        <v>188</v>
      </c>
      <c r="G9" s="38">
        <v>189</v>
      </c>
      <c r="H9" s="38"/>
      <c r="I9" s="38"/>
      <c r="J9" s="38"/>
      <c r="K9" s="39">
        <v>3</v>
      </c>
      <c r="L9" s="39">
        <v>569</v>
      </c>
      <c r="M9" s="40">
        <v>189.66666666666666</v>
      </c>
      <c r="N9" s="41">
        <v>4</v>
      </c>
      <c r="O9" s="42">
        <v>193.66666666666666</v>
      </c>
    </row>
    <row r="12" spans="1:17" x14ac:dyDescent="0.25">
      <c r="K12" s="7">
        <f>SUM(K2:K11)</f>
        <v>32</v>
      </c>
      <c r="L12" s="7">
        <f>SUM(L2:L11)</f>
        <v>6051.0020000000004</v>
      </c>
      <c r="M12" s="13">
        <f>SUM(L12/K12)</f>
        <v>189.09381250000001</v>
      </c>
      <c r="N12" s="7">
        <f>SUM(N2:N11)</f>
        <v>68</v>
      </c>
      <c r="O12" s="13">
        <f>SUM(M12+N12)</f>
        <v>257.09381250000001</v>
      </c>
    </row>
    <row r="15" spans="1:17" x14ac:dyDescent="0.25">
      <c r="B15">
        <v>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2"/>
    <protectedRange algorithmName="SHA-512" hashValue="ON39YdpmFHfN9f47KpiRvqrKx0V9+erV1CNkpWzYhW/Qyc6aT8rEyCrvauWSYGZK2ia3o7vd3akF07acHAFpOA==" saltValue="yVW9XmDwTqEnmpSGai0KYg==" spinCount="100000" sqref="D2" name="Range1_1_1_2_6_2"/>
    <protectedRange algorithmName="SHA-512" hashValue="ON39YdpmFHfN9f47KpiRvqrKx0V9+erV1CNkpWzYhW/Qyc6aT8rEyCrvauWSYGZK2ia3o7vd3akF07acHAFpOA==" saltValue="yVW9XmDwTqEnmpSGai0KYg==" spinCount="100000" sqref="E2:J2" name="Range1_4_7_2"/>
    <protectedRange algorithmName="SHA-512" hashValue="ON39YdpmFHfN9f47KpiRvqrKx0V9+erV1CNkpWzYhW/Qyc6aT8rEyCrvauWSYGZK2ia3o7vd3akF07acHAFpOA==" saltValue="yVW9XmDwTqEnmpSGai0KYg==" spinCount="100000" sqref="B3:C3" name="Range1_1_2_2_1"/>
    <protectedRange algorithmName="SHA-512" hashValue="ON39YdpmFHfN9f47KpiRvqrKx0V9+erV1CNkpWzYhW/Qyc6aT8rEyCrvauWSYGZK2ia3o7vd3akF07acHAFpOA==" saltValue="yVW9XmDwTqEnmpSGai0KYg==" spinCount="100000" sqref="D3:D4" name="Range1_1_1_2_1_2"/>
    <protectedRange algorithmName="SHA-512" hashValue="ON39YdpmFHfN9f47KpiRvqrKx0V9+erV1CNkpWzYhW/Qyc6aT8rEyCrvauWSYGZK2ia3o7vd3akF07acHAFpOA==" saltValue="yVW9XmDwTqEnmpSGai0KYg==" spinCount="100000" sqref="E3:J3" name="Range1_4_2_1"/>
    <protectedRange algorithmName="SHA-512" hashValue="ON39YdpmFHfN9f47KpiRvqrKx0V9+erV1CNkpWzYhW/Qyc6aT8rEyCrvauWSYGZK2ia3o7vd3akF07acHAFpOA==" saltValue="yVW9XmDwTqEnmpSGai0KYg==" spinCount="100000" sqref="B4:C4" name="Range1_1_2"/>
    <protectedRange algorithmName="SHA-512" hashValue="ON39YdpmFHfN9f47KpiRvqrKx0V9+erV1CNkpWzYhW/Qyc6aT8rEyCrvauWSYGZK2ia3o7vd3akF07acHAFpOA==" saltValue="yVW9XmDwTqEnmpSGai0KYg==" spinCount="100000" sqref="E4:J4" name="Range1_4"/>
    <protectedRange algorithmName="SHA-512" hashValue="ON39YdpmFHfN9f47KpiRvqrKx0V9+erV1CNkpWzYhW/Qyc6aT8rEyCrvauWSYGZK2ia3o7vd3akF07acHAFpOA==" saltValue="yVW9XmDwTqEnmpSGai0KYg==" spinCount="100000" sqref="B5:C5" name="Range1_1_2_4"/>
    <protectedRange algorithmName="SHA-512" hashValue="ON39YdpmFHfN9f47KpiRvqrKx0V9+erV1CNkpWzYhW/Qyc6aT8rEyCrvauWSYGZK2ia3o7vd3akF07acHAFpOA==" saltValue="yVW9XmDwTqEnmpSGai0KYg==" spinCount="100000" sqref="D5" name="Range1_1_1_2_3"/>
    <protectedRange algorithmName="SHA-512" hashValue="ON39YdpmFHfN9f47KpiRvqrKx0V9+erV1CNkpWzYhW/Qyc6aT8rEyCrvauWSYGZK2ia3o7vd3akF07acHAFpOA==" saltValue="yVW9XmDwTqEnmpSGai0KYg==" spinCount="100000" sqref="E5:J5" name="Range1_4_4"/>
    <protectedRange algorithmName="SHA-512" hashValue="ON39YdpmFHfN9f47KpiRvqrKx0V9+erV1CNkpWzYhW/Qyc6aT8rEyCrvauWSYGZK2ia3o7vd3akF07acHAFpOA==" saltValue="yVW9XmDwTqEnmpSGai0KYg==" spinCount="100000" sqref="C6" name="Range1_21_1"/>
    <protectedRange algorithmName="SHA-512" hashValue="ON39YdpmFHfN9f47KpiRvqrKx0V9+erV1CNkpWzYhW/Qyc6aT8rEyCrvauWSYGZK2ia3o7vd3akF07acHAFpOA==" saltValue="yVW9XmDwTqEnmpSGai0KYg==" spinCount="100000" sqref="D6" name="Range1_1_12_1"/>
    <protectedRange algorithmName="SHA-512" hashValue="ON39YdpmFHfN9f47KpiRvqrKx0V9+erV1CNkpWzYhW/Qyc6aT8rEyCrvauWSYGZK2ia3o7vd3akF07acHAFpOA==" saltValue="yVW9XmDwTqEnmpSGai0KYg==" spinCount="100000" sqref="B6" name="Range1_1_2_9_1"/>
    <protectedRange algorithmName="SHA-512" hashValue="ON39YdpmFHfN9f47KpiRvqrKx0V9+erV1CNkpWzYhW/Qyc6aT8rEyCrvauWSYGZK2ia3o7vd3akF07acHAFpOA==" saltValue="yVW9XmDwTqEnmpSGai0KYg==" spinCount="100000" sqref="E6:J6" name="Range1_4_9_1"/>
    <protectedRange algorithmName="SHA-512" hashValue="ON39YdpmFHfN9f47KpiRvqrKx0V9+erV1CNkpWzYhW/Qyc6aT8rEyCrvauWSYGZK2ia3o7vd3akF07acHAFpOA==" saltValue="yVW9XmDwTqEnmpSGai0KYg==" spinCount="100000" sqref="B7:C7" name="Range1_1_2_10"/>
    <protectedRange algorithmName="SHA-512" hashValue="ON39YdpmFHfN9f47KpiRvqrKx0V9+erV1CNkpWzYhW/Qyc6aT8rEyCrvauWSYGZK2ia3o7vd3akF07acHAFpOA==" saltValue="yVW9XmDwTqEnmpSGai0KYg==" spinCount="100000" sqref="D7" name="Range1_1_1_2_8"/>
    <protectedRange algorithmName="SHA-512" hashValue="ON39YdpmFHfN9f47KpiRvqrKx0V9+erV1CNkpWzYhW/Qyc6aT8rEyCrvauWSYGZK2ia3o7vd3akF07acHAFpOA==" saltValue="yVW9XmDwTqEnmpSGai0KYg==" spinCount="100000" sqref="E7:J7" name="Range1_4_10"/>
    <protectedRange algorithmName="SHA-512" hashValue="ON39YdpmFHfN9f47KpiRvqrKx0V9+erV1CNkpWzYhW/Qyc6aT8rEyCrvauWSYGZK2ia3o7vd3akF07acHAFpOA==" saltValue="yVW9XmDwTqEnmpSGai0KYg==" spinCount="100000" sqref="B8:C8" name="Range1_1_2_11"/>
    <protectedRange algorithmName="SHA-512" hashValue="ON39YdpmFHfN9f47KpiRvqrKx0V9+erV1CNkpWzYhW/Qyc6aT8rEyCrvauWSYGZK2ia3o7vd3akF07acHAFpOA==" saltValue="yVW9XmDwTqEnmpSGai0KYg==" spinCount="100000" sqref="D8" name="Range1_1_1_2_9"/>
    <protectedRange algorithmName="SHA-512" hashValue="ON39YdpmFHfN9f47KpiRvqrKx0V9+erV1CNkpWzYhW/Qyc6aT8rEyCrvauWSYGZK2ia3o7vd3akF07acHAFpOA==" saltValue="yVW9XmDwTqEnmpSGai0KYg==" spinCount="100000" sqref="E8:J8" name="Range1_4_11"/>
    <protectedRange algorithmName="SHA-512" hashValue="ON39YdpmFHfN9f47KpiRvqrKx0V9+erV1CNkpWzYhW/Qyc6aT8rEyCrvauWSYGZK2ia3o7vd3akF07acHAFpOA==" saltValue="yVW9XmDwTqEnmpSGai0KYg==" spinCount="100000" sqref="B9:C9" name="Range1_1_2_13"/>
    <protectedRange algorithmName="SHA-512" hashValue="ON39YdpmFHfN9f47KpiRvqrKx0V9+erV1CNkpWzYhW/Qyc6aT8rEyCrvauWSYGZK2ia3o7vd3akF07acHAFpOA==" saltValue="yVW9XmDwTqEnmpSGai0KYg==" spinCount="100000" sqref="D9" name="Range1_1_1_2_11"/>
    <protectedRange algorithmName="SHA-512" hashValue="ON39YdpmFHfN9f47KpiRvqrKx0V9+erV1CNkpWzYhW/Qyc6aT8rEyCrvauWSYGZK2ia3o7vd3akF07acHAFpOA==" saltValue="yVW9XmDwTqEnmpSGai0KYg==" spinCount="100000" sqref="E9:J9" name="Range1_4_13"/>
  </protectedRanges>
  <conditionalFormatting sqref="E2">
    <cfRule type="top10" dxfId="113" priority="54" rank="1"/>
  </conditionalFormatting>
  <conditionalFormatting sqref="F2">
    <cfRule type="top10" dxfId="112" priority="53" rank="1"/>
  </conditionalFormatting>
  <conditionalFormatting sqref="G2">
    <cfRule type="top10" dxfId="111" priority="52" rank="1"/>
  </conditionalFormatting>
  <conditionalFormatting sqref="H2">
    <cfRule type="top10" dxfId="110" priority="51" rank="1"/>
  </conditionalFormatting>
  <conditionalFormatting sqref="I2">
    <cfRule type="top10" dxfId="109" priority="50" rank="1"/>
  </conditionalFormatting>
  <conditionalFormatting sqref="J2">
    <cfRule type="top10" dxfId="108" priority="49" rank="1"/>
  </conditionalFormatting>
  <conditionalFormatting sqref="E3">
    <cfRule type="top10" dxfId="107" priority="48" rank="1"/>
  </conditionalFormatting>
  <conditionalFormatting sqref="F3">
    <cfRule type="top10" dxfId="106" priority="47" rank="1"/>
  </conditionalFormatting>
  <conditionalFormatting sqref="G3">
    <cfRule type="top10" dxfId="105" priority="46" rank="1"/>
  </conditionalFormatting>
  <conditionalFormatting sqref="H3">
    <cfRule type="top10" dxfId="104" priority="45" rank="1"/>
  </conditionalFormatting>
  <conditionalFormatting sqref="I3">
    <cfRule type="top10" dxfId="103" priority="44" rank="1"/>
  </conditionalFormatting>
  <conditionalFormatting sqref="J3">
    <cfRule type="top10" dxfId="102" priority="43" rank="1"/>
  </conditionalFormatting>
  <conditionalFormatting sqref="E4">
    <cfRule type="top10" dxfId="101" priority="42" rank="1"/>
  </conditionalFormatting>
  <conditionalFormatting sqref="F4">
    <cfRule type="top10" dxfId="100" priority="41" rank="1"/>
  </conditionalFormatting>
  <conditionalFormatting sqref="G4">
    <cfRule type="top10" dxfId="99" priority="40" rank="1"/>
  </conditionalFormatting>
  <conditionalFormatting sqref="H4">
    <cfRule type="top10" dxfId="98" priority="39" rank="1"/>
  </conditionalFormatting>
  <conditionalFormatting sqref="I4">
    <cfRule type="top10" dxfId="97" priority="38" rank="1"/>
  </conditionalFormatting>
  <conditionalFormatting sqref="J4">
    <cfRule type="top10" dxfId="96" priority="37" rank="1"/>
  </conditionalFormatting>
  <conditionalFormatting sqref="E5">
    <cfRule type="top10" dxfId="95" priority="36" rank="1"/>
  </conditionalFormatting>
  <conditionalFormatting sqref="F5">
    <cfRule type="top10" dxfId="94" priority="35" rank="1"/>
  </conditionalFormatting>
  <conditionalFormatting sqref="G5">
    <cfRule type="top10" dxfId="93" priority="34" rank="1"/>
  </conditionalFormatting>
  <conditionalFormatting sqref="H5">
    <cfRule type="top10" dxfId="92" priority="33" rank="1"/>
  </conditionalFormatting>
  <conditionalFormatting sqref="I5">
    <cfRule type="top10" dxfId="91" priority="32" rank="1"/>
  </conditionalFormatting>
  <conditionalFormatting sqref="J5">
    <cfRule type="top10" dxfId="90" priority="31" rank="1"/>
  </conditionalFormatting>
  <conditionalFormatting sqref="E6">
    <cfRule type="top10" dxfId="89" priority="24" rank="1"/>
  </conditionalFormatting>
  <conditionalFormatting sqref="F6">
    <cfRule type="top10" dxfId="88" priority="23" rank="1"/>
  </conditionalFormatting>
  <conditionalFormatting sqref="G6">
    <cfRule type="top10" dxfId="87" priority="22" rank="1"/>
  </conditionalFormatting>
  <conditionalFormatting sqref="H6">
    <cfRule type="top10" dxfId="86" priority="21" rank="1"/>
  </conditionalFormatting>
  <conditionalFormatting sqref="I6">
    <cfRule type="top10" dxfId="85" priority="20" rank="1"/>
  </conditionalFormatting>
  <conditionalFormatting sqref="J6">
    <cfRule type="top10" dxfId="84" priority="19" rank="1"/>
  </conditionalFormatting>
  <conditionalFormatting sqref="E7">
    <cfRule type="top10" dxfId="83" priority="18" rank="1"/>
  </conditionalFormatting>
  <conditionalFormatting sqref="F7">
    <cfRule type="top10" dxfId="82" priority="17" rank="1"/>
  </conditionalFormatting>
  <conditionalFormatting sqref="G7">
    <cfRule type="top10" dxfId="81" priority="16" rank="1"/>
  </conditionalFormatting>
  <conditionalFormatting sqref="H7">
    <cfRule type="top10" dxfId="80" priority="15" rank="1"/>
  </conditionalFormatting>
  <conditionalFormatting sqref="I7">
    <cfRule type="top10" dxfId="79" priority="14" rank="1"/>
  </conditionalFormatting>
  <conditionalFormatting sqref="J7">
    <cfRule type="top10" dxfId="78" priority="13" rank="1"/>
  </conditionalFormatting>
  <conditionalFormatting sqref="E8">
    <cfRule type="top10" dxfId="77" priority="12" rank="1"/>
  </conditionalFormatting>
  <conditionalFormatting sqref="F8">
    <cfRule type="top10" dxfId="76" priority="11" rank="1"/>
  </conditionalFormatting>
  <conditionalFormatting sqref="G8">
    <cfRule type="top10" dxfId="75" priority="10" rank="1"/>
  </conditionalFormatting>
  <conditionalFormatting sqref="H8">
    <cfRule type="top10" dxfId="74" priority="9" rank="1"/>
  </conditionalFormatting>
  <conditionalFormatting sqref="I8">
    <cfRule type="top10" dxfId="73" priority="8" rank="1"/>
  </conditionalFormatting>
  <conditionalFormatting sqref="J8">
    <cfRule type="top10" dxfId="72" priority="7" rank="1"/>
  </conditionalFormatting>
  <conditionalFormatting sqref="E9">
    <cfRule type="top10" dxfId="71" priority="6" rank="1"/>
  </conditionalFormatting>
  <conditionalFormatting sqref="F9">
    <cfRule type="top10" dxfId="70" priority="5" rank="1"/>
  </conditionalFormatting>
  <conditionalFormatting sqref="G9">
    <cfRule type="top10" dxfId="69" priority="4" rank="1"/>
  </conditionalFormatting>
  <conditionalFormatting sqref="H9">
    <cfRule type="top10" dxfId="68" priority="3" rank="1"/>
  </conditionalFormatting>
  <conditionalFormatting sqref="I9">
    <cfRule type="top10" dxfId="67" priority="2" rank="1"/>
  </conditionalFormatting>
  <conditionalFormatting sqref="J9">
    <cfRule type="top10" dxfId="66" priority="1" rank="1"/>
  </conditionalFormatting>
  <hyperlinks>
    <hyperlink ref="Q1" location="'Tennessee Youth Ranking 2020'!A1" display="Return to Rankings" xr:uid="{6403B31E-07F9-4884-AE0C-E91B14FFF4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36A837B-582D-413D-A574-0A57F2993C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E5029E5-F19F-46E0-9B5F-BD2183ECAD05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11D26887-AC4D-4F5F-92BB-D82D048BE458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681A-AAAD-4606-B25E-6974AC2B692E}">
  <dimension ref="A1:Q12"/>
  <sheetViews>
    <sheetView workbookViewId="0">
      <selection activeCell="C15" sqref="C15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1" t="s">
        <v>25</v>
      </c>
    </row>
    <row r="2" spans="1:17" x14ac:dyDescent="0.25">
      <c r="A2" s="18" t="s">
        <v>39</v>
      </c>
      <c r="B2" s="19" t="s">
        <v>32</v>
      </c>
      <c r="C2" s="20">
        <v>43981</v>
      </c>
      <c r="D2" s="21" t="s">
        <v>34</v>
      </c>
      <c r="E2" s="32">
        <v>193</v>
      </c>
      <c r="F2" s="32">
        <v>190</v>
      </c>
      <c r="G2" s="32">
        <v>190</v>
      </c>
      <c r="H2" s="32">
        <v>189</v>
      </c>
      <c r="I2" s="32"/>
      <c r="J2" s="32"/>
      <c r="K2" s="23">
        <v>4</v>
      </c>
      <c r="L2" s="23">
        <v>762</v>
      </c>
      <c r="M2" s="24">
        <v>190.5</v>
      </c>
      <c r="N2" s="25">
        <v>4</v>
      </c>
      <c r="O2" s="26">
        <v>194.5</v>
      </c>
    </row>
    <row r="3" spans="1:17" x14ac:dyDescent="0.25">
      <c r="A3" s="18" t="s">
        <v>39</v>
      </c>
      <c r="B3" s="19" t="s">
        <v>32</v>
      </c>
      <c r="C3" s="20">
        <v>43982</v>
      </c>
      <c r="D3" s="21" t="s">
        <v>34</v>
      </c>
      <c r="E3" s="32">
        <v>185</v>
      </c>
      <c r="F3" s="32">
        <v>190</v>
      </c>
      <c r="G3" s="32">
        <v>184</v>
      </c>
      <c r="H3" s="32">
        <v>188</v>
      </c>
      <c r="I3" s="32">
        <v>189</v>
      </c>
      <c r="J3" s="32">
        <v>191</v>
      </c>
      <c r="K3" s="23">
        <v>6</v>
      </c>
      <c r="L3" s="23">
        <v>1127</v>
      </c>
      <c r="M3" s="24">
        <v>187.83333333333334</v>
      </c>
      <c r="N3" s="25">
        <v>26</v>
      </c>
      <c r="O3" s="26">
        <v>213.83333333333334</v>
      </c>
    </row>
    <row r="4" spans="1:17" x14ac:dyDescent="0.25">
      <c r="A4" s="18" t="s">
        <v>39</v>
      </c>
      <c r="B4" s="19" t="s">
        <v>32</v>
      </c>
      <c r="C4" s="20">
        <v>43995</v>
      </c>
      <c r="D4" s="21" t="s">
        <v>34</v>
      </c>
      <c r="E4" s="32">
        <v>189</v>
      </c>
      <c r="F4" s="32">
        <v>193</v>
      </c>
      <c r="G4" s="32">
        <v>193</v>
      </c>
      <c r="H4" s="32">
        <v>191</v>
      </c>
      <c r="I4" s="32"/>
      <c r="J4" s="32"/>
      <c r="K4" s="23">
        <v>4</v>
      </c>
      <c r="L4" s="23">
        <v>766</v>
      </c>
      <c r="M4" s="24">
        <v>191.5</v>
      </c>
      <c r="N4" s="25">
        <v>11</v>
      </c>
      <c r="O4" s="26">
        <v>202.5</v>
      </c>
    </row>
    <row r="5" spans="1:17" x14ac:dyDescent="0.25">
      <c r="A5" s="18" t="s">
        <v>39</v>
      </c>
      <c r="B5" s="19" t="s">
        <v>32</v>
      </c>
      <c r="C5" s="20">
        <v>44009</v>
      </c>
      <c r="D5" s="21" t="s">
        <v>34</v>
      </c>
      <c r="E5" s="32">
        <v>189</v>
      </c>
      <c r="F5" s="32">
        <v>192</v>
      </c>
      <c r="G5" s="32">
        <v>187</v>
      </c>
      <c r="H5" s="32">
        <v>188</v>
      </c>
      <c r="I5" s="32"/>
      <c r="J5" s="32"/>
      <c r="K5" s="23">
        <v>4</v>
      </c>
      <c r="L5" s="23">
        <v>756</v>
      </c>
      <c r="M5" s="24">
        <v>189</v>
      </c>
      <c r="N5" s="25">
        <v>6</v>
      </c>
      <c r="O5" s="26">
        <v>195</v>
      </c>
    </row>
    <row r="6" spans="1:17" x14ac:dyDescent="0.25">
      <c r="A6" s="18" t="s">
        <v>39</v>
      </c>
      <c r="B6" s="19" t="s">
        <v>32</v>
      </c>
      <c r="C6" s="20">
        <v>44029</v>
      </c>
      <c r="D6" s="21" t="s">
        <v>34</v>
      </c>
      <c r="E6" s="32">
        <v>196</v>
      </c>
      <c r="F6" s="32">
        <v>196</v>
      </c>
      <c r="G6" s="32"/>
      <c r="H6" s="32"/>
      <c r="I6" s="32"/>
      <c r="J6" s="32"/>
      <c r="K6" s="23">
        <v>2</v>
      </c>
      <c r="L6" s="23">
        <v>392</v>
      </c>
      <c r="M6" s="24">
        <v>196</v>
      </c>
      <c r="N6" s="25">
        <v>9</v>
      </c>
      <c r="O6" s="26">
        <v>205</v>
      </c>
    </row>
    <row r="7" spans="1:17" x14ac:dyDescent="0.25">
      <c r="A7" s="18" t="s">
        <v>39</v>
      </c>
      <c r="B7" s="19" t="s">
        <v>32</v>
      </c>
      <c r="C7" s="20">
        <v>44037</v>
      </c>
      <c r="D7" s="21" t="s">
        <v>34</v>
      </c>
      <c r="E7" s="32">
        <v>187</v>
      </c>
      <c r="F7" s="32">
        <v>192</v>
      </c>
      <c r="G7" s="32">
        <v>191</v>
      </c>
      <c r="H7" s="32">
        <v>188</v>
      </c>
      <c r="I7" s="32"/>
      <c r="J7" s="32"/>
      <c r="K7" s="23">
        <v>4</v>
      </c>
      <c r="L7" s="23">
        <v>758</v>
      </c>
      <c r="M7" s="24">
        <v>189.5</v>
      </c>
      <c r="N7" s="25">
        <v>9</v>
      </c>
      <c r="O7" s="26">
        <v>198.5</v>
      </c>
    </row>
    <row r="8" spans="1:17" x14ac:dyDescent="0.25">
      <c r="A8" s="18" t="s">
        <v>39</v>
      </c>
      <c r="B8" s="19" t="s">
        <v>32</v>
      </c>
      <c r="C8" s="20">
        <v>44051</v>
      </c>
      <c r="D8" s="21" t="s">
        <v>34</v>
      </c>
      <c r="E8" s="32">
        <v>189</v>
      </c>
      <c r="F8" s="32">
        <v>187</v>
      </c>
      <c r="G8" s="32">
        <v>189</v>
      </c>
      <c r="H8" s="32">
        <v>190</v>
      </c>
      <c r="I8" s="32"/>
      <c r="J8" s="32"/>
      <c r="K8" s="23">
        <v>4</v>
      </c>
      <c r="L8" s="23">
        <v>755</v>
      </c>
      <c r="M8" s="24">
        <v>188.75</v>
      </c>
      <c r="N8" s="25">
        <v>11</v>
      </c>
      <c r="O8" s="26">
        <v>199.75</v>
      </c>
    </row>
    <row r="9" spans="1:17" x14ac:dyDescent="0.25">
      <c r="A9" s="18" t="s">
        <v>39</v>
      </c>
      <c r="B9" s="19" t="s">
        <v>32</v>
      </c>
      <c r="C9" s="20">
        <v>44065</v>
      </c>
      <c r="D9" s="21" t="s">
        <v>34</v>
      </c>
      <c r="E9" s="32">
        <v>193</v>
      </c>
      <c r="F9" s="32">
        <v>198</v>
      </c>
      <c r="G9" s="32">
        <v>191</v>
      </c>
      <c r="H9" s="32"/>
      <c r="I9" s="32"/>
      <c r="J9" s="32"/>
      <c r="K9" s="23">
        <v>3</v>
      </c>
      <c r="L9" s="23">
        <v>582</v>
      </c>
      <c r="M9" s="24">
        <v>194</v>
      </c>
      <c r="N9" s="25">
        <v>11</v>
      </c>
      <c r="O9" s="26">
        <v>205</v>
      </c>
    </row>
    <row r="10" spans="1:17" x14ac:dyDescent="0.25">
      <c r="A10" s="34" t="s">
        <v>39</v>
      </c>
      <c r="B10" s="35" t="s">
        <v>32</v>
      </c>
      <c r="C10" s="36">
        <v>44070</v>
      </c>
      <c r="D10" s="37" t="s">
        <v>34</v>
      </c>
      <c r="E10" s="38">
        <v>197</v>
      </c>
      <c r="F10" s="38">
        <v>193</v>
      </c>
      <c r="G10" s="38">
        <v>198</v>
      </c>
      <c r="H10" s="38"/>
      <c r="I10" s="38"/>
      <c r="J10" s="38"/>
      <c r="K10" s="39">
        <v>3</v>
      </c>
      <c r="L10" s="39">
        <v>588</v>
      </c>
      <c r="M10" s="40">
        <v>196</v>
      </c>
      <c r="N10" s="41">
        <v>11</v>
      </c>
      <c r="O10" s="42">
        <v>207</v>
      </c>
    </row>
    <row r="12" spans="1:17" x14ac:dyDescent="0.25">
      <c r="K12" s="7">
        <f>SUM(K2:K11)</f>
        <v>34</v>
      </c>
      <c r="L12" s="7">
        <f>SUM(L2:L11)</f>
        <v>6486</v>
      </c>
      <c r="M12" s="13">
        <f>SUM(L12/K12)</f>
        <v>190.76470588235293</v>
      </c>
      <c r="N12" s="7">
        <f>SUM(N2:N11)</f>
        <v>98</v>
      </c>
      <c r="O12" s="13">
        <f>SUM(M12+N12)</f>
        <v>288.76470588235293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2"/>
    <protectedRange algorithmName="SHA-512" hashValue="ON39YdpmFHfN9f47KpiRvqrKx0V9+erV1CNkpWzYhW/Qyc6aT8rEyCrvauWSYGZK2ia3o7vd3akF07acHAFpOA==" saltValue="yVW9XmDwTqEnmpSGai0KYg==" spinCount="100000" sqref="D2" name="Range1_1_1_2_6_2"/>
    <protectedRange algorithmName="SHA-512" hashValue="ON39YdpmFHfN9f47KpiRvqrKx0V9+erV1CNkpWzYhW/Qyc6aT8rEyCrvauWSYGZK2ia3o7vd3akF07acHAFpOA==" saltValue="yVW9XmDwTqEnmpSGai0KYg==" spinCount="100000" sqref="E2:J2" name="Range1_4_7_2"/>
    <protectedRange algorithmName="SHA-512" hashValue="ON39YdpmFHfN9f47KpiRvqrKx0V9+erV1CNkpWzYhW/Qyc6aT8rEyCrvauWSYGZK2ia3o7vd3akF07acHAFpOA==" saltValue="yVW9XmDwTqEnmpSGai0KYg==" spinCount="100000" sqref="B3:C3" name="Range1_1_2_2_1"/>
    <protectedRange algorithmName="SHA-512" hashValue="ON39YdpmFHfN9f47KpiRvqrKx0V9+erV1CNkpWzYhW/Qyc6aT8rEyCrvauWSYGZK2ia3o7vd3akF07acHAFpOA==" saltValue="yVW9XmDwTqEnmpSGai0KYg==" spinCount="100000" sqref="D3:D4" name="Range1_1_1_2_1_1"/>
    <protectedRange algorithmName="SHA-512" hashValue="ON39YdpmFHfN9f47KpiRvqrKx0V9+erV1CNkpWzYhW/Qyc6aT8rEyCrvauWSYGZK2ia3o7vd3akF07acHAFpOA==" saltValue="yVW9XmDwTqEnmpSGai0KYg==" spinCount="100000" sqref="E3:J3" name="Range1_4_2_1"/>
    <protectedRange algorithmName="SHA-512" hashValue="ON39YdpmFHfN9f47KpiRvqrKx0V9+erV1CNkpWzYhW/Qyc6aT8rEyCrvauWSYGZK2ia3o7vd3akF07acHAFpOA==" saltValue="yVW9XmDwTqEnmpSGai0KYg==" spinCount="100000" sqref="B4:C4" name="Range1_1_2"/>
    <protectedRange algorithmName="SHA-512" hashValue="ON39YdpmFHfN9f47KpiRvqrKx0V9+erV1CNkpWzYhW/Qyc6aT8rEyCrvauWSYGZK2ia3o7vd3akF07acHAFpOA==" saltValue="yVW9XmDwTqEnmpSGai0KYg==" spinCount="100000" sqref="E4:J4" name="Range1_4"/>
    <protectedRange algorithmName="SHA-512" hashValue="ON39YdpmFHfN9f47KpiRvqrKx0V9+erV1CNkpWzYhW/Qyc6aT8rEyCrvauWSYGZK2ia3o7vd3akF07acHAFpOA==" saltValue="yVW9XmDwTqEnmpSGai0KYg==" spinCount="100000" sqref="B5:C5" name="Range1_1_2_4"/>
    <protectedRange algorithmName="SHA-512" hashValue="ON39YdpmFHfN9f47KpiRvqrKx0V9+erV1CNkpWzYhW/Qyc6aT8rEyCrvauWSYGZK2ia3o7vd3akF07acHAFpOA==" saltValue="yVW9XmDwTqEnmpSGai0KYg==" spinCount="100000" sqref="D5" name="Range1_1_1_2_3"/>
    <protectedRange algorithmName="SHA-512" hashValue="ON39YdpmFHfN9f47KpiRvqrKx0V9+erV1CNkpWzYhW/Qyc6aT8rEyCrvauWSYGZK2ia3o7vd3akF07acHAFpOA==" saltValue="yVW9XmDwTqEnmpSGai0KYg==" spinCount="100000" sqref="E5:J5" name="Range1_4_4"/>
    <protectedRange algorithmName="SHA-512" hashValue="ON39YdpmFHfN9f47KpiRvqrKx0V9+erV1CNkpWzYhW/Qyc6aT8rEyCrvauWSYGZK2ia3o7vd3akF07acHAFpOA==" saltValue="yVW9XmDwTqEnmpSGai0KYg==" spinCount="100000" sqref="B6:C6" name="Range1_1_2_5"/>
    <protectedRange algorithmName="SHA-512" hashValue="ON39YdpmFHfN9f47KpiRvqrKx0V9+erV1CNkpWzYhW/Qyc6aT8rEyCrvauWSYGZK2ia3o7vd3akF07acHAFpOA==" saltValue="yVW9XmDwTqEnmpSGai0KYg==" spinCount="100000" sqref="D6" name="Range1_1_1_2_4"/>
    <protectedRange algorithmName="SHA-512" hashValue="ON39YdpmFHfN9f47KpiRvqrKx0V9+erV1CNkpWzYhW/Qyc6aT8rEyCrvauWSYGZK2ia3o7vd3akF07acHAFpOA==" saltValue="yVW9XmDwTqEnmpSGai0KYg==" spinCount="100000" sqref="E6:J6" name="Range1_4_5"/>
    <protectedRange algorithmName="SHA-512" hashValue="ON39YdpmFHfN9f47KpiRvqrKx0V9+erV1CNkpWzYhW/Qyc6aT8rEyCrvauWSYGZK2ia3o7vd3akF07acHAFpOA==" saltValue="yVW9XmDwTqEnmpSGai0KYg==" spinCount="100000" sqref="C7" name="Range1_21_1"/>
    <protectedRange algorithmName="SHA-512" hashValue="ON39YdpmFHfN9f47KpiRvqrKx0V9+erV1CNkpWzYhW/Qyc6aT8rEyCrvauWSYGZK2ia3o7vd3akF07acHAFpOA==" saltValue="yVW9XmDwTqEnmpSGai0KYg==" spinCount="100000" sqref="D7" name="Range1_1_12_1"/>
    <protectedRange algorithmName="SHA-512" hashValue="ON39YdpmFHfN9f47KpiRvqrKx0V9+erV1CNkpWzYhW/Qyc6aT8rEyCrvauWSYGZK2ia3o7vd3akF07acHAFpOA==" saltValue="yVW9XmDwTqEnmpSGai0KYg==" spinCount="100000" sqref="B7" name="Range1_1_2_9_1"/>
    <protectedRange algorithmName="SHA-512" hashValue="ON39YdpmFHfN9f47KpiRvqrKx0V9+erV1CNkpWzYhW/Qyc6aT8rEyCrvauWSYGZK2ia3o7vd3akF07acHAFpOA==" saltValue="yVW9XmDwTqEnmpSGai0KYg==" spinCount="100000" sqref="E7:J7" name="Range1_4_9_1"/>
    <protectedRange algorithmName="SHA-512" hashValue="ON39YdpmFHfN9f47KpiRvqrKx0V9+erV1CNkpWzYhW/Qyc6aT8rEyCrvauWSYGZK2ia3o7vd3akF07acHAFpOA==" saltValue="yVW9XmDwTqEnmpSGai0KYg==" spinCount="100000" sqref="B8:C8" name="Range1_1_2_10"/>
    <protectedRange algorithmName="SHA-512" hashValue="ON39YdpmFHfN9f47KpiRvqrKx0V9+erV1CNkpWzYhW/Qyc6aT8rEyCrvauWSYGZK2ia3o7vd3akF07acHAFpOA==" saltValue="yVW9XmDwTqEnmpSGai0KYg==" spinCount="100000" sqref="D8" name="Range1_1_1_2_8"/>
    <protectedRange algorithmName="SHA-512" hashValue="ON39YdpmFHfN9f47KpiRvqrKx0V9+erV1CNkpWzYhW/Qyc6aT8rEyCrvauWSYGZK2ia3o7vd3akF07acHAFpOA==" saltValue="yVW9XmDwTqEnmpSGai0KYg==" spinCount="100000" sqref="E8:J8" name="Range1_4_10"/>
    <protectedRange algorithmName="SHA-512" hashValue="ON39YdpmFHfN9f47KpiRvqrKx0V9+erV1CNkpWzYhW/Qyc6aT8rEyCrvauWSYGZK2ia3o7vd3akF07acHAFpOA==" saltValue="yVW9XmDwTqEnmpSGai0KYg==" spinCount="100000" sqref="B9:C9" name="Range1_1_2_11"/>
    <protectedRange algorithmName="SHA-512" hashValue="ON39YdpmFHfN9f47KpiRvqrKx0V9+erV1CNkpWzYhW/Qyc6aT8rEyCrvauWSYGZK2ia3o7vd3akF07acHAFpOA==" saltValue="yVW9XmDwTqEnmpSGai0KYg==" spinCount="100000" sqref="D9" name="Range1_1_1_2_9"/>
    <protectedRange algorithmName="SHA-512" hashValue="ON39YdpmFHfN9f47KpiRvqrKx0V9+erV1CNkpWzYhW/Qyc6aT8rEyCrvauWSYGZK2ia3o7vd3akF07acHAFpOA==" saltValue="yVW9XmDwTqEnmpSGai0KYg==" spinCount="100000" sqref="E9:J9" name="Range1_4_11"/>
    <protectedRange algorithmName="SHA-512" hashValue="ON39YdpmFHfN9f47KpiRvqrKx0V9+erV1CNkpWzYhW/Qyc6aT8rEyCrvauWSYGZK2ia3o7vd3akF07acHAFpOA==" saltValue="yVW9XmDwTqEnmpSGai0KYg==" spinCount="100000" sqref="B10:C10" name="Range1_1_2_13"/>
    <protectedRange algorithmName="SHA-512" hashValue="ON39YdpmFHfN9f47KpiRvqrKx0V9+erV1CNkpWzYhW/Qyc6aT8rEyCrvauWSYGZK2ia3o7vd3akF07acHAFpOA==" saltValue="yVW9XmDwTqEnmpSGai0KYg==" spinCount="100000" sqref="D10" name="Range1_1_1_2_11"/>
    <protectedRange algorithmName="SHA-512" hashValue="ON39YdpmFHfN9f47KpiRvqrKx0V9+erV1CNkpWzYhW/Qyc6aT8rEyCrvauWSYGZK2ia3o7vd3akF07acHAFpOA==" saltValue="yVW9XmDwTqEnmpSGai0KYg==" spinCount="100000" sqref="E10:J10" name="Range1_4_13"/>
  </protectedRanges>
  <conditionalFormatting sqref="E2">
    <cfRule type="top10" dxfId="65" priority="60" rank="1"/>
  </conditionalFormatting>
  <conditionalFormatting sqref="F2">
    <cfRule type="top10" dxfId="64" priority="59" rank="1"/>
  </conditionalFormatting>
  <conditionalFormatting sqref="G2">
    <cfRule type="top10" dxfId="63" priority="58" rank="1"/>
  </conditionalFormatting>
  <conditionalFormatting sqref="H2">
    <cfRule type="top10" dxfId="62" priority="57" rank="1"/>
  </conditionalFormatting>
  <conditionalFormatting sqref="I2">
    <cfRule type="top10" dxfId="61" priority="56" rank="1"/>
  </conditionalFormatting>
  <conditionalFormatting sqref="J2">
    <cfRule type="top10" dxfId="60" priority="55" rank="1"/>
  </conditionalFormatting>
  <conditionalFormatting sqref="E3">
    <cfRule type="top10" dxfId="59" priority="54" rank="1"/>
  </conditionalFormatting>
  <conditionalFormatting sqref="F3">
    <cfRule type="top10" dxfId="58" priority="53" rank="1"/>
  </conditionalFormatting>
  <conditionalFormatting sqref="G3">
    <cfRule type="top10" dxfId="57" priority="52" rank="1"/>
  </conditionalFormatting>
  <conditionalFormatting sqref="H3">
    <cfRule type="top10" dxfId="56" priority="51" rank="1"/>
  </conditionalFormatting>
  <conditionalFormatting sqref="I3">
    <cfRule type="top10" dxfId="55" priority="50" rank="1"/>
  </conditionalFormatting>
  <conditionalFormatting sqref="J3">
    <cfRule type="top10" dxfId="54" priority="49" rank="1"/>
  </conditionalFormatting>
  <conditionalFormatting sqref="E4">
    <cfRule type="top10" dxfId="53" priority="48" rank="1"/>
  </conditionalFormatting>
  <conditionalFormatting sqref="F4">
    <cfRule type="top10" dxfId="52" priority="47" rank="1"/>
  </conditionalFormatting>
  <conditionalFormatting sqref="G4">
    <cfRule type="top10" dxfId="51" priority="46" rank="1"/>
  </conditionalFormatting>
  <conditionalFormatting sqref="H4">
    <cfRule type="top10" dxfId="50" priority="45" rank="1"/>
  </conditionalFormatting>
  <conditionalFormatting sqref="I4">
    <cfRule type="top10" dxfId="49" priority="44" rank="1"/>
  </conditionalFormatting>
  <conditionalFormatting sqref="J4">
    <cfRule type="top10" dxfId="48" priority="43" rank="1"/>
  </conditionalFormatting>
  <conditionalFormatting sqref="E5">
    <cfRule type="top10" dxfId="47" priority="42" rank="1"/>
  </conditionalFormatting>
  <conditionalFormatting sqref="F5">
    <cfRule type="top10" dxfId="46" priority="41" rank="1"/>
  </conditionalFormatting>
  <conditionalFormatting sqref="G5">
    <cfRule type="top10" dxfId="45" priority="40" rank="1"/>
  </conditionalFormatting>
  <conditionalFormatting sqref="H5">
    <cfRule type="top10" dxfId="44" priority="39" rank="1"/>
  </conditionalFormatting>
  <conditionalFormatting sqref="I5">
    <cfRule type="top10" dxfId="43" priority="38" rank="1"/>
  </conditionalFormatting>
  <conditionalFormatting sqref="J5">
    <cfRule type="top10" dxfId="42" priority="37" rank="1"/>
  </conditionalFormatting>
  <conditionalFormatting sqref="E6">
    <cfRule type="top10" dxfId="41" priority="36" rank="1"/>
  </conditionalFormatting>
  <conditionalFormatting sqref="F6">
    <cfRule type="top10" dxfId="40" priority="35" rank="1"/>
  </conditionalFormatting>
  <conditionalFormatting sqref="G6">
    <cfRule type="top10" dxfId="39" priority="34" rank="1"/>
  </conditionalFormatting>
  <conditionalFormatting sqref="H6">
    <cfRule type="top10" dxfId="38" priority="33" rank="1"/>
  </conditionalFormatting>
  <conditionalFormatting sqref="I6">
    <cfRule type="top10" dxfId="37" priority="32" rank="1"/>
  </conditionalFormatting>
  <conditionalFormatting sqref="J6">
    <cfRule type="top10" dxfId="36" priority="31" rank="1"/>
  </conditionalFormatting>
  <conditionalFormatting sqref="E7">
    <cfRule type="top10" dxfId="35" priority="24" rank="1"/>
  </conditionalFormatting>
  <conditionalFormatting sqref="F7">
    <cfRule type="top10" dxfId="34" priority="23" rank="1"/>
  </conditionalFormatting>
  <conditionalFormatting sqref="G7">
    <cfRule type="top10" dxfId="33" priority="22" rank="1"/>
  </conditionalFormatting>
  <conditionalFormatting sqref="H7">
    <cfRule type="top10" dxfId="32" priority="21" rank="1"/>
  </conditionalFormatting>
  <conditionalFormatting sqref="I7">
    <cfRule type="top10" dxfId="31" priority="20" rank="1"/>
  </conditionalFormatting>
  <conditionalFormatting sqref="J7">
    <cfRule type="top10" dxfId="30" priority="19" rank="1"/>
  </conditionalFormatting>
  <conditionalFormatting sqref="E8">
    <cfRule type="top10" dxfId="29" priority="18" rank="1"/>
  </conditionalFormatting>
  <conditionalFormatting sqref="F8">
    <cfRule type="top10" dxfId="28" priority="17" rank="1"/>
  </conditionalFormatting>
  <conditionalFormatting sqref="G8">
    <cfRule type="top10" dxfId="27" priority="16" rank="1"/>
  </conditionalFormatting>
  <conditionalFormatting sqref="H8">
    <cfRule type="top10" dxfId="26" priority="15" rank="1"/>
  </conditionalFormatting>
  <conditionalFormatting sqref="I8">
    <cfRule type="top10" dxfId="25" priority="14" rank="1"/>
  </conditionalFormatting>
  <conditionalFormatting sqref="J8">
    <cfRule type="top10" dxfId="24" priority="13" rank="1"/>
  </conditionalFormatting>
  <conditionalFormatting sqref="E9">
    <cfRule type="top10" dxfId="23" priority="12" rank="1"/>
  </conditionalFormatting>
  <conditionalFormatting sqref="F9">
    <cfRule type="top10" dxfId="22" priority="11" rank="1"/>
  </conditionalFormatting>
  <conditionalFormatting sqref="G9">
    <cfRule type="top10" dxfId="21" priority="10" rank="1"/>
  </conditionalFormatting>
  <conditionalFormatting sqref="H9">
    <cfRule type="top10" dxfId="20" priority="9" rank="1"/>
  </conditionalFormatting>
  <conditionalFormatting sqref="I9">
    <cfRule type="top10" dxfId="19" priority="8" rank="1"/>
  </conditionalFormatting>
  <conditionalFormatting sqref="J9">
    <cfRule type="top10" dxfId="18" priority="7" rank="1"/>
  </conditionalFormatting>
  <conditionalFormatting sqref="E10">
    <cfRule type="top10" dxfId="17" priority="6" rank="1"/>
  </conditionalFormatting>
  <conditionalFormatting sqref="F10">
    <cfRule type="top10" dxfId="16" priority="5" rank="1"/>
  </conditionalFormatting>
  <conditionalFormatting sqref="G10">
    <cfRule type="top10" dxfId="15" priority="4" rank="1"/>
  </conditionalFormatting>
  <conditionalFormatting sqref="H10">
    <cfRule type="top10" dxfId="14" priority="3" rank="1"/>
  </conditionalFormatting>
  <conditionalFormatting sqref="I10">
    <cfRule type="top10" dxfId="13" priority="2" rank="1"/>
  </conditionalFormatting>
  <conditionalFormatting sqref="J10">
    <cfRule type="top10" dxfId="12" priority="1" rank="1"/>
  </conditionalFormatting>
  <hyperlinks>
    <hyperlink ref="Q1" location="'Tennessee Youth Ranking 2020'!A1" display="Return to Rankings" xr:uid="{44CD47E3-5932-473E-B823-398BA01F14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C8DFBD-3483-464B-A1BB-5102FEB983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6"/>
  <sheetViews>
    <sheetView workbookViewId="0">
      <selection activeCell="D16" sqref="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1" t="s">
        <v>25</v>
      </c>
    </row>
    <row r="2" spans="1:17" x14ac:dyDescent="0.25">
      <c r="A2" s="18" t="s">
        <v>36</v>
      </c>
      <c r="B2" s="19" t="s">
        <v>37</v>
      </c>
      <c r="C2" s="20">
        <v>43981</v>
      </c>
      <c r="D2" s="21" t="s">
        <v>34</v>
      </c>
      <c r="E2" s="22">
        <v>133</v>
      </c>
      <c r="F2" s="22">
        <v>160</v>
      </c>
      <c r="G2" s="22">
        <v>102</v>
      </c>
      <c r="H2" s="22">
        <v>152</v>
      </c>
      <c r="I2" s="22"/>
      <c r="J2" s="22"/>
      <c r="K2" s="23">
        <v>4</v>
      </c>
      <c r="L2" s="23">
        <v>547</v>
      </c>
      <c r="M2" s="24">
        <v>136.75</v>
      </c>
      <c r="N2" s="25">
        <v>5</v>
      </c>
      <c r="O2" s="26">
        <v>141.75</v>
      </c>
    </row>
    <row r="3" spans="1:17" x14ac:dyDescent="0.25">
      <c r="A3" s="18" t="s">
        <v>36</v>
      </c>
      <c r="B3" s="19" t="s">
        <v>37</v>
      </c>
      <c r="C3" s="20">
        <v>43982</v>
      </c>
      <c r="D3" s="21" t="s">
        <v>34</v>
      </c>
      <c r="E3" s="22">
        <v>155</v>
      </c>
      <c r="F3" s="22">
        <v>157</v>
      </c>
      <c r="G3" s="22">
        <v>149</v>
      </c>
      <c r="H3" s="22">
        <v>123</v>
      </c>
      <c r="I3" s="22">
        <v>154</v>
      </c>
      <c r="J3" s="22">
        <v>164</v>
      </c>
      <c r="K3" s="23">
        <v>6</v>
      </c>
      <c r="L3" s="23">
        <f>SUM(E3:J3)</f>
        <v>902</v>
      </c>
      <c r="M3" s="24">
        <f>SUM(L3/K3)</f>
        <v>150.33333333333334</v>
      </c>
      <c r="N3" s="25">
        <v>10</v>
      </c>
      <c r="O3" s="26">
        <f>SUM(M3+N3)</f>
        <v>160.33333333333334</v>
      </c>
    </row>
    <row r="6" spans="1:17" x14ac:dyDescent="0.25">
      <c r="K6" s="7">
        <f>SUM(K2:K5)</f>
        <v>10</v>
      </c>
      <c r="L6" s="7">
        <f>SUM(L2:L5)</f>
        <v>1449</v>
      </c>
      <c r="M6" s="13">
        <f>SUM(L6/K6)</f>
        <v>144.9</v>
      </c>
      <c r="N6" s="7">
        <f>SUM(N2:N5)</f>
        <v>15</v>
      </c>
      <c r="O6" s="13">
        <f>SUM(M6+N6)</f>
        <v>159.9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8_2"/>
    <protectedRange algorithmName="SHA-512" hashValue="ON39YdpmFHfN9f47KpiRvqrKx0V9+erV1CNkpWzYhW/Qyc6aT8rEyCrvauWSYGZK2ia3o7vd3akF07acHAFpOA==" saltValue="yVW9XmDwTqEnmpSGai0KYg==" spinCount="100000" sqref="D2" name="Range1_1_1_2_7_2"/>
    <protectedRange algorithmName="SHA-512" hashValue="ON39YdpmFHfN9f47KpiRvqrKx0V9+erV1CNkpWzYhW/Qyc6aT8rEyCrvauWSYGZK2ia3o7vd3akF07acHAFpOA==" saltValue="yVW9XmDwTqEnmpSGai0KYg==" spinCount="100000" sqref="E2:J2" name="Range1_4_8_2"/>
    <protectedRange algorithmName="SHA-512" hashValue="ON39YdpmFHfN9f47KpiRvqrKx0V9+erV1CNkpWzYhW/Qyc6aT8rEyCrvauWSYGZK2ia3o7vd3akF07acHAFpOA==" saltValue="yVW9XmDwTqEnmpSGai0KYg==" spinCount="100000" sqref="B3:C3" name="Range1_1_2_8"/>
    <protectedRange algorithmName="SHA-512" hashValue="ON39YdpmFHfN9f47KpiRvqrKx0V9+erV1CNkpWzYhW/Qyc6aT8rEyCrvauWSYGZK2ia3o7vd3akF07acHAFpOA==" saltValue="yVW9XmDwTqEnmpSGai0KYg==" spinCount="100000" sqref="D3" name="Range1_1_1_2_7"/>
    <protectedRange algorithmName="SHA-512" hashValue="ON39YdpmFHfN9f47KpiRvqrKx0V9+erV1CNkpWzYhW/Qyc6aT8rEyCrvauWSYGZK2ia3o7vd3akF07acHAFpOA==" saltValue="yVW9XmDwTqEnmpSGai0KYg==" spinCount="100000" sqref="E3:J3" name="Range1_4_8"/>
  </protectedRanges>
  <conditionalFormatting sqref="E2">
    <cfRule type="top10" dxfId="11" priority="7" rank="1"/>
  </conditionalFormatting>
  <conditionalFormatting sqref="F2">
    <cfRule type="top10" dxfId="10" priority="8" rank="1"/>
  </conditionalFormatting>
  <conditionalFormatting sqref="G2">
    <cfRule type="top10" dxfId="9" priority="9" rank="1"/>
  </conditionalFormatting>
  <conditionalFormatting sqref="H2">
    <cfRule type="top10" dxfId="8" priority="10" rank="1"/>
  </conditionalFormatting>
  <conditionalFormatting sqref="I2">
    <cfRule type="top10" dxfId="7" priority="11" rank="1"/>
  </conditionalFormatting>
  <conditionalFormatting sqref="J2">
    <cfRule type="top10" dxfId="6" priority="12" rank="1"/>
  </conditionalFormatting>
  <conditionalFormatting sqref="E3">
    <cfRule type="top10" dxfId="5" priority="1" rank="1"/>
  </conditionalFormatting>
  <conditionalFormatting sqref="F3">
    <cfRule type="top10" dxfId="4" priority="2" rank="1"/>
  </conditionalFormatting>
  <conditionalFormatting sqref="G3">
    <cfRule type="top10" dxfId="3" priority="3" rank="1"/>
  </conditionalFormatting>
  <conditionalFormatting sqref="H3">
    <cfRule type="top10" dxfId="2" priority="4" rank="1"/>
  </conditionalFormatting>
  <conditionalFormatting sqref="I3">
    <cfRule type="top10" dxfId="1" priority="5" rank="1"/>
  </conditionalFormatting>
  <conditionalFormatting sqref="J3">
    <cfRule type="top10" dxfId="0" priority="6" rank="1"/>
  </conditionalFormatting>
  <hyperlinks>
    <hyperlink ref="Q1" location="'Tennessee Youth Ranking 2020'!A1" display="Return to Rankings" xr:uid="{EDBC86BA-C502-450C-BD26-9BF33457E1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4B17516-FC1F-4771-B47B-E1E8C734E666}">
          <x14:formula1>
            <xm:f>'C:\Users\abra2\Desktop\ABRA Files and More\AUTO BENCH REST ASSOCIATION FILE\ABRA 2019\Georgia\[Georgia Results 01 19 20.xlsm]DATA SHEET'!#REF!</xm:f>
          </x14:formula1>
          <xm:sqref>B2:B3 D2:D3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Tennessee Youth Ranking 2020</vt:lpstr>
      <vt:lpstr>Brody McKelvey</vt:lpstr>
      <vt:lpstr>Charlie Fortson</vt:lpstr>
      <vt:lpstr>Lexie Davis</vt:lpstr>
      <vt:lpstr>Shelby Matoy</vt:lpstr>
      <vt:lpstr>Case Alston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ABRA</cp:lastModifiedBy>
  <dcterms:created xsi:type="dcterms:W3CDTF">2020-01-30T01:18:37Z</dcterms:created>
  <dcterms:modified xsi:type="dcterms:W3CDTF">2020-09-07T12:45:20Z</dcterms:modified>
</cp:coreProperties>
</file>