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RA 2020\South Carolina\"/>
    </mc:Choice>
  </mc:AlternateContent>
  <xr:revisionPtr revIDLastSave="0" documentId="13_ncr:1_{7A6DA59B-A10A-41E0-AAF9-DF6A6FD15BB9}" xr6:coauthVersionLast="45" xr6:coauthVersionMax="45" xr10:uidLastSave="{00000000-0000-0000-0000-000000000000}"/>
  <bookViews>
    <workbookView xWindow="-108" yWindow="-108" windowWidth="23256" windowHeight="12576" xr2:uid="{A35FAFAA-3A44-445C-BAAA-3002DD1ECE94}"/>
  </bookViews>
  <sheets>
    <sheet name="South Carolina 2020 Rankings" sheetId="1" r:id="rId1"/>
    <sheet name="Bobby Splawn" sheetId="24" r:id="rId2"/>
    <sheet name="Bob Cvammen" sheetId="17" r:id="rId3"/>
    <sheet name="Eisenschmied, Dave" sheetId="11" r:id="rId4"/>
    <sheet name="Ernie Converse" sheetId="21" r:id="rId5"/>
    <sheet name="Fortson, Justin" sheetId="12" r:id="rId6"/>
    <sheet name="Greenway, Tony" sheetId="10" r:id="rId7"/>
    <sheet name="Hovan, John" sheetId="2" r:id="rId8"/>
    <sheet name="Janice Engleman" sheetId="22" r:id="rId9"/>
    <sheet name="Hudson, Billy" sheetId="5" r:id="rId10"/>
    <sheet name="Walter Smith" sheetId="18" r:id="rId11"/>
    <sheet name="Steve Nicholas" sheetId="19" r:id="rId12"/>
    <sheet name="Smith, Woody" sheetId="6" r:id="rId13"/>
    <sheet name="Sullivan, Kevin" sheetId="7" r:id="rId14"/>
    <sheet name="Wayne Yates" sheetId="20" r:id="rId15"/>
  </sheets>
  <externalReferences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N5" i="24"/>
  <c r="K5" i="24"/>
  <c r="H11" i="1"/>
  <c r="G11" i="1"/>
  <c r="F11" i="1"/>
  <c r="E11" i="1"/>
  <c r="D11" i="1"/>
  <c r="N15" i="22"/>
  <c r="L15" i="22"/>
  <c r="K15" i="22"/>
  <c r="L5" i="24" l="1"/>
  <c r="M5" i="24" s="1"/>
  <c r="O5" i="24" s="1"/>
  <c r="M15" i="22"/>
  <c r="O15" i="22" s="1"/>
  <c r="L2" i="18"/>
  <c r="K2" i="18"/>
  <c r="L2" i="11"/>
  <c r="K2" i="11"/>
  <c r="M2" i="18" l="1"/>
  <c r="O2" i="18" s="1"/>
  <c r="M2" i="11"/>
  <c r="O2" i="11" s="1"/>
  <c r="G35" i="1"/>
  <c r="F33" i="1"/>
  <c r="N18" i="19"/>
  <c r="G33" i="1" s="1"/>
  <c r="L18" i="19"/>
  <c r="M18" i="19" s="1"/>
  <c r="K18" i="19"/>
  <c r="D33" i="1" s="1"/>
  <c r="N5" i="22"/>
  <c r="K5" i="22"/>
  <c r="D35" i="1" s="1"/>
  <c r="N36" i="11"/>
  <c r="G34" i="1" s="1"/>
  <c r="K36" i="11"/>
  <c r="D34" i="1" s="1"/>
  <c r="O18" i="19" l="1"/>
  <c r="H33" i="1" s="1"/>
  <c r="E33" i="1"/>
  <c r="L5" i="22"/>
  <c r="L36" i="11"/>
  <c r="M5" i="22" l="1"/>
  <c r="E35" i="1"/>
  <c r="M36" i="11"/>
  <c r="E34" i="1"/>
  <c r="L8" i="21"/>
  <c r="E46" i="1" s="1"/>
  <c r="K8" i="21"/>
  <c r="D46" i="1" s="1"/>
  <c r="N8" i="21"/>
  <c r="G46" i="1" s="1"/>
  <c r="L8" i="20"/>
  <c r="E22" i="1" s="1"/>
  <c r="K8" i="20"/>
  <c r="D22" i="1" s="1"/>
  <c r="N8" i="20"/>
  <c r="G22" i="1" s="1"/>
  <c r="L5" i="19"/>
  <c r="K5" i="19"/>
  <c r="D10" i="1" s="1"/>
  <c r="N5" i="19"/>
  <c r="G10" i="1" s="1"/>
  <c r="L2" i="7"/>
  <c r="L6" i="7"/>
  <c r="E9" i="1" s="1"/>
  <c r="K2" i="7"/>
  <c r="K6" i="7" s="1"/>
  <c r="D9" i="1" s="1"/>
  <c r="L2" i="6"/>
  <c r="L9" i="6" s="1"/>
  <c r="K2" i="6"/>
  <c r="K9" i="6" s="1"/>
  <c r="D7" i="1" s="1"/>
  <c r="L2" i="5"/>
  <c r="L9" i="5" s="1"/>
  <c r="E6" i="1" s="1"/>
  <c r="K2" i="5"/>
  <c r="K9" i="5" s="1"/>
  <c r="D6" i="1" s="1"/>
  <c r="L2" i="2"/>
  <c r="L9" i="2" s="1"/>
  <c r="K2" i="2"/>
  <c r="K9" i="2" s="1"/>
  <c r="D30" i="1" s="1"/>
  <c r="L2" i="12"/>
  <c r="L9" i="12" s="1"/>
  <c r="K2" i="12"/>
  <c r="K9" i="12" s="1"/>
  <c r="D44" i="1" s="1"/>
  <c r="L20" i="11"/>
  <c r="K20" i="11"/>
  <c r="K25" i="11" s="1"/>
  <c r="D47" i="1" s="1"/>
  <c r="L9" i="11"/>
  <c r="K9" i="11"/>
  <c r="D19" i="1" s="1"/>
  <c r="N9" i="2"/>
  <c r="G30" i="1" s="1"/>
  <c r="L2" i="10"/>
  <c r="L7" i="10" s="1"/>
  <c r="K2" i="10"/>
  <c r="N9" i="11"/>
  <c r="G19" i="1" s="1"/>
  <c r="K7" i="18"/>
  <c r="D21" i="1" s="1"/>
  <c r="N7" i="18"/>
  <c r="G21" i="1" s="1"/>
  <c r="L7" i="18"/>
  <c r="L2" i="17"/>
  <c r="K2" i="17"/>
  <c r="K5" i="17" s="1"/>
  <c r="D12" i="1" s="1"/>
  <c r="N5" i="17"/>
  <c r="G12" i="1" s="1"/>
  <c r="L5" i="17"/>
  <c r="M5" i="17" s="1"/>
  <c r="N7" i="10"/>
  <c r="G32" i="1" s="1"/>
  <c r="K7" i="10"/>
  <c r="D32" i="1" s="1"/>
  <c r="N6" i="7"/>
  <c r="G9" i="1"/>
  <c r="N9" i="6"/>
  <c r="G7" i="1" s="1"/>
  <c r="N9" i="5"/>
  <c r="G6" i="1" s="1"/>
  <c r="N9" i="12"/>
  <c r="G44" i="1" s="1"/>
  <c r="N25" i="11"/>
  <c r="G47" i="1" s="1"/>
  <c r="M5" i="19" l="1"/>
  <c r="F10" i="1" s="1"/>
  <c r="M2" i="7"/>
  <c r="O2" i="7" s="1"/>
  <c r="E12" i="1"/>
  <c r="O5" i="22"/>
  <c r="H35" i="1" s="1"/>
  <c r="F35" i="1"/>
  <c r="M8" i="21"/>
  <c r="F46" i="1" s="1"/>
  <c r="E10" i="1"/>
  <c r="O36" i="11"/>
  <c r="H34" i="1" s="1"/>
  <c r="F34" i="1"/>
  <c r="M2" i="2"/>
  <c r="O2" i="2" s="1"/>
  <c r="M7" i="18"/>
  <c r="F21" i="1" s="1"/>
  <c r="M20" i="11"/>
  <c r="O20" i="11" s="1"/>
  <c r="L25" i="11"/>
  <c r="M7" i="10"/>
  <c r="E32" i="1"/>
  <c r="F12" i="1"/>
  <c r="O5" i="17"/>
  <c r="H12" i="1" s="1"/>
  <c r="E19" i="1"/>
  <c r="M9" i="11"/>
  <c r="M9" i="2"/>
  <c r="E7" i="1"/>
  <c r="M9" i="6"/>
  <c r="M9" i="12"/>
  <c r="E44" i="1"/>
  <c r="M2" i="10"/>
  <c r="O2" i="10" s="1"/>
  <c r="E30" i="1"/>
  <c r="M2" i="12"/>
  <c r="O2" i="12" s="1"/>
  <c r="M9" i="5"/>
  <c r="M8" i="20"/>
  <c r="M2" i="5"/>
  <c r="O2" i="5" s="1"/>
  <c r="M2" i="17"/>
  <c r="O2" i="17" s="1"/>
  <c r="M6" i="7"/>
  <c r="M2" i="6"/>
  <c r="O2" i="6" s="1"/>
  <c r="E21" i="1"/>
  <c r="O5" i="19" l="1"/>
  <c r="H10" i="1" s="1"/>
  <c r="O7" i="18"/>
  <c r="H21" i="1" s="1"/>
  <c r="O8" i="21"/>
  <c r="H46" i="1" s="1"/>
  <c r="M25" i="11"/>
  <c r="E47" i="1"/>
  <c r="O9" i="5"/>
  <c r="H6" i="1" s="1"/>
  <c r="F6" i="1"/>
  <c r="F44" i="1"/>
  <c r="O9" i="12"/>
  <c r="H44" i="1" s="1"/>
  <c r="O9" i="11"/>
  <c r="H19" i="1" s="1"/>
  <c r="F19" i="1"/>
  <c r="F32" i="1"/>
  <c r="O7" i="10"/>
  <c r="H32" i="1" s="1"/>
  <c r="F9" i="1"/>
  <c r="O6" i="7"/>
  <c r="H9" i="1" s="1"/>
  <c r="F22" i="1"/>
  <c r="O8" i="20"/>
  <c r="H22" i="1" s="1"/>
  <c r="F7" i="1"/>
  <c r="O9" i="6"/>
  <c r="H7" i="1" s="1"/>
  <c r="O9" i="2"/>
  <c r="H30" i="1" s="1"/>
  <c r="F30" i="1"/>
  <c r="F47" i="1" l="1"/>
  <c r="O25" i="11"/>
  <c r="H47" i="1" s="1"/>
</calcChain>
</file>

<file path=xl/sharedStrings.xml><?xml version="1.0" encoding="utf-8"?>
<sst xmlns="http://schemas.openxmlformats.org/spreadsheetml/2006/main" count="522" uniqueCount="68">
  <si>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</si>
  <si>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</si>
  <si>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</si>
  <si>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</si>
  <si>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</si>
  <si>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</si>
  <si>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</si>
  <si>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</si>
  <si>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</si>
  <si>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</si>
  <si>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</si>
  <si>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</si>
  <si>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</si>
  <si>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</si>
  <si>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</si>
  <si>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</si>
  <si>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</si>
  <si>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Billy Hudson</t>
  </si>
  <si>
    <t>Woody Smith</t>
  </si>
  <si>
    <t>Kevin Sullivan</t>
  </si>
  <si>
    <t>Lite Barrel Bolt</t>
  </si>
  <si>
    <t>Unlimited Semi Auto</t>
  </si>
  <si>
    <t>Tony Greenway</t>
  </si>
  <si>
    <t>Dave Eisenschmied</t>
  </si>
  <si>
    <t>Factory Semi Auto</t>
  </si>
  <si>
    <t>Justin Forston</t>
  </si>
  <si>
    <t>Target Total</t>
  </si>
  <si>
    <t>Agg</t>
  </si>
  <si>
    <t>Agg + Points</t>
  </si>
  <si>
    <t>Outlaw Heavy</t>
  </si>
  <si>
    <t>Hudson, Billy</t>
  </si>
  <si>
    <t>Smith, Woody</t>
  </si>
  <si>
    <t>Sullivan, Kevin</t>
  </si>
  <si>
    <t>Outtlaw Lite</t>
  </si>
  <si>
    <t>Unlimited</t>
  </si>
  <si>
    <t>Greenway, Tony</t>
  </si>
  <si>
    <t>Eisenschmied,Dave</t>
  </si>
  <si>
    <t># 0f Targets</t>
  </si>
  <si>
    <t>Factory</t>
  </si>
  <si>
    <t>Forston, Justin</t>
  </si>
  <si>
    <t>ABRA OUTLAW HEAVY RANKING 2020</t>
  </si>
  <si>
    <t>ABRA OUTLAW LITE RANKING 2020</t>
  </si>
  <si>
    <t>ABRA UNLIMITED RANKING 2020</t>
  </si>
  <si>
    <t>ABRA FACTORY RANKING 2020</t>
  </si>
  <si>
    <t>Back to Ranking</t>
  </si>
  <si>
    <t>Belton South Carolina</t>
  </si>
  <si>
    <t>Belton Sc</t>
  </si>
  <si>
    <t>Bob Cvammen</t>
  </si>
  <si>
    <t>Cvammen, Bob</t>
  </si>
  <si>
    <t>Walter Smith</t>
  </si>
  <si>
    <t>Smith, Walter</t>
  </si>
  <si>
    <t>John Hovan</t>
  </si>
  <si>
    <t>Hovan, John</t>
  </si>
  <si>
    <t>Outlaw Hvy</t>
  </si>
  <si>
    <t>Belton, SC</t>
  </si>
  <si>
    <t>Nicholas, Steve</t>
  </si>
  <si>
    <t>Steve Nicholas</t>
  </si>
  <si>
    <t>Wayne Yates</t>
  </si>
  <si>
    <t>Outlaw Lt</t>
  </si>
  <si>
    <t>Justin Fortson</t>
  </si>
  <si>
    <t>Ernie Converse</t>
  </si>
  <si>
    <t>Janice Engleman</t>
  </si>
  <si>
    <t>Janice Engelman</t>
  </si>
  <si>
    <t>Ernest Converse</t>
  </si>
  <si>
    <t xml:space="preserve">Outlaw Hvy </t>
  </si>
  <si>
    <t xml:space="preserve">Unlimited </t>
  </si>
  <si>
    <t>Bobby Splawn</t>
  </si>
  <si>
    <t xml:space="preserve">Factory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</si>
</sst>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Arial Black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6" fillId="0" borderId="1" xfId="0" applyFont="1" applyBorder="1" applyAlignment="1">
      <alignment horizontal="center"/>
    </xf>
    <xf numFmtId="0" fontId="3" fillId="0" borderId="0" xfId="1" applyFill="1"/>
    <xf numFmtId="4" fontId="2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/>
      <protection hidden="1"/>
    </xf>
    <xf numFmtId="4" fontId="6" fillId="0" borderId="1" xfId="0" applyNumberFormat="1" applyFont="1" applyBorder="1" applyAlignment="1" applyProtection="1">
      <alignment horizontal="center" wrapText="1"/>
      <protection hidden="1"/>
    </xf>
    <xf numFmtId="49" fontId="6" fillId="0" borderId="1" xfId="0" applyNumberFormat="1" applyFont="1" applyBorder="1" applyAlignment="1">
      <alignment horizontal="center" wrapText="1"/>
    </xf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0" borderId="0" xfId="0" applyFont="1" applyAlignment="1">
      <alignment horizontal="center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7" fillId="3" borderId="0" xfId="1" applyFont="1" applyFill="1" applyBorder="1" applyAlignment="1" applyProtection="1">
      <alignment horizontal="center"/>
      <protection locked="0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7" fillId="3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32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__ABRA%20Scoring%20Program%20%202-25-2020%20MASTER%20(3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47"/>
  <sheetViews>
    <sheetView tabSelected="1" topLeftCell="A7" workbookViewId="0">
      <selection activeCell="F51" sqref="F51"/>
    </sheetView>
  </sheetViews>
  <sheetFormatPr defaultRowHeight="14.4" x14ac:dyDescent="0.3"/>
  <cols>
    <col min="1" max="1" width="9.109375" style="8"/>
    <col min="2" max="2" width="13.44140625" style="8" bestFit="1" customWidth="1"/>
    <col min="3" max="3" width="18.44140625" style="43" bestFit="1" customWidth="1"/>
    <col min="4" max="4" width="15.6640625" style="8" bestFit="1" customWidth="1"/>
    <col min="5" max="5" width="16.109375" style="8" bestFit="1" customWidth="1"/>
    <col min="6" max="6" width="9.109375" style="17"/>
    <col min="7" max="7" width="9.109375" style="8"/>
    <col min="8" max="8" width="16.33203125" style="17" bestFit="1" customWidth="1"/>
  </cols>
  <sheetData>
    <row r="1" spans="1:8" x14ac:dyDescent="0.3">
      <c r="A1" s="10"/>
      <c r="B1" s="10"/>
      <c r="C1" s="37"/>
      <c r="D1" s="10"/>
      <c r="E1" s="10"/>
      <c r="F1" s="15"/>
      <c r="G1" s="10"/>
      <c r="H1" s="15"/>
    </row>
    <row r="2" spans="1:8" ht="28.8" x14ac:dyDescent="0.55000000000000004">
      <c r="A2" s="10"/>
      <c r="B2" s="10"/>
      <c r="C2" s="38" t="s">
        <v>40</v>
      </c>
      <c r="D2" s="10"/>
      <c r="E2" s="10"/>
      <c r="F2" s="15"/>
      <c r="G2" s="10"/>
      <c r="H2" s="15"/>
    </row>
    <row r="3" spans="1:8" ht="18" x14ac:dyDescent="0.35">
      <c r="A3" s="10"/>
      <c r="B3" s="10"/>
      <c r="C3" s="37"/>
      <c r="D3" s="14" t="s">
        <v>45</v>
      </c>
      <c r="E3" s="10"/>
      <c r="F3" s="15"/>
      <c r="G3" s="10"/>
      <c r="H3" s="15"/>
    </row>
    <row r="4" spans="1:8" x14ac:dyDescent="0.3">
      <c r="A4" s="10"/>
      <c r="B4" s="10"/>
      <c r="C4" s="37"/>
      <c r="D4" s="10"/>
      <c r="E4" s="10"/>
      <c r="F4" s="15"/>
      <c r="G4" s="10"/>
      <c r="H4" s="15"/>
    </row>
    <row r="5" spans="1:8" ht="17.399999999999999" x14ac:dyDescent="0.45">
      <c r="A5" s="11" t="s">
        <v>0</v>
      </c>
      <c r="B5" s="11" t="s">
        <v>1</v>
      </c>
      <c r="C5" s="39" t="s">
        <v>2</v>
      </c>
      <c r="D5" s="11" t="s">
        <v>37</v>
      </c>
      <c r="E5" s="11" t="s">
        <v>26</v>
      </c>
      <c r="F5" s="16" t="s">
        <v>27</v>
      </c>
      <c r="G5" s="11" t="s">
        <v>14</v>
      </c>
      <c r="H5" s="16" t="s">
        <v>28</v>
      </c>
    </row>
    <row r="6" spans="1:8" x14ac:dyDescent="0.3">
      <c r="A6" s="8">
        <v>1</v>
      </c>
      <c r="B6" s="8" t="s">
        <v>29</v>
      </c>
      <c r="C6" s="35" t="s">
        <v>30</v>
      </c>
      <c r="D6" s="9">
        <f>SUM('Hudson, Billy'!K9)</f>
        <v>22</v>
      </c>
      <c r="E6" s="9">
        <f>SUM('Hudson, Billy'!L9)</f>
        <v>4272</v>
      </c>
      <c r="F6" s="17">
        <f>SUM('Hudson, Billy'!M9)</f>
        <v>194.18181818181819</v>
      </c>
      <c r="G6" s="9">
        <f>SUM('Hudson, Billy'!N9)</f>
        <v>78</v>
      </c>
      <c r="H6" s="17">
        <f>SUM('Hudson, Billy'!O9)</f>
        <v>272.18181818181819</v>
      </c>
    </row>
    <row r="7" spans="1:8" x14ac:dyDescent="0.3">
      <c r="A7" s="8">
        <v>2</v>
      </c>
      <c r="B7" s="8" t="s">
        <v>29</v>
      </c>
      <c r="C7" s="35" t="s">
        <v>31</v>
      </c>
      <c r="D7" s="9">
        <f>SUM('Smith, Woody'!K9)</f>
        <v>22</v>
      </c>
      <c r="E7" s="9">
        <f>SUM('Smith, Woody'!L9)</f>
        <v>4194</v>
      </c>
      <c r="F7" s="17">
        <f>SUM('Smith, Woody'!M9)</f>
        <v>190.63636363636363</v>
      </c>
      <c r="G7" s="9">
        <f>SUM('Smith, Woody'!N9)</f>
        <v>32</v>
      </c>
      <c r="H7" s="17">
        <f>SUM('Smith, Woody'!O9)</f>
        <v>222.63636363636363</v>
      </c>
    </row>
    <row r="8" spans="1:8" x14ac:dyDescent="0.3">
      <c r="A8" s="45"/>
      <c r="B8" s="45"/>
      <c r="C8" s="49"/>
      <c r="D8" s="47"/>
      <c r="E8" s="47"/>
      <c r="F8" s="48"/>
      <c r="G8" s="47"/>
      <c r="H8" s="48"/>
    </row>
    <row r="9" spans="1:8" x14ac:dyDescent="0.3">
      <c r="A9" s="8">
        <v>3</v>
      </c>
      <c r="B9" s="8" t="s">
        <v>29</v>
      </c>
      <c r="C9" s="35" t="s">
        <v>32</v>
      </c>
      <c r="D9" s="9">
        <f>SUM('Sullivan, Kevin'!K6)</f>
        <v>10</v>
      </c>
      <c r="E9" s="9">
        <f>SUM('Sullivan, Kevin'!L6)</f>
        <v>1883</v>
      </c>
      <c r="F9" s="17">
        <f>SUM('Sullivan, Kevin'!M6)</f>
        <v>188.3</v>
      </c>
      <c r="G9" s="9">
        <f>SUM('Sullivan, Kevin'!N6)</f>
        <v>9</v>
      </c>
      <c r="H9" s="17">
        <f>SUM('Sullivan, Kevin'!O6)</f>
        <v>197.3</v>
      </c>
    </row>
    <row r="10" spans="1:8" x14ac:dyDescent="0.3">
      <c r="A10" s="8">
        <v>4</v>
      </c>
      <c r="B10" s="8" t="s">
        <v>29</v>
      </c>
      <c r="C10" s="35" t="s">
        <v>55</v>
      </c>
      <c r="D10" s="9">
        <f>SUM('Steve Nicholas'!K5)</f>
        <v>6</v>
      </c>
      <c r="E10" s="9">
        <f>SUM('Steve Nicholas'!L5)</f>
        <v>1136</v>
      </c>
      <c r="F10" s="17">
        <f>SUM('Steve Nicholas'!M5)</f>
        <v>189.33333333333334</v>
      </c>
      <c r="G10" s="9">
        <f>SUM('Steve Nicholas'!N5)</f>
        <v>4</v>
      </c>
      <c r="H10" s="17">
        <f>SUM('Steve Nicholas'!O5)</f>
        <v>193.33333333333334</v>
      </c>
    </row>
    <row r="11" spans="1:8" x14ac:dyDescent="0.3">
      <c r="A11" s="8">
        <v>5</v>
      </c>
      <c r="B11" s="8" t="s">
        <v>29</v>
      </c>
      <c r="C11" s="35" t="s">
        <v>61</v>
      </c>
      <c r="D11" s="9">
        <f>SUM('Janice Engleman'!K15)</f>
        <v>4</v>
      </c>
      <c r="E11" s="9">
        <f>SUM('Janice Engleman'!L15)</f>
        <v>715</v>
      </c>
      <c r="F11" s="17">
        <f>SUM('Janice Engleman'!M15)</f>
        <v>178.75</v>
      </c>
      <c r="G11" s="9">
        <f>SUM('Janice Engleman'!N15)</f>
        <v>3</v>
      </c>
      <c r="H11" s="17">
        <f>SUM('Janice Engleman'!O15)</f>
        <v>181.75</v>
      </c>
    </row>
    <row r="12" spans="1:8" x14ac:dyDescent="0.3">
      <c r="A12" s="8">
        <v>6</v>
      </c>
      <c r="B12" s="8" t="s">
        <v>29</v>
      </c>
      <c r="C12" s="35" t="s">
        <v>48</v>
      </c>
      <c r="D12" s="9">
        <f>SUM('Bob Cvammen'!K5)</f>
        <v>4</v>
      </c>
      <c r="E12" s="9">
        <f>SUM('Bob Cvammen'!L5)</f>
        <v>711</v>
      </c>
      <c r="F12" s="17">
        <f>SUM('Bob Cvammen'!M5)</f>
        <v>177.75</v>
      </c>
      <c r="G12" s="9">
        <f>SUM('Bob Cvammen'!N5)</f>
        <v>2</v>
      </c>
      <c r="H12" s="17">
        <f>SUM('Bob Cvammen'!O5)</f>
        <v>179.75</v>
      </c>
    </row>
    <row r="13" spans="1:8" x14ac:dyDescent="0.3">
      <c r="C13" s="35"/>
      <c r="D13" s="9"/>
      <c r="E13" s="9"/>
      <c r="G13" s="9"/>
    </row>
    <row r="14" spans="1:8" x14ac:dyDescent="0.3">
      <c r="A14" s="10"/>
      <c r="B14" s="10"/>
      <c r="C14" s="37"/>
      <c r="D14" s="10"/>
      <c r="E14" s="10"/>
      <c r="F14" s="15"/>
      <c r="G14" s="10"/>
      <c r="H14" s="15"/>
    </row>
    <row r="15" spans="1:8" ht="28.8" x14ac:dyDescent="0.55000000000000004">
      <c r="A15" s="10"/>
      <c r="B15" s="10"/>
      <c r="C15" s="38" t="s">
        <v>41</v>
      </c>
      <c r="D15" s="10"/>
      <c r="E15" s="10"/>
      <c r="F15" s="15"/>
      <c r="G15" s="10"/>
      <c r="H15" s="15"/>
    </row>
    <row r="16" spans="1:8" ht="18" x14ac:dyDescent="0.35">
      <c r="A16" s="10"/>
      <c r="B16" s="10"/>
      <c r="C16" s="37"/>
      <c r="D16" s="14" t="s">
        <v>45</v>
      </c>
      <c r="E16" s="10"/>
      <c r="F16" s="15"/>
      <c r="G16" s="10"/>
      <c r="H16" s="15"/>
    </row>
    <row r="17" spans="1:8" x14ac:dyDescent="0.3">
      <c r="A17" s="10"/>
      <c r="B17" s="10"/>
      <c r="C17" s="37"/>
      <c r="D17" s="10"/>
      <c r="E17" s="10"/>
      <c r="F17" s="15"/>
      <c r="G17" s="10"/>
      <c r="H17" s="15"/>
    </row>
    <row r="18" spans="1:8" ht="17.399999999999999" x14ac:dyDescent="0.45">
      <c r="A18" s="11" t="s">
        <v>0</v>
      </c>
      <c r="B18" s="11" t="s">
        <v>1</v>
      </c>
      <c r="C18" s="39" t="s">
        <v>2</v>
      </c>
      <c r="D18" s="11" t="s">
        <v>37</v>
      </c>
      <c r="E18" s="11" t="s">
        <v>26</v>
      </c>
      <c r="F18" s="16" t="s">
        <v>27</v>
      </c>
      <c r="G18" s="11" t="s">
        <v>14</v>
      </c>
      <c r="H18" s="16" t="s">
        <v>28</v>
      </c>
    </row>
    <row r="19" spans="1:8" x14ac:dyDescent="0.3">
      <c r="A19" s="8">
        <v>1</v>
      </c>
      <c r="B19" s="8" t="s">
        <v>33</v>
      </c>
      <c r="C19" s="40" t="s">
        <v>23</v>
      </c>
      <c r="D19" s="9">
        <f>SUM('Eisenschmied, Dave'!K9)</f>
        <v>22</v>
      </c>
      <c r="E19" s="9">
        <f>SUM('Eisenschmied, Dave'!L9)</f>
        <v>3871.0010000000002</v>
      </c>
      <c r="F19" s="17">
        <f>SUM('Eisenschmied, Dave'!M9)</f>
        <v>175.95459090909091</v>
      </c>
      <c r="G19" s="9">
        <f>SUM('Eisenschmied, Dave'!N9)</f>
        <v>72</v>
      </c>
      <c r="H19" s="17">
        <f>SUM('Eisenschmied, Dave'!O9)</f>
        <v>247.95459090909091</v>
      </c>
    </row>
    <row r="20" spans="1:8" x14ac:dyDescent="0.3">
      <c r="A20" s="45"/>
      <c r="B20" s="45"/>
      <c r="C20" s="46"/>
      <c r="D20" s="47"/>
      <c r="E20" s="47"/>
      <c r="F20" s="48"/>
      <c r="G20" s="47"/>
      <c r="H20" s="48"/>
    </row>
    <row r="21" spans="1:8" x14ac:dyDescent="0.3">
      <c r="A21" s="8">
        <v>2</v>
      </c>
      <c r="B21" s="8" t="s">
        <v>33</v>
      </c>
      <c r="C21" s="41" t="s">
        <v>50</v>
      </c>
      <c r="D21" s="9">
        <f>SUM('Walter Smith'!K7)</f>
        <v>12</v>
      </c>
      <c r="E21" s="9">
        <f>SUM('Walter Smith'!L7)</f>
        <v>2142</v>
      </c>
      <c r="F21" s="17">
        <f>SUM('Walter Smith'!M7)</f>
        <v>178.5</v>
      </c>
      <c r="G21" s="9">
        <f>SUM('Walter Smith'!N7)</f>
        <v>24</v>
      </c>
      <c r="H21" s="17">
        <f>SUM('Walter Smith'!O7)</f>
        <v>202.5</v>
      </c>
    </row>
    <row r="22" spans="1:8" x14ac:dyDescent="0.3">
      <c r="A22" s="8">
        <v>3</v>
      </c>
      <c r="B22" s="8" t="s">
        <v>33</v>
      </c>
      <c r="C22" s="36" t="s">
        <v>57</v>
      </c>
      <c r="D22" s="9">
        <f>SUM('Wayne Yates'!K8)</f>
        <v>18</v>
      </c>
      <c r="E22" s="9">
        <f>SUM('Wayne Yates'!L8)</f>
        <v>2920</v>
      </c>
      <c r="F22" s="17">
        <f>SUM('Wayne Yates'!M8)</f>
        <v>162.22222222222223</v>
      </c>
      <c r="G22" s="9">
        <f>SUM('Wayne Yates'!N8)</f>
        <v>17</v>
      </c>
      <c r="H22" s="17">
        <f>SUM('Wayne Yates'!O8)</f>
        <v>179.22222222222223</v>
      </c>
    </row>
    <row r="23" spans="1:8" x14ac:dyDescent="0.3">
      <c r="C23" s="42"/>
      <c r="D23" s="9"/>
      <c r="E23" s="9"/>
      <c r="G23" s="9"/>
    </row>
    <row r="24" spans="1:8" x14ac:dyDescent="0.3">
      <c r="A24" s="10"/>
      <c r="B24" s="10"/>
      <c r="C24" s="37"/>
      <c r="D24" s="10"/>
      <c r="E24" s="10"/>
      <c r="F24" s="15"/>
      <c r="G24" s="10"/>
      <c r="H24" s="15"/>
    </row>
    <row r="25" spans="1:8" ht="28.8" x14ac:dyDescent="0.55000000000000004">
      <c r="A25" s="10"/>
      <c r="B25" s="10"/>
      <c r="C25" s="38" t="s">
        <v>42</v>
      </c>
      <c r="D25" s="10"/>
      <c r="E25" s="10"/>
      <c r="F25" s="15"/>
      <c r="G25" s="10"/>
      <c r="H25" s="15"/>
    </row>
    <row r="26" spans="1:8" ht="18" x14ac:dyDescent="0.35">
      <c r="A26" s="10"/>
      <c r="B26" s="10"/>
      <c r="C26" s="37"/>
      <c r="D26" s="14" t="s">
        <v>45</v>
      </c>
      <c r="E26" s="10"/>
      <c r="F26" s="15"/>
      <c r="G26" s="10"/>
      <c r="H26" s="15"/>
    </row>
    <row r="27" spans="1:8" x14ac:dyDescent="0.3">
      <c r="A27" s="10"/>
      <c r="B27" s="10"/>
      <c r="C27" s="37"/>
      <c r="D27" s="10"/>
      <c r="E27" s="10"/>
      <c r="F27" s="15"/>
      <c r="G27" s="10"/>
      <c r="H27" s="15"/>
    </row>
    <row r="28" spans="1:8" x14ac:dyDescent="0.3">
      <c r="A28" s="10"/>
      <c r="B28" s="10"/>
      <c r="C28" s="37"/>
      <c r="D28" s="10"/>
      <c r="E28" s="10"/>
      <c r="F28" s="15"/>
      <c r="G28" s="10"/>
      <c r="H28" s="15"/>
    </row>
    <row r="29" spans="1:8" ht="17.399999999999999" x14ac:dyDescent="0.45">
      <c r="A29" s="11" t="s">
        <v>0</v>
      </c>
      <c r="B29" s="11" t="s">
        <v>1</v>
      </c>
      <c r="C29" s="39" t="s">
        <v>2</v>
      </c>
      <c r="D29" s="11" t="s">
        <v>37</v>
      </c>
      <c r="E29" s="11" t="s">
        <v>26</v>
      </c>
      <c r="F29" s="16" t="s">
        <v>27</v>
      </c>
      <c r="G29" s="11" t="s">
        <v>14</v>
      </c>
      <c r="H29" s="16" t="s">
        <v>28</v>
      </c>
    </row>
    <row r="30" spans="1:8" x14ac:dyDescent="0.3">
      <c r="A30" s="8">
        <v>1</v>
      </c>
      <c r="B30" s="8" t="s">
        <v>34</v>
      </c>
      <c r="C30" s="35" t="s">
        <v>52</v>
      </c>
      <c r="D30" s="9">
        <f>SUM('Hovan, John'!K9)</f>
        <v>22</v>
      </c>
      <c r="E30" s="9">
        <f>SUM('Hovan, John'!L9)</f>
        <v>3753</v>
      </c>
      <c r="F30" s="17">
        <f>SUM('Hovan, John'!M9)</f>
        <v>170.59090909090909</v>
      </c>
      <c r="G30" s="9">
        <f>SUM('Hovan, John'!N9)</f>
        <v>22</v>
      </c>
      <c r="H30" s="17">
        <f>SUM('Hovan, John'!O9)</f>
        <v>192.59090909090909</v>
      </c>
    </row>
    <row r="31" spans="1:8" x14ac:dyDescent="0.3">
      <c r="A31" s="45"/>
      <c r="B31" s="45"/>
      <c r="C31" s="49"/>
      <c r="D31" s="47"/>
      <c r="E31" s="47"/>
      <c r="F31" s="48"/>
      <c r="G31" s="47"/>
      <c r="H31" s="48"/>
    </row>
    <row r="32" spans="1:8" x14ac:dyDescent="0.3">
      <c r="A32" s="8">
        <v>2</v>
      </c>
      <c r="B32" s="8" t="s">
        <v>34</v>
      </c>
      <c r="C32" s="36" t="s">
        <v>35</v>
      </c>
      <c r="D32" s="9">
        <f>SUM('Greenway, Tony'!K7)</f>
        <v>12</v>
      </c>
      <c r="E32" s="9">
        <f>SUM('Greenway, Tony'!L7)</f>
        <v>2245.002</v>
      </c>
      <c r="F32" s="17">
        <f>SUM('Greenway, Tony'!M7)</f>
        <v>187.08349999999999</v>
      </c>
      <c r="G32" s="9">
        <f>SUM('Greenway, Tony'!N7)</f>
        <v>34</v>
      </c>
      <c r="H32" s="17">
        <f>SUM('Greenway, Tony'!O7)</f>
        <v>221.08349999999999</v>
      </c>
    </row>
    <row r="33" spans="1:8" x14ac:dyDescent="0.3">
      <c r="A33" s="8">
        <v>3</v>
      </c>
      <c r="B33" s="8" t="s">
        <v>34</v>
      </c>
      <c r="C33" s="35" t="s">
        <v>56</v>
      </c>
      <c r="D33" s="9">
        <f>SUM('Steve Nicholas'!K18)</f>
        <v>12</v>
      </c>
      <c r="E33" s="9">
        <f>SUM('Steve Nicholas'!L18)</f>
        <v>2215</v>
      </c>
      <c r="F33" s="17">
        <f>SUM('Steve Nicholas'!M18)</f>
        <v>184.58333333333334</v>
      </c>
      <c r="G33" s="9">
        <f>SUM('Steve Nicholas'!N18)</f>
        <v>26</v>
      </c>
      <c r="H33" s="17">
        <f>SUM('Steve Nicholas'!O18)</f>
        <v>210.58333333333334</v>
      </c>
    </row>
    <row r="34" spans="1:8" x14ac:dyDescent="0.3">
      <c r="A34" s="8">
        <v>4</v>
      </c>
      <c r="B34" s="8" t="s">
        <v>34</v>
      </c>
      <c r="C34" s="35" t="s">
        <v>23</v>
      </c>
      <c r="D34" s="9">
        <f>SUM('Eisenschmied, Dave'!K36)</f>
        <v>8</v>
      </c>
      <c r="E34" s="9">
        <f>SUM('Eisenschmied, Dave'!L36)</f>
        <v>1402</v>
      </c>
      <c r="F34" s="17">
        <f>SUM('Eisenschmied, Dave'!M36)</f>
        <v>175.25</v>
      </c>
      <c r="G34" s="9">
        <f>SUM('Eisenschmied, Dave'!N36)</f>
        <v>7</v>
      </c>
      <c r="H34" s="17">
        <f>SUM('Eisenschmied, Dave'!O36)</f>
        <v>182.25</v>
      </c>
    </row>
    <row r="35" spans="1:8" x14ac:dyDescent="0.3">
      <c r="A35" s="8">
        <v>5</v>
      </c>
      <c r="B35" s="8" t="s">
        <v>34</v>
      </c>
      <c r="C35" s="35" t="s">
        <v>61</v>
      </c>
      <c r="D35" s="9">
        <f>SUM('Janice Engleman'!K5)</f>
        <v>4</v>
      </c>
      <c r="E35" s="9">
        <f>SUM('Janice Engleman'!L5)</f>
        <v>672</v>
      </c>
      <c r="F35" s="17">
        <f>SUM('Janice Engleman'!M5)</f>
        <v>168</v>
      </c>
      <c r="G35" s="9">
        <f>SUM('Janice Engleman'!N5)</f>
        <v>2</v>
      </c>
      <c r="H35" s="17">
        <f>SUM('Janice Engleman'!O5)</f>
        <v>170</v>
      </c>
    </row>
    <row r="36" spans="1:8" x14ac:dyDescent="0.3">
      <c r="A36" s="8">
        <v>6</v>
      </c>
      <c r="B36" s="8" t="s">
        <v>34</v>
      </c>
      <c r="C36" s="35" t="s">
        <v>66</v>
      </c>
      <c r="D36" s="9">
        <f>SUM('Bobby Splawn'!K5)</f>
        <v>4</v>
      </c>
      <c r="E36" s="9">
        <f>SUM('Bobby Splawn'!L5)</f>
        <v>670</v>
      </c>
      <c r="F36" s="17">
        <f>SUM('Bobby Splawn'!M5)</f>
        <v>167.5</v>
      </c>
      <c r="G36" s="9">
        <f>SUM('Bobby Splawn'!N5)</f>
        <v>2</v>
      </c>
      <c r="H36" s="17">
        <f>SUM('Bobby Splawn'!O5)</f>
        <v>169.5</v>
      </c>
    </row>
    <row r="37" spans="1:8" x14ac:dyDescent="0.3">
      <c r="C37" s="36"/>
      <c r="D37" s="9"/>
      <c r="E37" s="9"/>
      <c r="G37" s="9"/>
    </row>
    <row r="38" spans="1:8" x14ac:dyDescent="0.3">
      <c r="A38" s="10"/>
      <c r="B38" s="10"/>
      <c r="C38" s="37"/>
      <c r="D38" s="10"/>
      <c r="E38" s="10"/>
      <c r="F38" s="15"/>
      <c r="G38" s="10"/>
      <c r="H38" s="15"/>
    </row>
    <row r="39" spans="1:8" ht="28.8" x14ac:dyDescent="0.55000000000000004">
      <c r="A39" s="10"/>
      <c r="B39" s="10"/>
      <c r="C39" s="38" t="s">
        <v>43</v>
      </c>
      <c r="D39" s="10"/>
      <c r="E39" s="10"/>
      <c r="F39" s="15"/>
      <c r="G39" s="10"/>
      <c r="H39" s="15"/>
    </row>
    <row r="40" spans="1:8" ht="18" x14ac:dyDescent="0.35">
      <c r="A40" s="10"/>
      <c r="B40" s="10"/>
      <c r="C40" s="37"/>
      <c r="D40" s="14" t="s">
        <v>45</v>
      </c>
      <c r="E40" s="10"/>
      <c r="F40" s="15"/>
      <c r="G40" s="10"/>
      <c r="H40" s="15"/>
    </row>
    <row r="41" spans="1:8" x14ac:dyDescent="0.3">
      <c r="A41" s="10"/>
      <c r="B41" s="10"/>
      <c r="C41" s="37"/>
      <c r="D41" s="10"/>
      <c r="E41" s="10"/>
      <c r="F41" s="15"/>
      <c r="G41" s="10"/>
      <c r="H41" s="15"/>
    </row>
    <row r="42" spans="1:8" x14ac:dyDescent="0.3">
      <c r="A42" s="10"/>
      <c r="B42" s="10"/>
      <c r="C42" s="37"/>
      <c r="D42" s="10"/>
      <c r="E42" s="10"/>
      <c r="F42" s="15"/>
      <c r="G42" s="10"/>
      <c r="H42" s="15"/>
    </row>
    <row r="43" spans="1:8" ht="17.399999999999999" x14ac:dyDescent="0.45">
      <c r="A43" s="11" t="s">
        <v>0</v>
      </c>
      <c r="B43" s="11" t="s">
        <v>1</v>
      </c>
      <c r="C43" s="39" t="s">
        <v>2</v>
      </c>
      <c r="D43" s="11" t="s">
        <v>37</v>
      </c>
      <c r="E43" s="11" t="s">
        <v>26</v>
      </c>
      <c r="F43" s="16" t="s">
        <v>27</v>
      </c>
      <c r="G43" s="11" t="s">
        <v>14</v>
      </c>
      <c r="H43" s="16" t="s">
        <v>28</v>
      </c>
    </row>
    <row r="44" spans="1:8" x14ac:dyDescent="0.3">
      <c r="A44" s="8">
        <v>1</v>
      </c>
      <c r="B44" s="8" t="s">
        <v>38</v>
      </c>
      <c r="C44" s="36" t="s">
        <v>39</v>
      </c>
      <c r="D44" s="9">
        <f>SUM('Fortson, Justin'!K9)</f>
        <v>22</v>
      </c>
      <c r="E44" s="9">
        <f>SUM('Fortson, Justin'!L9)</f>
        <v>3983.0020000000004</v>
      </c>
      <c r="F44" s="17">
        <f>SUM('Fortson, Justin'!M9)</f>
        <v>181.04554545454548</v>
      </c>
      <c r="G44" s="9">
        <f>SUM('Fortson, Justin'!N9)</f>
        <v>56</v>
      </c>
      <c r="H44" s="17">
        <f>SUM('Fortson, Justin'!O9)</f>
        <v>237.04554545454548</v>
      </c>
    </row>
    <row r="45" spans="1:8" x14ac:dyDescent="0.3">
      <c r="A45" s="45"/>
      <c r="B45" s="45"/>
      <c r="C45" s="49"/>
      <c r="D45" s="47"/>
      <c r="E45" s="47"/>
      <c r="F45" s="48"/>
      <c r="G45" s="47"/>
      <c r="H45" s="48"/>
    </row>
    <row r="46" spans="1:8" x14ac:dyDescent="0.3">
      <c r="A46" s="8">
        <v>2</v>
      </c>
      <c r="B46" s="8" t="s">
        <v>38</v>
      </c>
      <c r="C46" s="36" t="s">
        <v>60</v>
      </c>
      <c r="D46" s="9">
        <f>SUM('Ernie Converse'!K8)</f>
        <v>18</v>
      </c>
      <c r="E46" s="9">
        <f>SUM('Ernie Converse'!L8)</f>
        <v>3234</v>
      </c>
      <c r="F46" s="17">
        <f>SUM('Ernie Converse'!M8)</f>
        <v>179.66666666666666</v>
      </c>
      <c r="G46" s="9">
        <f>SUM('Ernie Converse'!N8)</f>
        <v>50</v>
      </c>
      <c r="H46" s="17">
        <f>SUM('Ernie Converse'!O8)</f>
        <v>229.66666666666666</v>
      </c>
    </row>
    <row r="47" spans="1:8" x14ac:dyDescent="0.3">
      <c r="A47" s="8">
        <v>3</v>
      </c>
      <c r="B47" s="8" t="s">
        <v>38</v>
      </c>
      <c r="C47" s="36" t="s">
        <v>36</v>
      </c>
      <c r="D47" s="9">
        <f>SUM('Eisenschmied, Dave'!K25)</f>
        <v>14</v>
      </c>
      <c r="E47" s="9">
        <f>SUM('Eisenschmied, Dave'!L25)</f>
        <v>2249</v>
      </c>
      <c r="F47" s="17">
        <f>SUM('Eisenschmied, Dave'!M25)</f>
        <v>160.64285714285714</v>
      </c>
      <c r="G47" s="9">
        <f>SUM('Eisenschmied, Dave'!N25)</f>
        <v>13</v>
      </c>
      <c r="H47" s="17">
        <f>SUM('Eisenschmied, Dave'!O25)</f>
        <v>173.64285714285714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C21 C23" name="Range1_11"/>
  </protectedRanges>
  <sortState xmlns:xlrd2="http://schemas.microsoft.com/office/spreadsheetml/2017/richdata2" ref="C32:H36">
    <sortCondition descending="1" ref="H30:H36"/>
  </sortState>
  <hyperlinks>
    <hyperlink ref="C6" location="'Hudson, Billy'!A1" display="Hudson, Billy" xr:uid="{AAE4E962-BA64-4734-B64D-10AECC8B6066}"/>
    <hyperlink ref="C7" location="'Smith, Woody'!A1" display="Smith, Woody" xr:uid="{3275076E-13C6-4984-83A2-D8DB9A5D9998}"/>
    <hyperlink ref="C9" location="'Sullivan, Kevin'!A1" display="Sullivan, Kevin" xr:uid="{DAD7505B-BC8A-4303-8C5D-2DBA67F2FE17}"/>
    <hyperlink ref="C32" location="'Greenway, Tony'!A1" display="Greenway, Tony" xr:uid="{976FDBDE-9E90-418F-9005-9F402B65632E}"/>
    <hyperlink ref="C47" location="'Eisenschmied, Dave'!A1" display="Eisenschmied,Dave" xr:uid="{EAC635C3-B59C-413C-96B3-C4367EE27F15}"/>
    <hyperlink ref="C44" location="'Fortson, Justin'!A1" display="Forston, Justin" xr:uid="{ABFE797A-508A-425F-9662-7D3160212C73}"/>
    <hyperlink ref="C12" location="'Bob Cvammen'!A1" display="Cvammen, Bob" xr:uid="{0D172D7A-9C59-413E-B25D-DD61791C8554}"/>
    <hyperlink ref="C21" location="'Walter Smith'!A1" display="Smith, Walter" xr:uid="{D5E91259-699A-47D0-A532-428621D4C8A3}"/>
    <hyperlink ref="C19" location="'Eisenschmied, Dave'!A1" display="Dave Eisenschmied" xr:uid="{74296035-D69F-4F6C-B191-FD884BADDB5D}"/>
    <hyperlink ref="C30" location="'Hovan, John'!A1" display="Hovan, John" xr:uid="{1914D06A-407B-4BB2-8758-2419CA4B0080}"/>
    <hyperlink ref="C10" location="'Steve Nicholas'!A1" display="Nicholas, Steve" xr:uid="{F5521B98-BA7A-4DE2-B43C-839A41A6E311}"/>
    <hyperlink ref="C22" location="'Wayne Yates'!A1" display="Wayne Yates" xr:uid="{0B73B56C-9231-4F1C-9290-9678F9A3EF61}"/>
    <hyperlink ref="C46" location="'Ernie Converse'!A1" display="Ernie Converse" xr:uid="{99BA94AF-2184-4221-8B7A-E1337D802149}"/>
    <hyperlink ref="C34" location="'Eisenschmied, Dave'!A1" display="Dave Eisenschmied" xr:uid="{1F4A79BA-C069-4499-93BA-DF4C85DFF159}"/>
    <hyperlink ref="C33" location="'Steve Nicholas'!A1" display="Steve Nicholas" xr:uid="{B85E03A0-6CFC-4D6F-984B-E613963AE051}"/>
    <hyperlink ref="C35" location="'Janice Engleman'!A1" display="Janice Engleman" xr:uid="{2A6040CD-A4B8-4F8A-9152-2200FB6FC93A}"/>
    <hyperlink ref="C11" location="'Janice Engleman'!A1" display="Janice Engleman" xr:uid="{0119A1DA-FC6E-4579-8F21-0C614318414A}"/>
    <hyperlink ref="C36" location="'Bobby Splawn'!A1" display="Bobby Splawn" xr:uid="{33392687-5D5A-4545-98BF-198A573F9558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7669D1-A8D0-49BE-A295-C4971685191D}">
          <x14:formula1>
            <xm:f>'C:\Users\abra2\Desktop\[__ABRA Scoring Program  2-25-2020 MASTER (3).xlsm]DATA'!#REF!</xm:f>
          </x14:formula1>
          <xm:sqref>C21 C23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dimension ref="A1:Q9"/>
  <sheetViews>
    <sheetView workbookViewId="0">
      <selection activeCell="A6" sqref="A6:O6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16</v>
      </c>
      <c r="B2" s="22" t="s">
        <v>17</v>
      </c>
      <c r="C2" s="23">
        <v>43897</v>
      </c>
      <c r="D2" s="29" t="s">
        <v>46</v>
      </c>
      <c r="E2" s="24">
        <v>195</v>
      </c>
      <c r="F2" s="24">
        <v>195</v>
      </c>
      <c r="G2" s="24">
        <v>194</v>
      </c>
      <c r="H2" s="24">
        <v>195</v>
      </c>
      <c r="I2" s="24"/>
      <c r="J2" s="24"/>
      <c r="K2" s="25">
        <f>COUNT(E2:J2)</f>
        <v>4</v>
      </c>
      <c r="L2" s="25">
        <f>SUM(E2:J2)</f>
        <v>779</v>
      </c>
      <c r="M2" s="26">
        <f>IFERROR(L2/K2,0)</f>
        <v>194.75</v>
      </c>
      <c r="N2" s="27">
        <v>13</v>
      </c>
      <c r="O2" s="28">
        <f>SUM(M2+N2)</f>
        <v>207.75</v>
      </c>
    </row>
    <row r="3" spans="1:17" x14ac:dyDescent="0.3">
      <c r="A3" s="21" t="s">
        <v>53</v>
      </c>
      <c r="B3" s="22" t="s">
        <v>17</v>
      </c>
      <c r="C3" s="23">
        <v>43988</v>
      </c>
      <c r="D3" s="34" t="s">
        <v>54</v>
      </c>
      <c r="E3" s="24">
        <v>196</v>
      </c>
      <c r="F3" s="24">
        <v>193</v>
      </c>
      <c r="G3" s="24">
        <v>191</v>
      </c>
      <c r="H3" s="24">
        <v>197</v>
      </c>
      <c r="I3" s="24">
        <v>197</v>
      </c>
      <c r="J3" s="24">
        <v>197</v>
      </c>
      <c r="K3" s="25">
        <v>6</v>
      </c>
      <c r="L3" s="25">
        <v>1171</v>
      </c>
      <c r="M3" s="26">
        <v>195.16666666666666</v>
      </c>
      <c r="N3" s="27">
        <v>30</v>
      </c>
      <c r="O3" s="28">
        <v>225.16666666666666</v>
      </c>
    </row>
    <row r="4" spans="1:17" x14ac:dyDescent="0.3">
      <c r="A4" s="21" t="s">
        <v>53</v>
      </c>
      <c r="B4" s="22" t="s">
        <v>17</v>
      </c>
      <c r="C4" s="23">
        <v>44030</v>
      </c>
      <c r="D4" s="34" t="s">
        <v>54</v>
      </c>
      <c r="E4" s="24">
        <v>192</v>
      </c>
      <c r="F4" s="24">
        <v>191</v>
      </c>
      <c r="G4" s="24">
        <v>193</v>
      </c>
      <c r="H4" s="24">
        <v>195</v>
      </c>
      <c r="I4" s="24"/>
      <c r="J4" s="24"/>
      <c r="K4" s="25">
        <v>4</v>
      </c>
      <c r="L4" s="25">
        <v>771</v>
      </c>
      <c r="M4" s="26">
        <v>192.75</v>
      </c>
      <c r="N4" s="27">
        <v>9</v>
      </c>
      <c r="O4" s="28">
        <v>201.75</v>
      </c>
    </row>
    <row r="5" spans="1:17" x14ac:dyDescent="0.3">
      <c r="A5" s="21" t="s">
        <v>53</v>
      </c>
      <c r="B5" s="22" t="s">
        <v>17</v>
      </c>
      <c r="C5" s="23">
        <v>44044</v>
      </c>
      <c r="D5" s="34" t="s">
        <v>54</v>
      </c>
      <c r="E5" s="24">
        <v>194</v>
      </c>
      <c r="F5" s="24">
        <v>193</v>
      </c>
      <c r="G5" s="24">
        <v>194</v>
      </c>
      <c r="H5" s="24">
        <v>194</v>
      </c>
      <c r="I5" s="24"/>
      <c r="J5" s="24"/>
      <c r="K5" s="25">
        <v>4</v>
      </c>
      <c r="L5" s="25">
        <v>775</v>
      </c>
      <c r="M5" s="26">
        <v>193.75</v>
      </c>
      <c r="N5" s="27">
        <v>13</v>
      </c>
      <c r="O5" s="28">
        <v>206.75</v>
      </c>
    </row>
    <row r="6" spans="1:17" x14ac:dyDescent="0.3">
      <c r="A6" s="21" t="s">
        <v>64</v>
      </c>
      <c r="B6" s="22" t="s">
        <v>17</v>
      </c>
      <c r="C6" s="23">
        <v>44093</v>
      </c>
      <c r="D6" s="34" t="s">
        <v>54</v>
      </c>
      <c r="E6" s="24">
        <v>193</v>
      </c>
      <c r="F6" s="24">
        <v>196</v>
      </c>
      <c r="G6" s="24">
        <v>194</v>
      </c>
      <c r="H6" s="24">
        <v>193</v>
      </c>
      <c r="I6" s="24"/>
      <c r="J6" s="24"/>
      <c r="K6" s="25">
        <v>4</v>
      </c>
      <c r="L6" s="25">
        <v>776</v>
      </c>
      <c r="M6" s="26">
        <v>194</v>
      </c>
      <c r="N6" s="27">
        <v>13</v>
      </c>
      <c r="O6" s="28">
        <v>207</v>
      </c>
    </row>
    <row r="9" spans="1:17" x14ac:dyDescent="0.3">
      <c r="K9" s="7">
        <f>SUM(K2:K8)</f>
        <v>22</v>
      </c>
      <c r="L9" s="7">
        <f>SUM(L2:L8)</f>
        <v>4272</v>
      </c>
      <c r="M9" s="13">
        <f>SUM(L9/K9)</f>
        <v>194.18181818181819</v>
      </c>
      <c r="N9" s="7">
        <f>SUM(N2:N8)</f>
        <v>78</v>
      </c>
      <c r="O9" s="13">
        <f>SUM(M9+N9)</f>
        <v>272.18181818181819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I2:J2" name="Range1_11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2" name="Range1_11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I6:J6 B6:C6" name="Range1_9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2"/>
  </protectedRanges>
  <conditionalFormatting sqref="F2">
    <cfRule type="top10" dxfId="137" priority="25" rank="1"/>
  </conditionalFormatting>
  <conditionalFormatting sqref="G2">
    <cfRule type="top10" dxfId="136" priority="26" rank="1"/>
  </conditionalFormatting>
  <conditionalFormatting sqref="H2">
    <cfRule type="top10" dxfId="135" priority="27" rank="1"/>
  </conditionalFormatting>
  <conditionalFormatting sqref="I2">
    <cfRule type="top10" dxfId="134" priority="28" rank="1"/>
  </conditionalFormatting>
  <conditionalFormatting sqref="J2">
    <cfRule type="top10" dxfId="133" priority="29" rank="1"/>
  </conditionalFormatting>
  <conditionalFormatting sqref="E2">
    <cfRule type="top10" dxfId="132" priority="30" rank="1"/>
  </conditionalFormatting>
  <conditionalFormatting sqref="F3">
    <cfRule type="top10" dxfId="131" priority="23" rank="1"/>
  </conditionalFormatting>
  <conditionalFormatting sqref="G3">
    <cfRule type="top10" dxfId="130" priority="22" rank="1"/>
  </conditionalFormatting>
  <conditionalFormatting sqref="H3">
    <cfRule type="top10" dxfId="129" priority="21" rank="1"/>
  </conditionalFormatting>
  <conditionalFormatting sqref="I3">
    <cfRule type="top10" dxfId="128" priority="19" rank="1"/>
  </conditionalFormatting>
  <conditionalFormatting sqref="J3">
    <cfRule type="top10" dxfId="127" priority="20" rank="1"/>
  </conditionalFormatting>
  <conditionalFormatting sqref="E3">
    <cfRule type="top10" dxfId="126" priority="24" rank="1"/>
  </conditionalFormatting>
  <conditionalFormatting sqref="F4">
    <cfRule type="top10" dxfId="125" priority="17" rank="1"/>
  </conditionalFormatting>
  <conditionalFormatting sqref="G4">
    <cfRule type="top10" dxfId="124" priority="16" rank="1"/>
  </conditionalFormatting>
  <conditionalFormatting sqref="H4">
    <cfRule type="top10" dxfId="123" priority="15" rank="1"/>
  </conditionalFormatting>
  <conditionalFormatting sqref="I4">
    <cfRule type="top10" dxfId="122" priority="13" rank="1"/>
  </conditionalFormatting>
  <conditionalFormatting sqref="J4">
    <cfRule type="top10" dxfId="121" priority="14" rank="1"/>
  </conditionalFormatting>
  <conditionalFormatting sqref="E4">
    <cfRule type="top10" dxfId="120" priority="18" rank="1"/>
  </conditionalFormatting>
  <conditionalFormatting sqref="F5">
    <cfRule type="top10" dxfId="119" priority="11" rank="1"/>
  </conditionalFormatting>
  <conditionalFormatting sqref="G5">
    <cfRule type="top10" dxfId="118" priority="10" rank="1"/>
  </conditionalFormatting>
  <conditionalFormatting sqref="H5">
    <cfRule type="top10" dxfId="117" priority="9" rank="1"/>
  </conditionalFormatting>
  <conditionalFormatting sqref="I5">
    <cfRule type="top10" dxfId="116" priority="7" rank="1"/>
  </conditionalFormatting>
  <conditionalFormatting sqref="J5">
    <cfRule type="top10" dxfId="115" priority="8" rank="1"/>
  </conditionalFormatting>
  <conditionalFormatting sqref="E5">
    <cfRule type="top10" dxfId="114" priority="12" rank="1"/>
  </conditionalFormatting>
  <conditionalFormatting sqref="I6">
    <cfRule type="top10" dxfId="113" priority="6" rank="1"/>
  </conditionalFormatting>
  <conditionalFormatting sqref="E6">
    <cfRule type="top10" dxfId="112" priority="5" rank="1"/>
  </conditionalFormatting>
  <conditionalFormatting sqref="F6">
    <cfRule type="top10" dxfId="111" priority="4" rank="1"/>
  </conditionalFormatting>
  <conditionalFormatting sqref="G6">
    <cfRule type="top10" dxfId="110" priority="3" rank="1"/>
  </conditionalFormatting>
  <conditionalFormatting sqref="H6">
    <cfRule type="top10" dxfId="109" priority="2" rank="1"/>
  </conditionalFormatting>
  <conditionalFormatting sqref="J6">
    <cfRule type="top10" dxfId="108" priority="1" rank="1"/>
  </conditionalFormatting>
  <hyperlinks>
    <hyperlink ref="Q1" location="'South Carolina 2020 Rankings'!A1" display="Back to Ranking" xr:uid="{88E4B818-AF4F-4998-A830-4B4E1AEF805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80AE210-A040-49CD-BEFA-D45F862B9EA0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E6EB-22B7-4ED2-B6BD-1A4A8D3DA8FB}">
  <dimension ref="A1:Q7"/>
  <sheetViews>
    <sheetView workbookViewId="0">
      <selection activeCell="B14" sqref="B1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20</v>
      </c>
      <c r="B2" s="22" t="s">
        <v>49</v>
      </c>
      <c r="C2" s="23">
        <v>43897</v>
      </c>
      <c r="D2" s="44" t="s">
        <v>54</v>
      </c>
      <c r="E2" s="24">
        <v>184</v>
      </c>
      <c r="F2" s="24">
        <v>169</v>
      </c>
      <c r="G2" s="24">
        <v>168</v>
      </c>
      <c r="H2" s="24">
        <v>166</v>
      </c>
      <c r="I2" s="24"/>
      <c r="J2" s="24"/>
      <c r="K2" s="25">
        <f>COUNT(E2:J2)</f>
        <v>4</v>
      </c>
      <c r="L2" s="25">
        <f>SUM(E2:J2)</f>
        <v>687</v>
      </c>
      <c r="M2" s="26">
        <f>IFERROR(L2/K2,0)</f>
        <v>171.75</v>
      </c>
      <c r="N2" s="27">
        <v>7</v>
      </c>
      <c r="O2" s="28">
        <f>SUM(M2+N2)</f>
        <v>178.75</v>
      </c>
    </row>
    <row r="3" spans="1:17" x14ac:dyDescent="0.3">
      <c r="A3" s="21" t="s">
        <v>58</v>
      </c>
      <c r="B3" s="22" t="s">
        <v>49</v>
      </c>
      <c r="C3" s="23">
        <v>44030</v>
      </c>
      <c r="D3" s="34" t="s">
        <v>54</v>
      </c>
      <c r="E3" s="24">
        <v>173</v>
      </c>
      <c r="F3" s="24">
        <v>184</v>
      </c>
      <c r="G3" s="24">
        <v>173</v>
      </c>
      <c r="H3" s="24">
        <v>186</v>
      </c>
      <c r="I3" s="24"/>
      <c r="J3" s="24"/>
      <c r="K3" s="25">
        <v>4</v>
      </c>
      <c r="L3" s="25">
        <v>716</v>
      </c>
      <c r="M3" s="26">
        <v>179</v>
      </c>
      <c r="N3" s="27">
        <v>8</v>
      </c>
      <c r="O3" s="28">
        <v>187</v>
      </c>
    </row>
    <row r="4" spans="1:17" x14ac:dyDescent="0.3">
      <c r="A4" s="21" t="s">
        <v>58</v>
      </c>
      <c r="B4" s="22" t="s">
        <v>49</v>
      </c>
      <c r="C4" s="23">
        <v>44093</v>
      </c>
      <c r="D4" s="34" t="s">
        <v>54</v>
      </c>
      <c r="E4" s="24">
        <v>191</v>
      </c>
      <c r="F4" s="24">
        <v>191</v>
      </c>
      <c r="G4" s="24">
        <v>181</v>
      </c>
      <c r="H4" s="24">
        <v>176</v>
      </c>
      <c r="I4" s="24"/>
      <c r="J4" s="24"/>
      <c r="K4" s="25">
        <v>4</v>
      </c>
      <c r="L4" s="25">
        <v>739</v>
      </c>
      <c r="M4" s="26">
        <v>184.75</v>
      </c>
      <c r="N4" s="27">
        <v>9</v>
      </c>
      <c r="O4" s="28">
        <v>193.75</v>
      </c>
    </row>
    <row r="7" spans="1:17" x14ac:dyDescent="0.3">
      <c r="K7" s="7">
        <f>SUM(K2:K6)</f>
        <v>12</v>
      </c>
      <c r="L7" s="7">
        <f>SUM(L2:L6)</f>
        <v>2142</v>
      </c>
      <c r="M7" s="13">
        <f>SUM(L7/K7)</f>
        <v>178.5</v>
      </c>
      <c r="N7" s="7">
        <f>SUM(N2:N6)</f>
        <v>24</v>
      </c>
      <c r="O7" s="13">
        <f>SUM(M7+N7)</f>
        <v>202.5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2:J2 B2:C2" name="Range1_11_2"/>
    <protectedRange algorithmName="SHA-512" hashValue="ON39YdpmFHfN9f47KpiRvqrKx0V9+erV1CNkpWzYhW/Qyc6aT8rEyCrvauWSYGZK2ia3o7vd3akF07acHAFpOA==" saltValue="yVW9XmDwTqEnmpSGai0KYg==" spinCount="100000" sqref="E4:J4 B4:C4" name="Range1_17"/>
    <protectedRange algorithmName="SHA-512" hashValue="ON39YdpmFHfN9f47KpiRvqrKx0V9+erV1CNkpWzYhW/Qyc6aT8rEyCrvauWSYGZK2ia3o7vd3akF07acHAFpOA==" saltValue="yVW9XmDwTqEnmpSGai0KYg==" spinCount="100000" sqref="D4" name="Range1_1_8"/>
  </protectedRanges>
  <conditionalFormatting sqref="J3">
    <cfRule type="top10" dxfId="107" priority="13" rank="1"/>
  </conditionalFormatting>
  <conditionalFormatting sqref="I3">
    <cfRule type="top10" dxfId="106" priority="14" rank="1"/>
  </conditionalFormatting>
  <conditionalFormatting sqref="H3">
    <cfRule type="top10" dxfId="105" priority="15" rank="1"/>
  </conditionalFormatting>
  <conditionalFormatting sqref="G3">
    <cfRule type="top10" dxfId="104" priority="16" rank="1"/>
  </conditionalFormatting>
  <conditionalFormatting sqref="F3">
    <cfRule type="top10" dxfId="103" priority="17" rank="1"/>
  </conditionalFormatting>
  <conditionalFormatting sqref="E3">
    <cfRule type="top10" dxfId="102" priority="18" rank="1"/>
  </conditionalFormatting>
  <conditionalFormatting sqref="J2">
    <cfRule type="top10" dxfId="101" priority="7" rank="1"/>
  </conditionalFormatting>
  <conditionalFormatting sqref="I2">
    <cfRule type="top10" dxfId="100" priority="8" rank="1"/>
  </conditionalFormatting>
  <conditionalFormatting sqref="H2">
    <cfRule type="top10" dxfId="99" priority="9" rank="1"/>
  </conditionalFormatting>
  <conditionalFormatting sqref="G2">
    <cfRule type="top10" dxfId="98" priority="10" rank="1"/>
  </conditionalFormatting>
  <conditionalFormatting sqref="F2">
    <cfRule type="top10" dxfId="97" priority="11" rank="1"/>
  </conditionalFormatting>
  <conditionalFormatting sqref="E2">
    <cfRule type="top10" dxfId="96" priority="12" rank="1"/>
  </conditionalFormatting>
  <conditionalFormatting sqref="F4">
    <cfRule type="top10" dxfId="95" priority="6" rank="1"/>
  </conditionalFormatting>
  <conditionalFormatting sqref="E4">
    <cfRule type="top10" dxfId="94" priority="5" rank="1"/>
  </conditionalFormatting>
  <conditionalFormatting sqref="I4">
    <cfRule type="top10" dxfId="93" priority="2" rank="1"/>
  </conditionalFormatting>
  <conditionalFormatting sqref="H4">
    <cfRule type="top10" dxfId="92" priority="3" rank="1"/>
  </conditionalFormatting>
  <conditionalFormatting sqref="G4">
    <cfRule type="top10" dxfId="91" priority="4" rank="1"/>
  </conditionalFormatting>
  <conditionalFormatting sqref="J4">
    <cfRule type="top10" dxfId="90" priority="1" rank="1"/>
  </conditionalFormatting>
  <hyperlinks>
    <hyperlink ref="Q1" location="'South Carolina 2020 Rankings'!A1" display="Back to Ranking" xr:uid="{6802111C-9222-4D78-82E2-B637B12E01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B21AB9-EA75-46A9-A89D-74029B74ADB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FC4AC-23F2-4326-B314-C01DE380F956}">
  <dimension ref="A1:Q18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53</v>
      </c>
      <c r="B2" s="22" t="s">
        <v>56</v>
      </c>
      <c r="C2" s="23">
        <v>43988</v>
      </c>
      <c r="D2" s="34" t="s">
        <v>54</v>
      </c>
      <c r="E2" s="24">
        <v>188</v>
      </c>
      <c r="F2" s="24">
        <v>186</v>
      </c>
      <c r="G2" s="24">
        <v>188</v>
      </c>
      <c r="H2" s="24">
        <v>190</v>
      </c>
      <c r="I2" s="24">
        <v>191</v>
      </c>
      <c r="J2" s="24">
        <v>193</v>
      </c>
      <c r="K2" s="25">
        <v>6</v>
      </c>
      <c r="L2" s="25">
        <v>1136</v>
      </c>
      <c r="M2" s="26">
        <v>189.33333333333334</v>
      </c>
      <c r="N2" s="27">
        <v>4</v>
      </c>
      <c r="O2" s="28">
        <v>193.33333333333334</v>
      </c>
    </row>
    <row r="5" spans="1:17" x14ac:dyDescent="0.3">
      <c r="K5" s="7">
        <f>SUM(K2:K4)</f>
        <v>6</v>
      </c>
      <c r="L5" s="7">
        <f>SUM(L2:L4)</f>
        <v>1136</v>
      </c>
      <c r="M5" s="13">
        <f>SUM(L5/K5)</f>
        <v>189.33333333333334</v>
      </c>
      <c r="N5" s="7">
        <f>SUM(N2:N4)</f>
        <v>4</v>
      </c>
      <c r="O5" s="13">
        <f>SUM(M5+N5)</f>
        <v>193.33333333333334</v>
      </c>
    </row>
    <row r="12" spans="1:17" ht="28.8" x14ac:dyDescent="0.3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3">
      <c r="A13" s="21" t="s">
        <v>34</v>
      </c>
      <c r="B13" s="22" t="s">
        <v>56</v>
      </c>
      <c r="C13" s="23">
        <v>44030</v>
      </c>
      <c r="D13" s="34" t="s">
        <v>54</v>
      </c>
      <c r="E13" s="24">
        <v>181</v>
      </c>
      <c r="F13" s="24">
        <v>179</v>
      </c>
      <c r="G13" s="24">
        <v>186</v>
      </c>
      <c r="H13" s="24">
        <v>191</v>
      </c>
      <c r="I13" s="24"/>
      <c r="J13" s="24"/>
      <c r="K13" s="25">
        <v>4</v>
      </c>
      <c r="L13" s="25">
        <v>737</v>
      </c>
      <c r="M13" s="26">
        <v>184.25</v>
      </c>
      <c r="N13" s="27">
        <v>13</v>
      </c>
      <c r="O13" s="28">
        <v>197.25</v>
      </c>
    </row>
    <row r="14" spans="1:17" x14ac:dyDescent="0.3">
      <c r="A14" s="21" t="s">
        <v>34</v>
      </c>
      <c r="B14" s="22" t="s">
        <v>56</v>
      </c>
      <c r="C14" s="23">
        <v>44044</v>
      </c>
      <c r="D14" s="34" t="s">
        <v>54</v>
      </c>
      <c r="E14" s="24">
        <v>186</v>
      </c>
      <c r="F14" s="24">
        <v>186</v>
      </c>
      <c r="G14" s="24">
        <v>192</v>
      </c>
      <c r="H14" s="24">
        <v>190</v>
      </c>
      <c r="I14" s="24"/>
      <c r="J14" s="24"/>
      <c r="K14" s="25">
        <v>4</v>
      </c>
      <c r="L14" s="25">
        <v>754</v>
      </c>
      <c r="M14" s="26">
        <v>188.5</v>
      </c>
      <c r="N14" s="27">
        <v>9</v>
      </c>
      <c r="O14" s="28">
        <v>197.5</v>
      </c>
    </row>
    <row r="15" spans="1:17" x14ac:dyDescent="0.3">
      <c r="A15" s="21" t="s">
        <v>65</v>
      </c>
      <c r="B15" s="22" t="s">
        <v>56</v>
      </c>
      <c r="C15" s="23">
        <v>44093</v>
      </c>
      <c r="D15" s="34" t="s">
        <v>54</v>
      </c>
      <c r="E15" s="24">
        <v>179</v>
      </c>
      <c r="F15" s="24">
        <v>176</v>
      </c>
      <c r="G15" s="24">
        <v>183</v>
      </c>
      <c r="H15" s="24">
        <v>186</v>
      </c>
      <c r="I15" s="24"/>
      <c r="J15" s="24"/>
      <c r="K15" s="25">
        <v>4</v>
      </c>
      <c r="L15" s="25">
        <v>724</v>
      </c>
      <c r="M15" s="26">
        <v>181</v>
      </c>
      <c r="N15" s="27">
        <v>4</v>
      </c>
      <c r="O15" s="28">
        <v>185</v>
      </c>
    </row>
    <row r="18" spans="11:15" x14ac:dyDescent="0.3">
      <c r="K18" s="7">
        <f>SUM(K13:K17)</f>
        <v>12</v>
      </c>
      <c r="L18" s="7">
        <f>SUM(L13:L17)</f>
        <v>2215</v>
      </c>
      <c r="M18" s="13">
        <f>SUM(L18/K18)</f>
        <v>184.58333333333334</v>
      </c>
      <c r="N18" s="7">
        <f>SUM(N13:N17)</f>
        <v>26</v>
      </c>
      <c r="O18" s="13">
        <f>SUM(M18+N18)</f>
        <v>210.58333333333334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13:J13 B13:C13" name="Range1_4"/>
    <protectedRange algorithmName="SHA-512" hashValue="ON39YdpmFHfN9f47KpiRvqrKx0V9+erV1CNkpWzYhW/Qyc6aT8rEyCrvauWSYGZK2ia3o7vd3akF07acHAFpOA==" saltValue="yVW9XmDwTqEnmpSGai0KYg==" spinCount="100000" sqref="D13" name="Range1_1_2"/>
    <protectedRange algorithmName="SHA-512" hashValue="ON39YdpmFHfN9f47KpiRvqrKx0V9+erV1CNkpWzYhW/Qyc6aT8rEyCrvauWSYGZK2ia3o7vd3akF07acHAFpOA==" saltValue="yVW9XmDwTqEnmpSGai0KYg==" spinCount="100000" sqref="E14:J14 B14:C14" name="Range1_12"/>
    <protectedRange algorithmName="SHA-512" hashValue="ON39YdpmFHfN9f47KpiRvqrKx0V9+erV1CNkpWzYhW/Qyc6aT8rEyCrvauWSYGZK2ia3o7vd3akF07acHAFpOA==" saltValue="yVW9XmDwTqEnmpSGai0KYg==" spinCount="100000" sqref="D14" name="Range1_1_6"/>
    <protectedRange algorithmName="SHA-512" hashValue="ON39YdpmFHfN9f47KpiRvqrKx0V9+erV1CNkpWzYhW/Qyc6aT8rEyCrvauWSYGZK2ia3o7vd3akF07acHAFpOA==" saltValue="yVW9XmDwTqEnmpSGai0KYg==" spinCount="100000" sqref="E15:J15 B15:C15" name="Range1_18"/>
    <protectedRange algorithmName="SHA-512" hashValue="ON39YdpmFHfN9f47KpiRvqrKx0V9+erV1CNkpWzYhW/Qyc6aT8rEyCrvauWSYGZK2ia3o7vd3akF07acHAFpOA==" saltValue="yVW9XmDwTqEnmpSGai0KYg==" spinCount="100000" sqref="D15" name="Range1_1_9"/>
  </protectedRanges>
  <conditionalFormatting sqref="H2">
    <cfRule type="top10" dxfId="89" priority="27" rank="1"/>
  </conditionalFormatting>
  <conditionalFormatting sqref="E2">
    <cfRule type="top10" dxfId="88" priority="30" rank="1"/>
  </conditionalFormatting>
  <conditionalFormatting sqref="F2">
    <cfRule type="top10" dxfId="87" priority="29" rank="1"/>
  </conditionalFormatting>
  <conditionalFormatting sqref="G2">
    <cfRule type="top10" dxfId="86" priority="28" rank="1"/>
  </conditionalFormatting>
  <conditionalFormatting sqref="I2">
    <cfRule type="top10" dxfId="85" priority="25" rank="1"/>
  </conditionalFormatting>
  <conditionalFormatting sqref="J2">
    <cfRule type="top10" dxfId="84" priority="26" rank="1"/>
  </conditionalFormatting>
  <conditionalFormatting sqref="H13">
    <cfRule type="top10" dxfId="83" priority="15" rank="1"/>
  </conditionalFormatting>
  <conditionalFormatting sqref="E13">
    <cfRule type="top10" dxfId="82" priority="18" rank="1"/>
  </conditionalFormatting>
  <conditionalFormatting sqref="F13">
    <cfRule type="top10" dxfId="81" priority="17" rank="1"/>
  </conditionalFormatting>
  <conditionalFormatting sqref="G13">
    <cfRule type="top10" dxfId="80" priority="16" rank="1"/>
  </conditionalFormatting>
  <conditionalFormatting sqref="I13">
    <cfRule type="top10" dxfId="79" priority="14" rank="1"/>
  </conditionalFormatting>
  <conditionalFormatting sqref="J13">
    <cfRule type="top10" dxfId="78" priority="13" rank="1"/>
  </conditionalFormatting>
  <conditionalFormatting sqref="E14">
    <cfRule type="top10" dxfId="77" priority="12" rank="1"/>
  </conditionalFormatting>
  <conditionalFormatting sqref="F14">
    <cfRule type="top10" dxfId="76" priority="11" rank="1"/>
  </conditionalFormatting>
  <conditionalFormatting sqref="G14">
    <cfRule type="top10" dxfId="75" priority="10" rank="1"/>
  </conditionalFormatting>
  <conditionalFormatting sqref="H14">
    <cfRule type="top10" dxfId="74" priority="9" rank="1"/>
  </conditionalFormatting>
  <conditionalFormatting sqref="I14">
    <cfRule type="top10" dxfId="73" priority="8" rank="1"/>
  </conditionalFormatting>
  <conditionalFormatting sqref="J14">
    <cfRule type="top10" dxfId="72" priority="7" rank="1"/>
  </conditionalFormatting>
  <conditionalFormatting sqref="F15">
    <cfRule type="top10" dxfId="71" priority="6" rank="1"/>
  </conditionalFormatting>
  <conditionalFormatting sqref="G15">
    <cfRule type="top10" dxfId="70" priority="5" rank="1"/>
  </conditionalFormatting>
  <conditionalFormatting sqref="H15">
    <cfRule type="top10" dxfId="69" priority="4" rank="1"/>
  </conditionalFormatting>
  <conditionalFormatting sqref="I15">
    <cfRule type="top10" dxfId="68" priority="3" rank="1"/>
  </conditionalFormatting>
  <conditionalFormatting sqref="J15">
    <cfRule type="top10" dxfId="67" priority="2" rank="1"/>
  </conditionalFormatting>
  <conditionalFormatting sqref="E15">
    <cfRule type="top10" dxfId="66" priority="1" rank="1"/>
  </conditionalFormatting>
  <hyperlinks>
    <hyperlink ref="Q1" location="'South Carolina 2020 Rankings'!A1" display="Back to Ranking" xr:uid="{E9BB7DA9-674C-4A30-AE29-7372530893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DFCB06-14BF-4E51-A700-D89A6CE8226E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dimension ref="A1:Q9"/>
  <sheetViews>
    <sheetView workbookViewId="0">
      <selection activeCell="A6" sqref="A6:O6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3" max="13" width="9.109375" style="20"/>
    <col min="15" max="15" width="9.109375" style="20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31" t="s">
        <v>13</v>
      </c>
      <c r="N1" s="2" t="s">
        <v>14</v>
      </c>
      <c r="O1" s="18" t="s">
        <v>15</v>
      </c>
      <c r="Q1" s="30" t="s">
        <v>44</v>
      </c>
    </row>
    <row r="2" spans="1:17" x14ac:dyDescent="0.3">
      <c r="A2" s="21" t="s">
        <v>16</v>
      </c>
      <c r="B2" s="22" t="s">
        <v>18</v>
      </c>
      <c r="C2" s="23">
        <v>43897</v>
      </c>
      <c r="D2" s="29" t="s">
        <v>46</v>
      </c>
      <c r="E2" s="24">
        <v>194</v>
      </c>
      <c r="F2" s="24">
        <v>194</v>
      </c>
      <c r="G2" s="24">
        <v>188</v>
      </c>
      <c r="H2" s="24">
        <v>188</v>
      </c>
      <c r="I2" s="24"/>
      <c r="J2" s="24"/>
      <c r="K2" s="25">
        <f>COUNT(E2:J2)</f>
        <v>4</v>
      </c>
      <c r="L2" s="25">
        <f>SUM(E2:J2)</f>
        <v>764</v>
      </c>
      <c r="M2" s="32">
        <f>IFERROR(L2/K2,0)</f>
        <v>191</v>
      </c>
      <c r="N2" s="27">
        <v>4</v>
      </c>
      <c r="O2" s="33">
        <f>SUM(M2+N2)</f>
        <v>195</v>
      </c>
    </row>
    <row r="3" spans="1:17" x14ac:dyDescent="0.3">
      <c r="A3" s="21" t="s">
        <v>53</v>
      </c>
      <c r="B3" s="22" t="s">
        <v>18</v>
      </c>
      <c r="C3" s="23">
        <v>43988</v>
      </c>
      <c r="D3" s="34" t="s">
        <v>54</v>
      </c>
      <c r="E3" s="24">
        <v>190</v>
      </c>
      <c r="F3" s="24">
        <v>189</v>
      </c>
      <c r="G3" s="24">
        <v>197</v>
      </c>
      <c r="H3" s="24">
        <v>191</v>
      </c>
      <c r="I3" s="24">
        <v>189</v>
      </c>
      <c r="J3" s="24">
        <v>194</v>
      </c>
      <c r="K3" s="25">
        <v>6</v>
      </c>
      <c r="L3" s="25">
        <v>1150</v>
      </c>
      <c r="M3" s="26">
        <v>191.66666666666666</v>
      </c>
      <c r="N3" s="27">
        <v>12</v>
      </c>
      <c r="O3" s="28">
        <v>203.66666666666666</v>
      </c>
    </row>
    <row r="4" spans="1:17" x14ac:dyDescent="0.3">
      <c r="A4" s="21" t="s">
        <v>53</v>
      </c>
      <c r="B4" s="22" t="s">
        <v>18</v>
      </c>
      <c r="C4" s="23">
        <v>44030</v>
      </c>
      <c r="D4" s="34" t="s">
        <v>54</v>
      </c>
      <c r="E4" s="24">
        <v>191</v>
      </c>
      <c r="F4" s="24">
        <v>193</v>
      </c>
      <c r="G4" s="24">
        <v>194</v>
      </c>
      <c r="H4" s="24">
        <v>193</v>
      </c>
      <c r="I4" s="24"/>
      <c r="J4" s="24"/>
      <c r="K4" s="25">
        <v>4</v>
      </c>
      <c r="L4" s="25">
        <v>771</v>
      </c>
      <c r="M4" s="26">
        <v>192.75</v>
      </c>
      <c r="N4" s="27">
        <v>8</v>
      </c>
      <c r="O4" s="28">
        <v>200.75</v>
      </c>
    </row>
    <row r="5" spans="1:17" x14ac:dyDescent="0.3">
      <c r="A5" s="21" t="s">
        <v>53</v>
      </c>
      <c r="B5" s="22" t="s">
        <v>18</v>
      </c>
      <c r="C5" s="23">
        <v>44044</v>
      </c>
      <c r="D5" s="34" t="s">
        <v>54</v>
      </c>
      <c r="E5" s="24">
        <v>188</v>
      </c>
      <c r="F5" s="24">
        <v>188</v>
      </c>
      <c r="G5" s="24">
        <v>192</v>
      </c>
      <c r="H5" s="24">
        <v>192</v>
      </c>
      <c r="I5" s="24"/>
      <c r="J5" s="24"/>
      <c r="K5" s="25">
        <v>4</v>
      </c>
      <c r="L5" s="25">
        <v>760</v>
      </c>
      <c r="M5" s="26">
        <v>190</v>
      </c>
      <c r="N5" s="27">
        <v>4</v>
      </c>
      <c r="O5" s="28">
        <v>194</v>
      </c>
    </row>
    <row r="6" spans="1:17" x14ac:dyDescent="0.3">
      <c r="A6" s="21" t="s">
        <v>64</v>
      </c>
      <c r="B6" s="22" t="s">
        <v>18</v>
      </c>
      <c r="C6" s="23">
        <v>44093</v>
      </c>
      <c r="D6" s="34" t="s">
        <v>54</v>
      </c>
      <c r="E6" s="24">
        <v>186</v>
      </c>
      <c r="F6" s="24">
        <v>190</v>
      </c>
      <c r="G6" s="24">
        <v>181</v>
      </c>
      <c r="H6" s="24">
        <v>192</v>
      </c>
      <c r="I6" s="24"/>
      <c r="J6" s="24"/>
      <c r="K6" s="25">
        <v>4</v>
      </c>
      <c r="L6" s="25">
        <v>749</v>
      </c>
      <c r="M6" s="26">
        <v>187.25</v>
      </c>
      <c r="N6" s="27">
        <v>4</v>
      </c>
      <c r="O6" s="28">
        <v>191.25</v>
      </c>
    </row>
    <row r="9" spans="1:17" x14ac:dyDescent="0.3">
      <c r="K9" s="7">
        <f>SUM(K2:K8)</f>
        <v>22</v>
      </c>
      <c r="L9" s="7">
        <f>SUM(L2:L8)</f>
        <v>4194</v>
      </c>
      <c r="M9" s="19">
        <f>SUM(L9/K9)</f>
        <v>190.63636363636363</v>
      </c>
      <c r="N9" s="7">
        <f>SUM(N2:N8)</f>
        <v>32</v>
      </c>
      <c r="O9" s="19">
        <f>SUM(M9+N9)</f>
        <v>222.63636363636363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1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I6:J6 B6:C6" name="Range1_9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2"/>
  </protectedRanges>
  <conditionalFormatting sqref="H2">
    <cfRule type="top10" dxfId="65" priority="27" rank="1"/>
  </conditionalFormatting>
  <conditionalFormatting sqref="E2">
    <cfRule type="top10" dxfId="64" priority="30" rank="1"/>
  </conditionalFormatting>
  <conditionalFormatting sqref="F2">
    <cfRule type="top10" dxfId="63" priority="25" rank="1"/>
  </conditionalFormatting>
  <conditionalFormatting sqref="G2">
    <cfRule type="top10" dxfId="62" priority="26" rank="1"/>
  </conditionalFormatting>
  <conditionalFormatting sqref="I2">
    <cfRule type="top10" dxfId="61" priority="28" rank="1"/>
  </conditionalFormatting>
  <conditionalFormatting sqref="J2">
    <cfRule type="top10" dxfId="60" priority="29" rank="1"/>
  </conditionalFormatting>
  <conditionalFormatting sqref="F3">
    <cfRule type="top10" dxfId="59" priority="23" rank="1"/>
  </conditionalFormatting>
  <conditionalFormatting sqref="G3">
    <cfRule type="top10" dxfId="58" priority="22" rank="1"/>
  </conditionalFormatting>
  <conditionalFormatting sqref="H3">
    <cfRule type="top10" dxfId="57" priority="21" rank="1"/>
  </conditionalFormatting>
  <conditionalFormatting sqref="I3">
    <cfRule type="top10" dxfId="56" priority="19" rank="1"/>
  </conditionalFormatting>
  <conditionalFormatting sqref="J3">
    <cfRule type="top10" dxfId="55" priority="20" rank="1"/>
  </conditionalFormatting>
  <conditionalFormatting sqref="E3">
    <cfRule type="top10" dxfId="54" priority="24" rank="1"/>
  </conditionalFormatting>
  <conditionalFormatting sqref="F4">
    <cfRule type="top10" dxfId="53" priority="17" rank="1"/>
  </conditionalFormatting>
  <conditionalFormatting sqref="G4">
    <cfRule type="top10" dxfId="52" priority="16" rank="1"/>
  </conditionalFormatting>
  <conditionalFormatting sqref="H4">
    <cfRule type="top10" dxfId="51" priority="15" rank="1"/>
  </conditionalFormatting>
  <conditionalFormatting sqref="I4">
    <cfRule type="top10" dxfId="50" priority="13" rank="1"/>
  </conditionalFormatting>
  <conditionalFormatting sqref="J4">
    <cfRule type="top10" dxfId="49" priority="14" rank="1"/>
  </conditionalFormatting>
  <conditionalFormatting sqref="E4">
    <cfRule type="top10" dxfId="48" priority="18" rank="1"/>
  </conditionalFormatting>
  <conditionalFormatting sqref="F5">
    <cfRule type="top10" dxfId="47" priority="11" rank="1"/>
  </conditionalFormatting>
  <conditionalFormatting sqref="G5">
    <cfRule type="top10" dxfId="46" priority="10" rank="1"/>
  </conditionalFormatting>
  <conditionalFormatting sqref="H5">
    <cfRule type="top10" dxfId="45" priority="9" rank="1"/>
  </conditionalFormatting>
  <conditionalFormatting sqref="I5">
    <cfRule type="top10" dxfId="44" priority="7" rank="1"/>
  </conditionalFormatting>
  <conditionalFormatting sqref="J5">
    <cfRule type="top10" dxfId="43" priority="8" rank="1"/>
  </conditionalFormatting>
  <conditionalFormatting sqref="E5">
    <cfRule type="top10" dxfId="42" priority="12" rank="1"/>
  </conditionalFormatting>
  <conditionalFormatting sqref="I6">
    <cfRule type="top10" dxfId="41" priority="6" rank="1"/>
  </conditionalFormatting>
  <conditionalFormatting sqref="E6">
    <cfRule type="top10" dxfId="40" priority="5" rank="1"/>
  </conditionalFormatting>
  <conditionalFormatting sqref="F6">
    <cfRule type="top10" dxfId="39" priority="4" rank="1"/>
  </conditionalFormatting>
  <conditionalFormatting sqref="G6">
    <cfRule type="top10" dxfId="38" priority="3" rank="1"/>
  </conditionalFormatting>
  <conditionalFormatting sqref="H6">
    <cfRule type="top10" dxfId="37" priority="2" rank="1"/>
  </conditionalFormatting>
  <conditionalFormatting sqref="J6">
    <cfRule type="top10" dxfId="36" priority="1" rank="1"/>
  </conditionalFormatting>
  <hyperlinks>
    <hyperlink ref="Q1" location="'South Carolina 2020 Rankings'!A1" display="Back to Ranking" xr:uid="{AA3F9BBD-3867-4F9D-95C0-1589873D47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1FE0569-4C36-4D55-AF11-9C5629104BAD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dimension ref="A1:Q6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16</v>
      </c>
      <c r="B2" s="22" t="s">
        <v>19</v>
      </c>
      <c r="C2" s="23">
        <v>43897</v>
      </c>
      <c r="D2" s="29" t="s">
        <v>46</v>
      </c>
      <c r="E2" s="24">
        <v>178</v>
      </c>
      <c r="F2" s="24">
        <v>194</v>
      </c>
      <c r="G2" s="24">
        <v>184</v>
      </c>
      <c r="H2" s="24">
        <v>189</v>
      </c>
      <c r="I2" s="24"/>
      <c r="J2" s="24"/>
      <c r="K2" s="25">
        <f>COUNT(E2:J2)</f>
        <v>4</v>
      </c>
      <c r="L2" s="25">
        <f>SUM(E2:J2)</f>
        <v>745</v>
      </c>
      <c r="M2" s="26">
        <f>IFERROR(L2/K2,0)</f>
        <v>186.25</v>
      </c>
      <c r="N2" s="27">
        <v>3</v>
      </c>
      <c r="O2" s="28">
        <f>SUM(M2+N2)</f>
        <v>189.25</v>
      </c>
    </row>
    <row r="3" spans="1:17" x14ac:dyDescent="0.3">
      <c r="A3" s="21" t="s">
        <v>53</v>
      </c>
      <c r="B3" s="22" t="s">
        <v>19</v>
      </c>
      <c r="C3" s="23">
        <v>43988</v>
      </c>
      <c r="D3" s="34" t="s">
        <v>54</v>
      </c>
      <c r="E3" s="24">
        <v>186</v>
      </c>
      <c r="F3" s="24">
        <v>188</v>
      </c>
      <c r="G3" s="24">
        <v>193</v>
      </c>
      <c r="H3" s="24">
        <v>186</v>
      </c>
      <c r="I3" s="24">
        <v>194</v>
      </c>
      <c r="J3" s="24">
        <v>191</v>
      </c>
      <c r="K3" s="25">
        <v>6</v>
      </c>
      <c r="L3" s="25">
        <v>1138</v>
      </c>
      <c r="M3" s="26">
        <v>189.66666666666666</v>
      </c>
      <c r="N3" s="27">
        <v>6</v>
      </c>
      <c r="O3" s="28">
        <v>195.66666666666666</v>
      </c>
    </row>
    <row r="6" spans="1:17" x14ac:dyDescent="0.3">
      <c r="K6" s="7">
        <f>SUM(K2:K5)</f>
        <v>10</v>
      </c>
      <c r="L6" s="7">
        <f>SUM(L2:L5)</f>
        <v>1883</v>
      </c>
      <c r="M6" s="13">
        <f>SUM(L6/K6)</f>
        <v>188.3</v>
      </c>
      <c r="N6" s="7">
        <f>SUM(N2:N5)</f>
        <v>9</v>
      </c>
      <c r="O6" s="13">
        <f>SUM(M6+N6)</f>
        <v>197.3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I2:J2" name="Range1_11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2" name="Range1_11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H2">
    <cfRule type="top10" dxfId="35" priority="9" rank="1"/>
  </conditionalFormatting>
  <conditionalFormatting sqref="E2">
    <cfRule type="top10" dxfId="34" priority="12" rank="1"/>
  </conditionalFormatting>
  <conditionalFormatting sqref="F2">
    <cfRule type="top10" dxfId="33" priority="7" rank="1"/>
  </conditionalFormatting>
  <conditionalFormatting sqref="G2">
    <cfRule type="top10" dxfId="32" priority="8" rank="1"/>
  </conditionalFormatting>
  <conditionalFormatting sqref="I2">
    <cfRule type="top10" dxfId="31" priority="10" rank="1"/>
  </conditionalFormatting>
  <conditionalFormatting sqref="J2">
    <cfRule type="top10" dxfId="30" priority="11" rank="1"/>
  </conditionalFormatting>
  <conditionalFormatting sqref="F3">
    <cfRule type="top10" dxfId="29" priority="5" rank="1"/>
  </conditionalFormatting>
  <conditionalFormatting sqref="G3">
    <cfRule type="top10" dxfId="28" priority="4" rank="1"/>
  </conditionalFormatting>
  <conditionalFormatting sqref="H3">
    <cfRule type="top10" dxfId="27" priority="3" rank="1"/>
  </conditionalFormatting>
  <conditionalFormatting sqref="I3">
    <cfRule type="top10" dxfId="26" priority="1" rank="1"/>
  </conditionalFormatting>
  <conditionalFormatting sqref="J3">
    <cfRule type="top10" dxfId="25" priority="2" rank="1"/>
  </conditionalFormatting>
  <conditionalFormatting sqref="E3">
    <cfRule type="top10" dxfId="24" priority="6" rank="1"/>
  </conditionalFormatting>
  <hyperlinks>
    <hyperlink ref="Q1" location="'South Carolina 2020 Rankings'!A1" display="Back to Ranking" xr:uid="{6569FA5D-1EDC-4F2B-8F9A-AC3690D014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A84180B-63E6-4EBB-8C6D-AA9E2B25F504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E9B1D-93B2-46A9-94F8-D20C9490B20A}">
  <dimension ref="A1:Q8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58</v>
      </c>
      <c r="B2" s="22" t="s">
        <v>57</v>
      </c>
      <c r="C2" s="23">
        <v>43988</v>
      </c>
      <c r="D2" s="34" t="s">
        <v>54</v>
      </c>
      <c r="E2" s="24">
        <v>153</v>
      </c>
      <c r="F2" s="24">
        <v>158</v>
      </c>
      <c r="G2" s="24">
        <v>156</v>
      </c>
      <c r="H2" s="24">
        <v>146</v>
      </c>
      <c r="I2" s="24">
        <v>147</v>
      </c>
      <c r="J2" s="24">
        <v>149</v>
      </c>
      <c r="K2" s="25">
        <v>6</v>
      </c>
      <c r="L2" s="25">
        <v>909</v>
      </c>
      <c r="M2" s="26">
        <v>151.5</v>
      </c>
      <c r="N2" s="27">
        <v>8</v>
      </c>
      <c r="O2" s="28">
        <v>159.5</v>
      </c>
    </row>
    <row r="3" spans="1:17" x14ac:dyDescent="0.3">
      <c r="A3" s="21" t="s">
        <v>53</v>
      </c>
      <c r="B3" s="22" t="s">
        <v>57</v>
      </c>
      <c r="C3" s="23">
        <v>44030</v>
      </c>
      <c r="D3" s="34" t="s">
        <v>54</v>
      </c>
      <c r="E3" s="24">
        <v>182</v>
      </c>
      <c r="F3" s="24">
        <v>179</v>
      </c>
      <c r="G3" s="24">
        <v>178</v>
      </c>
      <c r="H3" s="24">
        <v>169</v>
      </c>
      <c r="I3" s="24"/>
      <c r="J3" s="24"/>
      <c r="K3" s="25">
        <v>4</v>
      </c>
      <c r="L3" s="25">
        <v>708</v>
      </c>
      <c r="M3" s="26">
        <v>177</v>
      </c>
      <c r="N3" s="27">
        <v>3</v>
      </c>
      <c r="O3" s="28">
        <v>180</v>
      </c>
    </row>
    <row r="4" spans="1:17" x14ac:dyDescent="0.3">
      <c r="A4" s="21" t="s">
        <v>53</v>
      </c>
      <c r="B4" s="22" t="s">
        <v>57</v>
      </c>
      <c r="C4" s="23">
        <v>44044</v>
      </c>
      <c r="D4" s="34" t="s">
        <v>54</v>
      </c>
      <c r="E4" s="24">
        <v>155</v>
      </c>
      <c r="F4" s="24">
        <v>151</v>
      </c>
      <c r="G4" s="24">
        <v>169</v>
      </c>
      <c r="H4" s="24">
        <v>152</v>
      </c>
      <c r="I4" s="24"/>
      <c r="J4" s="24"/>
      <c r="K4" s="25">
        <v>4</v>
      </c>
      <c r="L4" s="25">
        <v>627</v>
      </c>
      <c r="M4" s="26">
        <v>156.75</v>
      </c>
      <c r="N4" s="27">
        <v>3</v>
      </c>
      <c r="O4" s="28">
        <v>159.75</v>
      </c>
    </row>
    <row r="5" spans="1:17" x14ac:dyDescent="0.3">
      <c r="A5" s="21" t="s">
        <v>58</v>
      </c>
      <c r="B5" s="22" t="s">
        <v>57</v>
      </c>
      <c r="C5" s="23">
        <v>44093</v>
      </c>
      <c r="D5" s="34" t="s">
        <v>54</v>
      </c>
      <c r="E5" s="24">
        <v>171</v>
      </c>
      <c r="F5" s="24">
        <v>169</v>
      </c>
      <c r="G5" s="24">
        <v>173</v>
      </c>
      <c r="H5" s="24">
        <v>163</v>
      </c>
      <c r="I5" s="24"/>
      <c r="J5" s="24"/>
      <c r="K5" s="25">
        <v>4</v>
      </c>
      <c r="L5" s="25">
        <v>676</v>
      </c>
      <c r="M5" s="26">
        <v>169</v>
      </c>
      <c r="N5" s="27">
        <v>3</v>
      </c>
      <c r="O5" s="28">
        <v>172</v>
      </c>
    </row>
    <row r="8" spans="1:17" x14ac:dyDescent="0.3">
      <c r="K8" s="7">
        <f>SUM(K2:K7)</f>
        <v>18</v>
      </c>
      <c r="L8" s="7">
        <f>SUM(L2:L7)</f>
        <v>2920</v>
      </c>
      <c r="M8" s="13">
        <f>SUM(L8/K8)</f>
        <v>162.22222222222223</v>
      </c>
      <c r="N8" s="7">
        <f>SUM(N2:N7)</f>
        <v>17</v>
      </c>
      <c r="O8" s="13">
        <f>SUM(M8+N8)</f>
        <v>179.22222222222223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E5:J5 B5:C5" name="Range1_17"/>
    <protectedRange algorithmName="SHA-512" hashValue="ON39YdpmFHfN9f47KpiRvqrKx0V9+erV1CNkpWzYhW/Qyc6aT8rEyCrvauWSYGZK2ia3o7vd3akF07acHAFpOA==" saltValue="yVW9XmDwTqEnmpSGai0KYg==" spinCount="100000" sqref="D5" name="Range1_1_8"/>
  </protectedRanges>
  <conditionalFormatting sqref="H2">
    <cfRule type="top10" dxfId="23" priority="21" rank="1"/>
  </conditionalFormatting>
  <conditionalFormatting sqref="E2">
    <cfRule type="top10" dxfId="22" priority="24" rank="1"/>
  </conditionalFormatting>
  <conditionalFormatting sqref="J2">
    <cfRule type="top10" dxfId="21" priority="19" rank="1"/>
  </conditionalFormatting>
  <conditionalFormatting sqref="I2">
    <cfRule type="top10" dxfId="20" priority="20" rank="1"/>
  </conditionalFormatting>
  <conditionalFormatting sqref="G2">
    <cfRule type="top10" dxfId="19" priority="22" rank="1"/>
  </conditionalFormatting>
  <conditionalFormatting sqref="F2">
    <cfRule type="top10" dxfId="18" priority="23" rank="1"/>
  </conditionalFormatting>
  <conditionalFormatting sqref="F3">
    <cfRule type="top10" dxfId="17" priority="17" rank="1"/>
  </conditionalFormatting>
  <conditionalFormatting sqref="G3">
    <cfRule type="top10" dxfId="16" priority="16" rank="1"/>
  </conditionalFormatting>
  <conditionalFormatting sqref="H3">
    <cfRule type="top10" dxfId="15" priority="15" rank="1"/>
  </conditionalFormatting>
  <conditionalFormatting sqref="I3">
    <cfRule type="top10" dxfId="14" priority="13" rank="1"/>
  </conditionalFormatting>
  <conditionalFormatting sqref="J3">
    <cfRule type="top10" dxfId="13" priority="14" rank="1"/>
  </conditionalFormatting>
  <conditionalFormatting sqref="E3">
    <cfRule type="top10" dxfId="12" priority="18" rank="1"/>
  </conditionalFormatting>
  <conditionalFormatting sqref="F4">
    <cfRule type="top10" dxfId="11" priority="11" rank="1"/>
  </conditionalFormatting>
  <conditionalFormatting sqref="G4">
    <cfRule type="top10" dxfId="10" priority="10" rank="1"/>
  </conditionalFormatting>
  <conditionalFormatting sqref="H4">
    <cfRule type="top10" dxfId="9" priority="9" rank="1"/>
  </conditionalFormatting>
  <conditionalFormatting sqref="I4">
    <cfRule type="top10" dxfId="8" priority="7" rank="1"/>
  </conditionalFormatting>
  <conditionalFormatting sqref="J4">
    <cfRule type="top10" dxfId="7" priority="8" rank="1"/>
  </conditionalFormatting>
  <conditionalFormatting sqref="E4">
    <cfRule type="top10" dxfId="6" priority="12" rank="1"/>
  </conditionalFormatting>
  <conditionalFormatting sqref="F5">
    <cfRule type="top10" dxfId="5" priority="6" rank="1"/>
  </conditionalFormatting>
  <conditionalFormatting sqref="E5">
    <cfRule type="top10" dxfId="4" priority="5" rank="1"/>
  </conditionalFormatting>
  <conditionalFormatting sqref="I5">
    <cfRule type="top10" dxfId="3" priority="2" rank="1"/>
  </conditionalFormatting>
  <conditionalFormatting sqref="H5">
    <cfRule type="top10" dxfId="2" priority="3" rank="1"/>
  </conditionalFormatting>
  <conditionalFormatting sqref="G5">
    <cfRule type="top10" dxfId="1" priority="4" rank="1"/>
  </conditionalFormatting>
  <conditionalFormatting sqref="J5">
    <cfRule type="top10" dxfId="0" priority="1" rank="1"/>
  </conditionalFormatting>
  <hyperlinks>
    <hyperlink ref="Q1" location="'South Carolina 2020 Rankings'!A1" display="Back to Ranking" xr:uid="{B4671356-D473-4075-82B2-739A235580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40C00F-00EA-4F6B-9924-796C6B3B3A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899EF-878C-48A9-8713-2F6ACBD773C0}"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65</v>
      </c>
      <c r="B2" s="22" t="s">
        <v>66</v>
      </c>
      <c r="C2" s="23">
        <v>44093</v>
      </c>
      <c r="D2" s="34" t="s">
        <v>54</v>
      </c>
      <c r="E2" s="24">
        <v>159</v>
      </c>
      <c r="F2" s="24">
        <v>182</v>
      </c>
      <c r="G2" s="24">
        <v>163</v>
      </c>
      <c r="H2" s="24">
        <v>166</v>
      </c>
      <c r="I2" s="24"/>
      <c r="J2" s="24"/>
      <c r="K2" s="25">
        <v>4</v>
      </c>
      <c r="L2" s="25">
        <v>670</v>
      </c>
      <c r="M2" s="26">
        <v>167.5</v>
      </c>
      <c r="N2" s="27">
        <v>2</v>
      </c>
      <c r="O2" s="28">
        <v>169.5</v>
      </c>
    </row>
    <row r="5" spans="1:17" x14ac:dyDescent="0.3">
      <c r="K5" s="7">
        <f>SUM(K2:K4)</f>
        <v>4</v>
      </c>
      <c r="L5" s="7">
        <f>SUM(L2:L4)</f>
        <v>670</v>
      </c>
      <c r="M5" s="13">
        <f>SUM(L5/K5)</f>
        <v>167.5</v>
      </c>
      <c r="N5" s="7">
        <f>SUM(N2:N4)</f>
        <v>2</v>
      </c>
      <c r="O5" s="13">
        <f>SUM(M5+N5)</f>
        <v>169.5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8"/>
    <protectedRange algorithmName="SHA-512" hashValue="ON39YdpmFHfN9f47KpiRvqrKx0V9+erV1CNkpWzYhW/Qyc6aT8rEyCrvauWSYGZK2ia3o7vd3akF07acHAFpOA==" saltValue="yVW9XmDwTqEnmpSGai0KYg==" spinCount="100000" sqref="D2" name="Range1_1_9"/>
  </protectedRanges>
  <conditionalFormatting sqref="F2">
    <cfRule type="top10" dxfId="323" priority="6" rank="1"/>
  </conditionalFormatting>
  <conditionalFormatting sqref="G2">
    <cfRule type="top10" dxfId="322" priority="5" rank="1"/>
  </conditionalFormatting>
  <conditionalFormatting sqref="H2">
    <cfRule type="top10" dxfId="321" priority="4" rank="1"/>
  </conditionalFormatting>
  <conditionalFormatting sqref="I2">
    <cfRule type="top10" dxfId="320" priority="3" rank="1"/>
  </conditionalFormatting>
  <conditionalFormatting sqref="J2">
    <cfRule type="top10" dxfId="319" priority="2" rank="1"/>
  </conditionalFormatting>
  <conditionalFormatting sqref="E2">
    <cfRule type="top10" dxfId="318" priority="1" rank="1"/>
  </conditionalFormatting>
  <hyperlinks>
    <hyperlink ref="Q1" location="'South Carolina 2020 Rankings'!A1" display="Back to Ranking" xr:uid="{DE6CFAC2-F3E7-4B01-856B-BE85618460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EC1733-7DBA-422A-81CA-FA0A00E3E9B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0CC7-6D52-49A5-BB12-340BBD6DED42}">
  <dimension ref="A1:Q5"/>
  <sheetViews>
    <sheetView workbookViewId="0">
      <selection activeCell="O1" activeCellId="1" sqref="M1:M1048576 O1:O104857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16</v>
      </c>
      <c r="B2" s="22" t="s">
        <v>47</v>
      </c>
      <c r="C2" s="23">
        <v>43897</v>
      </c>
      <c r="D2" s="29" t="s">
        <v>46</v>
      </c>
      <c r="E2" s="24">
        <v>178</v>
      </c>
      <c r="F2" s="24">
        <v>175</v>
      </c>
      <c r="G2" s="24">
        <v>178</v>
      </c>
      <c r="H2" s="24">
        <v>180</v>
      </c>
      <c r="I2" s="24"/>
      <c r="J2" s="24"/>
      <c r="K2" s="25">
        <f>COUNT(E2:J2)</f>
        <v>4</v>
      </c>
      <c r="L2" s="25">
        <f>SUM(E2:J2)</f>
        <v>711</v>
      </c>
      <c r="M2" s="26">
        <f>IFERROR(L2/K2,0)</f>
        <v>177.75</v>
      </c>
      <c r="N2" s="27">
        <v>2</v>
      </c>
      <c r="O2" s="28">
        <f>SUM(M2+N2)</f>
        <v>179.75</v>
      </c>
    </row>
    <row r="5" spans="1:17" x14ac:dyDescent="0.3">
      <c r="K5" s="7">
        <f>SUM(K2:K4)</f>
        <v>4</v>
      </c>
      <c r="L5" s="7">
        <f>SUM(L2:L4)</f>
        <v>711</v>
      </c>
      <c r="M5" s="13">
        <f>SUM(L5/K5)</f>
        <v>177.75</v>
      </c>
      <c r="N5" s="7">
        <f>SUM(N2:N4)</f>
        <v>2</v>
      </c>
      <c r="O5" s="13">
        <f>SUM(M5+N5)</f>
        <v>179.75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I2:J2" name="Range1_11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2" name="Range1_11_1"/>
  </protectedRanges>
  <conditionalFormatting sqref="F2">
    <cfRule type="top10" dxfId="317" priority="1" rank="1"/>
  </conditionalFormatting>
  <conditionalFormatting sqref="G2">
    <cfRule type="top10" dxfId="316" priority="2" rank="1"/>
  </conditionalFormatting>
  <conditionalFormatting sqref="H2">
    <cfRule type="top10" dxfId="315" priority="3" rank="1"/>
  </conditionalFormatting>
  <conditionalFormatting sqref="I2">
    <cfRule type="top10" dxfId="314" priority="4" rank="1"/>
  </conditionalFormatting>
  <conditionalFormatting sqref="J2">
    <cfRule type="top10" dxfId="313" priority="5" rank="1"/>
  </conditionalFormatting>
  <conditionalFormatting sqref="E2">
    <cfRule type="top10" dxfId="312" priority="6" rank="1"/>
  </conditionalFormatting>
  <hyperlinks>
    <hyperlink ref="Q1" location="'South Carolina 2020 Rankings'!A1" display="Back to Ranking" xr:uid="{89624E87-7C94-40AB-9504-0DA339F146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57C9C1-62F2-48E1-B697-8E3F2E7607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AB48B43-F7B6-496A-B13A-D08E94B6970A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Q36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20</v>
      </c>
      <c r="B2" s="22" t="s">
        <v>23</v>
      </c>
      <c r="C2" s="23">
        <v>43897</v>
      </c>
      <c r="D2" s="44" t="s">
        <v>54</v>
      </c>
      <c r="E2" s="24">
        <v>166</v>
      </c>
      <c r="F2" s="24">
        <v>170</v>
      </c>
      <c r="G2" s="24">
        <v>178</v>
      </c>
      <c r="H2" s="24">
        <v>173</v>
      </c>
      <c r="I2" s="24"/>
      <c r="J2" s="24"/>
      <c r="K2" s="25">
        <f>COUNT(E2:J2)</f>
        <v>4</v>
      </c>
      <c r="L2" s="25">
        <f>SUM(E2:J2)</f>
        <v>687</v>
      </c>
      <c r="M2" s="26">
        <f>IFERROR(L2/K2,0)</f>
        <v>171.75</v>
      </c>
      <c r="N2" s="27">
        <v>10</v>
      </c>
      <c r="O2" s="28">
        <f>SUM(M2+N2)</f>
        <v>181.75</v>
      </c>
    </row>
    <row r="3" spans="1:17" x14ac:dyDescent="0.3">
      <c r="A3" s="21" t="s">
        <v>58</v>
      </c>
      <c r="B3" s="22" t="s">
        <v>23</v>
      </c>
      <c r="C3" s="23">
        <v>43988</v>
      </c>
      <c r="D3" s="34" t="s">
        <v>54</v>
      </c>
      <c r="E3" s="24">
        <v>179</v>
      </c>
      <c r="F3" s="24">
        <v>173</v>
      </c>
      <c r="G3" s="24">
        <v>166</v>
      </c>
      <c r="H3" s="24">
        <v>170</v>
      </c>
      <c r="I3" s="24">
        <v>168</v>
      </c>
      <c r="J3" s="24">
        <v>170</v>
      </c>
      <c r="K3" s="25">
        <v>6</v>
      </c>
      <c r="L3" s="25">
        <v>1026</v>
      </c>
      <c r="M3" s="26">
        <v>171</v>
      </c>
      <c r="N3" s="27">
        <v>34</v>
      </c>
      <c r="O3" s="28">
        <v>205</v>
      </c>
    </row>
    <row r="4" spans="1:17" x14ac:dyDescent="0.3">
      <c r="A4" s="21" t="s">
        <v>58</v>
      </c>
      <c r="B4" s="22" t="s">
        <v>23</v>
      </c>
      <c r="C4" s="23">
        <v>44030</v>
      </c>
      <c r="D4" s="34" t="s">
        <v>54</v>
      </c>
      <c r="E4" s="24">
        <v>175</v>
      </c>
      <c r="F4" s="24">
        <v>177</v>
      </c>
      <c r="G4" s="24">
        <v>182</v>
      </c>
      <c r="H4" s="24">
        <v>184</v>
      </c>
      <c r="I4" s="24"/>
      <c r="J4" s="24"/>
      <c r="K4" s="25">
        <v>4</v>
      </c>
      <c r="L4" s="25">
        <v>718</v>
      </c>
      <c r="M4" s="26">
        <v>179.5</v>
      </c>
      <c r="N4" s="27">
        <v>9</v>
      </c>
      <c r="O4" s="28">
        <v>188.5</v>
      </c>
    </row>
    <row r="5" spans="1:17" x14ac:dyDescent="0.3">
      <c r="A5" s="21" t="s">
        <v>58</v>
      </c>
      <c r="B5" s="22" t="s">
        <v>23</v>
      </c>
      <c r="C5" s="23">
        <v>44044</v>
      </c>
      <c r="D5" s="34" t="s">
        <v>54</v>
      </c>
      <c r="E5" s="24">
        <v>184</v>
      </c>
      <c r="F5" s="24">
        <v>188</v>
      </c>
      <c r="G5" s="24">
        <v>180</v>
      </c>
      <c r="H5" s="24">
        <v>176.001</v>
      </c>
      <c r="I5" s="24"/>
      <c r="J5" s="24"/>
      <c r="K5" s="25">
        <v>4</v>
      </c>
      <c r="L5" s="25">
        <v>728.00099999999998</v>
      </c>
      <c r="M5" s="26">
        <v>182.00024999999999</v>
      </c>
      <c r="N5" s="27">
        <v>11</v>
      </c>
      <c r="O5" s="28">
        <v>193.00024999999999</v>
      </c>
    </row>
    <row r="6" spans="1:17" x14ac:dyDescent="0.3">
      <c r="A6" s="21" t="s">
        <v>58</v>
      </c>
      <c r="B6" s="22" t="s">
        <v>23</v>
      </c>
      <c r="C6" s="23">
        <v>44093</v>
      </c>
      <c r="D6" s="34" t="s">
        <v>54</v>
      </c>
      <c r="E6" s="24">
        <v>175</v>
      </c>
      <c r="F6" s="24">
        <v>177</v>
      </c>
      <c r="G6" s="24">
        <v>182</v>
      </c>
      <c r="H6" s="24">
        <v>178</v>
      </c>
      <c r="I6" s="24"/>
      <c r="J6" s="24"/>
      <c r="K6" s="25">
        <v>4</v>
      </c>
      <c r="L6" s="25">
        <v>712</v>
      </c>
      <c r="M6" s="26">
        <v>178</v>
      </c>
      <c r="N6" s="27">
        <v>8</v>
      </c>
      <c r="O6" s="28">
        <v>186</v>
      </c>
    </row>
    <row r="9" spans="1:17" x14ac:dyDescent="0.3">
      <c r="K9" s="7">
        <f>SUM(K2:K8)</f>
        <v>22</v>
      </c>
      <c r="L9" s="7">
        <f>SUM(L2:L8)</f>
        <v>3871.0010000000002</v>
      </c>
      <c r="M9" s="13">
        <f>SUM(L9/K9)</f>
        <v>175.95459090909091</v>
      </c>
      <c r="N9" s="7">
        <f>SUM(N2:N8)</f>
        <v>72</v>
      </c>
      <c r="O9" s="13">
        <f>SUM(M9+N9)</f>
        <v>247.95459090909091</v>
      </c>
    </row>
    <row r="19" spans="1:15" ht="28.8" x14ac:dyDescent="0.3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3">
      <c r="A20" s="21" t="s">
        <v>24</v>
      </c>
      <c r="B20" s="22" t="s">
        <v>23</v>
      </c>
      <c r="C20" s="23">
        <v>43897</v>
      </c>
      <c r="D20" s="29" t="s">
        <v>46</v>
      </c>
      <c r="E20" s="24">
        <v>167</v>
      </c>
      <c r="F20" s="24">
        <v>165</v>
      </c>
      <c r="G20" s="24">
        <v>176</v>
      </c>
      <c r="H20" s="24">
        <v>154</v>
      </c>
      <c r="I20" s="24"/>
      <c r="J20" s="24"/>
      <c r="K20" s="25">
        <f>COUNT(E20:J20)</f>
        <v>4</v>
      </c>
      <c r="L20" s="25">
        <f>SUM(E20:J20)</f>
        <v>662</v>
      </c>
      <c r="M20" s="26">
        <f>IFERROR(L20/K20,0)</f>
        <v>165.5</v>
      </c>
      <c r="N20" s="27">
        <v>4</v>
      </c>
      <c r="O20" s="28">
        <f>SUM(M20+N20)</f>
        <v>169.5</v>
      </c>
    </row>
    <row r="21" spans="1:15" x14ac:dyDescent="0.3">
      <c r="A21" s="21" t="s">
        <v>38</v>
      </c>
      <c r="B21" s="22" t="s">
        <v>23</v>
      </c>
      <c r="C21" s="23">
        <v>43988</v>
      </c>
      <c r="D21" s="34" t="s">
        <v>54</v>
      </c>
      <c r="E21" s="24">
        <v>176</v>
      </c>
      <c r="F21" s="24">
        <v>169</v>
      </c>
      <c r="G21" s="24">
        <v>98</v>
      </c>
      <c r="H21" s="24">
        <v>171</v>
      </c>
      <c r="I21" s="24">
        <v>184</v>
      </c>
      <c r="J21" s="24">
        <v>181</v>
      </c>
      <c r="K21" s="25">
        <v>6</v>
      </c>
      <c r="L21" s="25">
        <v>979</v>
      </c>
      <c r="M21" s="26">
        <v>163.16666666666666</v>
      </c>
      <c r="N21" s="27">
        <v>6</v>
      </c>
      <c r="O21" s="28">
        <v>169.16666666666666</v>
      </c>
    </row>
    <row r="22" spans="1:15" x14ac:dyDescent="0.3">
      <c r="A22" s="21" t="s">
        <v>67</v>
      </c>
      <c r="B22" s="22" t="s">
        <v>23</v>
      </c>
      <c r="C22" s="23">
        <v>44093</v>
      </c>
      <c r="D22" s="34" t="s">
        <v>54</v>
      </c>
      <c r="E22" s="24">
        <v>169</v>
      </c>
      <c r="F22" s="24">
        <v>166</v>
      </c>
      <c r="G22" s="24">
        <v>149</v>
      </c>
      <c r="H22" s="24">
        <v>124</v>
      </c>
      <c r="I22" s="24"/>
      <c r="J22" s="24"/>
      <c r="K22" s="25">
        <v>4</v>
      </c>
      <c r="L22" s="25">
        <v>608</v>
      </c>
      <c r="M22" s="26">
        <v>152</v>
      </c>
      <c r="N22" s="27">
        <v>3</v>
      </c>
      <c r="O22" s="28">
        <v>155</v>
      </c>
    </row>
    <row r="25" spans="1:15" x14ac:dyDescent="0.3">
      <c r="K25" s="7">
        <f>SUM(K20:K24)</f>
        <v>14</v>
      </c>
      <c r="L25" s="7">
        <f>SUM(L20:L24)</f>
        <v>2249</v>
      </c>
      <c r="M25" s="13">
        <f>SUM(L25/K25)</f>
        <v>160.64285714285714</v>
      </c>
      <c r="N25" s="7">
        <f>SUM(N20:N24)</f>
        <v>13</v>
      </c>
      <c r="O25" s="13">
        <f>SUM(M25+N25)</f>
        <v>173.64285714285714</v>
      </c>
    </row>
    <row r="31" spans="1:15" ht="28.8" x14ac:dyDescent="0.3">
      <c r="A31" s="1" t="s">
        <v>1</v>
      </c>
      <c r="B31" s="2" t="s">
        <v>2</v>
      </c>
      <c r="C31" s="2" t="s">
        <v>3</v>
      </c>
      <c r="D31" s="3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3" t="s">
        <v>12</v>
      </c>
      <c r="M31" s="5" t="s">
        <v>13</v>
      </c>
      <c r="N31" s="2" t="s">
        <v>14</v>
      </c>
      <c r="O31" s="6" t="s">
        <v>15</v>
      </c>
    </row>
    <row r="32" spans="1:15" x14ac:dyDescent="0.3">
      <c r="A32" s="21" t="s">
        <v>34</v>
      </c>
      <c r="B32" s="22" t="s">
        <v>23</v>
      </c>
      <c r="C32" s="23">
        <v>44030</v>
      </c>
      <c r="D32" s="34" t="s">
        <v>54</v>
      </c>
      <c r="E32" s="24">
        <v>176</v>
      </c>
      <c r="F32" s="24">
        <v>177</v>
      </c>
      <c r="G32" s="24">
        <v>159</v>
      </c>
      <c r="H32" s="24">
        <v>184</v>
      </c>
      <c r="I32" s="24"/>
      <c r="J32" s="24"/>
      <c r="K32" s="25">
        <v>4</v>
      </c>
      <c r="L32" s="25">
        <v>696</v>
      </c>
      <c r="M32" s="26">
        <v>174</v>
      </c>
      <c r="N32" s="27">
        <v>4</v>
      </c>
      <c r="O32" s="28">
        <v>178</v>
      </c>
    </row>
    <row r="33" spans="1:15" x14ac:dyDescent="0.3">
      <c r="A33" s="21" t="s">
        <v>34</v>
      </c>
      <c r="B33" s="22" t="s">
        <v>23</v>
      </c>
      <c r="C33" s="23">
        <v>44044</v>
      </c>
      <c r="D33" s="34" t="s">
        <v>54</v>
      </c>
      <c r="E33" s="24">
        <v>179</v>
      </c>
      <c r="F33" s="24">
        <v>177</v>
      </c>
      <c r="G33" s="24">
        <v>176</v>
      </c>
      <c r="H33" s="24">
        <v>174</v>
      </c>
      <c r="I33" s="24"/>
      <c r="J33" s="24"/>
      <c r="K33" s="25">
        <v>4</v>
      </c>
      <c r="L33" s="25">
        <v>706</v>
      </c>
      <c r="M33" s="26">
        <v>176.5</v>
      </c>
      <c r="N33" s="27">
        <v>3</v>
      </c>
      <c r="O33" s="28">
        <v>179.5</v>
      </c>
    </row>
    <row r="36" spans="1:15" x14ac:dyDescent="0.3">
      <c r="K36" s="7">
        <f>SUM(K32:K35)</f>
        <v>8</v>
      </c>
      <c r="L36" s="7">
        <f>SUM(L32:L35)</f>
        <v>1402</v>
      </c>
      <c r="M36" s="13">
        <f>SUM(L36/K36)</f>
        <v>175.25</v>
      </c>
      <c r="N36" s="7">
        <f>SUM(N32:N35)</f>
        <v>7</v>
      </c>
      <c r="O36" s="13">
        <f>SUM(M36+N36)</f>
        <v>182.25</v>
      </c>
    </row>
  </sheetData>
  <protectedRanges>
    <protectedRange algorithmName="SHA-512" hashValue="ON39YdpmFHfN9f47KpiRvqrKx0V9+erV1CNkpWzYhW/Qyc6aT8rEyCrvauWSYGZK2ia3o7vd3akF07acHAFpOA==" saltValue="yVW9XmDwTqEnmpSGai0KYg==" spinCount="100000" sqref="B1 B19 B31" name="Range1_2"/>
    <protectedRange algorithmName="SHA-512" hashValue="ON39YdpmFHfN9f47KpiRvqrKx0V9+erV1CNkpWzYhW/Qyc6aT8rEyCrvauWSYGZK2ia3o7vd3akF07acHAFpOA==" saltValue="yVW9XmDwTqEnmpSGai0KYg==" spinCount="100000" sqref="C20" name="Range1_11_1_1"/>
    <protectedRange algorithmName="SHA-512" hashValue="ON39YdpmFHfN9f47KpiRvqrKx0V9+erV1CNkpWzYhW/Qyc6aT8rEyCrvauWSYGZK2ia3o7vd3akF07acHAFpOA==" saltValue="yVW9XmDwTqEnmpSGai0KYg==" spinCount="100000" sqref="B20 E20:J20" name="Range1_11_3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E21:J21 B21:C21" name="Range1_6_1"/>
    <protectedRange algorithmName="SHA-512" hashValue="ON39YdpmFHfN9f47KpiRvqrKx0V9+erV1CNkpWzYhW/Qyc6aT8rEyCrvauWSYGZK2ia3o7vd3akF07acHAFpOA==" saltValue="yVW9XmDwTqEnmpSGai0KYg==" spinCount="100000" sqref="D21" name="Range1_1_4_1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32:J32 B32:C32" name="Range1_4"/>
    <protectedRange algorithmName="SHA-512" hashValue="ON39YdpmFHfN9f47KpiRvqrKx0V9+erV1CNkpWzYhW/Qyc6aT8rEyCrvauWSYGZK2ia3o7vd3akF07acHAFpOA==" saltValue="yVW9XmDwTqEnmpSGai0KYg==" spinCount="100000" sqref="D32" name="Range1_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E5:J5 B5:C5" name="Range1_11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33:J33 B33:C33" name="Range1_12"/>
    <protectedRange algorithmName="SHA-512" hashValue="ON39YdpmFHfN9f47KpiRvqrKx0V9+erV1CNkpWzYhW/Qyc6aT8rEyCrvauWSYGZK2ia3o7vd3akF07acHAFpOA==" saltValue="yVW9XmDwTqEnmpSGai0KYg==" spinCount="100000" sqref="D33" name="Range1_1_6"/>
    <protectedRange algorithmName="SHA-512" hashValue="ON39YdpmFHfN9f47KpiRvqrKx0V9+erV1CNkpWzYhW/Qyc6aT8rEyCrvauWSYGZK2ia3o7vd3akF07acHAFpOA==" saltValue="yVW9XmDwTqEnmpSGai0KYg==" spinCount="100000" sqref="E6:J6 B6:C6" name="Range1_17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E22:J22 B22:C22" name="Range1_19"/>
    <protectedRange algorithmName="SHA-512" hashValue="ON39YdpmFHfN9f47KpiRvqrKx0V9+erV1CNkpWzYhW/Qyc6aT8rEyCrvauWSYGZK2ia3o7vd3akF07acHAFpOA==" saltValue="yVW9XmDwTqEnmpSGai0KYg==" spinCount="100000" sqref="D22" name="Range1_1_10"/>
  </protectedRanges>
  <conditionalFormatting sqref="I20">
    <cfRule type="top10" dxfId="311" priority="73" rank="1"/>
  </conditionalFormatting>
  <conditionalFormatting sqref="H20">
    <cfRule type="top10" dxfId="310" priority="74" rank="1"/>
  </conditionalFormatting>
  <conditionalFormatting sqref="J20">
    <cfRule type="top10" dxfId="309" priority="75" rank="1"/>
  </conditionalFormatting>
  <conditionalFormatting sqref="G20">
    <cfRule type="top10" dxfId="308" priority="76" rank="1"/>
  </conditionalFormatting>
  <conditionalFormatting sqref="F20">
    <cfRule type="top10" dxfId="307" priority="77" rank="1"/>
  </conditionalFormatting>
  <conditionalFormatting sqref="E20">
    <cfRule type="top10" dxfId="306" priority="78" rank="1"/>
  </conditionalFormatting>
  <conditionalFormatting sqref="J3">
    <cfRule type="top10" dxfId="305" priority="67" rank="1"/>
  </conditionalFormatting>
  <conditionalFormatting sqref="I3">
    <cfRule type="top10" dxfId="304" priority="68" rank="1"/>
  </conditionalFormatting>
  <conditionalFormatting sqref="H3">
    <cfRule type="top10" dxfId="303" priority="69" rank="1"/>
  </conditionalFormatting>
  <conditionalFormatting sqref="G3">
    <cfRule type="top10" dxfId="302" priority="70" rank="1"/>
  </conditionalFormatting>
  <conditionalFormatting sqref="F3">
    <cfRule type="top10" dxfId="301" priority="71" rank="1"/>
  </conditionalFormatting>
  <conditionalFormatting sqref="E3">
    <cfRule type="top10" dxfId="300" priority="72" rank="1"/>
  </conditionalFormatting>
  <conditionalFormatting sqref="I21">
    <cfRule type="top10" dxfId="299" priority="66" rank="1"/>
  </conditionalFormatting>
  <conditionalFormatting sqref="H21">
    <cfRule type="top10" dxfId="298" priority="62" rank="1"/>
  </conditionalFormatting>
  <conditionalFormatting sqref="J21">
    <cfRule type="top10" dxfId="297" priority="63" rank="1"/>
  </conditionalFormatting>
  <conditionalFormatting sqref="G21">
    <cfRule type="top10" dxfId="296" priority="65" rank="1"/>
  </conditionalFormatting>
  <conditionalFormatting sqref="F21">
    <cfRule type="top10" dxfId="295" priority="64" rank="1"/>
  </conditionalFormatting>
  <conditionalFormatting sqref="E21">
    <cfRule type="top10" dxfId="294" priority="61" rank="1"/>
  </conditionalFormatting>
  <conditionalFormatting sqref="J4">
    <cfRule type="top10" dxfId="293" priority="55" rank="1"/>
  </conditionalFormatting>
  <conditionalFormatting sqref="I4">
    <cfRule type="top10" dxfId="292" priority="56" rank="1"/>
  </conditionalFormatting>
  <conditionalFormatting sqref="H4">
    <cfRule type="top10" dxfId="291" priority="57" rank="1"/>
  </conditionalFormatting>
  <conditionalFormatting sqref="G4">
    <cfRule type="top10" dxfId="290" priority="58" rank="1"/>
  </conditionalFormatting>
  <conditionalFormatting sqref="F4">
    <cfRule type="top10" dxfId="289" priority="59" rank="1"/>
  </conditionalFormatting>
  <conditionalFormatting sqref="E4">
    <cfRule type="top10" dxfId="288" priority="60" rank="1"/>
  </conditionalFormatting>
  <conditionalFormatting sqref="E32">
    <cfRule type="top10" dxfId="287" priority="36" rank="1"/>
  </conditionalFormatting>
  <conditionalFormatting sqref="F32">
    <cfRule type="top10" dxfId="286" priority="35" rank="1"/>
  </conditionalFormatting>
  <conditionalFormatting sqref="G32">
    <cfRule type="top10" dxfId="285" priority="34" rank="1"/>
  </conditionalFormatting>
  <conditionalFormatting sqref="H32">
    <cfRule type="top10" dxfId="284" priority="33" rank="1"/>
  </conditionalFormatting>
  <conditionalFormatting sqref="I32">
    <cfRule type="top10" dxfId="283" priority="32" rank="1"/>
  </conditionalFormatting>
  <conditionalFormatting sqref="J32">
    <cfRule type="top10" dxfId="282" priority="31" rank="1"/>
  </conditionalFormatting>
  <conditionalFormatting sqref="J2">
    <cfRule type="top10" dxfId="281" priority="25" rank="1"/>
  </conditionalFormatting>
  <conditionalFormatting sqref="I2">
    <cfRule type="top10" dxfId="280" priority="26" rank="1"/>
  </conditionalFormatting>
  <conditionalFormatting sqref="H2">
    <cfRule type="top10" dxfId="279" priority="27" rank="1"/>
  </conditionalFormatting>
  <conditionalFormatting sqref="G2">
    <cfRule type="top10" dxfId="278" priority="28" rank="1"/>
  </conditionalFormatting>
  <conditionalFormatting sqref="F2">
    <cfRule type="top10" dxfId="277" priority="29" rank="1"/>
  </conditionalFormatting>
  <conditionalFormatting sqref="E2">
    <cfRule type="top10" dxfId="276" priority="30" rank="1"/>
  </conditionalFormatting>
  <conditionalFormatting sqref="J5">
    <cfRule type="top10" dxfId="275" priority="19" rank="1"/>
  </conditionalFormatting>
  <conditionalFormatting sqref="I5">
    <cfRule type="top10" dxfId="274" priority="20" rank="1"/>
  </conditionalFormatting>
  <conditionalFormatting sqref="H5">
    <cfRule type="top10" dxfId="273" priority="21" rank="1"/>
  </conditionalFormatting>
  <conditionalFormatting sqref="G5">
    <cfRule type="top10" dxfId="272" priority="22" rank="1"/>
  </conditionalFormatting>
  <conditionalFormatting sqref="F5">
    <cfRule type="top10" dxfId="271" priority="23" rank="1"/>
  </conditionalFormatting>
  <conditionalFormatting sqref="E5">
    <cfRule type="top10" dxfId="270" priority="24" rank="1"/>
  </conditionalFormatting>
  <conditionalFormatting sqref="E33">
    <cfRule type="top10" dxfId="269" priority="18" rank="1"/>
  </conditionalFormatting>
  <conditionalFormatting sqref="F33">
    <cfRule type="top10" dxfId="268" priority="17" rank="1"/>
  </conditionalFormatting>
  <conditionalFormatting sqref="G33">
    <cfRule type="top10" dxfId="267" priority="16" rank="1"/>
  </conditionalFormatting>
  <conditionalFormatting sqref="H33">
    <cfRule type="top10" dxfId="266" priority="15" rank="1"/>
  </conditionalFormatting>
  <conditionalFormatting sqref="I33">
    <cfRule type="top10" dxfId="265" priority="14" rank="1"/>
  </conditionalFormatting>
  <conditionalFormatting sqref="J33">
    <cfRule type="top10" dxfId="264" priority="13" rank="1"/>
  </conditionalFormatting>
  <conditionalFormatting sqref="F6">
    <cfRule type="top10" dxfId="263" priority="12" rank="1"/>
  </conditionalFormatting>
  <conditionalFormatting sqref="E6">
    <cfRule type="top10" dxfId="262" priority="11" rank="1"/>
  </conditionalFormatting>
  <conditionalFormatting sqref="I6">
    <cfRule type="top10" dxfId="261" priority="8" rank="1"/>
  </conditionalFormatting>
  <conditionalFormatting sqref="H6">
    <cfRule type="top10" dxfId="260" priority="9" rank="1"/>
  </conditionalFormatting>
  <conditionalFormatting sqref="G6">
    <cfRule type="top10" dxfId="259" priority="10" rank="1"/>
  </conditionalFormatting>
  <conditionalFormatting sqref="J6">
    <cfRule type="top10" dxfId="258" priority="7" rank="1"/>
  </conditionalFormatting>
  <conditionalFormatting sqref="E22">
    <cfRule type="top10" dxfId="257" priority="6" rank="1"/>
  </conditionalFormatting>
  <conditionalFormatting sqref="F22">
    <cfRule type="top10" dxfId="256" priority="5" rank="1"/>
  </conditionalFormatting>
  <conditionalFormatting sqref="G22">
    <cfRule type="top10" dxfId="255" priority="4" rank="1"/>
  </conditionalFormatting>
  <conditionalFormatting sqref="H22">
    <cfRule type="top10" dxfId="254" priority="3" rank="1"/>
  </conditionalFormatting>
  <conditionalFormatting sqref="I22">
    <cfRule type="top10" dxfId="253" priority="2" rank="1"/>
  </conditionalFormatting>
  <conditionalFormatting sqref="J22">
    <cfRule type="top10" dxfId="252" priority="1" rank="1"/>
  </conditionalFormatting>
  <hyperlinks>
    <hyperlink ref="Q1" location="'South Carolina 2020 Rankings'!A1" display="Back to Ranking" xr:uid="{346EF833-CA71-4DBB-8DF4-7236CACE98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B19 B31</xm:sqref>
        </x14:dataValidation>
        <x14:dataValidation type="list" allowBlank="1" showInputMessage="1" showErrorMessage="1" xr:uid="{0E024B3F-B6C0-498D-A14A-E52083C0A45C}">
          <x14:formula1>
            <xm:f>'C:\Users\abra2\Desktop\[__ABRA Scoring Program  2-25-2020 MASTER (3).xlsm]DATA'!#REF!</xm:f>
          </x14:formula1>
          <xm:sqref>B20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611B0-E9AE-4C6C-BE26-19F472D62C58}">
  <dimension ref="A1:Q8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38</v>
      </c>
      <c r="B2" s="22" t="s">
        <v>60</v>
      </c>
      <c r="C2" s="23">
        <v>43988</v>
      </c>
      <c r="D2" s="34" t="s">
        <v>54</v>
      </c>
      <c r="E2" s="24">
        <v>180</v>
      </c>
      <c r="F2" s="24">
        <v>183</v>
      </c>
      <c r="G2" s="24">
        <v>187</v>
      </c>
      <c r="H2" s="24">
        <v>180</v>
      </c>
      <c r="I2" s="24">
        <v>170</v>
      </c>
      <c r="J2" s="24">
        <v>182</v>
      </c>
      <c r="K2" s="25">
        <v>6</v>
      </c>
      <c r="L2" s="25">
        <v>1082</v>
      </c>
      <c r="M2" s="26">
        <v>180.33333333333334</v>
      </c>
      <c r="N2" s="27">
        <v>24</v>
      </c>
      <c r="O2" s="28">
        <v>204.33333333333334</v>
      </c>
    </row>
    <row r="3" spans="1:17" x14ac:dyDescent="0.3">
      <c r="A3" s="21" t="s">
        <v>38</v>
      </c>
      <c r="B3" s="22" t="s">
        <v>63</v>
      </c>
      <c r="C3" s="23">
        <v>44030</v>
      </c>
      <c r="D3" s="34" t="s">
        <v>54</v>
      </c>
      <c r="E3" s="24">
        <v>145</v>
      </c>
      <c r="F3" s="24">
        <v>189</v>
      </c>
      <c r="G3" s="24">
        <v>181</v>
      </c>
      <c r="H3" s="24">
        <v>180</v>
      </c>
      <c r="I3" s="24"/>
      <c r="J3" s="24"/>
      <c r="K3" s="25">
        <v>4</v>
      </c>
      <c r="L3" s="25">
        <v>695</v>
      </c>
      <c r="M3" s="26">
        <v>173.75</v>
      </c>
      <c r="N3" s="27">
        <v>10</v>
      </c>
      <c r="O3" s="28">
        <v>183.75</v>
      </c>
    </row>
    <row r="4" spans="1:17" x14ac:dyDescent="0.3">
      <c r="A4" s="21" t="s">
        <v>38</v>
      </c>
      <c r="B4" s="22" t="s">
        <v>63</v>
      </c>
      <c r="C4" s="23">
        <v>44044</v>
      </c>
      <c r="D4" s="34" t="s">
        <v>54</v>
      </c>
      <c r="E4" s="24">
        <v>188</v>
      </c>
      <c r="F4" s="24">
        <v>189</v>
      </c>
      <c r="G4" s="24">
        <v>183</v>
      </c>
      <c r="H4" s="24">
        <v>178</v>
      </c>
      <c r="I4" s="24"/>
      <c r="J4" s="24"/>
      <c r="K4" s="25">
        <v>4</v>
      </c>
      <c r="L4" s="25">
        <v>738</v>
      </c>
      <c r="M4" s="26">
        <v>184.5</v>
      </c>
      <c r="N4" s="27">
        <v>8</v>
      </c>
      <c r="O4" s="28">
        <v>192.5</v>
      </c>
    </row>
    <row r="5" spans="1:17" x14ac:dyDescent="0.3">
      <c r="A5" s="21" t="s">
        <v>67</v>
      </c>
      <c r="B5" s="22" t="s">
        <v>60</v>
      </c>
      <c r="C5" s="23">
        <v>44093</v>
      </c>
      <c r="D5" s="34" t="s">
        <v>54</v>
      </c>
      <c r="E5" s="24">
        <v>182</v>
      </c>
      <c r="F5" s="24">
        <v>175</v>
      </c>
      <c r="G5" s="24">
        <v>174</v>
      </c>
      <c r="H5" s="24">
        <v>188</v>
      </c>
      <c r="I5" s="24"/>
      <c r="J5" s="24"/>
      <c r="K5" s="25">
        <v>4</v>
      </c>
      <c r="L5" s="25">
        <v>719</v>
      </c>
      <c r="M5" s="26">
        <v>179.75</v>
      </c>
      <c r="N5" s="27">
        <v>8</v>
      </c>
      <c r="O5" s="28">
        <v>187.75</v>
      </c>
    </row>
    <row r="8" spans="1:17" x14ac:dyDescent="0.3">
      <c r="K8" s="7">
        <f>SUM(K2:K7)</f>
        <v>18</v>
      </c>
      <c r="L8" s="7">
        <f>SUM(L2:L7)</f>
        <v>3234</v>
      </c>
      <c r="M8" s="13">
        <f>SUM(L8/K8)</f>
        <v>179.66666666666666</v>
      </c>
      <c r="N8" s="7">
        <f>SUM(N2:N7)</f>
        <v>50</v>
      </c>
      <c r="O8" s="13">
        <f>SUM(M8+N8)</f>
        <v>229.66666666666666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19"/>
    <protectedRange algorithmName="SHA-512" hashValue="ON39YdpmFHfN9f47KpiRvqrKx0V9+erV1CNkpWzYhW/Qyc6aT8rEyCrvauWSYGZK2ia3o7vd3akF07acHAFpOA==" saltValue="yVW9XmDwTqEnmpSGai0KYg==" spinCount="100000" sqref="D5" name="Range1_1_10"/>
  </protectedRanges>
  <conditionalFormatting sqref="I2">
    <cfRule type="top10" dxfId="251" priority="24" rank="1"/>
  </conditionalFormatting>
  <conditionalFormatting sqref="H2">
    <cfRule type="top10" dxfId="250" priority="20" rank="1"/>
  </conditionalFormatting>
  <conditionalFormatting sqref="J2">
    <cfRule type="top10" dxfId="249" priority="21" rank="1"/>
  </conditionalFormatting>
  <conditionalFormatting sqref="G2">
    <cfRule type="top10" dxfId="248" priority="23" rank="1"/>
  </conditionalFormatting>
  <conditionalFormatting sqref="F2">
    <cfRule type="top10" dxfId="247" priority="22" rank="1"/>
  </conditionalFormatting>
  <conditionalFormatting sqref="E2">
    <cfRule type="top10" dxfId="246" priority="19" rank="1"/>
  </conditionalFormatting>
  <conditionalFormatting sqref="I3">
    <cfRule type="top10" dxfId="245" priority="18" rank="1"/>
  </conditionalFormatting>
  <conditionalFormatting sqref="H3">
    <cfRule type="top10" dxfId="244" priority="14" rank="1"/>
  </conditionalFormatting>
  <conditionalFormatting sqref="J3">
    <cfRule type="top10" dxfId="243" priority="15" rank="1"/>
  </conditionalFormatting>
  <conditionalFormatting sqref="G3">
    <cfRule type="top10" dxfId="242" priority="17" rank="1"/>
  </conditionalFormatting>
  <conditionalFormatting sqref="F3">
    <cfRule type="top10" dxfId="241" priority="16" rank="1"/>
  </conditionalFormatting>
  <conditionalFormatting sqref="E3">
    <cfRule type="top10" dxfId="240" priority="13" rank="1"/>
  </conditionalFormatting>
  <conditionalFormatting sqref="I4">
    <cfRule type="top10" dxfId="239" priority="12" rank="1"/>
  </conditionalFormatting>
  <conditionalFormatting sqref="H4">
    <cfRule type="top10" dxfId="238" priority="8" rank="1"/>
  </conditionalFormatting>
  <conditionalFormatting sqref="J4">
    <cfRule type="top10" dxfId="237" priority="9" rank="1"/>
  </conditionalFormatting>
  <conditionalFormatting sqref="G4">
    <cfRule type="top10" dxfId="236" priority="11" rank="1"/>
  </conditionalFormatting>
  <conditionalFormatting sqref="F4">
    <cfRule type="top10" dxfId="235" priority="10" rank="1"/>
  </conditionalFormatting>
  <conditionalFormatting sqref="E4">
    <cfRule type="top10" dxfId="234" priority="7" rank="1"/>
  </conditionalFormatting>
  <conditionalFormatting sqref="E5">
    <cfRule type="top10" dxfId="233" priority="6" rank="1"/>
  </conditionalFormatting>
  <conditionalFormatting sqref="F5">
    <cfRule type="top10" dxfId="232" priority="5" rank="1"/>
  </conditionalFormatting>
  <conditionalFormatting sqref="G5">
    <cfRule type="top10" dxfId="231" priority="4" rank="1"/>
  </conditionalFormatting>
  <conditionalFormatting sqref="H5">
    <cfRule type="top10" dxfId="230" priority="3" rank="1"/>
  </conditionalFormatting>
  <conditionalFormatting sqref="I5">
    <cfRule type="top10" dxfId="229" priority="2" rank="1"/>
  </conditionalFormatting>
  <conditionalFormatting sqref="J5">
    <cfRule type="top10" dxfId="228" priority="1" rank="1"/>
  </conditionalFormatting>
  <hyperlinks>
    <hyperlink ref="Q1" location="'South Carolina 2020 Rankings'!A1" display="Back to Ranking" xr:uid="{41BB38A4-D174-4F7C-B2DA-7339D72398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B93AB0-55EE-43DC-8BE9-B1F8AFBCE8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9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24</v>
      </c>
      <c r="B2" s="22" t="s">
        <v>25</v>
      </c>
      <c r="C2" s="23">
        <v>43897</v>
      </c>
      <c r="D2" s="29" t="s">
        <v>46</v>
      </c>
      <c r="E2" s="24">
        <v>185</v>
      </c>
      <c r="F2" s="24">
        <v>180</v>
      </c>
      <c r="G2" s="24">
        <v>179</v>
      </c>
      <c r="H2" s="24">
        <v>180</v>
      </c>
      <c r="I2" s="24"/>
      <c r="J2" s="24"/>
      <c r="K2" s="25">
        <f>COUNT(E2:J2)</f>
        <v>4</v>
      </c>
      <c r="L2" s="25">
        <f>SUM(E2:J2)</f>
        <v>724</v>
      </c>
      <c r="M2" s="26">
        <f>IFERROR(L2/K2,0)</f>
        <v>181</v>
      </c>
      <c r="N2" s="27">
        <v>13</v>
      </c>
      <c r="O2" s="28">
        <f>SUM(M2+N2)</f>
        <v>194</v>
      </c>
    </row>
    <row r="3" spans="1:17" x14ac:dyDescent="0.3">
      <c r="A3" s="21" t="s">
        <v>38</v>
      </c>
      <c r="B3" s="22" t="s">
        <v>59</v>
      </c>
      <c r="C3" s="23">
        <v>43988</v>
      </c>
      <c r="D3" s="34" t="s">
        <v>54</v>
      </c>
      <c r="E3" s="24">
        <v>185</v>
      </c>
      <c r="F3" s="24">
        <v>179</v>
      </c>
      <c r="G3" s="24">
        <v>183</v>
      </c>
      <c r="H3" s="24">
        <v>175</v>
      </c>
      <c r="I3" s="24">
        <v>184.001</v>
      </c>
      <c r="J3" s="24">
        <v>179</v>
      </c>
      <c r="K3" s="25">
        <v>6</v>
      </c>
      <c r="L3" s="25">
        <v>1085.001</v>
      </c>
      <c r="M3" s="26">
        <v>180.83349999999999</v>
      </c>
      <c r="N3" s="27">
        <v>18</v>
      </c>
      <c r="O3" s="28">
        <v>198.83349999999999</v>
      </c>
    </row>
    <row r="4" spans="1:17" x14ac:dyDescent="0.3">
      <c r="A4" s="21" t="s">
        <v>38</v>
      </c>
      <c r="B4" s="22" t="s">
        <v>59</v>
      </c>
      <c r="C4" s="23">
        <v>44030</v>
      </c>
      <c r="D4" s="34" t="s">
        <v>54</v>
      </c>
      <c r="E4" s="24">
        <v>182</v>
      </c>
      <c r="F4" s="24">
        <v>177</v>
      </c>
      <c r="G4" s="24">
        <v>176</v>
      </c>
      <c r="H4" s="24">
        <v>179</v>
      </c>
      <c r="I4" s="24"/>
      <c r="J4" s="24"/>
      <c r="K4" s="25">
        <v>4</v>
      </c>
      <c r="L4" s="25">
        <v>714</v>
      </c>
      <c r="M4" s="26">
        <v>178.5</v>
      </c>
      <c r="N4" s="27">
        <v>7</v>
      </c>
      <c r="O4" s="28">
        <v>185.5</v>
      </c>
    </row>
    <row r="5" spans="1:17" x14ac:dyDescent="0.3">
      <c r="A5" s="21" t="s">
        <v>38</v>
      </c>
      <c r="B5" s="22" t="s">
        <v>59</v>
      </c>
      <c r="C5" s="23">
        <v>44044</v>
      </c>
      <c r="D5" s="34" t="s">
        <v>54</v>
      </c>
      <c r="E5" s="24">
        <v>185</v>
      </c>
      <c r="F5" s="24">
        <v>186</v>
      </c>
      <c r="G5" s="24">
        <v>183.001</v>
      </c>
      <c r="H5" s="24">
        <v>185</v>
      </c>
      <c r="I5" s="24"/>
      <c r="J5" s="24"/>
      <c r="K5" s="25">
        <v>4</v>
      </c>
      <c r="L5" s="25">
        <v>739.00099999999998</v>
      </c>
      <c r="M5" s="26">
        <v>184.75024999999999</v>
      </c>
      <c r="N5" s="27">
        <v>9</v>
      </c>
      <c r="O5" s="28">
        <v>193.75024999999999</v>
      </c>
    </row>
    <row r="6" spans="1:17" x14ac:dyDescent="0.3">
      <c r="A6" s="21" t="s">
        <v>67</v>
      </c>
      <c r="B6" s="22" t="s">
        <v>25</v>
      </c>
      <c r="C6" s="23">
        <v>44093</v>
      </c>
      <c r="D6" s="34" t="s">
        <v>54</v>
      </c>
      <c r="E6" s="24">
        <v>180</v>
      </c>
      <c r="F6" s="24">
        <v>185</v>
      </c>
      <c r="G6" s="24">
        <v>178</v>
      </c>
      <c r="H6" s="24">
        <v>178</v>
      </c>
      <c r="I6" s="24"/>
      <c r="J6" s="24"/>
      <c r="K6" s="25">
        <v>4</v>
      </c>
      <c r="L6" s="25">
        <v>721</v>
      </c>
      <c r="M6" s="26">
        <v>180.25</v>
      </c>
      <c r="N6" s="27">
        <v>9</v>
      </c>
      <c r="O6" s="28">
        <v>189.25</v>
      </c>
    </row>
    <row r="9" spans="1:17" x14ac:dyDescent="0.3">
      <c r="K9" s="7">
        <f>SUM(K2:K8)</f>
        <v>22</v>
      </c>
      <c r="L9" s="7">
        <f>SUM(L2:L8)</f>
        <v>3983.0020000000004</v>
      </c>
      <c r="M9" s="13">
        <f>SUM(L9/K9)</f>
        <v>181.04554545454548</v>
      </c>
      <c r="N9" s="7">
        <f>SUM(N2:N8)</f>
        <v>56</v>
      </c>
      <c r="O9" s="13">
        <f>SUM(M9+N9)</f>
        <v>237.04554545454548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E2:J2" name="Range1_11"/>
    <protectedRange algorithmName="SHA-512" hashValue="ON39YdpmFHfN9f47KpiRvqrKx0V9+erV1CNkpWzYhW/Qyc6aT8rEyCrvauWSYGZK2ia3o7vd3akF07acHAFpOA==" saltValue="yVW9XmDwTqEnmpSGai0KYg==" spinCount="100000" sqref="C2" name="Range1_11_1"/>
    <protectedRange algorithmName="SHA-512" hashValue="ON39YdpmFHfN9f47KpiRvqrKx0V9+erV1CNkpWzYhW/Qyc6aT8rEyCrvauWSYGZK2ia3o7vd3akF07acHAFpOA==" saltValue="yVW9XmDwTqEnmpSGai0KYg==" spinCount="100000" sqref="E3:J3 B3:C3" name="Range1_6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4:J4 B4:C4" name="Range1_5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5:J5 B5:C5" name="Range1_13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6:J6 B6:C6" name="Range1_19"/>
    <protectedRange algorithmName="SHA-512" hashValue="ON39YdpmFHfN9f47KpiRvqrKx0V9+erV1CNkpWzYhW/Qyc6aT8rEyCrvauWSYGZK2ia3o7vd3akF07acHAFpOA==" saltValue="yVW9XmDwTqEnmpSGai0KYg==" spinCount="100000" sqref="D6" name="Range1_1_10"/>
  </protectedRanges>
  <conditionalFormatting sqref="I2">
    <cfRule type="top10" dxfId="227" priority="25" rank="1"/>
  </conditionalFormatting>
  <conditionalFormatting sqref="H2">
    <cfRule type="top10" dxfId="226" priority="26" rank="1"/>
  </conditionalFormatting>
  <conditionalFormatting sqref="J2">
    <cfRule type="top10" dxfId="225" priority="27" rank="1"/>
  </conditionalFormatting>
  <conditionalFormatting sqref="G2">
    <cfRule type="top10" dxfId="224" priority="28" rank="1"/>
  </conditionalFormatting>
  <conditionalFormatting sqref="F2">
    <cfRule type="top10" dxfId="223" priority="29" rank="1"/>
  </conditionalFormatting>
  <conditionalFormatting sqref="E2">
    <cfRule type="top10" dxfId="222" priority="30" rank="1"/>
  </conditionalFormatting>
  <conditionalFormatting sqref="I3">
    <cfRule type="top10" dxfId="221" priority="24" rank="1"/>
  </conditionalFormatting>
  <conditionalFormatting sqref="H3">
    <cfRule type="top10" dxfId="220" priority="20" rank="1"/>
  </conditionalFormatting>
  <conditionalFormatting sqref="J3">
    <cfRule type="top10" dxfId="219" priority="21" rank="1"/>
  </conditionalFormatting>
  <conditionalFormatting sqref="G3">
    <cfRule type="top10" dxfId="218" priority="23" rank="1"/>
  </conditionalFormatting>
  <conditionalFormatting sqref="F3">
    <cfRule type="top10" dxfId="217" priority="22" rank="1"/>
  </conditionalFormatting>
  <conditionalFormatting sqref="E3">
    <cfRule type="top10" dxfId="216" priority="19" rank="1"/>
  </conditionalFormatting>
  <conditionalFormatting sqref="I4">
    <cfRule type="top10" dxfId="215" priority="18" rank="1"/>
  </conditionalFormatting>
  <conditionalFormatting sqref="H4">
    <cfRule type="top10" dxfId="214" priority="14" rank="1"/>
  </conditionalFormatting>
  <conditionalFormatting sqref="J4">
    <cfRule type="top10" dxfId="213" priority="15" rank="1"/>
  </conditionalFormatting>
  <conditionalFormatting sqref="G4">
    <cfRule type="top10" dxfId="212" priority="17" rank="1"/>
  </conditionalFormatting>
  <conditionalFormatting sqref="F4">
    <cfRule type="top10" dxfId="211" priority="16" rank="1"/>
  </conditionalFormatting>
  <conditionalFormatting sqref="E4">
    <cfRule type="top10" dxfId="210" priority="13" rank="1"/>
  </conditionalFormatting>
  <conditionalFormatting sqref="I5">
    <cfRule type="top10" dxfId="209" priority="12" rank="1"/>
  </conditionalFormatting>
  <conditionalFormatting sqref="H5">
    <cfRule type="top10" dxfId="208" priority="8" rank="1"/>
  </conditionalFormatting>
  <conditionalFormatting sqref="J5">
    <cfRule type="top10" dxfId="207" priority="9" rank="1"/>
  </conditionalFormatting>
  <conditionalFormatting sqref="G5">
    <cfRule type="top10" dxfId="206" priority="11" rank="1"/>
  </conditionalFormatting>
  <conditionalFormatting sqref="F5">
    <cfRule type="top10" dxfId="205" priority="10" rank="1"/>
  </conditionalFormatting>
  <conditionalFormatting sqref="E5">
    <cfRule type="top10" dxfId="204" priority="7" rank="1"/>
  </conditionalFormatting>
  <conditionalFormatting sqref="E6">
    <cfRule type="top10" dxfId="203" priority="6" rank="1"/>
  </conditionalFormatting>
  <conditionalFormatting sqref="F6">
    <cfRule type="top10" dxfId="202" priority="5" rank="1"/>
  </conditionalFormatting>
  <conditionalFormatting sqref="G6">
    <cfRule type="top10" dxfId="201" priority="4" rank="1"/>
  </conditionalFormatting>
  <conditionalFormatting sqref="H6">
    <cfRule type="top10" dxfId="200" priority="3" rank="1"/>
  </conditionalFormatting>
  <conditionalFormatting sqref="I6">
    <cfRule type="top10" dxfId="199" priority="2" rank="1"/>
  </conditionalFormatting>
  <conditionalFormatting sqref="J6">
    <cfRule type="top10" dxfId="198" priority="1" rank="1"/>
  </conditionalFormatting>
  <hyperlinks>
    <hyperlink ref="Q1" location="'South Carolina 2020 Rankings'!A1" display="Back to Ranking" xr:uid="{F79913A7-D263-4AA6-B17A-3F674FFBAD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FA20E43-FB4A-4F53-9419-C1F515E684F1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7"/>
  <sheetViews>
    <sheetView workbookViewId="0">
      <selection activeCell="Q1" sqref="Q1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34</v>
      </c>
      <c r="B2" s="22" t="s">
        <v>22</v>
      </c>
      <c r="C2" s="23">
        <v>43897</v>
      </c>
      <c r="D2" s="29" t="s">
        <v>46</v>
      </c>
      <c r="E2" s="24">
        <v>187</v>
      </c>
      <c r="F2" s="24">
        <v>186</v>
      </c>
      <c r="G2" s="24">
        <v>186</v>
      </c>
      <c r="H2" s="24">
        <v>192</v>
      </c>
      <c r="I2" s="24"/>
      <c r="J2" s="24"/>
      <c r="K2" s="25">
        <f>COUNT(E2:J2)</f>
        <v>4</v>
      </c>
      <c r="L2" s="25">
        <f>SUM(E2:J2)</f>
        <v>751</v>
      </c>
      <c r="M2" s="26">
        <f>IFERROR(L2/K2,0)</f>
        <v>187.75</v>
      </c>
      <c r="N2" s="27">
        <v>13</v>
      </c>
      <c r="O2" s="28">
        <f>SUM(M2+N2)</f>
        <v>200.75</v>
      </c>
    </row>
    <row r="3" spans="1:17" x14ac:dyDescent="0.3">
      <c r="A3" s="21" t="s">
        <v>34</v>
      </c>
      <c r="B3" s="22" t="s">
        <v>22</v>
      </c>
      <c r="C3" s="23">
        <v>44044</v>
      </c>
      <c r="D3" s="34" t="s">
        <v>54</v>
      </c>
      <c r="E3" s="24">
        <v>191</v>
      </c>
      <c r="F3" s="24">
        <v>188</v>
      </c>
      <c r="G3" s="24">
        <v>186</v>
      </c>
      <c r="H3" s="24">
        <v>184</v>
      </c>
      <c r="I3" s="24"/>
      <c r="J3" s="24"/>
      <c r="K3" s="25">
        <v>4</v>
      </c>
      <c r="L3" s="25">
        <v>749</v>
      </c>
      <c r="M3" s="26">
        <v>187.25</v>
      </c>
      <c r="N3" s="27">
        <v>8</v>
      </c>
      <c r="O3" s="28">
        <v>195.25</v>
      </c>
    </row>
    <row r="4" spans="1:17" x14ac:dyDescent="0.3">
      <c r="A4" s="21" t="s">
        <v>65</v>
      </c>
      <c r="B4" s="22" t="s">
        <v>22</v>
      </c>
      <c r="C4" s="23">
        <v>44093</v>
      </c>
      <c r="D4" s="34" t="s">
        <v>54</v>
      </c>
      <c r="E4" s="24">
        <v>184</v>
      </c>
      <c r="F4" s="24">
        <v>189</v>
      </c>
      <c r="G4" s="24">
        <v>186.001</v>
      </c>
      <c r="H4" s="24">
        <v>186.001</v>
      </c>
      <c r="I4" s="24"/>
      <c r="J4" s="24"/>
      <c r="K4" s="25">
        <v>4</v>
      </c>
      <c r="L4" s="25">
        <v>745.00199999999995</v>
      </c>
      <c r="M4" s="26">
        <v>186.25049999999999</v>
      </c>
      <c r="N4" s="27">
        <v>13</v>
      </c>
      <c r="O4" s="28">
        <v>199.25049999999999</v>
      </c>
    </row>
    <row r="7" spans="1:17" x14ac:dyDescent="0.3">
      <c r="K7" s="7">
        <f>SUM(K2:K6)</f>
        <v>12</v>
      </c>
      <c r="L7" s="7">
        <f>SUM(L2:L6)</f>
        <v>2245.002</v>
      </c>
      <c r="M7" s="13">
        <f>SUM(L7/K7)</f>
        <v>187.08349999999999</v>
      </c>
      <c r="N7" s="7">
        <f>SUM(N2:N6)</f>
        <v>34</v>
      </c>
      <c r="O7" s="13">
        <f>SUM(M7+N7)</f>
        <v>221.08349999999999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E2:J2" name="Range1_11"/>
    <protectedRange algorithmName="SHA-512" hashValue="ON39YdpmFHfN9f47KpiRvqrKx0V9+erV1CNkpWzYhW/Qyc6aT8rEyCrvauWSYGZK2ia3o7vd3akF07acHAFpOA==" saltValue="yVW9XmDwTqEnmpSGai0KYg==" spinCount="100000" sqref="C2" name="Range1_11_1"/>
    <protectedRange algorithmName="SHA-512" hashValue="ON39YdpmFHfN9f47KpiRvqrKx0V9+erV1CNkpWzYhW/Qyc6aT8rEyCrvauWSYGZK2ia3o7vd3akF07acHAFpOA==" saltValue="yVW9XmDwTqEnmpSGai0KYg==" spinCount="100000" sqref="E3:J3 B3:C3" name="Range1_12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4:J4 B4:C4" name="Range1_18"/>
    <protectedRange algorithmName="SHA-512" hashValue="ON39YdpmFHfN9f47KpiRvqrKx0V9+erV1CNkpWzYhW/Qyc6aT8rEyCrvauWSYGZK2ia3o7vd3akF07acHAFpOA==" saltValue="yVW9XmDwTqEnmpSGai0KYg==" spinCount="100000" sqref="D4" name="Range1_1_9"/>
  </protectedRanges>
  <conditionalFormatting sqref="E2">
    <cfRule type="top10" dxfId="197" priority="13" rank="1"/>
  </conditionalFormatting>
  <conditionalFormatting sqref="F2">
    <cfRule type="top10" dxfId="196" priority="14" rank="1"/>
  </conditionalFormatting>
  <conditionalFormatting sqref="G2">
    <cfRule type="top10" dxfId="195" priority="15" rank="1"/>
  </conditionalFormatting>
  <conditionalFormatting sqref="H2">
    <cfRule type="top10" dxfId="194" priority="16" rank="1"/>
  </conditionalFormatting>
  <conditionalFormatting sqref="I2">
    <cfRule type="top10" dxfId="193" priority="17" rank="1"/>
  </conditionalFormatting>
  <conditionalFormatting sqref="J2">
    <cfRule type="top10" dxfId="192" priority="18" rank="1"/>
  </conditionalFormatting>
  <conditionalFormatting sqref="E3">
    <cfRule type="top10" dxfId="191" priority="12" rank="1"/>
  </conditionalFormatting>
  <conditionalFormatting sqref="F3">
    <cfRule type="top10" dxfId="190" priority="11" rank="1"/>
  </conditionalFormatting>
  <conditionalFormatting sqref="G3">
    <cfRule type="top10" dxfId="189" priority="10" rank="1"/>
  </conditionalFormatting>
  <conditionalFormatting sqref="H3">
    <cfRule type="top10" dxfId="188" priority="9" rank="1"/>
  </conditionalFormatting>
  <conditionalFormatting sqref="I3">
    <cfRule type="top10" dxfId="187" priority="8" rank="1"/>
  </conditionalFormatting>
  <conditionalFormatting sqref="J3">
    <cfRule type="top10" dxfId="186" priority="7" rank="1"/>
  </conditionalFormatting>
  <conditionalFormatting sqref="F4">
    <cfRule type="top10" dxfId="185" priority="6" rank="1"/>
  </conditionalFormatting>
  <conditionalFormatting sqref="G4">
    <cfRule type="top10" dxfId="184" priority="5" rank="1"/>
  </conditionalFormatting>
  <conditionalFormatting sqref="H4">
    <cfRule type="top10" dxfId="183" priority="4" rank="1"/>
  </conditionalFormatting>
  <conditionalFormatting sqref="I4">
    <cfRule type="top10" dxfId="182" priority="3" rank="1"/>
  </conditionalFormatting>
  <conditionalFormatting sqref="J4">
    <cfRule type="top10" dxfId="181" priority="2" rank="1"/>
  </conditionalFormatting>
  <conditionalFormatting sqref="E4">
    <cfRule type="top10" dxfId="180" priority="1" rank="1"/>
  </conditionalFormatting>
  <hyperlinks>
    <hyperlink ref="Q1" location="'South Carolina 2020 Rankings'!A1" display="Back to Ranking" xr:uid="{2C1ADBE7-B182-4D3E-ABC9-00C581F9A5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5647687-6C3D-4042-9C8B-2A5AC17A3F5E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9"/>
  <sheetViews>
    <sheetView workbookViewId="0">
      <selection activeCell="B13" sqref="B13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ht="27" x14ac:dyDescent="0.3">
      <c r="A2" s="21" t="s">
        <v>21</v>
      </c>
      <c r="B2" s="22" t="s">
        <v>51</v>
      </c>
      <c r="C2" s="23">
        <v>43897</v>
      </c>
      <c r="D2" s="29" t="s">
        <v>46</v>
      </c>
      <c r="E2" s="24">
        <v>159</v>
      </c>
      <c r="F2" s="24">
        <v>158</v>
      </c>
      <c r="G2" s="24">
        <v>162</v>
      </c>
      <c r="H2" s="24">
        <v>156</v>
      </c>
      <c r="I2" s="24"/>
      <c r="J2" s="24"/>
      <c r="K2" s="25">
        <f>COUNT(E2:J2)</f>
        <v>4</v>
      </c>
      <c r="L2" s="25">
        <f>SUM(E2:J2)</f>
        <v>635</v>
      </c>
      <c r="M2" s="26">
        <f>IFERROR(L2/K2,0)</f>
        <v>158.75</v>
      </c>
      <c r="N2" s="27">
        <v>4</v>
      </c>
      <c r="O2" s="28">
        <f>SUM(M2+N2)</f>
        <v>162.75</v>
      </c>
    </row>
    <row r="3" spans="1:17" x14ac:dyDescent="0.3">
      <c r="A3" s="21" t="s">
        <v>34</v>
      </c>
      <c r="B3" s="22" t="s">
        <v>51</v>
      </c>
      <c r="C3" s="23">
        <v>43988</v>
      </c>
      <c r="D3" s="34" t="s">
        <v>54</v>
      </c>
      <c r="E3" s="24">
        <v>172</v>
      </c>
      <c r="F3" s="24">
        <v>173</v>
      </c>
      <c r="G3" s="24">
        <v>176</v>
      </c>
      <c r="H3" s="24">
        <v>184</v>
      </c>
      <c r="I3" s="24">
        <v>183</v>
      </c>
      <c r="J3" s="24">
        <v>179</v>
      </c>
      <c r="K3" s="25">
        <v>6</v>
      </c>
      <c r="L3" s="25">
        <v>1067</v>
      </c>
      <c r="M3" s="26">
        <v>177.83333333333334</v>
      </c>
      <c r="N3" s="27">
        <v>10</v>
      </c>
      <c r="O3" s="28">
        <v>187.83333333333334</v>
      </c>
    </row>
    <row r="4" spans="1:17" x14ac:dyDescent="0.3">
      <c r="A4" s="21" t="s">
        <v>34</v>
      </c>
      <c r="B4" s="22" t="s">
        <v>51</v>
      </c>
      <c r="C4" s="23">
        <v>44030</v>
      </c>
      <c r="D4" s="34" t="s">
        <v>54</v>
      </c>
      <c r="E4" s="24">
        <v>173</v>
      </c>
      <c r="F4" s="24">
        <v>159</v>
      </c>
      <c r="G4" s="24">
        <v>166</v>
      </c>
      <c r="H4" s="24">
        <v>176</v>
      </c>
      <c r="I4" s="24"/>
      <c r="J4" s="24"/>
      <c r="K4" s="25">
        <v>4</v>
      </c>
      <c r="L4" s="25">
        <v>674</v>
      </c>
      <c r="M4" s="26">
        <v>168.5</v>
      </c>
      <c r="N4" s="27">
        <v>3</v>
      </c>
      <c r="O4" s="28">
        <v>171.5</v>
      </c>
    </row>
    <row r="5" spans="1:17" x14ac:dyDescent="0.3">
      <c r="A5" s="21" t="s">
        <v>34</v>
      </c>
      <c r="B5" s="22" t="s">
        <v>51</v>
      </c>
      <c r="C5" s="23">
        <v>44044</v>
      </c>
      <c r="D5" s="34" t="s">
        <v>54</v>
      </c>
      <c r="E5" s="24">
        <v>170</v>
      </c>
      <c r="F5" s="24">
        <v>162</v>
      </c>
      <c r="G5" s="24">
        <v>168</v>
      </c>
      <c r="H5" s="24">
        <v>168</v>
      </c>
      <c r="I5" s="24"/>
      <c r="J5" s="24"/>
      <c r="K5" s="25">
        <v>4</v>
      </c>
      <c r="L5" s="25">
        <v>668</v>
      </c>
      <c r="M5" s="26">
        <v>167</v>
      </c>
      <c r="N5" s="27">
        <v>2</v>
      </c>
      <c r="O5" s="28">
        <v>169</v>
      </c>
    </row>
    <row r="6" spans="1:17" x14ac:dyDescent="0.3">
      <c r="A6" s="21" t="s">
        <v>65</v>
      </c>
      <c r="B6" s="22" t="s">
        <v>51</v>
      </c>
      <c r="C6" s="23">
        <v>44093</v>
      </c>
      <c r="D6" s="34" t="s">
        <v>54</v>
      </c>
      <c r="E6" s="24">
        <v>176</v>
      </c>
      <c r="F6" s="24">
        <v>175</v>
      </c>
      <c r="G6" s="24">
        <v>186</v>
      </c>
      <c r="H6" s="24">
        <v>172</v>
      </c>
      <c r="I6" s="24"/>
      <c r="J6" s="24"/>
      <c r="K6" s="25">
        <v>4</v>
      </c>
      <c r="L6" s="25">
        <v>709</v>
      </c>
      <c r="M6" s="26">
        <v>177.25</v>
      </c>
      <c r="N6" s="27">
        <v>3</v>
      </c>
      <c r="O6" s="28">
        <v>180.25</v>
      </c>
    </row>
    <row r="9" spans="1:17" x14ac:dyDescent="0.3">
      <c r="K9" s="7">
        <f>SUM(K2:K8)</f>
        <v>22</v>
      </c>
      <c r="L9" s="7">
        <f>SUM(L2:L8)</f>
        <v>3753</v>
      </c>
      <c r="M9" s="13">
        <f>SUM(L9/K9)</f>
        <v>170.59090909090909</v>
      </c>
      <c r="N9" s="7">
        <f>SUM(N2:N8)</f>
        <v>22</v>
      </c>
      <c r="O9" s="13">
        <f>SUM(M9+N9)</f>
        <v>192.59090909090909</v>
      </c>
    </row>
  </sheetData>
  <protectedRanges>
    <protectedRange algorithmName="SHA-512" hashValue="ON39YdpmFHfN9f47KpiRvqrKx0V9+erV1CNkpWzYhW/Qyc6aT8rEyCrvauWSYGZK2ia3o7vd3akF07acHAFpOA==" saltValue="yVW9XmDwTqEnmpSGai0KYg==" spinCount="100000" sqref="B2 E2:J2" name="Range1_11"/>
    <protectedRange algorithmName="SHA-512" hashValue="ON39YdpmFHfN9f47KpiRvqrKx0V9+erV1CNkpWzYhW/Qyc6aT8rEyCrvauWSYGZK2ia3o7vd3akF07acHAFpOA==" saltValue="yVW9XmDwTqEnmpSGai0KYg==" spinCount="100000" sqref="C2" name="Range1_11_1"/>
    <protectedRange algorithmName="SHA-512" hashValue="ON39YdpmFHfN9f47KpiRvqrKx0V9+erV1CNkpWzYhW/Qyc6aT8rEyCrvauWSYGZK2ia3o7vd3akF07acHAFpOA==" saltValue="yVW9XmDwTqEnmpSGai0KYg==" spinCount="100000" sqref="E3:J3 B3:C3" name="Range1_5_1"/>
    <protectedRange algorithmName="SHA-512" hashValue="ON39YdpmFHfN9f47KpiRvqrKx0V9+erV1CNkpWzYhW/Qyc6aT8rEyCrvauWSYGZK2ia3o7vd3akF07acHAFpOA==" saltValue="yVW9XmDwTqEnmpSGai0KYg==" spinCount="100000" sqref="D3" name="Range1_1_3_1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5:J5 B5:C5" name="Range1_12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6:J6 B6:C6" name="Range1_18"/>
    <protectedRange algorithmName="SHA-512" hashValue="ON39YdpmFHfN9f47KpiRvqrKx0V9+erV1CNkpWzYhW/Qyc6aT8rEyCrvauWSYGZK2ia3o7vd3akF07acHAFpOA==" saltValue="yVW9XmDwTqEnmpSGai0KYg==" spinCount="100000" sqref="D6" name="Range1_1_9"/>
  </protectedRanges>
  <conditionalFormatting sqref="E2">
    <cfRule type="top10" dxfId="179" priority="25" rank="1"/>
  </conditionalFormatting>
  <conditionalFormatting sqref="F2">
    <cfRule type="top10" dxfId="178" priority="26" rank="1"/>
  </conditionalFormatting>
  <conditionalFormatting sqref="G2">
    <cfRule type="top10" dxfId="177" priority="27" rank="1"/>
  </conditionalFormatting>
  <conditionalFormatting sqref="H2">
    <cfRule type="top10" dxfId="176" priority="28" rank="1"/>
  </conditionalFormatting>
  <conditionalFormatting sqref="I2">
    <cfRule type="top10" dxfId="175" priority="29" rank="1"/>
  </conditionalFormatting>
  <conditionalFormatting sqref="J2">
    <cfRule type="top10" dxfId="174" priority="30" rank="1"/>
  </conditionalFormatting>
  <conditionalFormatting sqref="E3">
    <cfRule type="top10" dxfId="173" priority="24" rank="1"/>
  </conditionalFormatting>
  <conditionalFormatting sqref="F3">
    <cfRule type="top10" dxfId="172" priority="23" rank="1"/>
  </conditionalFormatting>
  <conditionalFormatting sqref="G3">
    <cfRule type="top10" dxfId="171" priority="22" rank="1"/>
  </conditionalFormatting>
  <conditionalFormatting sqref="H3">
    <cfRule type="top10" dxfId="170" priority="21" rank="1"/>
  </conditionalFormatting>
  <conditionalFormatting sqref="I3">
    <cfRule type="top10" dxfId="169" priority="20" rank="1"/>
  </conditionalFormatting>
  <conditionalFormatting sqref="J3">
    <cfRule type="top10" dxfId="168" priority="19" rank="1"/>
  </conditionalFormatting>
  <conditionalFormatting sqref="E4">
    <cfRule type="top10" dxfId="167" priority="18" rank="1"/>
  </conditionalFormatting>
  <conditionalFormatting sqref="F4">
    <cfRule type="top10" dxfId="166" priority="17" rank="1"/>
  </conditionalFormatting>
  <conditionalFormatting sqref="G4">
    <cfRule type="top10" dxfId="165" priority="16" rank="1"/>
  </conditionalFormatting>
  <conditionalFormatting sqref="H4">
    <cfRule type="top10" dxfId="164" priority="15" rank="1"/>
  </conditionalFormatting>
  <conditionalFormatting sqref="I4">
    <cfRule type="top10" dxfId="163" priority="14" rank="1"/>
  </conditionalFormatting>
  <conditionalFormatting sqref="J4">
    <cfRule type="top10" dxfId="162" priority="13" rank="1"/>
  </conditionalFormatting>
  <conditionalFormatting sqref="E5">
    <cfRule type="top10" dxfId="161" priority="12" rank="1"/>
  </conditionalFormatting>
  <conditionalFormatting sqref="F5">
    <cfRule type="top10" dxfId="160" priority="11" rank="1"/>
  </conditionalFormatting>
  <conditionalFormatting sqref="G5">
    <cfRule type="top10" dxfId="159" priority="10" rank="1"/>
  </conditionalFormatting>
  <conditionalFormatting sqref="H5">
    <cfRule type="top10" dxfId="158" priority="9" rank="1"/>
  </conditionalFormatting>
  <conditionalFormatting sqref="I5">
    <cfRule type="top10" dxfId="157" priority="8" rank="1"/>
  </conditionalFormatting>
  <conditionalFormatting sqref="J5">
    <cfRule type="top10" dxfId="156" priority="7" rank="1"/>
  </conditionalFormatting>
  <conditionalFormatting sqref="F6">
    <cfRule type="top10" dxfId="155" priority="6" rank="1"/>
  </conditionalFormatting>
  <conditionalFormatting sqref="G6">
    <cfRule type="top10" dxfId="154" priority="5" rank="1"/>
  </conditionalFormatting>
  <conditionalFormatting sqref="H6">
    <cfRule type="top10" dxfId="153" priority="4" rank="1"/>
  </conditionalFormatting>
  <conditionalFormatting sqref="I6">
    <cfRule type="top10" dxfId="152" priority="3" rank="1"/>
  </conditionalFormatting>
  <conditionalFormatting sqref="J6">
    <cfRule type="top10" dxfId="151" priority="2" rank="1"/>
  </conditionalFormatting>
  <conditionalFormatting sqref="E6">
    <cfRule type="top10" dxfId="150" priority="1" rank="1"/>
  </conditionalFormatting>
  <hyperlinks>
    <hyperlink ref="Q1" location="'South Carolina 2020 Rankings'!A1" display="Back to Ranking" xr:uid="{FD9E3A9F-175D-40CB-8913-F83E5376C5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2F6B6C3-46FB-4B97-928D-86AF187FD820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382A8-2B81-4689-958F-8C208D723E46}">
  <dimension ref="A1:Q1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34</v>
      </c>
      <c r="B2" s="22" t="s">
        <v>62</v>
      </c>
      <c r="C2" s="23">
        <v>44030</v>
      </c>
      <c r="D2" s="34" t="s">
        <v>54</v>
      </c>
      <c r="E2" s="24">
        <v>171</v>
      </c>
      <c r="F2" s="24">
        <v>170</v>
      </c>
      <c r="G2" s="24">
        <v>163</v>
      </c>
      <c r="H2" s="24">
        <v>168</v>
      </c>
      <c r="I2" s="24"/>
      <c r="J2" s="24"/>
      <c r="K2" s="25">
        <v>4</v>
      </c>
      <c r="L2" s="25">
        <v>672</v>
      </c>
      <c r="M2" s="26">
        <v>168</v>
      </c>
      <c r="N2" s="27">
        <v>2</v>
      </c>
      <c r="O2" s="28">
        <v>170</v>
      </c>
    </row>
    <row r="5" spans="1:17" x14ac:dyDescent="0.3">
      <c r="K5" s="7">
        <f>SUM(K2:K4)</f>
        <v>4</v>
      </c>
      <c r="L5" s="7">
        <f>SUM(L2:L4)</f>
        <v>672</v>
      </c>
      <c r="M5" s="13">
        <f>SUM(L5/K5)</f>
        <v>168</v>
      </c>
      <c r="N5" s="7">
        <f>SUM(N2:N4)</f>
        <v>2</v>
      </c>
      <c r="O5" s="13">
        <f>SUM(M5+N5)</f>
        <v>170</v>
      </c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21" t="s">
        <v>64</v>
      </c>
      <c r="B12" s="22" t="s">
        <v>62</v>
      </c>
      <c r="C12" s="23">
        <v>44093</v>
      </c>
      <c r="D12" s="34" t="s">
        <v>54</v>
      </c>
      <c r="E12" s="24">
        <v>181</v>
      </c>
      <c r="F12" s="24">
        <v>185</v>
      </c>
      <c r="G12" s="24">
        <v>175</v>
      </c>
      <c r="H12" s="24">
        <v>174</v>
      </c>
      <c r="I12" s="24"/>
      <c r="J12" s="24"/>
      <c r="K12" s="25">
        <v>4</v>
      </c>
      <c r="L12" s="25">
        <v>715</v>
      </c>
      <c r="M12" s="26">
        <v>178.75</v>
      </c>
      <c r="N12" s="27">
        <v>3</v>
      </c>
      <c r="O12" s="28">
        <v>181.75</v>
      </c>
    </row>
    <row r="15" spans="1:17" x14ac:dyDescent="0.3">
      <c r="K15" s="7">
        <f>SUM(K12:K14)</f>
        <v>4</v>
      </c>
      <c r="L15" s="7">
        <f>SUM(L12:L14)</f>
        <v>715</v>
      </c>
      <c r="M15" s="13">
        <f>SUM(L15/K15)</f>
        <v>178.75</v>
      </c>
      <c r="N15" s="7">
        <f>SUM(N12:N14)</f>
        <v>3</v>
      </c>
      <c r="O15" s="13">
        <f>SUM(M15+N15)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I12:J12 B12:C12" name="Range1_9_1"/>
    <protectedRange algorithmName="SHA-512" hashValue="ON39YdpmFHfN9f47KpiRvqrKx0V9+erV1CNkpWzYhW/Qyc6aT8rEyCrvauWSYGZK2ia3o7vd3akF07acHAFpOA==" saltValue="yVW9XmDwTqEnmpSGai0KYg==" spinCount="100000" sqref="D12" name="Range1_1_4_1"/>
    <protectedRange algorithmName="SHA-512" hashValue="ON39YdpmFHfN9f47KpiRvqrKx0V9+erV1CNkpWzYhW/Qyc6aT8rEyCrvauWSYGZK2ia3o7vd3akF07acHAFpOA==" saltValue="yVW9XmDwTqEnmpSGai0KYg==" spinCount="100000" sqref="E12:H12" name="Range1_3_2_1"/>
  </protectedRanges>
  <conditionalFormatting sqref="H2">
    <cfRule type="top10" dxfId="149" priority="15" rank="1"/>
  </conditionalFormatting>
  <conditionalFormatting sqref="E2">
    <cfRule type="top10" dxfId="148" priority="18" rank="1"/>
  </conditionalFormatting>
  <conditionalFormatting sqref="F2">
    <cfRule type="top10" dxfId="147" priority="17" rank="1"/>
  </conditionalFormatting>
  <conditionalFormatting sqref="G2">
    <cfRule type="top10" dxfId="146" priority="16" rank="1"/>
  </conditionalFormatting>
  <conditionalFormatting sqref="I2">
    <cfRule type="top10" dxfId="145" priority="14" rank="1"/>
  </conditionalFormatting>
  <conditionalFormatting sqref="J2">
    <cfRule type="top10" dxfId="144" priority="13" rank="1"/>
  </conditionalFormatting>
  <conditionalFormatting sqref="J12">
    <cfRule type="top10" dxfId="143" priority="1" rank="1"/>
  </conditionalFormatting>
  <conditionalFormatting sqref="I12">
    <cfRule type="top10" dxfId="142" priority="6" rank="1"/>
  </conditionalFormatting>
  <conditionalFormatting sqref="E12">
    <cfRule type="top10" dxfId="141" priority="5" rank="1"/>
  </conditionalFormatting>
  <conditionalFormatting sqref="F12">
    <cfRule type="top10" dxfId="140" priority="4" rank="1"/>
  </conditionalFormatting>
  <conditionalFormatting sqref="G12">
    <cfRule type="top10" dxfId="139" priority="3" rank="1"/>
  </conditionalFormatting>
  <conditionalFormatting sqref="H12">
    <cfRule type="top10" dxfId="138" priority="2" rank="1"/>
  </conditionalFormatting>
  <hyperlinks>
    <hyperlink ref="Q1" location="'South Carolina 2020 Rankings'!A1" display="Back to Ranking" xr:uid="{9939C858-0742-4400-AFEC-C1E0947D7C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BA3078-5A54-4C0E-824E-8EE78CB00CDA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South Carolina 2020 Rankings</vt:lpstr>
      <vt:lpstr>Bobby Splawn</vt:lpstr>
      <vt:lpstr>Bob Cvammen</vt:lpstr>
      <vt:lpstr>Eisenschmied, Dave</vt:lpstr>
      <vt:lpstr>Ernie Converse</vt:lpstr>
      <vt:lpstr>Fortson, Justin</vt:lpstr>
      <vt:lpstr>Greenway, Tony</vt:lpstr>
      <vt:lpstr>Hovan, John</vt:lpstr>
      <vt:lpstr>Janice Engleman</vt:lpstr>
      <vt:lpstr>Hudson, Billy</vt:lpstr>
      <vt:lpstr>Walter Smith</vt:lpstr>
      <vt:lpstr>Steve Nicholas</vt:lpstr>
      <vt:lpstr>Smith, Woody</vt:lpstr>
      <vt:lpstr>Sullivan, Kevin</vt:lpstr>
      <vt:lpstr>Wayne Yates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2020-09-25T21:27:12Z</dcterms:modified>
</cp:coreProperties>
</file>