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700B0B0A-2AF1-4F39-8C79-E0726568D01E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Youth" sheetId="1" r:id="rId1"/>
    <sheet name="Brayden Bolt" sheetId="155" r:id="rId2"/>
    <sheet name="Brody McKelvie" sheetId="158" r:id="rId3"/>
    <sheet name="Caleb Radwanski" sheetId="169" r:id="rId4"/>
    <sheet name="Cason Buckley" sheetId="166" r:id="rId5"/>
    <sheet name="Cruz Frymier" sheetId="168" r:id="rId6"/>
    <sheet name="Charlie Fortson" sheetId="131" r:id="rId7"/>
    <sheet name="Colton Buckley" sheetId="167" r:id="rId8"/>
    <sheet name="Colton Keller" sheetId="157" r:id="rId9"/>
    <sheet name="Corey Moorman" sheetId="164" r:id="rId10"/>
    <sheet name=" Cooper McGaha" sheetId="159" r:id="rId11"/>
    <sheet name="Elias Hintz" sheetId="165" r:id="rId12"/>
    <sheet name=" Ethan Viands" sheetId="153" r:id="rId13"/>
    <sheet name="Isaiah Spencer" sheetId="156" r:id="rId14"/>
    <sheet name="Jack Schulze" sheetId="151" r:id="rId15"/>
    <sheet name="Jake Skaggs" sheetId="160" r:id="rId16"/>
    <sheet name="Kaylyn Craig" sheetId="163" r:id="rId17"/>
    <sheet name="Luke Helton" sheetId="152" r:id="rId18"/>
    <sheet name="Macey Dixon" sheetId="170" r:id="rId19"/>
    <sheet name="Matthew Dixon" sheetId="171" r:id="rId20"/>
    <sheet name="Parker Bolt" sheetId="154" r:id="rId21"/>
    <sheet name="Rylee Dockery" sheetId="162" r:id="rId22"/>
    <sheet name="Sam Merritt" sheetId="172" r:id="rId23"/>
    <sheet name="Seth Ferguson" sheetId="148" r:id="rId24"/>
    <sheet name="Sheldon Fetter" sheetId="161" r:id="rId25"/>
    <sheet name="Timothy Carruth" sheetId="150" r:id="rId26"/>
    <sheet name="Timothy Velazquez" sheetId="149" r:id="rId27"/>
  </sheets>
  <externalReferences>
    <externalReference r:id="rId28"/>
  </externalReferences>
  <definedNames>
    <definedName name="_xlnm._FilterDatabase" localSheetId="0" hidden="1">'National Youth'!#REF!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N49" i="131"/>
  <c r="L49" i="131"/>
  <c r="K49" i="131"/>
  <c r="H30" i="1" l="1"/>
  <c r="G30" i="1"/>
  <c r="F30" i="1"/>
  <c r="E30" i="1"/>
  <c r="D30" i="1"/>
  <c r="N4" i="172"/>
  <c r="L4" i="172"/>
  <c r="K4" i="172"/>
  <c r="L25" i="162"/>
  <c r="M25" i="162" s="1"/>
  <c r="O25" i="162" s="1"/>
  <c r="H29" i="1"/>
  <c r="G29" i="1"/>
  <c r="F29" i="1"/>
  <c r="E29" i="1"/>
  <c r="D29" i="1"/>
  <c r="N4" i="171"/>
  <c r="L4" i="171"/>
  <c r="K4" i="171"/>
  <c r="N22" i="158"/>
  <c r="G33" i="1" s="1"/>
  <c r="L22" i="158"/>
  <c r="M22" i="158" s="1"/>
  <c r="O22" i="158" s="1"/>
  <c r="H33" i="1" s="1"/>
  <c r="K22" i="158"/>
  <c r="D33" i="1" s="1"/>
  <c r="K24" i="162"/>
  <c r="K28" i="162" s="1"/>
  <c r="D40" i="1" s="1"/>
  <c r="L24" i="162"/>
  <c r="H43" i="1"/>
  <c r="G43" i="1"/>
  <c r="F43" i="1"/>
  <c r="E43" i="1"/>
  <c r="D43" i="1"/>
  <c r="N4" i="170"/>
  <c r="L4" i="170"/>
  <c r="K4" i="170"/>
  <c r="H52" i="1"/>
  <c r="G52" i="1"/>
  <c r="F52" i="1"/>
  <c r="E52" i="1"/>
  <c r="D52" i="1"/>
  <c r="E13" i="1"/>
  <c r="H10" i="1"/>
  <c r="G10" i="1"/>
  <c r="F10" i="1"/>
  <c r="E10" i="1"/>
  <c r="D10" i="1"/>
  <c r="H17" i="1"/>
  <c r="G17" i="1"/>
  <c r="F17" i="1"/>
  <c r="E17" i="1"/>
  <c r="D17" i="1"/>
  <c r="H12" i="1"/>
  <c r="G12" i="1"/>
  <c r="F12" i="1"/>
  <c r="E12" i="1"/>
  <c r="D12" i="1"/>
  <c r="N4" i="169"/>
  <c r="G13" i="1" s="1"/>
  <c r="L4" i="169"/>
  <c r="K4" i="169"/>
  <c r="D13" i="1" s="1"/>
  <c r="N14" i="168"/>
  <c r="L14" i="168"/>
  <c r="M14" i="168" s="1"/>
  <c r="O14" i="168" s="1"/>
  <c r="K14" i="168"/>
  <c r="N4" i="168"/>
  <c r="L4" i="168"/>
  <c r="K4" i="168"/>
  <c r="N4" i="167"/>
  <c r="L4" i="167"/>
  <c r="K4" i="167"/>
  <c r="N4" i="166"/>
  <c r="L4" i="166"/>
  <c r="K4" i="166"/>
  <c r="D15" i="1"/>
  <c r="N14" i="158"/>
  <c r="G15" i="1" s="1"/>
  <c r="L14" i="158"/>
  <c r="E15" i="1" s="1"/>
  <c r="K14" i="158"/>
  <c r="D45" i="1"/>
  <c r="N4" i="165"/>
  <c r="G45" i="1" s="1"/>
  <c r="L4" i="165"/>
  <c r="K4" i="165"/>
  <c r="N28" i="162"/>
  <c r="G40" i="1" s="1"/>
  <c r="L28" i="162"/>
  <c r="D44" i="1"/>
  <c r="N4" i="164"/>
  <c r="G44" i="1" s="1"/>
  <c r="L4" i="164"/>
  <c r="E44" i="1" s="1"/>
  <c r="K4" i="164"/>
  <c r="D9" i="1"/>
  <c r="N5" i="163"/>
  <c r="G9" i="1" s="1"/>
  <c r="L5" i="163"/>
  <c r="E9" i="1" s="1"/>
  <c r="K5" i="163"/>
  <c r="N7" i="162"/>
  <c r="G27" i="1" s="1"/>
  <c r="L7" i="162"/>
  <c r="E27" i="1" s="1"/>
  <c r="K7" i="162"/>
  <c r="D27" i="1" s="1"/>
  <c r="N4" i="161"/>
  <c r="G31" i="1" s="1"/>
  <c r="L4" i="161"/>
  <c r="E31" i="1" s="1"/>
  <c r="K4" i="161"/>
  <c r="D31" i="1" s="1"/>
  <c r="N5" i="160"/>
  <c r="G54" i="1" s="1"/>
  <c r="L5" i="160"/>
  <c r="M5" i="160" s="1"/>
  <c r="F54" i="1" s="1"/>
  <c r="K5" i="160"/>
  <c r="D54" i="1" s="1"/>
  <c r="N4" i="159"/>
  <c r="G16" i="1" s="1"/>
  <c r="L4" i="159"/>
  <c r="M4" i="159" s="1"/>
  <c r="K4" i="159"/>
  <c r="D16" i="1" s="1"/>
  <c r="N20" i="148"/>
  <c r="G7" i="1" s="1"/>
  <c r="L20" i="148"/>
  <c r="K20" i="148"/>
  <c r="D7" i="1" s="1"/>
  <c r="N39" i="131"/>
  <c r="L39" i="131"/>
  <c r="M49" i="131" s="1"/>
  <c r="O49" i="131" s="1"/>
  <c r="K39" i="131"/>
  <c r="N12" i="150"/>
  <c r="G41" i="1" s="1"/>
  <c r="L12" i="150"/>
  <c r="E41" i="1" s="1"/>
  <c r="K12" i="150"/>
  <c r="D41" i="1" s="1"/>
  <c r="E56" i="1"/>
  <c r="D56" i="1"/>
  <c r="N5" i="158"/>
  <c r="G56" i="1" s="1"/>
  <c r="L5" i="158"/>
  <c r="K5" i="158"/>
  <c r="N11" i="157"/>
  <c r="G24" i="1" s="1"/>
  <c r="L11" i="157"/>
  <c r="E24" i="1" s="1"/>
  <c r="K11" i="157"/>
  <c r="D24" i="1" s="1"/>
  <c r="D14" i="1"/>
  <c r="N4" i="156"/>
  <c r="G14" i="1" s="1"/>
  <c r="L4" i="156"/>
  <c r="M4" i="156" s="1"/>
  <c r="K4" i="156"/>
  <c r="N6" i="155"/>
  <c r="G11" i="1" s="1"/>
  <c r="L6" i="155"/>
  <c r="E11" i="1" s="1"/>
  <c r="K6" i="155"/>
  <c r="D11" i="1" s="1"/>
  <c r="N6" i="154"/>
  <c r="G53" i="1" s="1"/>
  <c r="L6" i="154"/>
  <c r="K6" i="154"/>
  <c r="D53" i="1" s="1"/>
  <c r="D55" i="1"/>
  <c r="N4" i="153"/>
  <c r="G55" i="1" s="1"/>
  <c r="L4" i="153"/>
  <c r="E55" i="1" s="1"/>
  <c r="K4" i="153"/>
  <c r="N5" i="152"/>
  <c r="G57" i="1" s="1"/>
  <c r="L5" i="152"/>
  <c r="K5" i="152"/>
  <c r="D57" i="1" s="1"/>
  <c r="N10" i="151"/>
  <c r="G25" i="1" s="1"/>
  <c r="L10" i="151"/>
  <c r="E25" i="1" s="1"/>
  <c r="K10" i="151"/>
  <c r="D25" i="1" s="1"/>
  <c r="D32" i="1"/>
  <c r="N5" i="149"/>
  <c r="G32" i="1" s="1"/>
  <c r="L5" i="149"/>
  <c r="K5" i="149"/>
  <c r="M4" i="172" l="1"/>
  <c r="O4" i="172" s="1"/>
  <c r="M24" i="162"/>
  <c r="O24" i="162" s="1"/>
  <c r="F33" i="1"/>
  <c r="E33" i="1"/>
  <c r="M4" i="171"/>
  <c r="O4" i="171" s="1"/>
  <c r="M4" i="170"/>
  <c r="O4" i="170" s="1"/>
  <c r="M4" i="169"/>
  <c r="M4" i="168"/>
  <c r="O4" i="168" s="1"/>
  <c r="M4" i="167"/>
  <c r="O4" i="167" s="1"/>
  <c r="M4" i="166"/>
  <c r="O4" i="166" s="1"/>
  <c r="M4" i="165"/>
  <c r="M14" i="158"/>
  <c r="M5" i="149"/>
  <c r="O5" i="149" s="1"/>
  <c r="H32" i="1" s="1"/>
  <c r="O4" i="156"/>
  <c r="H14" i="1" s="1"/>
  <c r="M28" i="162"/>
  <c r="O28" i="162" s="1"/>
  <c r="H40" i="1" s="1"/>
  <c r="M6" i="154"/>
  <c r="M5" i="152"/>
  <c r="O5" i="152" s="1"/>
  <c r="H57" i="1" s="1"/>
  <c r="E14" i="1"/>
  <c r="E16" i="1"/>
  <c r="E54" i="1"/>
  <c r="E40" i="1"/>
  <c r="E45" i="1"/>
  <c r="F14" i="1"/>
  <c r="O4" i="159"/>
  <c r="H16" i="1" s="1"/>
  <c r="F16" i="1"/>
  <c r="O4" i="165"/>
  <c r="H45" i="1" s="1"/>
  <c r="F45" i="1"/>
  <c r="M4" i="164"/>
  <c r="M20" i="148"/>
  <c r="F7" i="1" s="1"/>
  <c r="E7" i="1"/>
  <c r="M5" i="163"/>
  <c r="M7" i="162"/>
  <c r="M4" i="161"/>
  <c r="O5" i="160"/>
  <c r="H54" i="1" s="1"/>
  <c r="O6" i="154"/>
  <c r="H53" i="1" s="1"/>
  <c r="F53" i="1"/>
  <c r="E53" i="1"/>
  <c r="M5" i="158"/>
  <c r="M11" i="157"/>
  <c r="E57" i="1"/>
  <c r="M6" i="155"/>
  <c r="M4" i="153"/>
  <c r="E32" i="1"/>
  <c r="M10" i="151"/>
  <c r="M12" i="150"/>
  <c r="O20" i="148" l="1"/>
  <c r="H7" i="1" s="1"/>
  <c r="F40" i="1"/>
  <c r="O4" i="169"/>
  <c r="H13" i="1" s="1"/>
  <c r="F13" i="1"/>
  <c r="F32" i="1"/>
  <c r="F57" i="1"/>
  <c r="O14" i="158"/>
  <c r="H15" i="1" s="1"/>
  <c r="F15" i="1"/>
  <c r="O4" i="153"/>
  <c r="H55" i="1" s="1"/>
  <c r="F55" i="1"/>
  <c r="O5" i="158"/>
  <c r="H56" i="1" s="1"/>
  <c r="F56" i="1"/>
  <c r="O4" i="164"/>
  <c r="H44" i="1" s="1"/>
  <c r="F44" i="1"/>
  <c r="O4" i="161"/>
  <c r="H31" i="1" s="1"/>
  <c r="F31" i="1"/>
  <c r="O5" i="163"/>
  <c r="H9" i="1" s="1"/>
  <c r="F9" i="1"/>
  <c r="O7" i="162"/>
  <c r="H27" i="1" s="1"/>
  <c r="F27" i="1"/>
  <c r="O11" i="157"/>
  <c r="H24" i="1" s="1"/>
  <c r="F24" i="1"/>
  <c r="O6" i="155"/>
  <c r="H11" i="1" s="1"/>
  <c r="F11" i="1"/>
  <c r="O12" i="150"/>
  <c r="H41" i="1" s="1"/>
  <c r="F41" i="1"/>
  <c r="O10" i="151"/>
  <c r="H25" i="1" s="1"/>
  <c r="F25" i="1"/>
  <c r="E6" i="1"/>
  <c r="G6" i="1"/>
  <c r="D6" i="1"/>
  <c r="M39" i="131"/>
  <c r="F6" i="1" l="1"/>
  <c r="O39" i="131"/>
  <c r="H6" i="1" l="1"/>
</calcChain>
</file>

<file path=xl/sharedStrings.xml><?xml version="1.0" encoding="utf-8"?>
<sst xmlns="http://schemas.openxmlformats.org/spreadsheetml/2006/main" count="984" uniqueCount="120">
  <si>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</si>
  <si>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</si>
  <si>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</si>
  <si>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</si>
  <si>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</si>
  <si>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</si>
  <si>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</si>
  <si>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</si>
  <si>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</si>
  <si>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</si>
  <si>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</si>
  <si>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</si>
  <si>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</si>
  <si>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</si>
  <si>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</si>
  <si>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</si>
  <si>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</si>
  <si>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</si>
  <si>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</si>
  <si>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</si>
  <si>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</si>
  <si>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</si>
  <si>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</si>
  <si>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Elberton, GA #2</t>
  </si>
  <si>
    <t>Elberton, GA</t>
  </si>
  <si>
    <t>ABRA OUTLAW HEAVY YOUTH RANKING 2022</t>
  </si>
  <si>
    <t>Charlie Fortson</t>
  </si>
  <si>
    <t>Seth Ferguson</t>
  </si>
  <si>
    <t>Youth Outlaw Heavy</t>
  </si>
  <si>
    <t>*Charlie Fortson</t>
  </si>
  <si>
    <t>*Seth Ferguson</t>
  </si>
  <si>
    <t>National Agg + Points</t>
  </si>
  <si>
    <t>Belton, SC</t>
  </si>
  <si>
    <t>Outlaw Lt</t>
  </si>
  <si>
    <t>Edinburg, TX</t>
  </si>
  <si>
    <t>Timothy Velazquez</t>
  </si>
  <si>
    <t>ABRA OUTLAW LITE  YOUTH RANKING 2022</t>
  </si>
  <si>
    <t>Outlaw Lite</t>
  </si>
  <si>
    <t>ABRA FACTORY  YOUTH RANKING 2022</t>
  </si>
  <si>
    <t>*Timothy Carruth</t>
  </si>
  <si>
    <t>Timothy Carruth</t>
  </si>
  <si>
    <t>San Angelo, TX</t>
  </si>
  <si>
    <t>Youth Outlaw Lite</t>
  </si>
  <si>
    <t>Jack Schulze</t>
  </si>
  <si>
    <t>*Jack Schulze</t>
  </si>
  <si>
    <t>*Timothy Velazquez</t>
  </si>
  <si>
    <t>*Ethan Viands</t>
  </si>
  <si>
    <t>*Luke Helton</t>
  </si>
  <si>
    <t>Ethan Viands</t>
  </si>
  <si>
    <t>Luke Helton</t>
  </si>
  <si>
    <t>Unlimited</t>
  </si>
  <si>
    <t xml:space="preserve">Unlimited </t>
  </si>
  <si>
    <t>Somerset, KY</t>
  </si>
  <si>
    <t>Jackson, KY</t>
  </si>
  <si>
    <t>ABRA  UNLIMITED RANKING 2022</t>
  </si>
  <si>
    <t>Parker Bolt</t>
  </si>
  <si>
    <t>Outlaw Heavy</t>
  </si>
  <si>
    <t>Brayden Bolt</t>
  </si>
  <si>
    <t xml:space="preserve">Outlaw Hvy </t>
  </si>
  <si>
    <t>Boerne, TX</t>
  </si>
  <si>
    <t>Factory</t>
  </si>
  <si>
    <t>Outlaw Hvy</t>
  </si>
  <si>
    <t>Isaiah Spencer</t>
  </si>
  <si>
    <t>*Isaiah Spencer</t>
  </si>
  <si>
    <t>Colton Keller</t>
  </si>
  <si>
    <t>Madisonville, TN</t>
  </si>
  <si>
    <t>*Colton Keller</t>
  </si>
  <si>
    <t>Brodie McKelvie</t>
  </si>
  <si>
    <t>*Brody McKelvie</t>
  </si>
  <si>
    <t>Boerne, Tx</t>
  </si>
  <si>
    <t>* Timonthy Carruth</t>
  </si>
  <si>
    <t>* Brayden Bolt</t>
  </si>
  <si>
    <t>* Parker Bolt</t>
  </si>
  <si>
    <t>Youth  Factory</t>
  </si>
  <si>
    <t>* Seth Ferguson</t>
  </si>
  <si>
    <t>* Cooper McGaha</t>
  </si>
  <si>
    <t xml:space="preserve"> Cooper McGaha</t>
  </si>
  <si>
    <t>Youth Outlaw Lt</t>
  </si>
  <si>
    <t>Jake Skaggs</t>
  </si>
  <si>
    <t xml:space="preserve">Youth Unlimited </t>
  </si>
  <si>
    <t>*Jake Skaggs</t>
  </si>
  <si>
    <t>New Haven, KY</t>
  </si>
  <si>
    <t>Sheldon Fetter</t>
  </si>
  <si>
    <t>Delphos, OH</t>
  </si>
  <si>
    <t>*Sheldn Fetter</t>
  </si>
  <si>
    <t>Belton SC</t>
  </si>
  <si>
    <t>Rylee Dockery</t>
  </si>
  <si>
    <t>Bristol VA</t>
  </si>
  <si>
    <t>Kaylyn Craig</t>
  </si>
  <si>
    <t>*Kaylyn Craig</t>
  </si>
  <si>
    <t>HillTop</t>
  </si>
  <si>
    <t>Corey Mooreman</t>
  </si>
  <si>
    <t>*Corey Moorman</t>
  </si>
  <si>
    <t xml:space="preserve">Factory </t>
  </si>
  <si>
    <t>Elias Hintz</t>
  </si>
  <si>
    <t>Boerne Texas</t>
  </si>
  <si>
    <t>*Charlie Forston</t>
  </si>
  <si>
    <t>*Rylee Dockery</t>
  </si>
  <si>
    <t>Bristol, VA</t>
  </si>
  <si>
    <t>Youth Factory</t>
  </si>
  <si>
    <t>Bristol, VA Outdoor</t>
  </si>
  <si>
    <t xml:space="preserve">Youth Factory </t>
  </si>
  <si>
    <t>* Rylee Dockery</t>
  </si>
  <si>
    <t>Bristol VA OD</t>
  </si>
  <si>
    <t>Youth Outlaw Hvy</t>
  </si>
  <si>
    <t>Bristol,VA</t>
  </si>
  <si>
    <t>Cason Buckley</t>
  </si>
  <si>
    <t>Colton Buckley</t>
  </si>
  <si>
    <t>Brushy Mtn,  VA</t>
  </si>
  <si>
    <t>Cruz Frymier</t>
  </si>
  <si>
    <t>Youth Unlimited</t>
  </si>
  <si>
    <t>Caleb Radwanski</t>
  </si>
  <si>
    <t>Macey Dixon</t>
  </si>
  <si>
    <t>Wilmore,KY</t>
  </si>
  <si>
    <t>*Macey Dixon</t>
  </si>
  <si>
    <t>Bristol VA-Outdoor</t>
  </si>
  <si>
    <t>Matthew Dixon</t>
  </si>
  <si>
    <t>*Matthew Dixon</t>
  </si>
  <si>
    <t>*Sam Merritt</t>
  </si>
  <si>
    <t>Sam Merritt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</si>
</sst>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2" borderId="0" xfId="0" applyFont="1" applyFill="1"/>
    <xf numFmtId="0" fontId="5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 wrapText="1" shrinkToFit="1"/>
    </xf>
    <xf numFmtId="0" fontId="9" fillId="0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1" fontId="5" fillId="0" borderId="1" xfId="0" applyNumberFormat="1" applyFont="1" applyBorder="1" applyAlignment="1" applyProtection="1">
      <alignment horizontal="center"/>
      <protection locked="0" hidden="1"/>
    </xf>
    <xf numFmtId="0" fontId="9" fillId="0" borderId="0" xfId="1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 shrinkToFit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1" fontId="11" fillId="0" borderId="1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9" fillId="0" borderId="0" xfId="1" applyFont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 wrapText="1" shrinkToFit="1"/>
    </xf>
    <xf numFmtId="0" fontId="9" fillId="3" borderId="0" xfId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center"/>
    </xf>
    <xf numFmtId="0" fontId="9" fillId="0" borderId="0" xfId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4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57"/>
  <sheetViews>
    <sheetView tabSelected="1" topLeftCell="A9" workbookViewId="0">
      <selection activeCell="L26" sqref="L26"/>
    </sheetView>
  </sheetViews>
  <sheetFormatPr defaultRowHeight="14.4" x14ac:dyDescent="0.3"/>
  <cols>
    <col min="1" max="1" width="9.21875" style="9"/>
    <col min="2" max="2" width="15.21875" style="9" bestFit="1" customWidth="1"/>
    <col min="3" max="3" width="21.21875" style="9" customWidth="1"/>
    <col min="4" max="4" width="15.77734375" style="9" bestFit="1" customWidth="1"/>
    <col min="5" max="5" width="16.21875" style="9" bestFit="1" customWidth="1"/>
    <col min="6" max="6" width="9.21875" style="19"/>
    <col min="7" max="7" width="9.21875" style="9"/>
    <col min="8" max="8" width="16.21875" style="19" bestFit="1" customWidth="1"/>
  </cols>
  <sheetData>
    <row r="1" spans="1:8" x14ac:dyDescent="0.3">
      <c r="A1" s="10" t="s">
        <v>21</v>
      </c>
      <c r="B1" s="10"/>
      <c r="C1" s="10"/>
      <c r="D1" s="10"/>
      <c r="E1" s="10"/>
      <c r="F1" s="18"/>
      <c r="G1" s="10"/>
      <c r="H1" s="18"/>
    </row>
    <row r="2" spans="1:8" ht="28.8" x14ac:dyDescent="0.55000000000000004">
      <c r="A2" s="10"/>
      <c r="B2" s="10"/>
      <c r="C2" s="25" t="s">
        <v>25</v>
      </c>
      <c r="D2" s="10"/>
      <c r="E2" s="10"/>
      <c r="F2" s="18"/>
      <c r="G2" s="10"/>
      <c r="H2" s="18"/>
    </row>
    <row r="3" spans="1:8" ht="18" x14ac:dyDescent="0.35">
      <c r="A3" s="10"/>
      <c r="B3" s="10"/>
      <c r="C3" s="10"/>
      <c r="D3" s="12" t="s">
        <v>31</v>
      </c>
      <c r="E3" s="10"/>
      <c r="F3" s="18"/>
      <c r="G3" s="10"/>
      <c r="H3" s="18"/>
    </row>
    <row r="4" spans="1:8" x14ac:dyDescent="0.3">
      <c r="A4" s="10"/>
      <c r="B4" s="10"/>
      <c r="C4" s="10"/>
      <c r="D4" s="10"/>
      <c r="E4" s="10"/>
      <c r="F4" s="18"/>
      <c r="G4" s="10"/>
      <c r="H4" s="18"/>
    </row>
    <row r="5" spans="1:8" ht="24" customHeight="1" x14ac:dyDescent="0.3">
      <c r="A5" s="27" t="s">
        <v>0</v>
      </c>
      <c r="B5" s="27" t="s">
        <v>1</v>
      </c>
      <c r="C5" s="27" t="s">
        <v>2</v>
      </c>
      <c r="D5" s="27" t="s">
        <v>19</v>
      </c>
      <c r="E5" s="27" t="s">
        <v>16</v>
      </c>
      <c r="F5" s="28" t="s">
        <v>17</v>
      </c>
      <c r="G5" s="27" t="s">
        <v>14</v>
      </c>
      <c r="H5" s="28" t="s">
        <v>18</v>
      </c>
    </row>
    <row r="6" spans="1:8" ht="24" customHeight="1" x14ac:dyDescent="0.3">
      <c r="A6" s="27">
        <v>1</v>
      </c>
      <c r="B6" s="40" t="s">
        <v>22</v>
      </c>
      <c r="C6" s="30" t="s">
        <v>26</v>
      </c>
      <c r="D6" s="29">
        <f>SUM('Charlie Fortson'!K39)</f>
        <v>149</v>
      </c>
      <c r="E6" s="29">
        <f>SUM('Charlie Fortson'!L39)</f>
        <v>28888.012999999999</v>
      </c>
      <c r="F6" s="28">
        <f>SUM('Charlie Fortson'!M39)</f>
        <v>193.87928187919462</v>
      </c>
      <c r="G6" s="29">
        <f>SUM('Charlie Fortson'!N39)</f>
        <v>289</v>
      </c>
      <c r="H6" s="28">
        <f>SUM('Charlie Fortson'!O39)</f>
        <v>482.87928187919465</v>
      </c>
    </row>
    <row r="7" spans="1:8" ht="24" customHeight="1" x14ac:dyDescent="0.3">
      <c r="A7" s="27">
        <v>2</v>
      </c>
      <c r="B7" s="40" t="s">
        <v>22</v>
      </c>
      <c r="C7" s="30" t="s">
        <v>27</v>
      </c>
      <c r="D7" s="29">
        <f>SUM('Seth Ferguson'!K20)</f>
        <v>82</v>
      </c>
      <c r="E7" s="29">
        <f>SUM('Seth Ferguson'!L20)</f>
        <v>15962.008000000002</v>
      </c>
      <c r="F7" s="28">
        <f>SUM('Seth Ferguson'!M20)</f>
        <v>194.65863414634148</v>
      </c>
      <c r="G7" s="29">
        <f>SUM('Seth Ferguson'!N20)</f>
        <v>258</v>
      </c>
      <c r="H7" s="28">
        <f>SUM('Seth Ferguson'!O20)</f>
        <v>452.65863414634146</v>
      </c>
    </row>
    <row r="8" spans="1:8" ht="23.25" customHeight="1" x14ac:dyDescent="0.3">
      <c r="A8" s="42"/>
      <c r="B8" s="43"/>
      <c r="C8" s="44"/>
      <c r="D8" s="45"/>
      <c r="E8" s="45"/>
      <c r="F8" s="46"/>
      <c r="G8" s="45"/>
      <c r="H8" s="46"/>
    </row>
    <row r="9" spans="1:8" ht="24" customHeight="1" x14ac:dyDescent="0.3">
      <c r="A9" s="27">
        <v>3</v>
      </c>
      <c r="B9" s="40" t="s">
        <v>56</v>
      </c>
      <c r="C9" s="77" t="s">
        <v>88</v>
      </c>
      <c r="D9" s="29">
        <f>SUM('Kaylyn Craig'!K5)</f>
        <v>6</v>
      </c>
      <c r="E9" s="29">
        <f>SUM('Kaylyn Craig'!L5)</f>
        <v>1183.0048000000002</v>
      </c>
      <c r="F9" s="28">
        <f>SUM('Kaylyn Craig'!M5)</f>
        <v>197.16746666666668</v>
      </c>
      <c r="G9" s="29">
        <f>SUM('Kaylyn Craig'!N5)</f>
        <v>10</v>
      </c>
      <c r="H9" s="28">
        <f>SUM('Kaylyn Craig'!O5)</f>
        <v>207.16746666666668</v>
      </c>
    </row>
    <row r="10" spans="1:8" ht="24" customHeight="1" x14ac:dyDescent="0.3">
      <c r="A10" s="27">
        <v>4</v>
      </c>
      <c r="B10" s="40" t="s">
        <v>56</v>
      </c>
      <c r="C10" s="77" t="s">
        <v>109</v>
      </c>
      <c r="D10" s="29">
        <f>SUM('Cruz Frymier'!K4)</f>
        <v>6</v>
      </c>
      <c r="E10" s="29">
        <f>SUM('Cruz Frymier'!L4)</f>
        <v>1166.001</v>
      </c>
      <c r="F10" s="28">
        <f>SUM('Cruz Frymier'!M4)</f>
        <v>194.33349999999999</v>
      </c>
      <c r="G10" s="29">
        <f>SUM('Cruz Frymier'!N4)</f>
        <v>10</v>
      </c>
      <c r="H10" s="28">
        <f>SUM('Cruz Frymier'!O4)</f>
        <v>204.33349999999999</v>
      </c>
    </row>
    <row r="11" spans="1:8" ht="24" customHeight="1" x14ac:dyDescent="0.3">
      <c r="A11" s="27">
        <v>5</v>
      </c>
      <c r="B11" s="40" t="s">
        <v>56</v>
      </c>
      <c r="C11" s="41" t="s">
        <v>57</v>
      </c>
      <c r="D11" s="29">
        <f>SUM('Brayden Bolt'!K6)</f>
        <v>12</v>
      </c>
      <c r="E11" s="29">
        <f>SUM('Brayden Bolt'!L6)</f>
        <v>2207</v>
      </c>
      <c r="F11" s="28">
        <f>SUM('Brayden Bolt'!M6)</f>
        <v>183.91666666666666</v>
      </c>
      <c r="G11" s="29">
        <f>SUM('Brayden Bolt'!N6)</f>
        <v>15</v>
      </c>
      <c r="H11" s="28">
        <f>SUM('Brayden Bolt'!O6)</f>
        <v>198.91666666666666</v>
      </c>
    </row>
    <row r="12" spans="1:8" ht="24" customHeight="1" x14ac:dyDescent="0.3">
      <c r="A12" s="27">
        <v>6</v>
      </c>
      <c r="B12" s="40" t="s">
        <v>56</v>
      </c>
      <c r="C12" s="77" t="s">
        <v>106</v>
      </c>
      <c r="D12" s="29">
        <f>SUM('Cason Buckley'!K4)</f>
        <v>3</v>
      </c>
      <c r="E12" s="29">
        <f>SUM('Cason Buckley'!L4)</f>
        <v>575</v>
      </c>
      <c r="F12" s="28">
        <f>SUM('Cason Buckley'!M4)</f>
        <v>191.66666666666666</v>
      </c>
      <c r="G12" s="29">
        <f>SUM('Cason Buckley'!N4)</f>
        <v>5</v>
      </c>
      <c r="H12" s="28">
        <f>SUM('Cason Buckley'!O4)</f>
        <v>196.66666666666666</v>
      </c>
    </row>
    <row r="13" spans="1:8" ht="24" customHeight="1" x14ac:dyDescent="0.3">
      <c r="A13" s="27">
        <v>7</v>
      </c>
      <c r="B13" s="40" t="s">
        <v>56</v>
      </c>
      <c r="C13" s="77" t="s">
        <v>111</v>
      </c>
      <c r="D13" s="29">
        <f>SUM('Caleb Radwanski'!K4)</f>
        <v>6</v>
      </c>
      <c r="E13" s="29">
        <f>SUM('Caleb Radwanski'!L4)</f>
        <v>1155</v>
      </c>
      <c r="F13" s="28">
        <f>SUM('Caleb Radwanski'!M4)</f>
        <v>192.5</v>
      </c>
      <c r="G13" s="29">
        <f>SUM('Caleb Radwanski'!N4)</f>
        <v>4</v>
      </c>
      <c r="H13" s="28">
        <f>SUM('Caleb Radwanski'!O4)</f>
        <v>196.5</v>
      </c>
    </row>
    <row r="14" spans="1:8" ht="24" customHeight="1" x14ac:dyDescent="0.3">
      <c r="A14" s="27">
        <v>8</v>
      </c>
      <c r="B14" s="40" t="s">
        <v>56</v>
      </c>
      <c r="C14" s="41" t="s">
        <v>62</v>
      </c>
      <c r="D14" s="29">
        <f>SUM('Isaiah Spencer'!K4)</f>
        <v>4</v>
      </c>
      <c r="E14" s="29">
        <f>SUM('Isaiah Spencer'!L4)</f>
        <v>765</v>
      </c>
      <c r="F14" s="28">
        <f>SUM('Isaiah Spencer'!M4)</f>
        <v>191.25</v>
      </c>
      <c r="G14" s="29">
        <f>SUM('Isaiah Spencer'!N4)</f>
        <v>5</v>
      </c>
      <c r="H14" s="28">
        <f>SUM('Isaiah Spencer'!O4)</f>
        <v>196.25</v>
      </c>
    </row>
    <row r="15" spans="1:8" ht="24" customHeight="1" x14ac:dyDescent="0.3">
      <c r="A15" s="27">
        <v>9</v>
      </c>
      <c r="B15" s="40" t="s">
        <v>56</v>
      </c>
      <c r="C15" s="52" t="s">
        <v>67</v>
      </c>
      <c r="D15" s="29">
        <f>SUM('Brody McKelvie'!K14)</f>
        <v>6</v>
      </c>
      <c r="E15" s="29">
        <f>SUM('Brody McKelvie'!L14)</f>
        <v>1092</v>
      </c>
      <c r="F15" s="28">
        <f>SUM('Brody McKelvie'!M14)</f>
        <v>182</v>
      </c>
      <c r="G15" s="29">
        <f>SUM('Brody McKelvie'!N14)</f>
        <v>8</v>
      </c>
      <c r="H15" s="28">
        <f>SUM('Brody McKelvie'!O14)</f>
        <v>190</v>
      </c>
    </row>
    <row r="16" spans="1:8" ht="24" customHeight="1" x14ac:dyDescent="0.3">
      <c r="A16" s="27">
        <v>10</v>
      </c>
      <c r="B16" s="40" t="s">
        <v>56</v>
      </c>
      <c r="C16" s="77" t="s">
        <v>76</v>
      </c>
      <c r="D16" s="29">
        <f>SUM(' Cooper McGaha'!K4)</f>
        <v>6</v>
      </c>
      <c r="E16" s="29">
        <f>SUM(' Cooper McGaha'!L4)</f>
        <v>1088</v>
      </c>
      <c r="F16" s="28">
        <f>SUM(' Cooper McGaha'!M4)</f>
        <v>181.33333333333334</v>
      </c>
      <c r="G16" s="29">
        <f>SUM(' Cooper McGaha'!N4)</f>
        <v>8</v>
      </c>
      <c r="H16" s="28">
        <f>SUM(' Cooper McGaha'!O4)</f>
        <v>189.33333333333334</v>
      </c>
    </row>
    <row r="17" spans="1:8" ht="24" customHeight="1" x14ac:dyDescent="0.3">
      <c r="A17" s="27">
        <v>11</v>
      </c>
      <c r="B17" s="40" t="s">
        <v>56</v>
      </c>
      <c r="C17" s="77" t="s">
        <v>107</v>
      </c>
      <c r="D17" s="29">
        <f>SUM('Colton Buckley'!K4)</f>
        <v>3</v>
      </c>
      <c r="E17" s="29">
        <f>SUM('Colton Buckley'!L4)</f>
        <v>480</v>
      </c>
      <c r="F17" s="28">
        <f>SUM('Colton Buckley'!M4)</f>
        <v>160</v>
      </c>
      <c r="G17" s="29">
        <f>SUM('Colton Buckley'!N4)</f>
        <v>5</v>
      </c>
      <c r="H17" s="28">
        <f>SUM('Colton Buckley'!O4)</f>
        <v>165</v>
      </c>
    </row>
    <row r="18" spans="1:8" x14ac:dyDescent="0.3">
      <c r="A18" s="27"/>
      <c r="B18" s="27"/>
      <c r="C18" s="27"/>
      <c r="D18" s="27"/>
      <c r="E18" s="27"/>
      <c r="F18" s="28"/>
      <c r="G18" s="27"/>
      <c r="H18" s="28"/>
    </row>
    <row r="19" spans="1:8" x14ac:dyDescent="0.3">
      <c r="A19" s="10" t="s">
        <v>21</v>
      </c>
      <c r="B19" s="10"/>
      <c r="C19" s="10"/>
      <c r="D19" s="10"/>
      <c r="E19" s="10"/>
      <c r="F19" s="18"/>
      <c r="G19" s="10"/>
      <c r="H19" s="18"/>
    </row>
    <row r="20" spans="1:8" ht="28.8" x14ac:dyDescent="0.55000000000000004">
      <c r="A20" s="10"/>
      <c r="B20" s="10"/>
      <c r="C20" s="25" t="s">
        <v>36</v>
      </c>
      <c r="D20" s="10"/>
      <c r="E20" s="10"/>
      <c r="F20" s="18"/>
      <c r="G20" s="10"/>
      <c r="H20" s="18"/>
    </row>
    <row r="21" spans="1:8" ht="18" x14ac:dyDescent="0.35">
      <c r="A21" s="10"/>
      <c r="B21" s="10"/>
      <c r="C21" s="10"/>
      <c r="D21" s="12" t="s">
        <v>31</v>
      </c>
      <c r="E21" s="10"/>
      <c r="F21" s="18"/>
      <c r="G21" s="10"/>
      <c r="H21" s="18"/>
    </row>
    <row r="22" spans="1:8" x14ac:dyDescent="0.3">
      <c r="A22" s="10"/>
      <c r="B22" s="10"/>
      <c r="C22" s="10"/>
      <c r="D22" s="10"/>
      <c r="E22" s="10"/>
      <c r="F22" s="18"/>
      <c r="G22" s="10"/>
      <c r="H22" s="18"/>
    </row>
    <row r="23" spans="1:8" x14ac:dyDescent="0.3">
      <c r="A23" s="27" t="s">
        <v>0</v>
      </c>
      <c r="B23" s="47" t="s">
        <v>1</v>
      </c>
      <c r="C23" s="47" t="s">
        <v>2</v>
      </c>
      <c r="D23" s="47" t="s">
        <v>19</v>
      </c>
      <c r="E23" s="47" t="s">
        <v>16</v>
      </c>
      <c r="F23" s="49" t="s">
        <v>17</v>
      </c>
      <c r="G23" s="47" t="s">
        <v>14</v>
      </c>
      <c r="H23" s="49" t="s">
        <v>18</v>
      </c>
    </row>
    <row r="24" spans="1:8" x14ac:dyDescent="0.3">
      <c r="A24" s="27">
        <v>1</v>
      </c>
      <c r="B24" s="50" t="s">
        <v>37</v>
      </c>
      <c r="C24" s="41" t="s">
        <v>64</v>
      </c>
      <c r="D24" s="48">
        <f>SUM('Colton Keller'!K11)</f>
        <v>38</v>
      </c>
      <c r="E24" s="48">
        <f>SUM('Colton Keller'!L11)</f>
        <v>7081</v>
      </c>
      <c r="F24" s="49">
        <f>SUM('Colton Keller'!M11)</f>
        <v>186.34210526315789</v>
      </c>
      <c r="G24" s="48">
        <f>SUM('Colton Keller'!N11)</f>
        <v>71</v>
      </c>
      <c r="H24" s="49">
        <f>SUM('Colton Keller'!O11)</f>
        <v>257.34210526315792</v>
      </c>
    </row>
    <row r="25" spans="1:8" x14ac:dyDescent="0.3">
      <c r="A25" s="27">
        <v>2</v>
      </c>
      <c r="B25" s="47" t="s">
        <v>37</v>
      </c>
      <c r="C25" s="41" t="s">
        <v>43</v>
      </c>
      <c r="D25" s="48">
        <f>SUM('Jack Schulze'!K10)</f>
        <v>27</v>
      </c>
      <c r="E25" s="48">
        <f>SUM('Jack Schulze'!L10)</f>
        <v>4345</v>
      </c>
      <c r="F25" s="49">
        <f>SUM('Jack Schulze'!M10)</f>
        <v>160.92592592592592</v>
      </c>
      <c r="G25" s="48">
        <f>SUM('Jack Schulze'!N10)</f>
        <v>34</v>
      </c>
      <c r="H25" s="49">
        <f>SUM('Jack Schulze'!O10)</f>
        <v>194.92592592592592</v>
      </c>
    </row>
    <row r="26" spans="1:8" x14ac:dyDescent="0.3">
      <c r="A26" s="42"/>
      <c r="B26" s="83"/>
      <c r="C26" s="79"/>
      <c r="D26" s="80"/>
      <c r="E26" s="80"/>
      <c r="F26" s="81"/>
      <c r="G26" s="80"/>
      <c r="H26" s="81"/>
    </row>
    <row r="27" spans="1:8" x14ac:dyDescent="0.3">
      <c r="A27" s="27">
        <v>3</v>
      </c>
      <c r="B27" s="47" t="s">
        <v>37</v>
      </c>
      <c r="C27" s="30" t="s">
        <v>86</v>
      </c>
      <c r="D27" s="48">
        <f>SUM('Rylee Dockery'!K7)</f>
        <v>15</v>
      </c>
      <c r="E27" s="48">
        <f>SUM('Rylee Dockery'!L7)</f>
        <v>2831.0010000000002</v>
      </c>
      <c r="F27" s="49">
        <f>SUM('Rylee Dockery'!M7)</f>
        <v>188.73340000000002</v>
      </c>
      <c r="G27" s="48">
        <f>SUM('Rylee Dockery'!N7)</f>
        <v>35</v>
      </c>
      <c r="H27" s="49">
        <f>SUM('Rylee Dockery'!O7)</f>
        <v>223.73340000000002</v>
      </c>
    </row>
    <row r="28" spans="1:8" x14ac:dyDescent="0.3">
      <c r="A28" s="27">
        <v>4</v>
      </c>
      <c r="B28" s="47" t="s">
        <v>37</v>
      </c>
      <c r="C28" s="30" t="s">
        <v>26</v>
      </c>
      <c r="D28" s="48">
        <f>SUM('Charlie Fortson'!K49)</f>
        <v>4</v>
      </c>
      <c r="E28" s="48">
        <f>SUM('Charlie Fortson'!L49)</f>
        <v>770</v>
      </c>
      <c r="F28" s="49">
        <f>SUM('Charlie Fortson'!M49)</f>
        <v>192.5</v>
      </c>
      <c r="G28" s="48">
        <f>SUM('Charlie Fortson'!N49)</f>
        <v>13</v>
      </c>
      <c r="H28" s="49">
        <f>SUM('Charlie Fortson'!O49)</f>
        <v>205.5</v>
      </c>
    </row>
    <row r="29" spans="1:8" x14ac:dyDescent="0.3">
      <c r="A29" s="27">
        <v>5</v>
      </c>
      <c r="B29" s="47" t="s">
        <v>37</v>
      </c>
      <c r="C29" s="41" t="s">
        <v>116</v>
      </c>
      <c r="D29" s="48">
        <f>SUM('Matthew Dixon'!K4)</f>
        <v>6</v>
      </c>
      <c r="E29" s="48">
        <f>SUM('Matthew Dixon'!L4)</f>
        <v>1074</v>
      </c>
      <c r="F29" s="49">
        <f>SUM('Matthew Dixon'!M4)</f>
        <v>179</v>
      </c>
      <c r="G29" s="48">
        <f>SUM('Matthew Dixon'!N4)</f>
        <v>10</v>
      </c>
      <c r="H29" s="49">
        <f>SUM('Matthew Dixon'!O4)</f>
        <v>189</v>
      </c>
    </row>
    <row r="30" spans="1:8" x14ac:dyDescent="0.3">
      <c r="A30" s="27">
        <v>6</v>
      </c>
      <c r="B30" s="47" t="s">
        <v>37</v>
      </c>
      <c r="C30" s="52" t="s">
        <v>119</v>
      </c>
      <c r="D30" s="48">
        <f>SUM('Sam Merritt'!K4)</f>
        <v>3</v>
      </c>
      <c r="E30" s="48">
        <f>SUM('Sam Merritt'!L4)</f>
        <v>526</v>
      </c>
      <c r="F30" s="49">
        <f>SUM('Sam Merritt'!M4)</f>
        <v>175.33333333333334</v>
      </c>
      <c r="G30" s="48">
        <f>SUM('Sam Merritt'!N4)</f>
        <v>5</v>
      </c>
      <c r="H30" s="49">
        <f>SUM('Sam Merritt'!O4)</f>
        <v>180.33333333333334</v>
      </c>
    </row>
    <row r="31" spans="1:8" x14ac:dyDescent="0.3">
      <c r="A31" s="27">
        <v>7</v>
      </c>
      <c r="B31" s="47" t="s">
        <v>37</v>
      </c>
      <c r="C31" s="41" t="s">
        <v>82</v>
      </c>
      <c r="D31" s="48">
        <f>SUM('Sheldon Fetter'!K4)</f>
        <v>4</v>
      </c>
      <c r="E31" s="48">
        <f>SUM('Sheldon Fetter'!L4)</f>
        <v>700</v>
      </c>
      <c r="F31" s="49">
        <f>SUM('Sheldon Fetter'!M4)</f>
        <v>175</v>
      </c>
      <c r="G31" s="48">
        <f>SUM('Sheldon Fetter'!N4)</f>
        <v>2</v>
      </c>
      <c r="H31" s="49">
        <f>SUM('Sheldon Fetter'!O4)</f>
        <v>177</v>
      </c>
    </row>
    <row r="32" spans="1:8" x14ac:dyDescent="0.3">
      <c r="A32" s="27">
        <v>8</v>
      </c>
      <c r="B32" s="47" t="s">
        <v>37</v>
      </c>
      <c r="C32" s="41" t="s">
        <v>35</v>
      </c>
      <c r="D32" s="48">
        <f>SUM('Timothy Velazquez'!K5)</f>
        <v>8</v>
      </c>
      <c r="E32" s="48">
        <f>SUM('Timothy Velazquez'!L5)</f>
        <v>1331</v>
      </c>
      <c r="F32" s="49">
        <f>SUM('Timothy Velazquez'!M5)</f>
        <v>166.375</v>
      </c>
      <c r="G32" s="48">
        <f>SUM('Timothy Velazquez'!N5)</f>
        <v>10</v>
      </c>
      <c r="H32" s="49">
        <f>SUM('Timothy Velazquez'!O5)</f>
        <v>176.375</v>
      </c>
    </row>
    <row r="33" spans="1:8" x14ac:dyDescent="0.3">
      <c r="A33" s="27">
        <v>9</v>
      </c>
      <c r="B33" s="47" t="s">
        <v>37</v>
      </c>
      <c r="C33" s="52" t="s">
        <v>67</v>
      </c>
      <c r="D33" s="48">
        <f>SUM('Brody McKelvie'!K22)</f>
        <v>4</v>
      </c>
      <c r="E33" s="48">
        <f>SUM('Brody McKelvie'!L22)</f>
        <v>674</v>
      </c>
      <c r="F33" s="49">
        <f>SUM('Brody McKelvie'!M22)</f>
        <v>168.5</v>
      </c>
      <c r="G33" s="48">
        <f>SUM('Brody McKelvie'!N22)</f>
        <v>5</v>
      </c>
      <c r="H33" s="49">
        <f>SUM('Brody McKelvie'!O22)</f>
        <v>173.5</v>
      </c>
    </row>
    <row r="35" spans="1:8" x14ac:dyDescent="0.3">
      <c r="A35" s="10" t="s">
        <v>21</v>
      </c>
      <c r="B35" s="10"/>
      <c r="C35" s="10"/>
      <c r="D35" s="10"/>
      <c r="E35" s="10"/>
      <c r="F35" s="18"/>
      <c r="G35" s="10"/>
      <c r="H35" s="18"/>
    </row>
    <row r="36" spans="1:8" ht="28.8" x14ac:dyDescent="0.55000000000000004">
      <c r="A36" s="10"/>
      <c r="B36" s="10"/>
      <c r="C36" s="25" t="s">
        <v>38</v>
      </c>
      <c r="D36" s="10"/>
      <c r="E36" s="10"/>
      <c r="F36" s="18"/>
      <c r="G36" s="10"/>
      <c r="H36" s="18"/>
    </row>
    <row r="37" spans="1:8" ht="18" x14ac:dyDescent="0.35">
      <c r="A37" s="10"/>
      <c r="B37" s="10"/>
      <c r="C37" s="10"/>
      <c r="D37" s="12" t="s">
        <v>31</v>
      </c>
      <c r="E37" s="10"/>
      <c r="F37" s="18"/>
      <c r="G37" s="10"/>
      <c r="H37" s="18"/>
    </row>
    <row r="38" spans="1:8" x14ac:dyDescent="0.3">
      <c r="A38" s="10"/>
      <c r="B38" s="10"/>
      <c r="C38" s="10"/>
      <c r="D38" s="10"/>
      <c r="E38" s="10"/>
      <c r="F38" s="18"/>
      <c r="G38" s="10"/>
      <c r="H38" s="18"/>
    </row>
    <row r="39" spans="1:8" x14ac:dyDescent="0.3">
      <c r="A39" s="27" t="s">
        <v>0</v>
      </c>
      <c r="B39" s="27" t="s">
        <v>1</v>
      </c>
      <c r="C39" s="27" t="s">
        <v>2</v>
      </c>
      <c r="D39" s="27" t="s">
        <v>19</v>
      </c>
      <c r="E39" s="27" t="s">
        <v>16</v>
      </c>
      <c r="F39" s="28" t="s">
        <v>17</v>
      </c>
      <c r="G39" s="27" t="s">
        <v>14</v>
      </c>
      <c r="H39" s="28" t="s">
        <v>18</v>
      </c>
    </row>
    <row r="40" spans="1:8" s="82" customFormat="1" ht="13.8" x14ac:dyDescent="0.25">
      <c r="A40" s="47">
        <v>1</v>
      </c>
      <c r="B40" s="50" t="s">
        <v>60</v>
      </c>
      <c r="C40" s="41" t="s">
        <v>86</v>
      </c>
      <c r="D40" s="48">
        <f>SUM('Rylee Dockery'!K28)</f>
        <v>57</v>
      </c>
      <c r="E40" s="48">
        <f>SUM('Rylee Dockery'!L28)</f>
        <v>10337</v>
      </c>
      <c r="F40" s="49">
        <f>SUM('Rylee Dockery'!M28)</f>
        <v>181.35087719298247</v>
      </c>
      <c r="G40" s="48">
        <f>SUM('Rylee Dockery'!N28)</f>
        <v>95</v>
      </c>
      <c r="H40" s="49">
        <f>SUM('Rylee Dockery'!O28)</f>
        <v>276.35087719298247</v>
      </c>
    </row>
    <row r="41" spans="1:8" s="82" customFormat="1" ht="13.8" x14ac:dyDescent="0.25">
      <c r="A41" s="47">
        <v>2</v>
      </c>
      <c r="B41" s="50" t="s">
        <v>60</v>
      </c>
      <c r="C41" s="84" t="s">
        <v>40</v>
      </c>
      <c r="D41" s="48">
        <f>SUM('Timothy Carruth'!K12)</f>
        <v>38</v>
      </c>
      <c r="E41" s="48">
        <f>SUM('Timothy Carruth'!L12)</f>
        <v>6738</v>
      </c>
      <c r="F41" s="49">
        <f>SUM('Timothy Carruth'!M12)</f>
        <v>177.31578947368422</v>
      </c>
      <c r="G41" s="48">
        <f>SUM('Timothy Carruth'!N12)</f>
        <v>50</v>
      </c>
      <c r="H41" s="49">
        <f>SUM('Timothy Carruth'!O12)</f>
        <v>227.31578947368422</v>
      </c>
    </row>
    <row r="42" spans="1:8" s="82" customFormat="1" ht="13.8" x14ac:dyDescent="0.25">
      <c r="A42" s="83"/>
      <c r="B42" s="78"/>
      <c r="C42" s="79"/>
      <c r="D42" s="80"/>
      <c r="E42" s="80"/>
      <c r="F42" s="81"/>
      <c r="G42" s="80"/>
      <c r="H42" s="81"/>
    </row>
    <row r="43" spans="1:8" s="82" customFormat="1" ht="13.8" x14ac:dyDescent="0.25">
      <c r="A43" s="47">
        <v>3</v>
      </c>
      <c r="B43" s="50" t="s">
        <v>60</v>
      </c>
      <c r="C43" s="41" t="s">
        <v>112</v>
      </c>
      <c r="D43" s="48">
        <f>SUM('Macey Dixon'!K4)</f>
        <v>6</v>
      </c>
      <c r="E43" s="48">
        <f>SUM('Macey Dixon'!L4)</f>
        <v>1028</v>
      </c>
      <c r="F43" s="49">
        <f>SUM('Macey Dixon'!M4)</f>
        <v>171.33333333333334</v>
      </c>
      <c r="G43" s="48">
        <f>SUM('Macey Dixon'!N4)</f>
        <v>10</v>
      </c>
      <c r="H43" s="49">
        <f>SUM('Macey Dixon'!O4)</f>
        <v>181.33333333333334</v>
      </c>
    </row>
    <row r="44" spans="1:8" s="82" customFormat="1" ht="13.8" x14ac:dyDescent="0.25">
      <c r="A44" s="47">
        <v>4</v>
      </c>
      <c r="B44" s="50" t="s">
        <v>60</v>
      </c>
      <c r="C44" s="84" t="s">
        <v>91</v>
      </c>
      <c r="D44" s="48">
        <f>SUM('Corey Moorman'!K4)</f>
        <v>4</v>
      </c>
      <c r="E44" s="48">
        <f>SUM('Corey Moorman'!L4)</f>
        <v>595</v>
      </c>
      <c r="F44" s="49">
        <f>SUM('Corey Moorman'!M4)</f>
        <v>148.75</v>
      </c>
      <c r="G44" s="48">
        <f>SUM('Corey Moorman'!N4)</f>
        <v>5</v>
      </c>
      <c r="H44" s="49">
        <f>SUM('Corey Moorman'!O4)</f>
        <v>153.75</v>
      </c>
    </row>
    <row r="45" spans="1:8" s="82" customFormat="1" ht="13.8" x14ac:dyDescent="0.25">
      <c r="A45" s="47">
        <v>5</v>
      </c>
      <c r="B45" s="50" t="s">
        <v>60</v>
      </c>
      <c r="C45" s="41" t="s">
        <v>94</v>
      </c>
      <c r="D45" s="48">
        <f>SUM('Elias Hintz'!K4)</f>
        <v>4</v>
      </c>
      <c r="E45" s="48">
        <f>SUM('Elias Hintz'!L4)</f>
        <v>450</v>
      </c>
      <c r="F45" s="49">
        <f>SUM('Elias Hintz'!M4)</f>
        <v>112.5</v>
      </c>
      <c r="G45" s="48">
        <f>SUM('Elias Hintz'!N4)</f>
        <v>5</v>
      </c>
      <c r="H45" s="49">
        <f>SUM('Elias Hintz'!O4)</f>
        <v>117.5</v>
      </c>
    </row>
    <row r="47" spans="1:8" x14ac:dyDescent="0.3">
      <c r="A47" s="10" t="s">
        <v>21</v>
      </c>
      <c r="B47" s="10"/>
      <c r="C47" s="10"/>
      <c r="D47" s="10"/>
      <c r="E47" s="10"/>
      <c r="F47" s="18"/>
      <c r="G47" s="10"/>
      <c r="H47" s="18"/>
    </row>
    <row r="48" spans="1:8" ht="28.8" x14ac:dyDescent="0.55000000000000004">
      <c r="A48" s="10"/>
      <c r="B48" s="10"/>
      <c r="C48" s="25" t="s">
        <v>54</v>
      </c>
      <c r="D48" s="10"/>
      <c r="E48" s="10"/>
      <c r="F48" s="18"/>
      <c r="G48" s="10"/>
      <c r="H48" s="18"/>
    </row>
    <row r="49" spans="1:8" ht="18" x14ac:dyDescent="0.35">
      <c r="A49" s="10"/>
      <c r="B49" s="10"/>
      <c r="C49" s="10"/>
      <c r="D49" s="12" t="s">
        <v>31</v>
      </c>
      <c r="E49" s="10"/>
      <c r="F49" s="18"/>
      <c r="G49" s="10"/>
      <c r="H49" s="18"/>
    </row>
    <row r="50" spans="1:8" x14ac:dyDescent="0.3">
      <c r="A50" s="10"/>
      <c r="B50" s="10"/>
      <c r="C50" s="10"/>
      <c r="D50" s="10"/>
      <c r="E50" s="10"/>
      <c r="F50" s="18"/>
      <c r="G50" s="10"/>
      <c r="H50" s="18"/>
    </row>
    <row r="51" spans="1:8" x14ac:dyDescent="0.3">
      <c r="A51" s="27" t="s">
        <v>0</v>
      </c>
      <c r="B51" s="27" t="s">
        <v>1</v>
      </c>
      <c r="C51" s="27" t="s">
        <v>2</v>
      </c>
      <c r="D51" s="27" t="s">
        <v>19</v>
      </c>
      <c r="E51" s="27" t="s">
        <v>16</v>
      </c>
      <c r="F51" s="28" t="s">
        <v>17</v>
      </c>
      <c r="G51" s="27" t="s">
        <v>14</v>
      </c>
      <c r="H51" s="28" t="s">
        <v>18</v>
      </c>
    </row>
    <row r="52" spans="1:8" x14ac:dyDescent="0.3">
      <c r="A52" s="27">
        <v>1</v>
      </c>
      <c r="B52" s="40" t="s">
        <v>50</v>
      </c>
      <c r="C52" s="77" t="s">
        <v>109</v>
      </c>
      <c r="D52" s="85">
        <f>SUM('Cruz Frymier'!K14)</f>
        <v>6</v>
      </c>
      <c r="E52" s="85">
        <f>SUM('Cruz Frymier'!L14)</f>
        <v>1150</v>
      </c>
      <c r="F52" s="19">
        <f>SUM('Cruz Frymier'!M14)</f>
        <v>191.66666666666666</v>
      </c>
      <c r="G52" s="85">
        <f>SUM('Cruz Frymier'!N14)</f>
        <v>10</v>
      </c>
      <c r="H52" s="19">
        <f>SUM('Cruz Frymier'!O14)</f>
        <v>201.66666666666666</v>
      </c>
    </row>
    <row r="53" spans="1:8" x14ac:dyDescent="0.3">
      <c r="A53" s="27">
        <v>2</v>
      </c>
      <c r="B53" s="27" t="s">
        <v>50</v>
      </c>
      <c r="C53" s="41" t="s">
        <v>55</v>
      </c>
      <c r="D53" s="48">
        <f>SUM('Parker Bolt'!K6)</f>
        <v>12</v>
      </c>
      <c r="E53" s="48">
        <f>SUM('Parker Bolt'!L6)</f>
        <v>2229</v>
      </c>
      <c r="F53" s="49">
        <f>SUM('Parker Bolt'!M6)</f>
        <v>185.75</v>
      </c>
      <c r="G53" s="48">
        <f>SUM('Parker Bolt'!N6)</f>
        <v>15</v>
      </c>
      <c r="H53" s="49">
        <f>SUM('Parker Bolt'!O6)</f>
        <v>200.75</v>
      </c>
    </row>
    <row r="54" spans="1:8" x14ac:dyDescent="0.3">
      <c r="A54" s="47">
        <v>3</v>
      </c>
      <c r="B54" s="47" t="s">
        <v>50</v>
      </c>
      <c r="C54" s="52" t="s">
        <v>78</v>
      </c>
      <c r="D54" s="48">
        <f>SUM('Jake Skaggs'!K5)</f>
        <v>6</v>
      </c>
      <c r="E54" s="48">
        <f>SUM('Jake Skaggs'!L5)</f>
        <v>1111</v>
      </c>
      <c r="F54" s="49">
        <f>SUM('Jake Skaggs'!M5)</f>
        <v>185.16666666666666</v>
      </c>
      <c r="G54" s="48">
        <f>SUM('Jake Skaggs'!N5)</f>
        <v>10</v>
      </c>
      <c r="H54" s="49">
        <f>SUM('Jake Skaggs'!O5)</f>
        <v>195.16666666666666</v>
      </c>
    </row>
    <row r="55" spans="1:8" x14ac:dyDescent="0.3">
      <c r="A55" s="9">
        <v>4</v>
      </c>
      <c r="B55" s="47" t="s">
        <v>50</v>
      </c>
      <c r="C55" s="31" t="s">
        <v>48</v>
      </c>
      <c r="D55" s="29">
        <f>SUM(' Ethan Viands'!K4)</f>
        <v>4</v>
      </c>
      <c r="E55" s="29">
        <f>SUM(' Ethan Viands'!L4)</f>
        <v>726</v>
      </c>
      <c r="F55" s="28">
        <f>SUM(' Ethan Viands'!M4)</f>
        <v>181.5</v>
      </c>
      <c r="G55" s="29">
        <f>SUM(' Ethan Viands'!N4)</f>
        <v>5</v>
      </c>
      <c r="H55" s="28">
        <f>SUM(' Ethan Viands'!O4)</f>
        <v>186.5</v>
      </c>
    </row>
    <row r="56" spans="1:8" s="82" customFormat="1" ht="13.8" x14ac:dyDescent="0.25">
      <c r="A56" s="47">
        <v>5</v>
      </c>
      <c r="B56" s="47" t="s">
        <v>50</v>
      </c>
      <c r="C56" s="52" t="s">
        <v>67</v>
      </c>
      <c r="D56" s="29">
        <f>SUM('Brody McKelvie'!K5)</f>
        <v>10</v>
      </c>
      <c r="E56" s="29">
        <f>SUM('Brody McKelvie'!L5)</f>
        <v>1711</v>
      </c>
      <c r="F56" s="28">
        <f>SUM('Brody McKelvie'!M5)</f>
        <v>171.1</v>
      </c>
      <c r="G56" s="29">
        <f>SUM('Brody McKelvie'!N5)</f>
        <v>15</v>
      </c>
      <c r="H56" s="28">
        <f>SUM('Brody McKelvie'!O5)</f>
        <v>186.1</v>
      </c>
    </row>
    <row r="57" spans="1:8" x14ac:dyDescent="0.3">
      <c r="A57" s="9">
        <v>6</v>
      </c>
      <c r="B57" s="9" t="s">
        <v>50</v>
      </c>
      <c r="C57" s="31" t="s">
        <v>49</v>
      </c>
      <c r="D57" s="29">
        <f>SUM('Luke Helton'!K5)</f>
        <v>8</v>
      </c>
      <c r="E57" s="29">
        <f>SUM('Luke Helton'!L5)</f>
        <v>946</v>
      </c>
      <c r="F57" s="28">
        <f>SUM('Luke Helton'!M5)</f>
        <v>118.25</v>
      </c>
      <c r="G57" s="29">
        <f>SUM('Luke Helton'!N5)</f>
        <v>10</v>
      </c>
      <c r="H57" s="28">
        <f>SUM('Luke Helton'!O5)</f>
        <v>128.25</v>
      </c>
    </row>
  </sheetData>
  <protectedRanges>
    <protectedRange algorithmName="SHA-512" hashValue="ON39YdpmFHfN9f47KpiRvqrKx0V9+erV1CNkpWzYhW/Qyc6aT8rEyCrvauWSYGZK2ia3o7vd3akF07acHAFpOA==" saltValue="yVW9XmDwTqEnmpSGai0KYg==" spinCount="100000" sqref="C40:C42" name="Range1"/>
    <protectedRange algorithmName="SHA-512" hashValue="ON39YdpmFHfN9f47KpiRvqrKx0V9+erV1CNkpWzYhW/Qyc6aT8rEyCrvauWSYGZK2ia3o7vd3akF07acHAFpOA==" saltValue="yVW9XmDwTqEnmpSGai0KYg==" spinCount="100000" sqref="C52" name="Range1_20"/>
    <protectedRange algorithmName="SHA-512" hashValue="ON39YdpmFHfN9f47KpiRvqrKx0V9+erV1CNkpWzYhW/Qyc6aT8rEyCrvauWSYGZK2ia3o7vd3akF07acHAFpOA==" saltValue="yVW9XmDwTqEnmpSGai0KYg==" spinCount="100000" sqref="C53" name="Range1_17_1"/>
    <protectedRange algorithmName="SHA-512" hashValue="ON39YdpmFHfN9f47KpiRvqrKx0V9+erV1CNkpWzYhW/Qyc6aT8rEyCrvauWSYGZK2ia3o7vd3akF07acHAFpOA==" saltValue="yVW9XmDwTqEnmpSGai0KYg==" spinCount="100000" sqref="C11:C12" name="Range1_82"/>
    <protectedRange algorithmName="SHA-512" hashValue="ON39YdpmFHfN9f47KpiRvqrKx0V9+erV1CNkpWzYhW/Qyc6aT8rEyCrvauWSYGZK2ia3o7vd3akF07acHAFpOA==" saltValue="yVW9XmDwTqEnmpSGai0KYg==" spinCount="100000" sqref="C14" name="Range1_1_2_1_2"/>
    <protectedRange algorithmName="SHA-512" hashValue="ON39YdpmFHfN9f47KpiRvqrKx0V9+erV1CNkpWzYhW/Qyc6aT8rEyCrvauWSYGZK2ia3o7vd3akF07acHAFpOA==" saltValue="yVW9XmDwTqEnmpSGai0KYg==" spinCount="100000" sqref="C15:C17 C57 C30:C32" name="Range1_1_2_2_2"/>
  </protectedRanges>
  <sortState xmlns:xlrd2="http://schemas.microsoft.com/office/spreadsheetml/2017/richdata2" ref="C27:H33">
    <sortCondition descending="1" ref="H24:H33"/>
  </sortState>
  <hyperlinks>
    <hyperlink ref="C6" location="'Charlie Fortson'!A1" display="Charlie Fortson" xr:uid="{29F4272E-FA52-491A-AA94-C7F761CB87BC}"/>
    <hyperlink ref="C7" location="'Seth Ferguson'!A1" display="Seth Ferguson" xr:uid="{078EB7A1-6DEC-4E0B-895A-E7AB8EF4D5B4}"/>
    <hyperlink ref="C32" location="'Timothy Velazquez'!A1" display="Timothy Velazquez" xr:uid="{CD5A748F-AC2F-4D2D-82EA-43DBE432E98E}"/>
    <hyperlink ref="C41" location="'Timothy Carruth'!A1" display="Timothy Carruth" xr:uid="{1A5E0CCD-A611-4611-B582-DF31AF7354C0}"/>
    <hyperlink ref="C25" location="'Jack Schulze'!A1" display="Jack Schulze" xr:uid="{AE82B2DC-DB9C-4699-AA89-5646FE695B10}"/>
    <hyperlink ref="C55" location="' Ethan Viands'!A1" display="Ethan Viands" xr:uid="{D3C5D046-CF79-4315-A4C6-FB08786CE214}"/>
    <hyperlink ref="C57" location="'Luke Helton'!A1" display="Luke Helton" xr:uid="{836D50E3-04C1-47B7-A66D-B985E3E66E8B}"/>
    <hyperlink ref="C11" location="'Brayden Bolt'!A1" display="Brayden Bolt" xr:uid="{C63BF010-BC37-4E63-91A4-EE7046D4A1BC}"/>
    <hyperlink ref="C53" location="'Parker Bolt'!A1" display="Parker Bolt" xr:uid="{0AF34C74-0436-4B93-8C65-6E045BB04221}"/>
    <hyperlink ref="C14" location="'Isaiah Spencer'!A1" display="Isaiah Spencer" xr:uid="{C39408C0-8F02-4A35-B0F3-DB8969A92234}"/>
    <hyperlink ref="C24" location="'Colton Keller'!A1" display="Colton Keller" xr:uid="{3882A480-93E8-444A-BC64-383A1553A6D3}"/>
    <hyperlink ref="C56" location="'Brody McKelvie'!A1" display="Brodie McKelvie" xr:uid="{2A54716E-6D73-4EBB-9A72-8E8CD29ABE47}"/>
    <hyperlink ref="C16" location="' Cooper McGaha'!A1" display=" Cooper McGaha" xr:uid="{7CF7A593-A39D-42A5-BD8D-1CFCDC522473}"/>
    <hyperlink ref="C54" location="'Jake Skaggs'!A1" display="Jake Skaggs" xr:uid="{B691B97D-28F5-4544-A177-3362480FE4EF}"/>
    <hyperlink ref="C31" location="'Sheldon Fetter'!A1" display="Sheldon Fetter" xr:uid="{3EF6EF2C-22A6-4833-9720-C486962DB596}"/>
    <hyperlink ref="C27" location="'Rylee Dockery'!A1" display="Rylee Dockery" xr:uid="{77878B90-1FC6-4BD2-9151-A6484099F5C0}"/>
    <hyperlink ref="C9" location="'Kaylyn Craig'!A1" display="Kaylyn Craig" xr:uid="{955FCBB0-E9FD-4A9D-8004-A40A61073F84}"/>
    <hyperlink ref="C44" location="'Corey Moorman'!A1" display="Corey Mooreman" xr:uid="{2A165E31-DC7F-41A3-902B-23968509772F}"/>
    <hyperlink ref="C40" location="'Rylee Dockery'!A1" display="Rylee Dockery" xr:uid="{D84CAF09-CE33-4016-BA66-670192EB87FC}"/>
    <hyperlink ref="C45" location="'Elias Hintz'!A1" display="Elias Hintz" xr:uid="{772013BA-B8A5-499B-8F8D-3BC69D16C9ED}"/>
    <hyperlink ref="C15" location="'Brody McKelvie'!A1" display="Brodie McKelvie" xr:uid="{45D51818-01CD-42F4-92F7-5BE852409FB2}"/>
    <hyperlink ref="C12" location="'Cason Buckley'!A1" display="Cason Buckley" xr:uid="{931A50D1-3A51-4A4D-9CAC-64B803DE7A6B}"/>
    <hyperlink ref="C17" location="'Colton Buckley'!A1" display="Colton Buckley" xr:uid="{73EEBD98-AED9-4378-B1C9-67C8F863D9B3}"/>
    <hyperlink ref="C10" location="'Cruz Frymier'!A1" display="Cruz Frymier" xr:uid="{C7C6882B-2C8B-44A9-9E56-26439106BE49}"/>
    <hyperlink ref="C13" location="'Caleb Radwanski'!A1" display="Caleb Radwanski" xr:uid="{5832B4DE-E39B-4B39-B864-6D199BA5BD33}"/>
    <hyperlink ref="C52" location="'Cruz Frymier'!A1" display="Cruz Frymier" xr:uid="{0D8B3E0D-AD5F-48B5-AC8B-A169C5FB3959}"/>
    <hyperlink ref="C43" location="'Macey Dixon'!A1" display="Macey Dixon" xr:uid="{BCC0EFCC-9736-481A-9223-8BA51E63163D}"/>
    <hyperlink ref="C33" location="'Brody McKelvie'!A1" display="Brodie McKelvie" xr:uid="{B826E6BA-4907-4E1B-9804-35EFA662E83F}"/>
    <hyperlink ref="C29" location="'Matthew Dixon'!A1" display="Matthew Dixon" xr:uid="{6F6E6EA2-97A3-482E-9358-0ED77047520E}"/>
    <hyperlink ref="C30" location="'Sam Merritt'!A1" display="Sam Merritt" xr:uid="{F23F649D-24CE-4A29-B056-5570DB82073A}"/>
    <hyperlink ref="C28" location="'Charlie Fortson'!A1" display="Charlie Fortson" xr:uid="{752DBE73-0254-409E-8765-529424C9B38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6148-62F2-45EC-A6A6-8B94D9394188}">
  <sheetPr codeName="Sheet12"/>
  <dimension ref="A1:Q4"/>
  <sheetViews>
    <sheetView workbookViewId="0">
      <selection activeCell="B31" sqref="B3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60</v>
      </c>
      <c r="B2" s="14" t="s">
        <v>92</v>
      </c>
      <c r="C2" s="15">
        <v>44752</v>
      </c>
      <c r="D2" s="16" t="s">
        <v>83</v>
      </c>
      <c r="E2" s="17">
        <v>162</v>
      </c>
      <c r="F2" s="17">
        <v>133</v>
      </c>
      <c r="G2" s="17">
        <v>147</v>
      </c>
      <c r="H2" s="17">
        <v>153</v>
      </c>
      <c r="I2" s="17"/>
      <c r="J2" s="17"/>
      <c r="K2" s="20">
        <v>4</v>
      </c>
      <c r="L2" s="20">
        <v>595</v>
      </c>
      <c r="M2" s="21">
        <v>148.75</v>
      </c>
      <c r="N2" s="22">
        <v>5</v>
      </c>
      <c r="O2" s="23">
        <v>153.75</v>
      </c>
    </row>
    <row r="4" spans="1:17" x14ac:dyDescent="0.3">
      <c r="K4" s="8">
        <f>SUM(K2:K3)</f>
        <v>4</v>
      </c>
      <c r="L4" s="8">
        <f>SUM(L2:L3)</f>
        <v>595</v>
      </c>
      <c r="M4" s="7">
        <f>SUM(L4/K4)</f>
        <v>148.75</v>
      </c>
      <c r="N4" s="8">
        <f>SUM(N2:N3)</f>
        <v>5</v>
      </c>
      <c r="O4" s="11">
        <f>SUM(M4+N4)</f>
        <v>153.75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8_2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E2:J2">
    <cfRule type="cellIs" dxfId="384" priority="1" operator="greaterThanOrEqual">
      <formula>200</formula>
    </cfRule>
  </conditionalFormatting>
  <conditionalFormatting sqref="F2">
    <cfRule type="top10" dxfId="383" priority="2" rank="1"/>
  </conditionalFormatting>
  <conditionalFormatting sqref="I2">
    <cfRule type="top10" dxfId="382" priority="3" rank="1"/>
    <cfRule type="top10" dxfId="381" priority="4" rank="1"/>
  </conditionalFormatting>
  <conditionalFormatting sqref="E2">
    <cfRule type="top10" dxfId="380" priority="5" rank="1"/>
  </conditionalFormatting>
  <conditionalFormatting sqref="G2">
    <cfRule type="top10" dxfId="379" priority="6" rank="1"/>
  </conditionalFormatting>
  <conditionalFormatting sqref="H2">
    <cfRule type="top10" dxfId="378" priority="7" rank="1"/>
  </conditionalFormatting>
  <conditionalFormatting sqref="J2">
    <cfRule type="top10" dxfId="377" priority="8" rank="1"/>
  </conditionalFormatting>
  <hyperlinks>
    <hyperlink ref="Q1" location="'National Youth'!A1" display="Back to Ranking" xr:uid="{4EB2356F-F130-4C90-AE0A-902FF72DF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213C5-0285-4BB0-92CB-92D3FA8ED6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0F72-20E3-41AE-A086-385C7A268734}">
  <sheetPr codeName="Sheet1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63" t="s">
        <v>28</v>
      </c>
      <c r="B2" s="14" t="s">
        <v>75</v>
      </c>
      <c r="C2" s="15">
        <v>44716</v>
      </c>
      <c r="D2" s="16" t="s">
        <v>32</v>
      </c>
      <c r="E2" s="17">
        <v>178</v>
      </c>
      <c r="F2" s="17">
        <v>180</v>
      </c>
      <c r="G2" s="17">
        <v>183</v>
      </c>
      <c r="H2" s="17">
        <v>188</v>
      </c>
      <c r="I2" s="17">
        <v>174</v>
      </c>
      <c r="J2" s="17">
        <v>185</v>
      </c>
      <c r="K2" s="20">
        <v>6</v>
      </c>
      <c r="L2" s="20">
        <v>1088</v>
      </c>
      <c r="M2" s="21">
        <v>181.33333333333334</v>
      </c>
      <c r="N2" s="22">
        <v>8</v>
      </c>
      <c r="O2" s="23">
        <v>189.33333333333334</v>
      </c>
    </row>
    <row r="4" spans="1:17" x14ac:dyDescent="0.3">
      <c r="K4" s="8">
        <f>SUM(K2:K3)</f>
        <v>6</v>
      </c>
      <c r="L4" s="8">
        <f>SUM(L2:L3)</f>
        <v>1088</v>
      </c>
      <c r="M4" s="7">
        <f>SUM(L4/K4)</f>
        <v>181.33333333333334</v>
      </c>
      <c r="N4" s="8">
        <f>SUM(N2:N3)</f>
        <v>8</v>
      </c>
      <c r="O4" s="11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2"/>
    <protectedRange algorithmName="SHA-512" hashValue="ON39YdpmFHfN9f47KpiRvqrKx0V9+erV1CNkpWzYhW/Qyc6aT8rEyCrvauWSYGZK2ia3o7vd3akF07acHAFpOA==" saltValue="yVW9XmDwTqEnmpSGai0KYg==" spinCount="100000" sqref="D2" name="Range1_1_73"/>
  </protectedRanges>
  <conditionalFormatting sqref="J2">
    <cfRule type="top10" dxfId="376" priority="1" rank="1"/>
  </conditionalFormatting>
  <conditionalFormatting sqref="I2">
    <cfRule type="top10" dxfId="375" priority="2" rank="1"/>
  </conditionalFormatting>
  <conditionalFormatting sqref="H2">
    <cfRule type="top10" dxfId="374" priority="3" rank="1"/>
  </conditionalFormatting>
  <conditionalFormatting sqref="G2">
    <cfRule type="top10" dxfId="373" priority="4" rank="1"/>
  </conditionalFormatting>
  <conditionalFormatting sqref="F2">
    <cfRule type="top10" dxfId="372" priority="5" rank="1"/>
  </conditionalFormatting>
  <conditionalFormatting sqref="E2">
    <cfRule type="top10" dxfId="371" priority="6" rank="1"/>
  </conditionalFormatting>
  <hyperlinks>
    <hyperlink ref="Q1" location="'National Youth'!A1" display="Back to Ranking" xr:uid="{00DBBBE1-5450-43D2-BEFA-647A802C26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897802-1E2F-49C0-A243-ACA19ACE9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D1E3-E37A-481C-8965-6AF1110EDA53}">
  <sheetPr codeName="Sheet14"/>
  <dimension ref="A1:Q4"/>
  <sheetViews>
    <sheetView workbookViewId="0">
      <selection activeCell="C27" sqref="C27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93</v>
      </c>
      <c r="B2" s="14" t="s">
        <v>94</v>
      </c>
      <c r="C2" s="15">
        <v>44761</v>
      </c>
      <c r="D2" s="16" t="s">
        <v>95</v>
      </c>
      <c r="E2" s="17">
        <v>130</v>
      </c>
      <c r="F2" s="17">
        <v>104</v>
      </c>
      <c r="G2" s="17">
        <v>96</v>
      </c>
      <c r="H2" s="17">
        <v>120</v>
      </c>
      <c r="I2" s="17"/>
      <c r="J2" s="17"/>
      <c r="K2" s="20">
        <v>4</v>
      </c>
      <c r="L2" s="20">
        <v>450</v>
      </c>
      <c r="M2" s="21">
        <v>112.5</v>
      </c>
      <c r="N2" s="22">
        <v>5</v>
      </c>
      <c r="O2" s="23">
        <v>117.5</v>
      </c>
    </row>
    <row r="4" spans="1:17" x14ac:dyDescent="0.3">
      <c r="K4" s="8">
        <f>SUM(K2:K3)</f>
        <v>4</v>
      </c>
      <c r="L4" s="8">
        <f>SUM(L2:L3)</f>
        <v>450</v>
      </c>
      <c r="M4" s="7">
        <f>SUM(L4/K4)</f>
        <v>112.5</v>
      </c>
      <c r="N4" s="8">
        <f>SUM(N2:N3)</f>
        <v>5</v>
      </c>
      <c r="O4" s="11">
        <f>SUM(M4+N4)</f>
        <v>117.5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E2:J2">
    <cfRule type="cellIs" dxfId="370" priority="1" operator="greaterThanOrEqual">
      <formula>200</formula>
    </cfRule>
  </conditionalFormatting>
  <conditionalFormatting sqref="F2">
    <cfRule type="top10" dxfId="369" priority="2" rank="1"/>
  </conditionalFormatting>
  <conditionalFormatting sqref="I2">
    <cfRule type="top10" dxfId="368" priority="3" rank="1"/>
    <cfRule type="top10" dxfId="367" priority="4" rank="1"/>
  </conditionalFormatting>
  <conditionalFormatting sqref="E2">
    <cfRule type="top10" dxfId="366" priority="5" rank="1"/>
  </conditionalFormatting>
  <conditionalFormatting sqref="G2">
    <cfRule type="top10" dxfId="365" priority="6" rank="1"/>
  </conditionalFormatting>
  <conditionalFormatting sqref="H2">
    <cfRule type="top10" dxfId="364" priority="7" rank="1"/>
  </conditionalFormatting>
  <conditionalFormatting sqref="J2">
    <cfRule type="top10" dxfId="363" priority="8" rank="1"/>
  </conditionalFormatting>
  <hyperlinks>
    <hyperlink ref="Q1" location="'National Youth'!A1" display="Back to Ranking" xr:uid="{65E8D749-C149-4080-8D45-0346F98CE1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3F83DD-D712-45A2-993A-90CBA3AAF0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6EC3-A2AA-426F-82EC-FD3B91755627}">
  <sheetPr codeName="Sheet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51</v>
      </c>
      <c r="B2" s="14" t="s">
        <v>46</v>
      </c>
      <c r="C2" s="15">
        <v>44660</v>
      </c>
      <c r="D2" s="16" t="s">
        <v>52</v>
      </c>
      <c r="E2" s="17">
        <v>171</v>
      </c>
      <c r="F2" s="17">
        <v>182</v>
      </c>
      <c r="G2" s="17">
        <v>188</v>
      </c>
      <c r="H2" s="17">
        <v>185</v>
      </c>
      <c r="I2" s="17"/>
      <c r="J2" s="17"/>
      <c r="K2" s="20">
        <v>4</v>
      </c>
      <c r="L2" s="20">
        <v>726</v>
      </c>
      <c r="M2" s="21">
        <v>181.5</v>
      </c>
      <c r="N2" s="22">
        <v>5</v>
      </c>
      <c r="O2" s="23">
        <v>186.5</v>
      </c>
    </row>
    <row r="4" spans="1:17" x14ac:dyDescent="0.3">
      <c r="K4" s="8">
        <f>SUM(K2:K3)</f>
        <v>4</v>
      </c>
      <c r="L4" s="8">
        <f>SUM(L2:L3)</f>
        <v>726</v>
      </c>
      <c r="M4" s="7">
        <f>SUM(L4/K4)</f>
        <v>181.5</v>
      </c>
      <c r="N4" s="8">
        <f>SUM(N2:N3)</f>
        <v>5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I2">
    <cfRule type="top10" dxfId="362" priority="1" rank="1"/>
  </conditionalFormatting>
  <conditionalFormatting sqref="H2">
    <cfRule type="top10" dxfId="361" priority="2" rank="1"/>
  </conditionalFormatting>
  <conditionalFormatting sqref="J2">
    <cfRule type="top10" dxfId="360" priority="3" rank="1"/>
  </conditionalFormatting>
  <conditionalFormatting sqref="G2">
    <cfRule type="top10" dxfId="359" priority="4" rank="1"/>
  </conditionalFormatting>
  <conditionalFormatting sqref="F2">
    <cfRule type="top10" dxfId="358" priority="5" rank="1"/>
  </conditionalFormatting>
  <conditionalFormatting sqref="E2">
    <cfRule type="top10" dxfId="357" priority="6" rank="1"/>
  </conditionalFormatting>
  <hyperlinks>
    <hyperlink ref="Q1" location="'National Youth'!A1" display="Back to Ranking" xr:uid="{BBA3D30D-74B9-43D1-94FA-A38BA54D47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17469E-A6BF-4EA4-9CBC-1D848EA87A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6C09-846D-469D-9F0E-DFAD4921BE07}">
  <sheetPr codeName="Sheet1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58</v>
      </c>
      <c r="B2" s="14" t="s">
        <v>63</v>
      </c>
      <c r="C2" s="15">
        <v>44685</v>
      </c>
      <c r="D2" s="16" t="s">
        <v>53</v>
      </c>
      <c r="E2" s="17">
        <v>188</v>
      </c>
      <c r="F2" s="17">
        <v>190</v>
      </c>
      <c r="G2" s="17">
        <v>192</v>
      </c>
      <c r="H2" s="17">
        <v>195</v>
      </c>
      <c r="I2" s="17"/>
      <c r="J2" s="17"/>
      <c r="K2" s="20">
        <v>4</v>
      </c>
      <c r="L2" s="20">
        <v>765</v>
      </c>
      <c r="M2" s="21">
        <v>191.25</v>
      </c>
      <c r="N2" s="22">
        <v>5</v>
      </c>
      <c r="O2" s="23">
        <v>196.25</v>
      </c>
    </row>
    <row r="4" spans="1:17" x14ac:dyDescent="0.3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5</v>
      </c>
      <c r="O4" s="11">
        <f>SUM(M4+N4)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F2">
    <cfRule type="top10" dxfId="356" priority="2" rank="1"/>
  </conditionalFormatting>
  <conditionalFormatting sqref="G2">
    <cfRule type="top10" dxfId="355" priority="3" rank="1"/>
  </conditionalFormatting>
  <conditionalFormatting sqref="H2">
    <cfRule type="top10" dxfId="354" priority="4" rank="1"/>
  </conditionalFormatting>
  <conditionalFormatting sqref="I2">
    <cfRule type="top10" dxfId="353" priority="5" rank="1"/>
  </conditionalFormatting>
  <conditionalFormatting sqref="J2">
    <cfRule type="top10" dxfId="352" priority="6" rank="1"/>
  </conditionalFormatting>
  <conditionalFormatting sqref="E2">
    <cfRule type="top10" dxfId="351" priority="7" rank="1"/>
  </conditionalFormatting>
  <conditionalFormatting sqref="E2:J2">
    <cfRule type="cellIs" dxfId="350" priority="1" operator="equal">
      <formula>200</formula>
    </cfRule>
  </conditionalFormatting>
  <hyperlinks>
    <hyperlink ref="Q1" location="'National Youth'!A1" display="Back to Ranking" xr:uid="{13ACFF35-2DD1-43BD-950B-72788D43A6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8C6D41-AF29-4638-B70E-FEDF067AB1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58BB-DA30-463F-8CAB-7FB84354DC4F}">
  <sheetPr codeName="Sheet4"/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42</v>
      </c>
      <c r="B2" s="14" t="s">
        <v>43</v>
      </c>
      <c r="C2" s="15">
        <v>44660</v>
      </c>
      <c r="D2" s="16" t="s">
        <v>23</v>
      </c>
      <c r="E2" s="17">
        <v>166</v>
      </c>
      <c r="F2" s="17">
        <v>164</v>
      </c>
      <c r="G2" s="17">
        <v>166</v>
      </c>
      <c r="H2" s="17">
        <v>159</v>
      </c>
      <c r="I2" s="17"/>
      <c r="J2" s="17"/>
      <c r="K2" s="20">
        <v>4</v>
      </c>
      <c r="L2" s="20">
        <v>655</v>
      </c>
      <c r="M2" s="21">
        <v>163.75</v>
      </c>
      <c r="N2" s="22">
        <v>5</v>
      </c>
      <c r="O2" s="23">
        <v>168.75</v>
      </c>
    </row>
    <row r="3" spans="1:17" x14ac:dyDescent="0.3">
      <c r="A3" s="13" t="s">
        <v>42</v>
      </c>
      <c r="B3" s="14" t="s">
        <v>44</v>
      </c>
      <c r="C3" s="15">
        <v>44661</v>
      </c>
      <c r="D3" s="16" t="s">
        <v>24</v>
      </c>
      <c r="E3" s="17">
        <v>163</v>
      </c>
      <c r="F3" s="17">
        <v>165</v>
      </c>
      <c r="G3" s="17">
        <v>149</v>
      </c>
      <c r="H3" s="17">
        <v>165</v>
      </c>
      <c r="I3" s="17"/>
      <c r="J3" s="17"/>
      <c r="K3" s="20">
        <v>4</v>
      </c>
      <c r="L3" s="20">
        <v>642</v>
      </c>
      <c r="M3" s="21">
        <v>160.5</v>
      </c>
      <c r="N3" s="22">
        <v>5</v>
      </c>
      <c r="O3" s="23">
        <v>165.5</v>
      </c>
    </row>
    <row r="4" spans="1:17" x14ac:dyDescent="0.3">
      <c r="A4" s="13" t="s">
        <v>42</v>
      </c>
      <c r="B4" s="14" t="s">
        <v>44</v>
      </c>
      <c r="C4" s="15">
        <v>44712</v>
      </c>
      <c r="D4" s="16" t="s">
        <v>24</v>
      </c>
      <c r="E4" s="17">
        <v>154</v>
      </c>
      <c r="F4" s="17">
        <v>167</v>
      </c>
      <c r="G4" s="17">
        <v>184</v>
      </c>
      <c r="H4" s="17"/>
      <c r="I4" s="17"/>
      <c r="J4" s="17"/>
      <c r="K4" s="20">
        <v>3</v>
      </c>
      <c r="L4" s="20">
        <v>505</v>
      </c>
      <c r="M4" s="21">
        <v>168.33333333333334</v>
      </c>
      <c r="N4" s="22">
        <v>5</v>
      </c>
      <c r="O4" s="23">
        <v>173.33333333333334</v>
      </c>
    </row>
    <row r="5" spans="1:17" x14ac:dyDescent="0.3">
      <c r="A5" s="13" t="s">
        <v>42</v>
      </c>
      <c r="B5" s="14" t="s">
        <v>44</v>
      </c>
      <c r="C5" s="15">
        <v>44793</v>
      </c>
      <c r="D5" s="16" t="s">
        <v>23</v>
      </c>
      <c r="E5" s="17">
        <v>164</v>
      </c>
      <c r="F5" s="17">
        <v>146</v>
      </c>
      <c r="G5" s="17">
        <v>157</v>
      </c>
      <c r="H5" s="17">
        <v>165</v>
      </c>
      <c r="I5" s="17"/>
      <c r="J5" s="17"/>
      <c r="K5" s="20">
        <v>4</v>
      </c>
      <c r="L5" s="20">
        <v>632</v>
      </c>
      <c r="M5" s="21">
        <v>158</v>
      </c>
      <c r="N5" s="22">
        <v>5</v>
      </c>
      <c r="O5" s="23">
        <v>163</v>
      </c>
    </row>
    <row r="6" spans="1:17" x14ac:dyDescent="0.3">
      <c r="A6" s="13" t="s">
        <v>42</v>
      </c>
      <c r="B6" s="14" t="s">
        <v>44</v>
      </c>
      <c r="C6" s="15">
        <v>44794</v>
      </c>
      <c r="D6" s="16" t="s">
        <v>24</v>
      </c>
      <c r="E6" s="17">
        <v>165</v>
      </c>
      <c r="F6" s="17">
        <v>159</v>
      </c>
      <c r="G6" s="17">
        <v>165</v>
      </c>
      <c r="H6" s="17">
        <v>137</v>
      </c>
      <c r="I6" s="17"/>
      <c r="J6" s="17"/>
      <c r="K6" s="20">
        <v>4</v>
      </c>
      <c r="L6" s="20">
        <v>626</v>
      </c>
      <c r="M6" s="21">
        <v>156.5</v>
      </c>
      <c r="N6" s="22">
        <v>5</v>
      </c>
      <c r="O6" s="23">
        <v>161.5</v>
      </c>
    </row>
    <row r="7" spans="1:17" x14ac:dyDescent="0.3">
      <c r="A7" s="13" t="s">
        <v>42</v>
      </c>
      <c r="B7" s="14" t="s">
        <v>44</v>
      </c>
      <c r="C7" s="15">
        <v>44849</v>
      </c>
      <c r="D7" s="16" t="s">
        <v>23</v>
      </c>
      <c r="E7" s="17">
        <v>150</v>
      </c>
      <c r="F7" s="17">
        <v>161</v>
      </c>
      <c r="G7" s="17">
        <v>155</v>
      </c>
      <c r="H7" s="17">
        <v>163</v>
      </c>
      <c r="I7" s="17"/>
      <c r="J7" s="17"/>
      <c r="K7" s="20">
        <v>4</v>
      </c>
      <c r="L7" s="20">
        <v>629</v>
      </c>
      <c r="M7" s="21">
        <v>157.25</v>
      </c>
      <c r="N7" s="22">
        <v>5</v>
      </c>
      <c r="O7" s="23">
        <v>162.25</v>
      </c>
    </row>
    <row r="8" spans="1:17" x14ac:dyDescent="0.3">
      <c r="A8" s="13" t="s">
        <v>42</v>
      </c>
      <c r="B8" s="14" t="s">
        <v>44</v>
      </c>
      <c r="C8" s="15">
        <v>44885</v>
      </c>
      <c r="D8" s="16" t="s">
        <v>24</v>
      </c>
      <c r="E8" s="17">
        <v>167</v>
      </c>
      <c r="F8" s="17">
        <v>162</v>
      </c>
      <c r="G8" s="17">
        <v>161</v>
      </c>
      <c r="H8" s="17">
        <v>166</v>
      </c>
      <c r="I8" s="17"/>
      <c r="J8" s="17"/>
      <c r="K8" s="20">
        <v>4</v>
      </c>
      <c r="L8" s="20">
        <v>656</v>
      </c>
      <c r="M8" s="21">
        <v>164</v>
      </c>
      <c r="N8" s="22">
        <v>4</v>
      </c>
      <c r="O8" s="23">
        <v>168</v>
      </c>
    </row>
    <row r="9" spans="1:17" x14ac:dyDescent="0.3">
      <c r="A9" s="26"/>
      <c r="B9" s="32"/>
      <c r="C9" s="33"/>
      <c r="D9" s="34"/>
      <c r="E9" s="35"/>
      <c r="F9" s="35"/>
      <c r="G9" s="35"/>
      <c r="H9" s="35"/>
      <c r="I9" s="35"/>
      <c r="J9" s="35"/>
      <c r="K9" s="36"/>
      <c r="L9" s="36"/>
      <c r="M9" s="37"/>
      <c r="N9" s="38"/>
      <c r="O9" s="39"/>
    </row>
    <row r="10" spans="1:17" x14ac:dyDescent="0.3">
      <c r="K10" s="8">
        <f>SUM(K2:K9)</f>
        <v>27</v>
      </c>
      <c r="L10" s="8">
        <f>SUM(L2:L9)</f>
        <v>4345</v>
      </c>
      <c r="M10" s="7">
        <f>SUM(L10/K10)</f>
        <v>160.92592592592592</v>
      </c>
      <c r="N10" s="8">
        <f>SUM(N2:N9)</f>
        <v>34</v>
      </c>
      <c r="O10" s="11">
        <f>SUM(M10+N10)</f>
        <v>194.92592592592592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2_1"/>
    <protectedRange algorithmName="SHA-512" hashValue="ON39YdpmFHfN9f47KpiRvqrKx0V9+erV1CNkpWzYhW/Qyc6aT8rEyCrvauWSYGZK2ia3o7vd3akF07acHAFpOA==" saltValue="yVW9XmDwTqEnmpSGai0KYg==" spinCount="100000" sqref="D2" name="Range1_1_21_1"/>
    <protectedRange algorithmName="SHA-512" hashValue="ON39YdpmFHfN9f47KpiRvqrKx0V9+erV1CNkpWzYhW/Qyc6aT8rEyCrvauWSYGZK2ia3o7vd3akF07acHAFpOA==" saltValue="yVW9XmDwTqEnmpSGai0KYg==" spinCount="100000" sqref="B3:C3 B9:C9" name="Range1_1_2_6_1"/>
    <protectedRange algorithmName="SHA-512" hashValue="ON39YdpmFHfN9f47KpiRvqrKx0V9+erV1CNkpWzYhW/Qyc6aT8rEyCrvauWSYGZK2ia3o7vd3akF07acHAFpOA==" saltValue="yVW9XmDwTqEnmpSGai0KYg==" spinCount="100000" sqref="D3 D9" name="Range1_1_1_2_4_1"/>
    <protectedRange algorithmName="SHA-512" hashValue="ON39YdpmFHfN9f47KpiRvqrKx0V9+erV1CNkpWzYhW/Qyc6aT8rEyCrvauWSYGZK2ia3o7vd3akF07acHAFpOA==" saltValue="yVW9XmDwTqEnmpSGai0KYg==" spinCount="100000" sqref="E3:J3 E9:J9" name="Range1_4_5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5:J5" name="Range1_4_1"/>
    <protectedRange algorithmName="SHA-512" hashValue="ON39YdpmFHfN9f47KpiRvqrKx0V9+erV1CNkpWzYhW/Qyc6aT8rEyCrvauWSYGZK2ia3o7vd3akF07acHAFpOA==" saltValue="yVW9XmDwTqEnmpSGai0KYg==" spinCount="100000" sqref="B6:C6" name="Range1_1_2_2"/>
    <protectedRange algorithmName="SHA-512" hashValue="ON39YdpmFHfN9f47KpiRvqrKx0V9+erV1CNkpWzYhW/Qyc6aT8rEyCrvauWSYGZK2ia3o7vd3akF07acHAFpOA==" saltValue="yVW9XmDwTqEnmpSGai0KYg==" spinCount="100000" sqref="D6" name="Range1_1_1_2_1"/>
    <protectedRange algorithmName="SHA-512" hashValue="ON39YdpmFHfN9f47KpiRvqrKx0V9+erV1CNkpWzYhW/Qyc6aT8rEyCrvauWSYGZK2ia3o7vd3akF07acHAFpOA==" saltValue="yVW9XmDwTqEnmpSGai0KYg==" spinCount="100000" sqref="E6:J6" name="Range1_4_2"/>
    <protectedRange algorithmName="SHA-512" hashValue="ON39YdpmFHfN9f47KpiRvqrKx0V9+erV1CNkpWzYhW/Qyc6aT8rEyCrvauWSYGZK2ia3o7vd3akF07acHAFpOA==" saltValue="yVW9XmDwTqEnmpSGai0KYg==" spinCount="100000" sqref="E7:J7 B7:C7" name="Range1_33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92"/>
    <protectedRange algorithmName="SHA-512" hashValue="ON39YdpmFHfN9f47KpiRvqrKx0V9+erV1CNkpWzYhW/Qyc6aT8rEyCrvauWSYGZK2ia3o7vd3akF07acHAFpOA==" saltValue="yVW9XmDwTqEnmpSGai0KYg==" spinCount="100000" sqref="D8" name="Range1_1_89"/>
  </protectedRanges>
  <conditionalFormatting sqref="E2">
    <cfRule type="top10" dxfId="349" priority="45" rank="1"/>
  </conditionalFormatting>
  <conditionalFormatting sqref="F2">
    <cfRule type="top10" dxfId="348" priority="44" rank="1"/>
  </conditionalFormatting>
  <conditionalFormatting sqref="G2">
    <cfRule type="top10" dxfId="347" priority="43" rank="1"/>
  </conditionalFormatting>
  <conditionalFormatting sqref="H2">
    <cfRule type="top10" dxfId="346" priority="42" rank="1"/>
  </conditionalFormatting>
  <conditionalFormatting sqref="I2">
    <cfRule type="top10" dxfId="345" priority="41" rank="1"/>
  </conditionalFormatting>
  <conditionalFormatting sqref="J2">
    <cfRule type="top10" dxfId="344" priority="40" rank="1"/>
  </conditionalFormatting>
  <conditionalFormatting sqref="F9 F3">
    <cfRule type="top10" dxfId="343" priority="58" rank="1"/>
  </conditionalFormatting>
  <conditionalFormatting sqref="H9 H3">
    <cfRule type="top10" dxfId="342" priority="60" rank="1"/>
  </conditionalFormatting>
  <conditionalFormatting sqref="G9 G3">
    <cfRule type="top10" dxfId="341" priority="62" rank="1"/>
  </conditionalFormatting>
  <conditionalFormatting sqref="I9 I3">
    <cfRule type="top10" dxfId="340" priority="64" rank="1"/>
  </conditionalFormatting>
  <conditionalFormatting sqref="J9 J3">
    <cfRule type="top10" dxfId="339" priority="66" rank="1"/>
  </conditionalFormatting>
  <conditionalFormatting sqref="E9 E3">
    <cfRule type="top10" dxfId="338" priority="68" rank="1"/>
  </conditionalFormatting>
  <conditionalFormatting sqref="E4:J4">
    <cfRule type="cellIs" dxfId="337" priority="26" operator="greaterThanOrEqual">
      <formula>200</formula>
    </cfRule>
  </conditionalFormatting>
  <conditionalFormatting sqref="F4">
    <cfRule type="top10" dxfId="336" priority="27" rank="1"/>
  </conditionalFormatting>
  <conditionalFormatting sqref="I4">
    <cfRule type="top10" dxfId="335" priority="28" rank="1"/>
    <cfRule type="top10" dxfId="334" priority="29" rank="1"/>
  </conditionalFormatting>
  <conditionalFormatting sqref="E4">
    <cfRule type="top10" dxfId="333" priority="30" rank="1"/>
  </conditionalFormatting>
  <conditionalFormatting sqref="G4">
    <cfRule type="top10" dxfId="332" priority="31" rank="1"/>
  </conditionalFormatting>
  <conditionalFormatting sqref="H4">
    <cfRule type="top10" dxfId="331" priority="32" rank="1"/>
  </conditionalFormatting>
  <conditionalFormatting sqref="J4">
    <cfRule type="top10" dxfId="330" priority="33" rank="1"/>
  </conditionalFormatting>
  <conditionalFormatting sqref="E5">
    <cfRule type="top10" dxfId="329" priority="25" rank="1"/>
  </conditionalFormatting>
  <conditionalFormatting sqref="F5">
    <cfRule type="top10" dxfId="328" priority="24" rank="1"/>
  </conditionalFormatting>
  <conditionalFormatting sqref="G5">
    <cfRule type="top10" dxfId="327" priority="23" rank="1"/>
  </conditionalFormatting>
  <conditionalFormatting sqref="H5">
    <cfRule type="top10" dxfId="326" priority="22" rank="1"/>
  </conditionalFormatting>
  <conditionalFormatting sqref="I5">
    <cfRule type="top10" dxfId="325" priority="21" rank="1"/>
  </conditionalFormatting>
  <conditionalFormatting sqref="J5">
    <cfRule type="top10" dxfId="324" priority="20" rank="1"/>
  </conditionalFormatting>
  <conditionalFormatting sqref="F6">
    <cfRule type="top10" dxfId="323" priority="18" rank="1"/>
  </conditionalFormatting>
  <conditionalFormatting sqref="H6">
    <cfRule type="top10" dxfId="322" priority="17" rank="1"/>
  </conditionalFormatting>
  <conditionalFormatting sqref="G6">
    <cfRule type="top10" dxfId="321" priority="15" rank="1"/>
  </conditionalFormatting>
  <conditionalFormatting sqref="I6">
    <cfRule type="top10" dxfId="320" priority="16" rank="1"/>
  </conditionalFormatting>
  <conditionalFormatting sqref="J6">
    <cfRule type="top10" dxfId="319" priority="14" rank="1"/>
  </conditionalFormatting>
  <conditionalFormatting sqref="E6">
    <cfRule type="top10" dxfId="318" priority="19" rank="1"/>
  </conditionalFormatting>
  <conditionalFormatting sqref="I7">
    <cfRule type="top10" dxfId="317" priority="13" rank="1"/>
  </conditionalFormatting>
  <conditionalFormatting sqref="H7">
    <cfRule type="top10" dxfId="316" priority="9" rank="1"/>
  </conditionalFormatting>
  <conditionalFormatting sqref="J7">
    <cfRule type="top10" dxfId="315" priority="10" rank="1"/>
  </conditionalFormatting>
  <conditionalFormatting sqref="G7">
    <cfRule type="top10" dxfId="314" priority="12" rank="1"/>
  </conditionalFormatting>
  <conditionalFormatting sqref="F7">
    <cfRule type="top10" dxfId="313" priority="11" rank="1"/>
  </conditionalFormatting>
  <conditionalFormatting sqref="E7">
    <cfRule type="top10" dxfId="312" priority="8" rank="1"/>
  </conditionalFormatting>
  <conditionalFormatting sqref="F8">
    <cfRule type="top10" dxfId="311" priority="2" rank="1"/>
  </conditionalFormatting>
  <conditionalFormatting sqref="G8">
    <cfRule type="top10" dxfId="310" priority="3" rank="1"/>
  </conditionalFormatting>
  <conditionalFormatting sqref="H8">
    <cfRule type="top10" dxfId="309" priority="4" rank="1"/>
  </conditionalFormatting>
  <conditionalFormatting sqref="I8">
    <cfRule type="top10" dxfId="308" priority="5" rank="1"/>
  </conditionalFormatting>
  <conditionalFormatting sqref="J8">
    <cfRule type="top10" dxfId="307" priority="6" rank="1"/>
  </conditionalFormatting>
  <conditionalFormatting sqref="E8">
    <cfRule type="top10" dxfId="306" priority="7" rank="1"/>
  </conditionalFormatting>
  <conditionalFormatting sqref="E8:J8">
    <cfRule type="cellIs" dxfId="305" priority="1" operator="equal">
      <formula>200</formula>
    </cfRule>
  </conditionalFormatting>
  <hyperlinks>
    <hyperlink ref="Q1" location="'National Youth'!A1" display="Back to Ranking" xr:uid="{D34C4243-019F-457E-A684-F447742FB8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FB0C6-648C-443F-85BB-01A6562147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D4947-08C5-4760-A503-1D2816B9AF44}">
  <sheetPr codeName="Sheet17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63" t="s">
        <v>79</v>
      </c>
      <c r="B2" s="14" t="s">
        <v>80</v>
      </c>
      <c r="C2" s="15">
        <v>44651</v>
      </c>
      <c r="D2" s="16" t="s">
        <v>81</v>
      </c>
      <c r="E2" s="17">
        <v>187</v>
      </c>
      <c r="F2" s="17">
        <v>189</v>
      </c>
      <c r="G2" s="17">
        <v>197</v>
      </c>
      <c r="H2" s="17"/>
      <c r="I2" s="17"/>
      <c r="J2" s="17"/>
      <c r="K2" s="20">
        <v>3</v>
      </c>
      <c r="L2" s="20">
        <v>573</v>
      </c>
      <c r="M2" s="21">
        <v>191</v>
      </c>
      <c r="N2" s="22">
        <v>5</v>
      </c>
      <c r="O2" s="23">
        <v>196</v>
      </c>
    </row>
    <row r="3" spans="1:17" x14ac:dyDescent="0.3">
      <c r="A3" s="63" t="s">
        <v>79</v>
      </c>
      <c r="B3" s="14" t="s">
        <v>80</v>
      </c>
      <c r="C3" s="15">
        <v>44679</v>
      </c>
      <c r="D3" s="16" t="s">
        <v>81</v>
      </c>
      <c r="E3" s="17">
        <v>178</v>
      </c>
      <c r="F3" s="17">
        <v>177</v>
      </c>
      <c r="G3" s="17">
        <v>183</v>
      </c>
      <c r="H3" s="17"/>
      <c r="I3" s="17"/>
      <c r="J3" s="17"/>
      <c r="K3" s="20">
        <v>3</v>
      </c>
      <c r="L3" s="20">
        <v>538</v>
      </c>
      <c r="M3" s="21">
        <v>179.33333333333334</v>
      </c>
      <c r="N3" s="22">
        <v>5</v>
      </c>
      <c r="O3" s="23">
        <v>184.33333333333334</v>
      </c>
    </row>
    <row r="5" spans="1:17" x14ac:dyDescent="0.3">
      <c r="K5" s="8">
        <f>SUM(K2:K4)</f>
        <v>6</v>
      </c>
      <c r="L5" s="8">
        <f>SUM(L2:L4)</f>
        <v>1111</v>
      </c>
      <c r="M5" s="7">
        <f>SUM(L5/K5)</f>
        <v>185.16666666666666</v>
      </c>
      <c r="N5" s="8">
        <f>SUM(N2:N4)</f>
        <v>10</v>
      </c>
      <c r="O5" s="11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8"/>
    <protectedRange algorithmName="SHA-512" hashValue="ON39YdpmFHfN9f47KpiRvqrKx0V9+erV1CNkpWzYhW/Qyc6aT8rEyCrvauWSYGZK2ia3o7vd3akF07acHAFpOA==" saltValue="yVW9XmDwTqEnmpSGai0KYg==" spinCount="100000" sqref="D2:D3" name="Range1_1_23"/>
  </protectedRanges>
  <conditionalFormatting sqref="F2:F3">
    <cfRule type="top10" dxfId="304" priority="2" rank="1"/>
  </conditionalFormatting>
  <conditionalFormatting sqref="G2:G3">
    <cfRule type="top10" dxfId="303" priority="3" rank="1"/>
  </conditionalFormatting>
  <conditionalFormatting sqref="H2:H3">
    <cfRule type="top10" dxfId="302" priority="4" rank="1"/>
  </conditionalFormatting>
  <conditionalFormatting sqref="I2:I3">
    <cfRule type="top10" dxfId="301" priority="5" rank="1"/>
  </conditionalFormatting>
  <conditionalFormatting sqref="J2:J3">
    <cfRule type="top10" dxfId="300" priority="6" rank="1"/>
  </conditionalFormatting>
  <conditionalFormatting sqref="E2:E3">
    <cfRule type="top10" dxfId="299" priority="7" rank="1"/>
  </conditionalFormatting>
  <conditionalFormatting sqref="E2:J3">
    <cfRule type="cellIs" dxfId="298" priority="1" operator="equal">
      <formula>200</formula>
    </cfRule>
  </conditionalFormatting>
  <hyperlinks>
    <hyperlink ref="Q1" location="'National Youth'!A1" display="Back to Ranking" xr:uid="{6947C53E-9A2E-45B8-BBE2-CD73A828BD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1E0186-D538-4CB4-9623-E9D11BDABA2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B23B-4571-429C-BA89-3B6BCDA61896}">
  <sheetPr codeName="Sheet18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58</v>
      </c>
      <c r="B2" s="14" t="s">
        <v>89</v>
      </c>
      <c r="C2" s="15">
        <v>44744</v>
      </c>
      <c r="D2" s="16" t="s">
        <v>90</v>
      </c>
      <c r="E2" s="17">
        <v>199.00149999999999</v>
      </c>
      <c r="F2" s="17">
        <v>197</v>
      </c>
      <c r="G2" s="17">
        <v>195.0001</v>
      </c>
      <c r="H2" s="17"/>
      <c r="I2" s="17"/>
      <c r="J2" s="17"/>
      <c r="K2" s="20">
        <v>3</v>
      </c>
      <c r="L2" s="20">
        <v>591.00159999999994</v>
      </c>
      <c r="M2" s="21">
        <v>197.00053333333332</v>
      </c>
      <c r="N2" s="22">
        <v>5</v>
      </c>
      <c r="O2" s="23">
        <v>202.00053333333332</v>
      </c>
    </row>
    <row r="3" spans="1:17" x14ac:dyDescent="0.3">
      <c r="A3" s="13" t="s">
        <v>58</v>
      </c>
      <c r="B3" s="14" t="s">
        <v>89</v>
      </c>
      <c r="C3" s="15">
        <v>44786</v>
      </c>
      <c r="D3" s="16" t="s">
        <v>90</v>
      </c>
      <c r="E3" s="17">
        <v>198.0009</v>
      </c>
      <c r="F3" s="17">
        <v>194.00030000000001</v>
      </c>
      <c r="G3" s="17">
        <v>200.00200000000001</v>
      </c>
      <c r="H3" s="17"/>
      <c r="I3" s="17"/>
      <c r="J3" s="17"/>
      <c r="K3" s="20">
        <v>3</v>
      </c>
      <c r="L3" s="20">
        <v>592.00320000000011</v>
      </c>
      <c r="M3" s="21">
        <v>197.33440000000004</v>
      </c>
      <c r="N3" s="22">
        <v>5</v>
      </c>
      <c r="O3" s="23">
        <v>202.33440000000004</v>
      </c>
    </row>
    <row r="5" spans="1:17" x14ac:dyDescent="0.3">
      <c r="K5" s="8">
        <f>SUM(K2:K4)</f>
        <v>6</v>
      </c>
      <c r="L5" s="8">
        <f>SUM(L2:L4)</f>
        <v>1183.0048000000002</v>
      </c>
      <c r="M5" s="7">
        <f>SUM(L5/K5)</f>
        <v>197.16746666666668</v>
      </c>
      <c r="N5" s="8">
        <f>SUM(N2:N4)</f>
        <v>10</v>
      </c>
      <c r="O5" s="11">
        <f>SUM(M5+N5)</f>
        <v>207.16746666666668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E3:J3 B3:C3" name="Range1_2_1"/>
    <protectedRange sqref="D3" name="Range1_1_2"/>
  </protectedRanges>
  <conditionalFormatting sqref="F2">
    <cfRule type="top10" dxfId="297" priority="11" rank="1"/>
  </conditionalFormatting>
  <conditionalFormatting sqref="G2">
    <cfRule type="top10" dxfId="296" priority="10" rank="1"/>
  </conditionalFormatting>
  <conditionalFormatting sqref="H2">
    <cfRule type="top10" dxfId="295" priority="9" rank="1"/>
  </conditionalFormatting>
  <conditionalFormatting sqref="I2">
    <cfRule type="top10" dxfId="294" priority="7" rank="1"/>
  </conditionalFormatting>
  <conditionalFormatting sqref="J2">
    <cfRule type="top10" dxfId="293" priority="8" rank="1"/>
  </conditionalFormatting>
  <conditionalFormatting sqref="E2">
    <cfRule type="top10" dxfId="292" priority="12" rank="1"/>
  </conditionalFormatting>
  <conditionalFormatting sqref="J3">
    <cfRule type="top10" dxfId="291" priority="1" rank="1"/>
  </conditionalFormatting>
  <conditionalFormatting sqref="I3">
    <cfRule type="top10" dxfId="290" priority="2" rank="1"/>
  </conditionalFormatting>
  <conditionalFormatting sqref="H3">
    <cfRule type="top10" dxfId="289" priority="3" rank="1"/>
  </conditionalFormatting>
  <conditionalFormatting sqref="G3">
    <cfRule type="top10" dxfId="288" priority="4" rank="1"/>
  </conditionalFormatting>
  <conditionalFormatting sqref="F3">
    <cfRule type="top10" dxfId="287" priority="5" rank="1"/>
  </conditionalFormatting>
  <conditionalFormatting sqref="E3">
    <cfRule type="top10" dxfId="286" priority="6" rank="1"/>
  </conditionalFormatting>
  <hyperlinks>
    <hyperlink ref="Q1" location="'National Youth'!A1" display="Back to Ranking" xr:uid="{EBD67EEC-1E50-453D-B32B-8FA73DBAEC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113CE-9772-4EA4-BC08-2452DE3296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3790-332B-4CA6-BB2F-07FD2E91D380}">
  <sheetPr codeName="Sheet5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51</v>
      </c>
      <c r="B2" s="14" t="s">
        <v>47</v>
      </c>
      <c r="C2" s="15">
        <v>44657</v>
      </c>
      <c r="D2" s="16" t="s">
        <v>53</v>
      </c>
      <c r="E2" s="17">
        <v>0</v>
      </c>
      <c r="F2" s="17">
        <v>0</v>
      </c>
      <c r="G2" s="17">
        <v>0</v>
      </c>
      <c r="H2" s="17">
        <v>162</v>
      </c>
      <c r="I2" s="17"/>
      <c r="J2" s="17"/>
      <c r="K2" s="20">
        <v>4</v>
      </c>
      <c r="L2" s="20">
        <v>162</v>
      </c>
      <c r="M2" s="21">
        <v>40.5</v>
      </c>
      <c r="N2" s="22">
        <v>5</v>
      </c>
      <c r="O2" s="23">
        <v>45.5</v>
      </c>
    </row>
    <row r="3" spans="1:17" x14ac:dyDescent="0.3">
      <c r="A3" s="13" t="s">
        <v>61</v>
      </c>
      <c r="B3" s="14" t="s">
        <v>30</v>
      </c>
      <c r="C3" s="15">
        <v>44695</v>
      </c>
      <c r="D3" s="16" t="s">
        <v>32</v>
      </c>
      <c r="E3" s="17">
        <v>197</v>
      </c>
      <c r="F3" s="17">
        <v>197</v>
      </c>
      <c r="G3" s="17">
        <v>195</v>
      </c>
      <c r="H3" s="17">
        <v>195</v>
      </c>
      <c r="I3" s="17"/>
      <c r="J3" s="17"/>
      <c r="K3" s="20">
        <v>4</v>
      </c>
      <c r="L3" s="20">
        <v>784</v>
      </c>
      <c r="M3" s="21">
        <v>196</v>
      </c>
      <c r="N3" s="22">
        <v>5</v>
      </c>
      <c r="O3" s="23">
        <v>201</v>
      </c>
    </row>
    <row r="5" spans="1:17" x14ac:dyDescent="0.3">
      <c r="K5" s="8">
        <f>SUM(K2:K4)</f>
        <v>8</v>
      </c>
      <c r="L5" s="8">
        <f>SUM(L2:L4)</f>
        <v>946</v>
      </c>
      <c r="M5" s="7">
        <f>SUM(L5/K5)</f>
        <v>118.25</v>
      </c>
      <c r="N5" s="8">
        <f>SUM(N2:N4)</f>
        <v>10</v>
      </c>
      <c r="O5" s="11">
        <f>SUM(M5+N5)</f>
        <v>128.25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:J2">
    <cfRule type="cellIs" dxfId="285" priority="16" operator="greaterThanOrEqual">
      <formula>200</formula>
    </cfRule>
  </conditionalFormatting>
  <conditionalFormatting sqref="F2">
    <cfRule type="top10" dxfId="284" priority="13" rank="1"/>
  </conditionalFormatting>
  <conditionalFormatting sqref="I2">
    <cfRule type="top10" dxfId="283" priority="10" rank="1"/>
    <cfRule type="top10" dxfId="282" priority="15" rank="1"/>
  </conditionalFormatting>
  <conditionalFormatting sqref="E2">
    <cfRule type="top10" dxfId="281" priority="14" rank="1"/>
  </conditionalFormatting>
  <conditionalFormatting sqref="G2">
    <cfRule type="top10" dxfId="280" priority="12" rank="1"/>
  </conditionalFormatting>
  <conditionalFormatting sqref="H2">
    <cfRule type="top10" dxfId="279" priority="11" rank="1"/>
  </conditionalFormatting>
  <conditionalFormatting sqref="J2">
    <cfRule type="top10" dxfId="278" priority="9" rank="1"/>
  </conditionalFormatting>
  <conditionalFormatting sqref="F3">
    <cfRule type="top10" dxfId="277" priority="6" rank="1"/>
  </conditionalFormatting>
  <conditionalFormatting sqref="I3">
    <cfRule type="top10" dxfId="276" priority="3" rank="1"/>
    <cfRule type="top10" dxfId="275" priority="8" rank="1"/>
  </conditionalFormatting>
  <conditionalFormatting sqref="E3">
    <cfRule type="top10" dxfId="274" priority="7" rank="1"/>
  </conditionalFormatting>
  <conditionalFormatting sqref="G3">
    <cfRule type="top10" dxfId="273" priority="5" rank="1"/>
  </conditionalFormatting>
  <conditionalFormatting sqref="H3">
    <cfRule type="top10" dxfId="272" priority="4" rank="1"/>
  </conditionalFormatting>
  <conditionalFormatting sqref="J3">
    <cfRule type="top10" dxfId="271" priority="2" rank="1"/>
  </conditionalFormatting>
  <conditionalFormatting sqref="E3:J3">
    <cfRule type="cellIs" dxfId="270" priority="1" operator="greaterThanOrEqual">
      <formula>200</formula>
    </cfRule>
  </conditionalFormatting>
  <hyperlinks>
    <hyperlink ref="Q1" location="'National Youth'!A1" display="Back to Ranking" xr:uid="{53F3A9E4-EA66-4496-9282-BAEE8FC919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FDECCA-9428-4577-8C45-E01CB3C2E5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655F-11E4-4966-83DD-7DE2706EB62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93</v>
      </c>
      <c r="B2" s="14" t="s">
        <v>114</v>
      </c>
      <c r="C2" s="15">
        <v>44815</v>
      </c>
      <c r="D2" s="16" t="s">
        <v>113</v>
      </c>
      <c r="E2" s="17">
        <v>177</v>
      </c>
      <c r="F2" s="17">
        <v>176</v>
      </c>
      <c r="G2" s="17">
        <v>165</v>
      </c>
      <c r="H2" s="17">
        <v>166</v>
      </c>
      <c r="I2" s="17">
        <v>176</v>
      </c>
      <c r="J2" s="17">
        <v>168</v>
      </c>
      <c r="K2" s="20">
        <v>6</v>
      </c>
      <c r="L2" s="20">
        <v>1028</v>
      </c>
      <c r="M2" s="21">
        <v>171.33333333333334</v>
      </c>
      <c r="N2" s="22">
        <v>10</v>
      </c>
      <c r="O2" s="23">
        <v>181.33333333333334</v>
      </c>
    </row>
    <row r="4" spans="1:17" x14ac:dyDescent="0.3">
      <c r="K4" s="8">
        <f>SUM(K2:K3)</f>
        <v>6</v>
      </c>
      <c r="L4" s="8">
        <f>SUM(L2:L3)</f>
        <v>1028</v>
      </c>
      <c r="M4" s="7">
        <f>SUM(L4/K4)</f>
        <v>171.33333333333334</v>
      </c>
      <c r="N4" s="8">
        <f>SUM(N2:N3)</f>
        <v>10</v>
      </c>
      <c r="O4" s="11">
        <f>SUM(M4+N4)</f>
        <v>181.33333333333334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</protectedRanges>
  <conditionalFormatting sqref="F2">
    <cfRule type="top10" dxfId="269" priority="5" rank="1"/>
  </conditionalFormatting>
  <conditionalFormatting sqref="G2">
    <cfRule type="top10" dxfId="268" priority="4" rank="1"/>
  </conditionalFormatting>
  <conditionalFormatting sqref="H2">
    <cfRule type="top10" dxfId="267" priority="3" rank="1"/>
  </conditionalFormatting>
  <conditionalFormatting sqref="I2">
    <cfRule type="top10" dxfId="266" priority="1" rank="1"/>
  </conditionalFormatting>
  <conditionalFormatting sqref="J2">
    <cfRule type="top10" dxfId="265" priority="2" rank="1"/>
  </conditionalFormatting>
  <conditionalFormatting sqref="E2">
    <cfRule type="top10" dxfId="264" priority="6" rank="1"/>
  </conditionalFormatting>
  <hyperlinks>
    <hyperlink ref="Q1" location="'National Youth'!A1" display="Back to Ranking" xr:uid="{86FFDC2A-3744-4A8D-925B-1ADDABDD0D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67F76-FFFE-4EF6-9F3A-78AEB3259E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141D-9A7A-4B0C-8CC0-A6F64BDAFC83}">
  <sheetPr codeName="Sheet9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ht="15" thickBot="1" x14ac:dyDescent="0.35">
      <c r="A2" s="13" t="s">
        <v>58</v>
      </c>
      <c r="B2" s="14" t="s">
        <v>57</v>
      </c>
      <c r="C2" s="15">
        <v>44675</v>
      </c>
      <c r="D2" s="16" t="s">
        <v>59</v>
      </c>
      <c r="E2" s="17">
        <v>174</v>
      </c>
      <c r="F2" s="17">
        <v>181</v>
      </c>
      <c r="G2" s="17">
        <v>185</v>
      </c>
      <c r="H2" s="17">
        <v>179</v>
      </c>
      <c r="I2" s="17"/>
      <c r="J2" s="17"/>
      <c r="K2" s="20">
        <v>4</v>
      </c>
      <c r="L2" s="20">
        <v>719</v>
      </c>
      <c r="M2" s="21">
        <v>179.75</v>
      </c>
      <c r="N2" s="22">
        <v>5</v>
      </c>
      <c r="O2" s="23">
        <v>184.75</v>
      </c>
    </row>
    <row r="3" spans="1:17" ht="15" thickBot="1" x14ac:dyDescent="0.35">
      <c r="A3" s="58" t="s">
        <v>61</v>
      </c>
      <c r="B3" s="58" t="s">
        <v>71</v>
      </c>
      <c r="C3" s="59">
        <v>44710</v>
      </c>
      <c r="D3" s="58" t="s">
        <v>69</v>
      </c>
      <c r="E3" s="60">
        <v>184</v>
      </c>
      <c r="F3" s="60">
        <v>174</v>
      </c>
      <c r="G3" s="60">
        <v>192</v>
      </c>
      <c r="H3" s="60">
        <v>186</v>
      </c>
      <c r="I3" s="61"/>
      <c r="J3" s="61"/>
      <c r="K3" s="58">
        <v>4</v>
      </c>
      <c r="L3" s="58">
        <v>736</v>
      </c>
      <c r="M3" s="62">
        <v>184</v>
      </c>
      <c r="N3" s="58">
        <v>5</v>
      </c>
      <c r="O3" s="62">
        <v>189</v>
      </c>
    </row>
    <row r="4" spans="1:17" x14ac:dyDescent="0.3">
      <c r="A4" s="13" t="s">
        <v>58</v>
      </c>
      <c r="B4" s="14" t="s">
        <v>57</v>
      </c>
      <c r="C4" s="15">
        <v>44761</v>
      </c>
      <c r="D4" s="16" t="s">
        <v>95</v>
      </c>
      <c r="E4" s="17">
        <v>191</v>
      </c>
      <c r="F4" s="17">
        <v>192</v>
      </c>
      <c r="G4" s="17">
        <v>181</v>
      </c>
      <c r="H4" s="17">
        <v>188</v>
      </c>
      <c r="I4" s="17"/>
      <c r="J4" s="17"/>
      <c r="K4" s="20">
        <v>4</v>
      </c>
      <c r="L4" s="20">
        <v>752</v>
      </c>
      <c r="M4" s="21">
        <v>188</v>
      </c>
      <c r="N4" s="22">
        <v>5</v>
      </c>
      <c r="O4" s="23">
        <v>193</v>
      </c>
    </row>
    <row r="6" spans="1:17" x14ac:dyDescent="0.3">
      <c r="K6" s="8">
        <f>SUM(K2:K5)</f>
        <v>12</v>
      </c>
      <c r="L6" s="8">
        <f>SUM(L2:L5)</f>
        <v>2207</v>
      </c>
      <c r="M6" s="7">
        <f>SUM(L6/K6)</f>
        <v>183.91666666666666</v>
      </c>
      <c r="N6" s="8">
        <f>SUM(N2:N5)</f>
        <v>15</v>
      </c>
      <c r="O6" s="11">
        <f>SUM(M6+N6)</f>
        <v>198.91666666666666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9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B4:C4 I4:J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E2">
    <cfRule type="top10" dxfId="642" priority="14" rank="1"/>
  </conditionalFormatting>
  <conditionalFormatting sqref="F2">
    <cfRule type="top10" dxfId="641" priority="13" rank="1"/>
  </conditionalFormatting>
  <conditionalFormatting sqref="G2">
    <cfRule type="top10" dxfId="640" priority="12" rank="1"/>
  </conditionalFormatting>
  <conditionalFormatting sqref="H2">
    <cfRule type="top10" dxfId="639" priority="11" rank="1"/>
  </conditionalFormatting>
  <conditionalFormatting sqref="I2">
    <cfRule type="top10" dxfId="638" priority="10" rank="1"/>
  </conditionalFormatting>
  <conditionalFormatting sqref="J2">
    <cfRule type="top10" dxfId="637" priority="9" rank="1"/>
  </conditionalFormatting>
  <conditionalFormatting sqref="F4">
    <cfRule type="top10" dxfId="636" priority="6" rank="1"/>
  </conditionalFormatting>
  <conditionalFormatting sqref="I4">
    <cfRule type="top10" dxfId="635" priority="3" rank="1"/>
    <cfRule type="top10" dxfId="634" priority="8" rank="1"/>
  </conditionalFormatting>
  <conditionalFormatting sqref="E4">
    <cfRule type="top10" dxfId="633" priority="7" rank="1"/>
  </conditionalFormatting>
  <conditionalFormatting sqref="G4">
    <cfRule type="top10" dxfId="632" priority="5" rank="1"/>
  </conditionalFormatting>
  <conditionalFormatting sqref="H4">
    <cfRule type="top10" dxfId="631" priority="4" rank="1"/>
  </conditionalFormatting>
  <conditionalFormatting sqref="J4">
    <cfRule type="top10" dxfId="630" priority="2" rank="1"/>
  </conditionalFormatting>
  <conditionalFormatting sqref="E4:J4">
    <cfRule type="cellIs" dxfId="629" priority="1" operator="greaterThanOrEqual">
      <formula>200</formula>
    </cfRule>
  </conditionalFormatting>
  <hyperlinks>
    <hyperlink ref="Q1" location="'National Youth'!A1" display="Back to Ranking" xr:uid="{B3305EFC-BB51-4240-BF22-6E6B43CA2C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5A4590-D01B-4FC6-B653-D5CC0DCEEB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9A44-D696-45C5-B9EA-EC4F21FEAA3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117</v>
      </c>
      <c r="C2" s="15">
        <v>44815</v>
      </c>
      <c r="D2" s="16" t="s">
        <v>113</v>
      </c>
      <c r="E2" s="17">
        <v>168</v>
      </c>
      <c r="F2" s="17">
        <v>179</v>
      </c>
      <c r="G2" s="17">
        <v>180</v>
      </c>
      <c r="H2" s="17">
        <v>179</v>
      </c>
      <c r="I2" s="17">
        <v>186</v>
      </c>
      <c r="J2" s="17">
        <v>182</v>
      </c>
      <c r="K2" s="20">
        <v>6</v>
      </c>
      <c r="L2" s="20">
        <v>1074</v>
      </c>
      <c r="M2" s="21">
        <v>179</v>
      </c>
      <c r="N2" s="22">
        <v>10</v>
      </c>
      <c r="O2" s="23">
        <v>189</v>
      </c>
    </row>
    <row r="4" spans="1:17" x14ac:dyDescent="0.3">
      <c r="K4" s="8">
        <f>SUM(K2:K3)</f>
        <v>6</v>
      </c>
      <c r="L4" s="8">
        <f>SUM(L2:L3)</f>
        <v>1074</v>
      </c>
      <c r="M4" s="7">
        <f>SUM(L4/K4)</f>
        <v>179</v>
      </c>
      <c r="N4" s="8">
        <f>SUM(N2:N3)</f>
        <v>10</v>
      </c>
      <c r="O4" s="11">
        <f>SUM(M4+N4)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2"/>
    <protectedRange algorithmName="SHA-512" hashValue="ON39YdpmFHfN9f47KpiRvqrKx0V9+erV1CNkpWzYhW/Qyc6aT8rEyCrvauWSYGZK2ia3o7vd3akF07acHAFpOA==" saltValue="yVW9XmDwTqEnmpSGai0KYg==" spinCount="100000" sqref="D2" name="Range1_1_10_2"/>
  </protectedRanges>
  <conditionalFormatting sqref="E2:J2">
    <cfRule type="cellIs" dxfId="263" priority="7" operator="equal">
      <formula>200</formula>
    </cfRule>
  </conditionalFormatting>
  <conditionalFormatting sqref="I2">
    <cfRule type="top10" dxfId="262" priority="1" rank="1"/>
  </conditionalFormatting>
  <conditionalFormatting sqref="H2">
    <cfRule type="top10" dxfId="261" priority="2" rank="1"/>
  </conditionalFormatting>
  <conditionalFormatting sqref="G2">
    <cfRule type="top10" dxfId="260" priority="3" rank="1"/>
  </conditionalFormatting>
  <conditionalFormatting sqref="F2">
    <cfRule type="top10" dxfId="259" priority="4" rank="1"/>
  </conditionalFormatting>
  <conditionalFormatting sqref="E2">
    <cfRule type="top10" dxfId="258" priority="5" rank="1"/>
  </conditionalFormatting>
  <conditionalFormatting sqref="J2">
    <cfRule type="top10" dxfId="257" priority="6" rank="1"/>
  </conditionalFormatting>
  <hyperlinks>
    <hyperlink ref="Q1" location="'National Youth'!A1" display="Back to Ranking" xr:uid="{96D1882E-67BC-4B34-8BD5-1FD6845A11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C3733A-B0D1-4C1F-B7C1-2FACB97EBC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132E-EB21-4AF6-AF99-7283260E8792}">
  <sheetPr codeName="Sheet1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51</v>
      </c>
      <c r="B2" s="14" t="s">
        <v>55</v>
      </c>
      <c r="C2" s="15">
        <v>44675</v>
      </c>
      <c r="D2" s="16" t="s">
        <v>59</v>
      </c>
      <c r="E2" s="17">
        <v>183</v>
      </c>
      <c r="F2" s="17">
        <v>183</v>
      </c>
      <c r="G2" s="17">
        <v>183</v>
      </c>
      <c r="H2" s="17">
        <v>185</v>
      </c>
      <c r="I2" s="17"/>
      <c r="J2" s="17"/>
      <c r="K2" s="20">
        <v>4</v>
      </c>
      <c r="L2" s="20">
        <v>734</v>
      </c>
      <c r="M2" s="21">
        <v>183.5</v>
      </c>
      <c r="N2" s="22">
        <v>5</v>
      </c>
      <c r="O2" s="23">
        <v>188.5</v>
      </c>
    </row>
    <row r="3" spans="1:17" x14ac:dyDescent="0.3">
      <c r="A3" s="54" t="s">
        <v>50</v>
      </c>
      <c r="B3" s="54" t="s">
        <v>72</v>
      </c>
      <c r="C3" s="57">
        <v>44710</v>
      </c>
      <c r="D3" s="54" t="s">
        <v>69</v>
      </c>
      <c r="E3" s="56">
        <v>180</v>
      </c>
      <c r="F3" s="56">
        <v>184</v>
      </c>
      <c r="G3" s="56">
        <v>192</v>
      </c>
      <c r="H3" s="56">
        <v>186</v>
      </c>
      <c r="I3" s="55"/>
      <c r="J3" s="55"/>
      <c r="K3" s="54">
        <v>4</v>
      </c>
      <c r="L3" s="54">
        <v>742</v>
      </c>
      <c r="M3" s="53">
        <v>185.5</v>
      </c>
      <c r="N3" s="54">
        <v>5</v>
      </c>
      <c r="O3" s="53">
        <v>190.5</v>
      </c>
    </row>
    <row r="4" spans="1:17" x14ac:dyDescent="0.3">
      <c r="A4" s="13" t="s">
        <v>51</v>
      </c>
      <c r="B4" s="14" t="s">
        <v>55</v>
      </c>
      <c r="C4" s="15">
        <v>44761</v>
      </c>
      <c r="D4" s="16" t="s">
        <v>95</v>
      </c>
      <c r="E4" s="17">
        <v>189</v>
      </c>
      <c r="F4" s="17">
        <v>188</v>
      </c>
      <c r="G4" s="17">
        <v>181</v>
      </c>
      <c r="H4" s="17">
        <v>195</v>
      </c>
      <c r="I4" s="17"/>
      <c r="J4" s="17"/>
      <c r="K4" s="20">
        <v>4</v>
      </c>
      <c r="L4" s="20">
        <v>753</v>
      </c>
      <c r="M4" s="21">
        <v>188.25</v>
      </c>
      <c r="N4" s="22">
        <v>5</v>
      </c>
      <c r="O4" s="23">
        <v>193.25</v>
      </c>
    </row>
    <row r="6" spans="1:17" x14ac:dyDescent="0.3">
      <c r="K6" s="8">
        <f>SUM(K2:K5)</f>
        <v>12</v>
      </c>
      <c r="L6" s="8">
        <f>SUM(L2:L5)</f>
        <v>2229</v>
      </c>
      <c r="M6" s="7">
        <f>SUM(L6/K6)</f>
        <v>185.75</v>
      </c>
      <c r="N6" s="8">
        <f>SUM(N2:N5)</f>
        <v>15</v>
      </c>
      <c r="O6" s="11">
        <f>SUM(M6+N6)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2:C2" name="Range1_1_2_10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9_1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7"/>
  </protectedRanges>
  <conditionalFormatting sqref="I3">
    <cfRule type="top10" dxfId="256" priority="16" rank="1"/>
  </conditionalFormatting>
  <conditionalFormatting sqref="E3">
    <cfRule type="top10" dxfId="255" priority="20" rank="1"/>
  </conditionalFormatting>
  <conditionalFormatting sqref="G3">
    <cfRule type="top10" dxfId="254" priority="18" rank="1"/>
  </conditionalFormatting>
  <conditionalFormatting sqref="H3">
    <cfRule type="top10" dxfId="253" priority="17" rank="1"/>
  </conditionalFormatting>
  <conditionalFormatting sqref="J3">
    <cfRule type="top10" dxfId="252" priority="15" rank="1"/>
  </conditionalFormatting>
  <conditionalFormatting sqref="F3">
    <cfRule type="top10" dxfId="251" priority="19" rank="1"/>
  </conditionalFormatting>
  <conditionalFormatting sqref="E2">
    <cfRule type="top10" dxfId="250" priority="14" rank="1"/>
  </conditionalFormatting>
  <conditionalFormatting sqref="F2">
    <cfRule type="top10" dxfId="249" priority="13" rank="1"/>
  </conditionalFormatting>
  <conditionalFormatting sqref="G2">
    <cfRule type="top10" dxfId="248" priority="12" rank="1"/>
  </conditionalFormatting>
  <conditionalFormatting sqref="H2">
    <cfRule type="top10" dxfId="247" priority="11" rank="1"/>
  </conditionalFormatting>
  <conditionalFormatting sqref="I2">
    <cfRule type="top10" dxfId="246" priority="10" rank="1"/>
  </conditionalFormatting>
  <conditionalFormatting sqref="J2">
    <cfRule type="top10" dxfId="245" priority="9" rank="1"/>
  </conditionalFormatting>
  <conditionalFormatting sqref="F4">
    <cfRule type="top10" dxfId="244" priority="6" rank="1"/>
  </conditionalFormatting>
  <conditionalFormatting sqref="I4">
    <cfRule type="top10" dxfId="243" priority="3" rank="1"/>
    <cfRule type="top10" dxfId="242" priority="8" rank="1"/>
  </conditionalFormatting>
  <conditionalFormatting sqref="E4">
    <cfRule type="top10" dxfId="241" priority="7" rank="1"/>
  </conditionalFormatting>
  <conditionalFormatting sqref="G4">
    <cfRule type="top10" dxfId="240" priority="5" rank="1"/>
  </conditionalFormatting>
  <conditionalFormatting sqref="H4">
    <cfRule type="top10" dxfId="239" priority="4" rank="1"/>
  </conditionalFormatting>
  <conditionalFormatting sqref="J4">
    <cfRule type="top10" dxfId="238" priority="2" rank="1"/>
  </conditionalFormatting>
  <conditionalFormatting sqref="E4:J4">
    <cfRule type="cellIs" dxfId="237" priority="1" operator="greaterThanOrEqual">
      <formula>200</formula>
    </cfRule>
  </conditionalFormatting>
  <hyperlinks>
    <hyperlink ref="Q1" location="'National Youth'!A1" display="Back to Ranking" xr:uid="{BAA39C50-B54E-484D-81C9-154E534E53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865E3-E3B3-4907-A2DD-B60C142F27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EC5A-A2C5-4681-BDD0-742150B43A20}">
  <sheetPr codeName="Sheet19"/>
  <dimension ref="A1:Q28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86</v>
      </c>
      <c r="C2" s="15">
        <v>44733</v>
      </c>
      <c r="D2" s="16" t="s">
        <v>87</v>
      </c>
      <c r="E2" s="17">
        <v>188</v>
      </c>
      <c r="F2" s="17">
        <v>186</v>
      </c>
      <c r="G2" s="17">
        <v>191</v>
      </c>
      <c r="H2" s="17"/>
      <c r="I2" s="17"/>
      <c r="J2" s="17"/>
      <c r="K2" s="20">
        <v>3</v>
      </c>
      <c r="L2" s="20">
        <v>565</v>
      </c>
      <c r="M2" s="21">
        <v>188.33333333333334</v>
      </c>
      <c r="N2" s="22">
        <v>5</v>
      </c>
      <c r="O2" s="23">
        <v>193.33333333333334</v>
      </c>
    </row>
    <row r="3" spans="1:17" x14ac:dyDescent="0.3">
      <c r="A3" s="13" t="s">
        <v>33</v>
      </c>
      <c r="B3" s="14" t="s">
        <v>97</v>
      </c>
      <c r="C3" s="15">
        <v>44684</v>
      </c>
      <c r="D3" s="16" t="s">
        <v>87</v>
      </c>
      <c r="E3" s="17">
        <v>184</v>
      </c>
      <c r="F3" s="17">
        <v>173</v>
      </c>
      <c r="G3" s="17">
        <v>177</v>
      </c>
      <c r="H3" s="17"/>
      <c r="I3" s="17"/>
      <c r="J3" s="17"/>
      <c r="K3" s="20">
        <v>3</v>
      </c>
      <c r="L3" s="20">
        <v>534</v>
      </c>
      <c r="M3" s="21">
        <v>178</v>
      </c>
      <c r="N3" s="22">
        <v>5</v>
      </c>
      <c r="O3" s="23">
        <v>183</v>
      </c>
    </row>
    <row r="4" spans="1:17" x14ac:dyDescent="0.3">
      <c r="A4" s="13" t="s">
        <v>77</v>
      </c>
      <c r="B4" s="14" t="s">
        <v>86</v>
      </c>
      <c r="C4" s="15">
        <v>44807</v>
      </c>
      <c r="D4" s="16" t="s">
        <v>100</v>
      </c>
      <c r="E4" s="17">
        <v>195</v>
      </c>
      <c r="F4" s="17">
        <v>193</v>
      </c>
      <c r="G4" s="17">
        <v>189</v>
      </c>
      <c r="H4" s="17">
        <v>191</v>
      </c>
      <c r="I4" s="17">
        <v>193</v>
      </c>
      <c r="J4" s="17">
        <v>191</v>
      </c>
      <c r="K4" s="20">
        <v>6</v>
      </c>
      <c r="L4" s="20">
        <v>1152</v>
      </c>
      <c r="M4" s="21">
        <v>192</v>
      </c>
      <c r="N4" s="22">
        <v>16</v>
      </c>
      <c r="O4" s="23">
        <v>208</v>
      </c>
    </row>
    <row r="5" spans="1:17" x14ac:dyDescent="0.3">
      <c r="A5" s="13" t="s">
        <v>77</v>
      </c>
      <c r="B5" s="14" t="s">
        <v>86</v>
      </c>
      <c r="C5" s="15">
        <v>44698</v>
      </c>
      <c r="D5" s="16" t="s">
        <v>105</v>
      </c>
      <c r="E5" s="17">
        <v>194.001</v>
      </c>
      <c r="F5" s="17">
        <v>196</v>
      </c>
      <c r="G5" s="17">
        <v>190</v>
      </c>
      <c r="H5" s="17"/>
      <c r="I5" s="17"/>
      <c r="J5" s="17"/>
      <c r="K5" s="20">
        <v>3</v>
      </c>
      <c r="L5" s="20">
        <v>580.00099999999998</v>
      </c>
      <c r="M5" s="21">
        <v>193.33366666666666</v>
      </c>
      <c r="N5" s="22">
        <v>9</v>
      </c>
      <c r="O5" s="23">
        <v>202.33366666666666</v>
      </c>
    </row>
    <row r="7" spans="1:17" x14ac:dyDescent="0.3">
      <c r="K7" s="8">
        <f>SUM(K2:K6)</f>
        <v>15</v>
      </c>
      <c r="L7" s="8">
        <f>SUM(L2:L6)</f>
        <v>2831.0010000000002</v>
      </c>
      <c r="M7" s="7">
        <f>SUM(L7/K7)</f>
        <v>188.73340000000002</v>
      </c>
      <c r="N7" s="8">
        <f>SUM(N2:N6)</f>
        <v>35</v>
      </c>
      <c r="O7" s="11">
        <f>SUM(M7+N7)</f>
        <v>223.73340000000002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3" t="s">
        <v>93</v>
      </c>
      <c r="B12" s="14" t="s">
        <v>86</v>
      </c>
      <c r="C12" s="15">
        <v>44761</v>
      </c>
      <c r="D12" s="16" t="s">
        <v>87</v>
      </c>
      <c r="E12" s="17">
        <v>185</v>
      </c>
      <c r="F12" s="17">
        <v>176</v>
      </c>
      <c r="G12" s="17">
        <v>185</v>
      </c>
      <c r="H12" s="17"/>
      <c r="I12" s="17"/>
      <c r="J12" s="17"/>
      <c r="K12" s="20">
        <v>3</v>
      </c>
      <c r="L12" s="20">
        <v>546</v>
      </c>
      <c r="M12" s="21">
        <v>182</v>
      </c>
      <c r="N12" s="22">
        <v>5</v>
      </c>
      <c r="O12" s="23">
        <v>187</v>
      </c>
    </row>
    <row r="13" spans="1:17" x14ac:dyDescent="0.3">
      <c r="A13" s="13" t="s">
        <v>93</v>
      </c>
      <c r="B13" s="14" t="s">
        <v>86</v>
      </c>
      <c r="C13" s="15">
        <v>44763</v>
      </c>
      <c r="D13" s="16" t="s">
        <v>87</v>
      </c>
      <c r="E13" s="17">
        <v>183</v>
      </c>
      <c r="F13" s="17">
        <v>179</v>
      </c>
      <c r="G13" s="17">
        <v>177</v>
      </c>
      <c r="H13" s="17">
        <v>179</v>
      </c>
      <c r="I13" s="17">
        <v>177</v>
      </c>
      <c r="J13" s="17">
        <v>175</v>
      </c>
      <c r="K13" s="20">
        <v>6</v>
      </c>
      <c r="L13" s="20">
        <v>1070</v>
      </c>
      <c r="M13" s="21">
        <v>178.33333333333334</v>
      </c>
      <c r="N13" s="22">
        <v>10</v>
      </c>
      <c r="O13" s="23">
        <v>188.33333333333334</v>
      </c>
    </row>
    <row r="14" spans="1:17" x14ac:dyDescent="0.3">
      <c r="A14" s="13" t="s">
        <v>93</v>
      </c>
      <c r="B14" s="14" t="s">
        <v>86</v>
      </c>
      <c r="C14" s="15">
        <v>44768</v>
      </c>
      <c r="D14" s="16" t="s">
        <v>87</v>
      </c>
      <c r="E14" s="17">
        <v>186</v>
      </c>
      <c r="F14" s="17">
        <v>179</v>
      </c>
      <c r="G14" s="17">
        <v>176</v>
      </c>
      <c r="H14" s="17"/>
      <c r="I14" s="17"/>
      <c r="J14" s="17"/>
      <c r="K14" s="20">
        <v>3</v>
      </c>
      <c r="L14" s="20">
        <v>541</v>
      </c>
      <c r="M14" s="21">
        <v>180.33333333333334</v>
      </c>
      <c r="N14" s="22">
        <v>5</v>
      </c>
      <c r="O14" s="23">
        <v>185.33333333333334</v>
      </c>
    </row>
    <row r="15" spans="1:17" x14ac:dyDescent="0.3">
      <c r="A15" s="13" t="s">
        <v>93</v>
      </c>
      <c r="B15" s="14" t="s">
        <v>86</v>
      </c>
      <c r="C15" s="15">
        <v>44775</v>
      </c>
      <c r="D15" s="16" t="s">
        <v>87</v>
      </c>
      <c r="E15" s="17">
        <v>185</v>
      </c>
      <c r="F15" s="17">
        <v>179</v>
      </c>
      <c r="G15" s="17">
        <v>187</v>
      </c>
      <c r="H15" s="17"/>
      <c r="I15" s="17"/>
      <c r="J15" s="17"/>
      <c r="K15" s="20">
        <v>3</v>
      </c>
      <c r="L15" s="20">
        <v>551</v>
      </c>
      <c r="M15" s="21">
        <v>183.66666666666666</v>
      </c>
      <c r="N15" s="22">
        <v>5</v>
      </c>
      <c r="O15" s="23">
        <v>188.66666666666666</v>
      </c>
    </row>
    <row r="16" spans="1:17" x14ac:dyDescent="0.3">
      <c r="A16" s="13" t="s">
        <v>93</v>
      </c>
      <c r="B16" s="14" t="s">
        <v>97</v>
      </c>
      <c r="C16" s="15">
        <v>44789</v>
      </c>
      <c r="D16" s="16" t="s">
        <v>98</v>
      </c>
      <c r="E16" s="17">
        <v>188</v>
      </c>
      <c r="F16" s="17">
        <v>189</v>
      </c>
      <c r="G16" s="17">
        <v>184</v>
      </c>
      <c r="H16" s="17"/>
      <c r="I16" s="17"/>
      <c r="J16" s="17"/>
      <c r="K16" s="20">
        <v>3</v>
      </c>
      <c r="L16" s="20">
        <v>561</v>
      </c>
      <c r="M16" s="21">
        <v>187</v>
      </c>
      <c r="N16" s="22">
        <v>5</v>
      </c>
      <c r="O16" s="23">
        <v>192</v>
      </c>
    </row>
    <row r="17" spans="1:15" x14ac:dyDescent="0.3">
      <c r="A17" s="13" t="s">
        <v>99</v>
      </c>
      <c r="B17" s="14" t="s">
        <v>86</v>
      </c>
      <c r="C17" s="15">
        <v>44807</v>
      </c>
      <c r="D17" s="16" t="s">
        <v>100</v>
      </c>
      <c r="E17" s="17">
        <v>181</v>
      </c>
      <c r="F17" s="17">
        <v>193</v>
      </c>
      <c r="G17" s="17">
        <v>183</v>
      </c>
      <c r="H17" s="17">
        <v>180</v>
      </c>
      <c r="I17" s="17">
        <v>181</v>
      </c>
      <c r="J17" s="17">
        <v>190</v>
      </c>
      <c r="K17" s="20">
        <v>6</v>
      </c>
      <c r="L17" s="20">
        <v>1108</v>
      </c>
      <c r="M17" s="21">
        <v>184.66666666666666</v>
      </c>
      <c r="N17" s="22">
        <v>10</v>
      </c>
      <c r="O17" s="23">
        <v>194.66666666666666</v>
      </c>
    </row>
    <row r="18" spans="1:15" x14ac:dyDescent="0.3">
      <c r="A18" s="13" t="s">
        <v>101</v>
      </c>
      <c r="B18" s="14" t="s">
        <v>102</v>
      </c>
      <c r="C18" s="15">
        <v>44782</v>
      </c>
      <c r="D18" s="16" t="s">
        <v>103</v>
      </c>
      <c r="E18" s="17">
        <v>182</v>
      </c>
      <c r="F18" s="17">
        <v>183</v>
      </c>
      <c r="G18" s="17">
        <v>179</v>
      </c>
      <c r="H18" s="17"/>
      <c r="I18" s="17"/>
      <c r="J18" s="17"/>
      <c r="K18" s="20">
        <v>3</v>
      </c>
      <c r="L18" s="20">
        <v>544</v>
      </c>
      <c r="M18" s="21">
        <v>181.33333333333334</v>
      </c>
      <c r="N18" s="22">
        <v>5</v>
      </c>
      <c r="O18" s="23">
        <v>186.33333333333334</v>
      </c>
    </row>
    <row r="19" spans="1:15" x14ac:dyDescent="0.3">
      <c r="A19" s="13" t="s">
        <v>101</v>
      </c>
      <c r="B19" s="14" t="s">
        <v>102</v>
      </c>
      <c r="C19" s="15">
        <v>44796</v>
      </c>
      <c r="D19" s="16" t="s">
        <v>103</v>
      </c>
      <c r="E19" s="17">
        <v>180</v>
      </c>
      <c r="F19" s="17">
        <v>189</v>
      </c>
      <c r="G19" s="17">
        <v>192</v>
      </c>
      <c r="H19" s="17"/>
      <c r="I19" s="17"/>
      <c r="J19" s="17"/>
      <c r="K19" s="20">
        <v>3</v>
      </c>
      <c r="L19" s="20">
        <v>561</v>
      </c>
      <c r="M19" s="21">
        <v>187</v>
      </c>
      <c r="N19" s="22">
        <v>5</v>
      </c>
      <c r="O19" s="23">
        <v>192</v>
      </c>
    </row>
    <row r="20" spans="1:15" x14ac:dyDescent="0.3">
      <c r="A20" s="13" t="s">
        <v>101</v>
      </c>
      <c r="B20" s="14" t="s">
        <v>102</v>
      </c>
      <c r="C20" s="15">
        <v>44803</v>
      </c>
      <c r="D20" s="16" t="s">
        <v>103</v>
      </c>
      <c r="E20" s="17">
        <v>188</v>
      </c>
      <c r="F20" s="17">
        <v>184</v>
      </c>
      <c r="G20" s="17">
        <v>187</v>
      </c>
      <c r="H20" s="17"/>
      <c r="I20" s="17"/>
      <c r="J20" s="17"/>
      <c r="K20" s="20">
        <v>3</v>
      </c>
      <c r="L20" s="20">
        <v>559</v>
      </c>
      <c r="M20" s="21">
        <v>186.33333333333334</v>
      </c>
      <c r="N20" s="22">
        <v>5</v>
      </c>
      <c r="O20" s="23">
        <v>191.33333333333334</v>
      </c>
    </row>
    <row r="21" spans="1:15" x14ac:dyDescent="0.3">
      <c r="A21" s="13" t="s">
        <v>101</v>
      </c>
      <c r="B21" s="14" t="s">
        <v>102</v>
      </c>
      <c r="C21" s="15">
        <v>44810</v>
      </c>
      <c r="D21" s="16" t="s">
        <v>103</v>
      </c>
      <c r="E21" s="17">
        <v>174</v>
      </c>
      <c r="F21" s="17">
        <v>181</v>
      </c>
      <c r="G21" s="17">
        <v>185</v>
      </c>
      <c r="H21" s="17"/>
      <c r="I21" s="17"/>
      <c r="J21" s="17"/>
      <c r="K21" s="20">
        <v>3</v>
      </c>
      <c r="L21" s="20">
        <v>540</v>
      </c>
      <c r="M21" s="21">
        <v>180</v>
      </c>
      <c r="N21" s="22">
        <v>5</v>
      </c>
      <c r="O21" s="23">
        <v>185</v>
      </c>
    </row>
    <row r="22" spans="1:15" x14ac:dyDescent="0.3">
      <c r="A22" s="13" t="s">
        <v>93</v>
      </c>
      <c r="B22" s="14" t="s">
        <v>97</v>
      </c>
      <c r="C22" s="15">
        <v>44824</v>
      </c>
      <c r="D22" s="16" t="s">
        <v>115</v>
      </c>
      <c r="E22" s="17">
        <v>188</v>
      </c>
      <c r="F22" s="17">
        <v>184</v>
      </c>
      <c r="G22" s="17">
        <v>185</v>
      </c>
      <c r="H22" s="17"/>
      <c r="I22" s="17"/>
      <c r="J22" s="17"/>
      <c r="K22" s="20">
        <v>3</v>
      </c>
      <c r="L22" s="20">
        <v>557</v>
      </c>
      <c r="M22" s="21">
        <v>185.66666666666666</v>
      </c>
      <c r="N22" s="22">
        <v>5</v>
      </c>
      <c r="O22" s="23">
        <v>190.66666666666666</v>
      </c>
    </row>
    <row r="23" spans="1:15" x14ac:dyDescent="0.3">
      <c r="A23" s="13" t="s">
        <v>93</v>
      </c>
      <c r="B23" s="14" t="s">
        <v>97</v>
      </c>
      <c r="C23" s="15">
        <v>44817</v>
      </c>
      <c r="D23" s="16" t="s">
        <v>115</v>
      </c>
      <c r="E23" s="17">
        <v>180</v>
      </c>
      <c r="F23" s="17">
        <v>175</v>
      </c>
      <c r="G23" s="17">
        <v>182</v>
      </c>
      <c r="H23" s="17"/>
      <c r="I23" s="17"/>
      <c r="J23" s="17"/>
      <c r="K23" s="20">
        <v>3</v>
      </c>
      <c r="L23" s="20">
        <v>537</v>
      </c>
      <c r="M23" s="21">
        <v>179</v>
      </c>
      <c r="N23" s="22">
        <v>5</v>
      </c>
      <c r="O23" s="23">
        <v>184</v>
      </c>
    </row>
    <row r="24" spans="1:15" x14ac:dyDescent="0.3">
      <c r="A24" s="90" t="s">
        <v>93</v>
      </c>
      <c r="B24" s="92" t="s">
        <v>97</v>
      </c>
      <c r="C24" s="91">
        <v>44814</v>
      </c>
      <c r="D24" s="90" t="s">
        <v>98</v>
      </c>
      <c r="E24" s="87">
        <v>185</v>
      </c>
      <c r="F24" s="87">
        <v>184</v>
      </c>
      <c r="G24" s="87">
        <v>180</v>
      </c>
      <c r="H24" s="87">
        <v>177</v>
      </c>
      <c r="I24" s="87">
        <v>172</v>
      </c>
      <c r="J24" s="87">
        <v>177</v>
      </c>
      <c r="K24" s="89">
        <f>COUNT(E24:J24)</f>
        <v>6</v>
      </c>
      <c r="L24" s="89">
        <f>SUM(E24:J24)</f>
        <v>1075</v>
      </c>
      <c r="M24" s="88">
        <f>IFERROR(L24/K24,0)</f>
        <v>179.16666666666666</v>
      </c>
      <c r="N24" s="87">
        <v>10</v>
      </c>
      <c r="O24" s="86">
        <f>SUM(M24+N24)</f>
        <v>189.16666666666666</v>
      </c>
    </row>
    <row r="25" spans="1:15" x14ac:dyDescent="0.3">
      <c r="A25" s="13" t="s">
        <v>60</v>
      </c>
      <c r="B25" s="14" t="s">
        <v>97</v>
      </c>
      <c r="C25" s="15">
        <v>44831</v>
      </c>
      <c r="D25" s="16" t="s">
        <v>87</v>
      </c>
      <c r="E25" s="17">
        <v>183</v>
      </c>
      <c r="F25" s="17">
        <v>175</v>
      </c>
      <c r="G25" s="17">
        <v>172</v>
      </c>
      <c r="H25" s="17"/>
      <c r="I25" s="17"/>
      <c r="J25" s="17"/>
      <c r="K25" s="20">
        <v>3</v>
      </c>
      <c r="L25" s="20">
        <f>SUM(E25:J25)</f>
        <v>530</v>
      </c>
      <c r="M25" s="21">
        <f>IFERROR(L25/K25,0)</f>
        <v>176.66666666666666</v>
      </c>
      <c r="N25" s="22">
        <v>5</v>
      </c>
      <c r="O25" s="23">
        <f>SUM(M25+N25)</f>
        <v>181.66666666666666</v>
      </c>
    </row>
    <row r="26" spans="1:15" x14ac:dyDescent="0.3">
      <c r="A26" s="13" t="s">
        <v>93</v>
      </c>
      <c r="B26" s="14" t="s">
        <v>97</v>
      </c>
      <c r="C26" s="15">
        <v>44849</v>
      </c>
      <c r="D26" s="16" t="s">
        <v>115</v>
      </c>
      <c r="E26" s="17">
        <v>170</v>
      </c>
      <c r="F26" s="17">
        <v>170</v>
      </c>
      <c r="G26" s="17">
        <v>169</v>
      </c>
      <c r="H26" s="17">
        <v>178</v>
      </c>
      <c r="I26" s="17">
        <v>187</v>
      </c>
      <c r="J26" s="17">
        <v>183</v>
      </c>
      <c r="K26" s="20">
        <v>6</v>
      </c>
      <c r="L26" s="20">
        <v>1057</v>
      </c>
      <c r="M26" s="21">
        <v>176.16666666666666</v>
      </c>
      <c r="N26" s="22">
        <v>10</v>
      </c>
      <c r="O26" s="23">
        <v>186.16666666666666</v>
      </c>
    </row>
    <row r="28" spans="1:15" x14ac:dyDescent="0.3">
      <c r="K28" s="8">
        <f>SUM(K12:K27)</f>
        <v>57</v>
      </c>
      <c r="L28" s="8">
        <f>SUM(L12:L27)</f>
        <v>10337</v>
      </c>
      <c r="M28" s="7">
        <f>SUM(L28/K28)</f>
        <v>181.35087719298247</v>
      </c>
      <c r="N28" s="8">
        <f>SUM(N12:N27)</f>
        <v>95</v>
      </c>
      <c r="O28" s="11">
        <f>SUM(M28+N28)</f>
        <v>276.35087719298247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12:J12 B12:C12" name="Range1_11_2"/>
    <protectedRange algorithmName="SHA-512" hashValue="ON39YdpmFHfN9f47KpiRvqrKx0V9+erV1CNkpWzYhW/Qyc6aT8rEyCrvauWSYGZK2ia3o7vd3akF07acHAFpOA==" saltValue="yVW9XmDwTqEnmpSGai0KYg==" spinCount="100000" sqref="D12" name="Range1_1_7_2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B14:C15 I14:J15" name="Range1_6"/>
    <protectedRange algorithmName="SHA-512" hashValue="ON39YdpmFHfN9f47KpiRvqrKx0V9+erV1CNkpWzYhW/Qyc6aT8rEyCrvauWSYGZK2ia3o7vd3akF07acHAFpOA==" saltValue="yVW9XmDwTqEnmpSGai0KYg==" spinCount="100000" sqref="D14:D15" name="Range1_1_6"/>
    <protectedRange algorithmName="SHA-512" hashValue="ON39YdpmFHfN9f47KpiRvqrKx0V9+erV1CNkpWzYhW/Qyc6aT8rEyCrvauWSYGZK2ia3o7vd3akF07acHAFpOA==" saltValue="yVW9XmDwTqEnmpSGai0KYg==" spinCount="100000" sqref="E14:H15" name="Range1_3_3"/>
    <protectedRange sqref="B16:C16 E16:J16" name="Range1_2_2"/>
    <protectedRange sqref="D16" name="Range1_1_2"/>
    <protectedRange algorithmName="SHA-512" hashValue="ON39YdpmFHfN9f47KpiRvqrKx0V9+erV1CNkpWzYhW/Qyc6aT8rEyCrvauWSYGZK2ia3o7vd3akF07acHAFpOA==" saltValue="yVW9XmDwTqEnmpSGai0KYg==" spinCount="100000" sqref="B3:C3 E3:J3" name="Range1_17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17:J21 B17:C21" name="Range1_16"/>
    <protectedRange algorithmName="SHA-512" hashValue="ON39YdpmFHfN9f47KpiRvqrKx0V9+erV1CNkpWzYhW/Qyc6aT8rEyCrvauWSYGZK2ia3o7vd3akF07acHAFpOA==" saltValue="yVW9XmDwTqEnmpSGai0KYg==" spinCount="100000" sqref="D17:D21" name="Range1_1_22"/>
    <protectedRange algorithmName="SHA-512" hashValue="ON39YdpmFHfN9f47KpiRvqrKx0V9+erV1CNkpWzYhW/Qyc6aT8rEyCrvauWSYGZK2ia3o7vd3akF07acHAFpOA==" saltValue="yVW9XmDwTqEnmpSGai0KYg==" spinCount="100000" sqref="B4:C4" name="Range1_1_2_4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E5:J5 B5:C5" name="Range1_6_1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22:C22 I22:J22" name="Range1_4"/>
    <protectedRange algorithmName="SHA-512" hashValue="ON39YdpmFHfN9f47KpiRvqrKx0V9+erV1CNkpWzYhW/Qyc6aT8rEyCrvauWSYGZK2ia3o7vd3akF07acHAFpOA==" saltValue="yVW9XmDwTqEnmpSGai0KYg==" spinCount="100000" sqref="E23:J24 B23:C24" name="Range1_2_3"/>
    <protectedRange algorithmName="SHA-512" hashValue="ON39YdpmFHfN9f47KpiRvqrKx0V9+erV1CNkpWzYhW/Qyc6aT8rEyCrvauWSYGZK2ia3o7vd3akF07acHAFpOA==" saltValue="yVW9XmDwTqEnmpSGai0KYg==" spinCount="100000" sqref="D23:D24" name="Range1_1_1_1"/>
    <protectedRange algorithmName="SHA-512" hashValue="ON39YdpmFHfN9f47KpiRvqrKx0V9+erV1CNkpWzYhW/Qyc6aT8rEyCrvauWSYGZK2ia3o7vd3akF07acHAFpOA==" saltValue="yVW9XmDwTqEnmpSGai0KYg==" spinCount="100000" sqref="I25:J25 B25:C25" name="Range1_22"/>
    <protectedRange algorithmName="SHA-512" hashValue="ON39YdpmFHfN9f47KpiRvqrKx0V9+erV1CNkpWzYhW/Qyc6aT8rEyCrvauWSYGZK2ia3o7vd3akF07acHAFpOA==" saltValue="yVW9XmDwTqEnmpSGai0KYg==" spinCount="100000" sqref="D25" name="Range1_1_20"/>
    <protectedRange algorithmName="SHA-512" hashValue="ON39YdpmFHfN9f47KpiRvqrKx0V9+erV1CNkpWzYhW/Qyc6aT8rEyCrvauWSYGZK2ia3o7vd3akF07acHAFpOA==" saltValue="yVW9XmDwTqEnmpSGai0KYg==" spinCount="100000" sqref="E25:H25" name="Range1_3_9"/>
    <protectedRange algorithmName="SHA-512" hashValue="ON39YdpmFHfN9f47KpiRvqrKx0V9+erV1CNkpWzYhW/Qyc6aT8rEyCrvauWSYGZK2ia3o7vd3akF07acHAFpOA==" saltValue="yVW9XmDwTqEnmpSGai0KYg==" spinCount="100000" sqref="I26:J26 B26:C26" name="Range1_5"/>
    <protectedRange algorithmName="SHA-512" hashValue="ON39YdpmFHfN9f47KpiRvqrKx0V9+erV1CNkpWzYhW/Qyc6aT8rEyCrvauWSYGZK2ia3o7vd3akF07acHAFpOA==" saltValue="yVW9XmDwTqEnmpSGai0KYg==" spinCount="100000" sqref="D26" name="Range1_1_1_2"/>
    <protectedRange algorithmName="SHA-512" hashValue="ON39YdpmFHfN9f47KpiRvqrKx0V9+erV1CNkpWzYhW/Qyc6aT8rEyCrvauWSYGZK2ia3o7vd3akF07acHAFpOA==" saltValue="yVW9XmDwTqEnmpSGai0KYg==" spinCount="100000" sqref="E26:H26" name="Range1_3_1"/>
  </protectedRanges>
  <conditionalFormatting sqref="I2">
    <cfRule type="top10" dxfId="236" priority="92" rank="1"/>
  </conditionalFormatting>
  <conditionalFormatting sqref="H2">
    <cfRule type="top10" dxfId="235" priority="93" rank="1"/>
  </conditionalFormatting>
  <conditionalFormatting sqref="G2">
    <cfRule type="top10" dxfId="234" priority="94" rank="1"/>
  </conditionalFormatting>
  <conditionalFormatting sqref="F2">
    <cfRule type="top10" dxfId="233" priority="95" rank="1"/>
  </conditionalFormatting>
  <conditionalFormatting sqref="E2">
    <cfRule type="top10" dxfId="232" priority="96" rank="1"/>
  </conditionalFormatting>
  <conditionalFormatting sqref="J2">
    <cfRule type="top10" dxfId="231" priority="97" rank="1"/>
  </conditionalFormatting>
  <conditionalFormatting sqref="E2:J2">
    <cfRule type="cellIs" dxfId="230" priority="91" operator="equal">
      <formula>200</formula>
    </cfRule>
  </conditionalFormatting>
  <conditionalFormatting sqref="E12:J12">
    <cfRule type="cellIs" dxfId="229" priority="83" operator="greaterThanOrEqual">
      <formula>200</formula>
    </cfRule>
  </conditionalFormatting>
  <conditionalFormatting sqref="F12">
    <cfRule type="top10" dxfId="228" priority="77" rank="1"/>
  </conditionalFormatting>
  <conditionalFormatting sqref="G12">
    <cfRule type="top10" dxfId="227" priority="78" rank="1"/>
  </conditionalFormatting>
  <conditionalFormatting sqref="H12">
    <cfRule type="top10" dxfId="226" priority="79" rank="1"/>
  </conditionalFormatting>
  <conditionalFormatting sqref="I12">
    <cfRule type="top10" dxfId="225" priority="80" rank="1"/>
  </conditionalFormatting>
  <conditionalFormatting sqref="J12">
    <cfRule type="top10" dxfId="224" priority="81" rank="1"/>
  </conditionalFormatting>
  <conditionalFormatting sqref="E12">
    <cfRule type="top10" dxfId="223" priority="82" rank="1"/>
  </conditionalFormatting>
  <conditionalFormatting sqref="E12:J12">
    <cfRule type="cellIs" dxfId="222" priority="76" operator="equal">
      <formula>200</formula>
    </cfRule>
  </conditionalFormatting>
  <conditionalFormatting sqref="E13:J13">
    <cfRule type="cellIs" dxfId="221" priority="75" operator="greaterThanOrEqual">
      <formula>200</formula>
    </cfRule>
  </conditionalFormatting>
  <conditionalFormatting sqref="F13">
    <cfRule type="top10" dxfId="220" priority="72" rank="1"/>
  </conditionalFormatting>
  <conditionalFormatting sqref="I13">
    <cfRule type="top10" dxfId="219" priority="69" rank="1"/>
    <cfRule type="top10" dxfId="218" priority="74" rank="1"/>
  </conditionalFormatting>
  <conditionalFormatting sqref="E13">
    <cfRule type="top10" dxfId="217" priority="73" rank="1"/>
  </conditionalFormatting>
  <conditionalFormatting sqref="G13">
    <cfRule type="top10" dxfId="216" priority="71" rank="1"/>
  </conditionalFormatting>
  <conditionalFormatting sqref="H13">
    <cfRule type="top10" dxfId="215" priority="70" rank="1"/>
  </conditionalFormatting>
  <conditionalFormatting sqref="J13">
    <cfRule type="top10" dxfId="214" priority="68" rank="1"/>
  </conditionalFormatting>
  <conditionalFormatting sqref="E14:J15">
    <cfRule type="cellIs" dxfId="213" priority="67" operator="greaterThanOrEqual">
      <formula>200</formula>
    </cfRule>
  </conditionalFormatting>
  <conditionalFormatting sqref="F14:F15">
    <cfRule type="top10" dxfId="212" priority="64" rank="1"/>
  </conditionalFormatting>
  <conditionalFormatting sqref="I14:I15">
    <cfRule type="top10" dxfId="211" priority="61" rank="1"/>
    <cfRule type="top10" dxfId="210" priority="66" rank="1"/>
  </conditionalFormatting>
  <conditionalFormatting sqref="E14:E15">
    <cfRule type="top10" dxfId="209" priority="65" rank="1"/>
  </conditionalFormatting>
  <conditionalFormatting sqref="G14:G15">
    <cfRule type="top10" dxfId="208" priority="63" rank="1"/>
  </conditionalFormatting>
  <conditionalFormatting sqref="H14:H15">
    <cfRule type="top10" dxfId="207" priority="62" rank="1"/>
  </conditionalFormatting>
  <conditionalFormatting sqref="J14:J15">
    <cfRule type="top10" dxfId="206" priority="60" rank="1"/>
  </conditionalFormatting>
  <conditionalFormatting sqref="J16">
    <cfRule type="top10" dxfId="205" priority="54" rank="1"/>
  </conditionalFormatting>
  <conditionalFormatting sqref="I16">
    <cfRule type="top10" dxfId="204" priority="55" rank="1"/>
  </conditionalFormatting>
  <conditionalFormatting sqref="H16">
    <cfRule type="top10" dxfId="203" priority="56" rank="1"/>
  </conditionalFormatting>
  <conditionalFormatting sqref="G16">
    <cfRule type="top10" dxfId="202" priority="57" rank="1"/>
  </conditionalFormatting>
  <conditionalFormatting sqref="F16">
    <cfRule type="top10" dxfId="201" priority="58" rank="1"/>
  </conditionalFormatting>
  <conditionalFormatting sqref="E16">
    <cfRule type="top10" dxfId="200" priority="59" rank="1"/>
  </conditionalFormatting>
  <conditionalFormatting sqref="E3:J3">
    <cfRule type="cellIs" dxfId="199" priority="53" operator="greaterThanOrEqual">
      <formula>200</formula>
    </cfRule>
  </conditionalFormatting>
  <conditionalFormatting sqref="I3">
    <cfRule type="top10" dxfId="198" priority="52" rank="1"/>
  </conditionalFormatting>
  <conditionalFormatting sqref="H3">
    <cfRule type="top10" dxfId="197" priority="48" rank="1"/>
  </conditionalFormatting>
  <conditionalFormatting sqref="J3">
    <cfRule type="top10" dxfId="196" priority="49" rank="1"/>
  </conditionalFormatting>
  <conditionalFormatting sqref="G3">
    <cfRule type="top10" dxfId="195" priority="51" rank="1"/>
  </conditionalFormatting>
  <conditionalFormatting sqref="F3">
    <cfRule type="top10" dxfId="194" priority="50" rank="1"/>
  </conditionalFormatting>
  <conditionalFormatting sqref="E3">
    <cfRule type="top10" dxfId="193" priority="47" rank="1"/>
  </conditionalFormatting>
  <conditionalFormatting sqref="I17:I21">
    <cfRule type="top10" dxfId="192" priority="46" rank="1"/>
  </conditionalFormatting>
  <conditionalFormatting sqref="H17:H21">
    <cfRule type="top10" dxfId="191" priority="42" rank="1"/>
  </conditionalFormatting>
  <conditionalFormatting sqref="J17:J21">
    <cfRule type="top10" dxfId="190" priority="43" rank="1"/>
  </conditionalFormatting>
  <conditionalFormatting sqref="G17:G21">
    <cfRule type="top10" dxfId="189" priority="45" rank="1"/>
  </conditionalFormatting>
  <conditionalFormatting sqref="F17:F21">
    <cfRule type="top10" dxfId="188" priority="44" rank="1"/>
  </conditionalFormatting>
  <conditionalFormatting sqref="E17:E21">
    <cfRule type="top10" dxfId="187" priority="41" rank="1"/>
  </conditionalFormatting>
  <conditionalFormatting sqref="E17:J21">
    <cfRule type="cellIs" dxfId="186" priority="40" operator="greaterThanOrEqual">
      <formula>200</formula>
    </cfRule>
  </conditionalFormatting>
  <conditionalFormatting sqref="E4">
    <cfRule type="top10" dxfId="185" priority="39" rank="1"/>
  </conditionalFormatting>
  <conditionalFormatting sqref="F4">
    <cfRule type="top10" dxfId="184" priority="38" rank="1"/>
  </conditionalFormatting>
  <conditionalFormatting sqref="G4">
    <cfRule type="top10" dxfId="183" priority="37" rank="1"/>
  </conditionalFormatting>
  <conditionalFormatting sqref="H4">
    <cfRule type="top10" dxfId="182" priority="36" rank="1"/>
  </conditionalFormatting>
  <conditionalFormatting sqref="I4">
    <cfRule type="top10" dxfId="181" priority="35" rank="1"/>
  </conditionalFormatting>
  <conditionalFormatting sqref="J4">
    <cfRule type="top10" dxfId="180" priority="34" rank="1"/>
  </conditionalFormatting>
  <conditionalFormatting sqref="E4:J4">
    <cfRule type="cellIs" dxfId="179" priority="33" operator="greaterThanOrEqual">
      <formula>200</formula>
    </cfRule>
  </conditionalFormatting>
  <conditionalFormatting sqref="J5">
    <cfRule type="top10" dxfId="178" priority="151" rank="1"/>
  </conditionalFormatting>
  <conditionalFormatting sqref="I5">
    <cfRule type="top10" dxfId="177" priority="152" rank="1"/>
  </conditionalFormatting>
  <conditionalFormatting sqref="H5">
    <cfRule type="top10" dxfId="176" priority="153" rank="1"/>
  </conditionalFormatting>
  <conditionalFormatting sqref="G5">
    <cfRule type="top10" dxfId="175" priority="154" rank="1"/>
  </conditionalFormatting>
  <conditionalFormatting sqref="F5">
    <cfRule type="top10" dxfId="174" priority="155" rank="1"/>
  </conditionalFormatting>
  <conditionalFormatting sqref="E5">
    <cfRule type="top10" dxfId="173" priority="156" rank="1"/>
  </conditionalFormatting>
  <conditionalFormatting sqref="F22">
    <cfRule type="top10" dxfId="172" priority="25" rank="1"/>
  </conditionalFormatting>
  <conditionalFormatting sqref="G22">
    <cfRule type="top10" dxfId="171" priority="24" rank="1"/>
  </conditionalFormatting>
  <conditionalFormatting sqref="H22">
    <cfRule type="top10" dxfId="170" priority="23" rank="1"/>
  </conditionalFormatting>
  <conditionalFormatting sqref="I22">
    <cfRule type="top10" dxfId="169" priority="21" rank="1"/>
  </conditionalFormatting>
  <conditionalFormatting sqref="J22">
    <cfRule type="top10" dxfId="168" priority="22" rank="1"/>
  </conditionalFormatting>
  <conditionalFormatting sqref="E22">
    <cfRule type="top10" dxfId="167" priority="26" rank="1"/>
  </conditionalFormatting>
  <conditionalFormatting sqref="J23:J24">
    <cfRule type="top10" dxfId="166" priority="15" rank="1"/>
  </conditionalFormatting>
  <conditionalFormatting sqref="I23:I24">
    <cfRule type="top10" dxfId="165" priority="16" rank="1"/>
  </conditionalFormatting>
  <conditionalFormatting sqref="H23:H24">
    <cfRule type="top10" dxfId="164" priority="17" rank="1"/>
  </conditionalFormatting>
  <conditionalFormatting sqref="G23:G24">
    <cfRule type="top10" dxfId="163" priority="18" rank="1"/>
  </conditionalFormatting>
  <conditionalFormatting sqref="F23:F24">
    <cfRule type="top10" dxfId="162" priority="19" rank="1"/>
  </conditionalFormatting>
  <conditionalFormatting sqref="E23:E24">
    <cfRule type="top10" dxfId="161" priority="20" rank="1"/>
  </conditionalFormatting>
  <conditionalFormatting sqref="F25">
    <cfRule type="top10" dxfId="160" priority="9" rank="1"/>
  </conditionalFormatting>
  <conditionalFormatting sqref="G25">
    <cfRule type="top10" dxfId="159" priority="10" rank="1"/>
  </conditionalFormatting>
  <conditionalFormatting sqref="H25">
    <cfRule type="top10" dxfId="158" priority="11" rank="1"/>
  </conditionalFormatting>
  <conditionalFormatting sqref="I25">
    <cfRule type="top10" dxfId="157" priority="12" rank="1"/>
  </conditionalFormatting>
  <conditionalFormatting sqref="J25">
    <cfRule type="top10" dxfId="156" priority="13" rank="1"/>
  </conditionalFormatting>
  <conditionalFormatting sqref="E25">
    <cfRule type="top10" dxfId="155" priority="14" rank="1"/>
  </conditionalFormatting>
  <conditionalFormatting sqref="E26:J26">
    <cfRule type="cellIs" dxfId="154" priority="1" operator="greaterThanOrEqual">
      <formula>200</formula>
    </cfRule>
  </conditionalFormatting>
  <conditionalFormatting sqref="F26">
    <cfRule type="top10" dxfId="153" priority="2" rank="1"/>
  </conditionalFormatting>
  <conditionalFormatting sqref="I26">
    <cfRule type="top10" dxfId="152" priority="3" rank="1"/>
    <cfRule type="top10" dxfId="151" priority="4" rank="1"/>
  </conditionalFormatting>
  <conditionalFormatting sqref="E26">
    <cfRule type="top10" dxfId="150" priority="5" rank="1"/>
  </conditionalFormatting>
  <conditionalFormatting sqref="G26">
    <cfRule type="top10" dxfId="149" priority="6" rank="1"/>
  </conditionalFormatting>
  <conditionalFormatting sqref="H26">
    <cfRule type="top10" dxfId="148" priority="7" rank="1"/>
  </conditionalFormatting>
  <conditionalFormatting sqref="J26">
    <cfRule type="top10" dxfId="147" priority="8" rank="1"/>
  </conditionalFormatting>
  <hyperlinks>
    <hyperlink ref="Q1" location="'National Youth'!A1" display="Back to Ranking" xr:uid="{743EA49F-4C43-46DE-B186-1C4C925789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55A831-6CA6-48F4-9B88-983E46B5B76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819D-C352-4EB7-AABA-0449DE6B7BBA}">
  <dimension ref="A1:Q4"/>
  <sheetViews>
    <sheetView workbookViewId="0">
      <selection activeCell="G13" sqref="G13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118</v>
      </c>
      <c r="C2" s="15">
        <v>44870</v>
      </c>
      <c r="D2" s="16" t="s">
        <v>108</v>
      </c>
      <c r="E2" s="17">
        <v>179</v>
      </c>
      <c r="F2" s="17">
        <v>175</v>
      </c>
      <c r="G2" s="17">
        <v>172</v>
      </c>
      <c r="H2" s="17"/>
      <c r="I2" s="17"/>
      <c r="J2" s="17"/>
      <c r="K2" s="20">
        <v>3</v>
      </c>
      <c r="L2" s="20">
        <v>526</v>
      </c>
      <c r="M2" s="21">
        <v>175.33333333333334</v>
      </c>
      <c r="N2" s="22">
        <v>5</v>
      </c>
      <c r="O2" s="23">
        <v>180.33333333333334</v>
      </c>
    </row>
    <row r="4" spans="1:17" x14ac:dyDescent="0.3">
      <c r="K4" s="8">
        <f>SUM(K2:K3)</f>
        <v>3</v>
      </c>
      <c r="L4" s="8">
        <f>SUM(L2:L3)</f>
        <v>526</v>
      </c>
      <c r="M4" s="7">
        <f>SUM(L4/K4)</f>
        <v>175.33333333333334</v>
      </c>
      <c r="N4" s="8">
        <f>SUM(N2:N3)</f>
        <v>5</v>
      </c>
      <c r="O4" s="11">
        <f>SUM(M4+N4)</f>
        <v>180.33333333333334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46" priority="5" rank="1"/>
  </conditionalFormatting>
  <conditionalFormatting sqref="G2">
    <cfRule type="top10" dxfId="145" priority="4" rank="1"/>
  </conditionalFormatting>
  <conditionalFormatting sqref="H2">
    <cfRule type="top10" dxfId="144" priority="3" rank="1"/>
  </conditionalFormatting>
  <conditionalFormatting sqref="I2">
    <cfRule type="top10" dxfId="143" priority="1" rank="1"/>
  </conditionalFormatting>
  <conditionalFormatting sqref="J2">
    <cfRule type="top10" dxfId="142" priority="2" rank="1"/>
  </conditionalFormatting>
  <conditionalFormatting sqref="E2">
    <cfRule type="top10" dxfId="141" priority="6" rank="1"/>
  </conditionalFormatting>
  <hyperlinks>
    <hyperlink ref="Q1" location="'National Youth'!A1" display="Back to Ranking" xr:uid="{FFEFEAD6-5A83-4670-BCCD-E5D05F119E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2FC367-0CC8-4E67-9439-C8BDE2A7B4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6"/>
  <dimension ref="A1:Q2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63" t="s">
        <v>28</v>
      </c>
      <c r="B2" s="71" t="s">
        <v>30</v>
      </c>
      <c r="C2" s="70">
        <v>44611</v>
      </c>
      <c r="D2" s="69" t="s">
        <v>23</v>
      </c>
      <c r="E2" s="68">
        <v>191</v>
      </c>
      <c r="F2" s="68">
        <v>193</v>
      </c>
      <c r="G2" s="68">
        <v>189</v>
      </c>
      <c r="H2" s="68">
        <v>185</v>
      </c>
      <c r="I2" s="68"/>
      <c r="J2" s="68"/>
      <c r="K2" s="67">
        <v>4</v>
      </c>
      <c r="L2" s="67">
        <v>758</v>
      </c>
      <c r="M2" s="66">
        <v>189.5</v>
      </c>
      <c r="N2" s="65">
        <v>11</v>
      </c>
      <c r="O2" s="64">
        <v>200.5</v>
      </c>
    </row>
    <row r="3" spans="1:17" x14ac:dyDescent="0.3">
      <c r="A3" s="63" t="s">
        <v>28</v>
      </c>
      <c r="B3" s="71" t="s">
        <v>30</v>
      </c>
      <c r="C3" s="70">
        <v>44696</v>
      </c>
      <c r="D3" s="69" t="s">
        <v>24</v>
      </c>
      <c r="E3" s="68">
        <v>196</v>
      </c>
      <c r="F3" s="68">
        <v>199</v>
      </c>
      <c r="G3" s="68">
        <v>199</v>
      </c>
      <c r="H3" s="68">
        <v>192</v>
      </c>
      <c r="I3" s="68">
        <v>193.001</v>
      </c>
      <c r="J3" s="68">
        <v>196</v>
      </c>
      <c r="K3" s="67">
        <v>6</v>
      </c>
      <c r="L3" s="67">
        <v>1175.001</v>
      </c>
      <c r="M3" s="66">
        <v>195.83349999999999</v>
      </c>
      <c r="N3" s="65">
        <v>26</v>
      </c>
      <c r="O3" s="64">
        <v>221.83349999999999</v>
      </c>
    </row>
    <row r="4" spans="1:17" x14ac:dyDescent="0.3">
      <c r="A4" s="63" t="s">
        <v>28</v>
      </c>
      <c r="B4" s="71" t="s">
        <v>30</v>
      </c>
      <c r="C4" s="70">
        <v>44653</v>
      </c>
      <c r="D4" s="69" t="s">
        <v>32</v>
      </c>
      <c r="E4" s="68">
        <v>193</v>
      </c>
      <c r="F4" s="68">
        <v>192</v>
      </c>
      <c r="G4" s="68">
        <v>192</v>
      </c>
      <c r="H4" s="68">
        <v>193</v>
      </c>
      <c r="I4" s="68"/>
      <c r="J4" s="68"/>
      <c r="K4" s="67">
        <v>4</v>
      </c>
      <c r="L4" s="67">
        <v>770</v>
      </c>
      <c r="M4" s="66">
        <v>192.5</v>
      </c>
      <c r="N4" s="65">
        <v>6</v>
      </c>
      <c r="O4" s="64">
        <v>198.5</v>
      </c>
    </row>
    <row r="5" spans="1:17" x14ac:dyDescent="0.3">
      <c r="A5" s="63" t="s">
        <v>28</v>
      </c>
      <c r="B5" s="71" t="s">
        <v>30</v>
      </c>
      <c r="C5" s="70">
        <v>44695</v>
      </c>
      <c r="D5" s="69" t="s">
        <v>32</v>
      </c>
      <c r="E5" s="68">
        <v>197</v>
      </c>
      <c r="F5" s="68">
        <v>197</v>
      </c>
      <c r="G5" s="68">
        <v>195</v>
      </c>
      <c r="H5" s="68">
        <v>195</v>
      </c>
      <c r="I5" s="68"/>
      <c r="J5" s="68"/>
      <c r="K5" s="67">
        <v>4</v>
      </c>
      <c r="L5" s="67">
        <v>784</v>
      </c>
      <c r="M5" s="66">
        <v>196</v>
      </c>
      <c r="N5" s="65">
        <v>5</v>
      </c>
      <c r="O5" s="64">
        <v>201</v>
      </c>
    </row>
    <row r="6" spans="1:17" x14ac:dyDescent="0.3">
      <c r="A6" s="13" t="s">
        <v>28</v>
      </c>
      <c r="B6" s="14" t="s">
        <v>30</v>
      </c>
      <c r="C6" s="15">
        <v>44730</v>
      </c>
      <c r="D6" s="16" t="s">
        <v>23</v>
      </c>
      <c r="E6" s="17">
        <v>197</v>
      </c>
      <c r="F6" s="17">
        <v>194</v>
      </c>
      <c r="G6" s="17">
        <v>192</v>
      </c>
      <c r="H6" s="17">
        <v>188</v>
      </c>
      <c r="I6" s="17">
        <v>194</v>
      </c>
      <c r="J6" s="17">
        <v>196</v>
      </c>
      <c r="K6" s="20">
        <v>6</v>
      </c>
      <c r="L6" s="20">
        <v>1161</v>
      </c>
      <c r="M6" s="21">
        <v>193.5</v>
      </c>
      <c r="N6" s="22">
        <v>10</v>
      </c>
      <c r="O6" s="23">
        <v>203.5</v>
      </c>
    </row>
    <row r="7" spans="1:17" x14ac:dyDescent="0.3">
      <c r="A7" s="63" t="s">
        <v>28</v>
      </c>
      <c r="B7" s="14" t="s">
        <v>74</v>
      </c>
      <c r="C7" s="15">
        <v>44716</v>
      </c>
      <c r="D7" s="16" t="s">
        <v>32</v>
      </c>
      <c r="E7" s="17">
        <v>196</v>
      </c>
      <c r="F7" s="17">
        <v>195</v>
      </c>
      <c r="G7" s="17">
        <v>194</v>
      </c>
      <c r="H7" s="17">
        <v>195</v>
      </c>
      <c r="I7" s="17">
        <v>195</v>
      </c>
      <c r="J7" s="17">
        <v>192</v>
      </c>
      <c r="K7" s="20">
        <v>6</v>
      </c>
      <c r="L7" s="20">
        <v>1167</v>
      </c>
      <c r="M7" s="21">
        <v>194.5</v>
      </c>
      <c r="N7" s="22">
        <v>34</v>
      </c>
      <c r="O7" s="23">
        <v>228.5</v>
      </c>
    </row>
    <row r="8" spans="1:17" x14ac:dyDescent="0.3">
      <c r="A8" s="13" t="s">
        <v>58</v>
      </c>
      <c r="B8" s="14" t="s">
        <v>27</v>
      </c>
      <c r="C8" s="15">
        <v>44744</v>
      </c>
      <c r="D8" s="16" t="s">
        <v>85</v>
      </c>
      <c r="E8" s="17">
        <v>190</v>
      </c>
      <c r="F8" s="17">
        <v>191</v>
      </c>
      <c r="G8" s="17">
        <v>196</v>
      </c>
      <c r="H8" s="17">
        <v>198</v>
      </c>
      <c r="I8" s="17"/>
      <c r="J8" s="17"/>
      <c r="K8" s="20">
        <v>4</v>
      </c>
      <c r="L8" s="20">
        <v>775</v>
      </c>
      <c r="M8" s="21">
        <v>193.75</v>
      </c>
      <c r="N8" s="22">
        <v>8</v>
      </c>
      <c r="O8" s="23">
        <v>201.75</v>
      </c>
    </row>
    <row r="9" spans="1:17" x14ac:dyDescent="0.3">
      <c r="A9" s="13" t="s">
        <v>28</v>
      </c>
      <c r="B9" s="14" t="s">
        <v>30</v>
      </c>
      <c r="C9" s="15">
        <v>44758</v>
      </c>
      <c r="D9" s="16" t="s">
        <v>23</v>
      </c>
      <c r="E9" s="17">
        <v>191</v>
      </c>
      <c r="F9" s="17">
        <v>196.001</v>
      </c>
      <c r="G9" s="17">
        <v>193</v>
      </c>
      <c r="H9" s="17">
        <v>197</v>
      </c>
      <c r="I9" s="17">
        <v>193</v>
      </c>
      <c r="J9" s="17">
        <v>197</v>
      </c>
      <c r="K9" s="20">
        <v>6</v>
      </c>
      <c r="L9" s="20">
        <v>1167.001</v>
      </c>
      <c r="M9" s="21">
        <v>194.50016666666667</v>
      </c>
      <c r="N9" s="22">
        <v>20</v>
      </c>
      <c r="O9" s="23">
        <v>214.50016666666667</v>
      </c>
    </row>
    <row r="10" spans="1:17" x14ac:dyDescent="0.3">
      <c r="A10" s="13" t="s">
        <v>58</v>
      </c>
      <c r="B10" s="14" t="s">
        <v>27</v>
      </c>
      <c r="C10" s="15">
        <v>44779</v>
      </c>
      <c r="D10" s="16" t="s">
        <v>85</v>
      </c>
      <c r="E10" s="17">
        <v>193</v>
      </c>
      <c r="F10" s="17">
        <v>197</v>
      </c>
      <c r="G10" s="17">
        <v>196</v>
      </c>
      <c r="H10" s="17">
        <v>192</v>
      </c>
      <c r="I10" s="17"/>
      <c r="J10" s="17"/>
      <c r="K10" s="20">
        <v>4</v>
      </c>
      <c r="L10" s="20">
        <v>778</v>
      </c>
      <c r="M10" s="21">
        <v>194.5</v>
      </c>
      <c r="N10" s="22">
        <v>8</v>
      </c>
      <c r="O10" s="23">
        <v>202.5</v>
      </c>
    </row>
    <row r="11" spans="1:17" x14ac:dyDescent="0.3">
      <c r="A11" s="13" t="s">
        <v>104</v>
      </c>
      <c r="B11" s="14" t="s">
        <v>27</v>
      </c>
      <c r="C11" s="15">
        <v>44807</v>
      </c>
      <c r="D11" s="16" t="s">
        <v>100</v>
      </c>
      <c r="E11" s="17">
        <v>197</v>
      </c>
      <c r="F11" s="17">
        <v>197</v>
      </c>
      <c r="G11" s="17">
        <v>196</v>
      </c>
      <c r="H11" s="17">
        <v>199</v>
      </c>
      <c r="I11" s="17">
        <v>199</v>
      </c>
      <c r="J11" s="17">
        <v>199</v>
      </c>
      <c r="K11" s="20">
        <v>6</v>
      </c>
      <c r="L11" s="20">
        <v>1187</v>
      </c>
      <c r="M11" s="21">
        <v>197.83333333333334</v>
      </c>
      <c r="N11" s="22">
        <v>30</v>
      </c>
      <c r="O11" s="23">
        <v>227.83333333333334</v>
      </c>
    </row>
    <row r="12" spans="1:17" x14ac:dyDescent="0.3">
      <c r="A12" s="13" t="s">
        <v>58</v>
      </c>
      <c r="B12" s="14" t="s">
        <v>30</v>
      </c>
      <c r="C12" s="15">
        <v>44828</v>
      </c>
      <c r="D12" s="16" t="s">
        <v>65</v>
      </c>
      <c r="E12" s="17">
        <v>198</v>
      </c>
      <c r="F12" s="17">
        <v>196</v>
      </c>
      <c r="G12" s="17">
        <v>196.001</v>
      </c>
      <c r="H12" s="17">
        <v>197</v>
      </c>
      <c r="I12" s="17">
        <v>197</v>
      </c>
      <c r="J12" s="17">
        <v>198</v>
      </c>
      <c r="K12" s="20">
        <v>6</v>
      </c>
      <c r="L12" s="20">
        <v>1182.001</v>
      </c>
      <c r="M12" s="21">
        <v>197.00016666666667</v>
      </c>
      <c r="N12" s="22">
        <v>34</v>
      </c>
      <c r="O12" s="23">
        <v>231.00016666666667</v>
      </c>
    </row>
    <row r="13" spans="1:17" x14ac:dyDescent="0.3">
      <c r="A13" s="13" t="s">
        <v>58</v>
      </c>
      <c r="B13" s="14" t="s">
        <v>30</v>
      </c>
      <c r="C13" s="15">
        <v>44829</v>
      </c>
      <c r="D13" s="16" t="s">
        <v>65</v>
      </c>
      <c r="E13" s="17">
        <v>194.001</v>
      </c>
      <c r="F13" s="17">
        <v>183</v>
      </c>
      <c r="G13" s="17">
        <v>184</v>
      </c>
      <c r="H13" s="17">
        <v>195</v>
      </c>
      <c r="I13" s="17"/>
      <c r="J13" s="17"/>
      <c r="K13" s="20">
        <v>4</v>
      </c>
      <c r="L13" s="20">
        <v>756.00099999999998</v>
      </c>
      <c r="M13" s="21">
        <v>189.00024999999999</v>
      </c>
      <c r="N13" s="22">
        <v>8</v>
      </c>
      <c r="O13" s="23">
        <v>197.00024999999999</v>
      </c>
    </row>
    <row r="14" spans="1:17" x14ac:dyDescent="0.3">
      <c r="A14" s="13" t="s">
        <v>58</v>
      </c>
      <c r="B14" s="14" t="s">
        <v>30</v>
      </c>
      <c r="C14" s="15">
        <v>44815</v>
      </c>
      <c r="D14" s="16" t="s">
        <v>85</v>
      </c>
      <c r="E14" s="17">
        <v>197</v>
      </c>
      <c r="F14" s="17">
        <v>197.001</v>
      </c>
      <c r="G14" s="17">
        <v>199</v>
      </c>
      <c r="H14" s="17">
        <v>198</v>
      </c>
      <c r="I14" s="17"/>
      <c r="J14" s="17"/>
      <c r="K14" s="20">
        <v>4</v>
      </c>
      <c r="L14" s="20">
        <v>791.00099999999998</v>
      </c>
      <c r="M14" s="21">
        <v>197.75024999999999</v>
      </c>
      <c r="N14" s="22">
        <v>11</v>
      </c>
      <c r="O14" s="23">
        <v>208.75024999999999</v>
      </c>
    </row>
    <row r="15" spans="1:17" x14ac:dyDescent="0.3">
      <c r="A15" s="13" t="s">
        <v>28</v>
      </c>
      <c r="B15" s="14" t="s">
        <v>30</v>
      </c>
      <c r="C15" s="15">
        <v>44849</v>
      </c>
      <c r="D15" s="16" t="s">
        <v>23</v>
      </c>
      <c r="E15" s="17">
        <v>194</v>
      </c>
      <c r="F15" s="17">
        <v>195.001</v>
      </c>
      <c r="G15" s="17">
        <v>195</v>
      </c>
      <c r="H15" s="17">
        <v>193</v>
      </c>
      <c r="I15" s="17"/>
      <c r="J15" s="17"/>
      <c r="K15" s="20">
        <v>4</v>
      </c>
      <c r="L15" s="20">
        <v>777.00099999999998</v>
      </c>
      <c r="M15" s="21">
        <v>194.25024999999999</v>
      </c>
      <c r="N15" s="22">
        <v>9</v>
      </c>
      <c r="O15" s="23">
        <v>203.25024999999999</v>
      </c>
    </row>
    <row r="16" spans="1:17" x14ac:dyDescent="0.3">
      <c r="A16" s="13" t="s">
        <v>28</v>
      </c>
      <c r="B16" s="14" t="s">
        <v>30</v>
      </c>
      <c r="C16" s="15">
        <v>44850</v>
      </c>
      <c r="D16" s="16" t="s">
        <v>24</v>
      </c>
      <c r="E16" s="17">
        <v>195</v>
      </c>
      <c r="F16" s="17">
        <v>191</v>
      </c>
      <c r="G16" s="17">
        <v>190</v>
      </c>
      <c r="H16" s="17">
        <v>195</v>
      </c>
      <c r="I16" s="17"/>
      <c r="J16" s="17"/>
      <c r="K16" s="20">
        <v>4</v>
      </c>
      <c r="L16" s="20">
        <v>771</v>
      </c>
      <c r="M16" s="21">
        <v>192.75</v>
      </c>
      <c r="N16" s="22">
        <v>4</v>
      </c>
      <c r="O16" s="23">
        <v>196.75</v>
      </c>
    </row>
    <row r="17" spans="1:15" x14ac:dyDescent="0.3">
      <c r="A17" s="13" t="s">
        <v>28</v>
      </c>
      <c r="B17" s="14" t="s">
        <v>30</v>
      </c>
      <c r="C17" s="15">
        <v>44870</v>
      </c>
      <c r="D17" s="16" t="s">
        <v>32</v>
      </c>
      <c r="E17" s="17">
        <v>197</v>
      </c>
      <c r="F17" s="17">
        <v>200.001</v>
      </c>
      <c r="G17" s="17">
        <v>199.001</v>
      </c>
      <c r="H17" s="17">
        <v>197</v>
      </c>
      <c r="I17" s="17">
        <v>196</v>
      </c>
      <c r="J17" s="17">
        <v>195</v>
      </c>
      <c r="K17" s="20">
        <v>6</v>
      </c>
      <c r="L17" s="20">
        <v>1184.002</v>
      </c>
      <c r="M17" s="21">
        <v>197.33366666666666</v>
      </c>
      <c r="N17" s="22">
        <v>26</v>
      </c>
      <c r="O17" s="23">
        <v>223.33366666666666</v>
      </c>
    </row>
    <row r="18" spans="1:15" x14ac:dyDescent="0.3">
      <c r="A18" s="13" t="s">
        <v>58</v>
      </c>
      <c r="B18" s="14" t="s">
        <v>30</v>
      </c>
      <c r="C18" s="15">
        <v>44878</v>
      </c>
      <c r="D18" s="16" t="s">
        <v>85</v>
      </c>
      <c r="E18" s="17">
        <v>198</v>
      </c>
      <c r="F18" s="17">
        <v>192</v>
      </c>
      <c r="G18" s="17">
        <v>194</v>
      </c>
      <c r="H18" s="17">
        <v>195</v>
      </c>
      <c r="I18" s="17"/>
      <c r="J18" s="17"/>
      <c r="K18" s="20">
        <v>4</v>
      </c>
      <c r="L18" s="20">
        <v>779</v>
      </c>
      <c r="M18" s="21">
        <v>194.75</v>
      </c>
      <c r="N18" s="22">
        <v>8</v>
      </c>
      <c r="O18" s="23">
        <v>202.75</v>
      </c>
    </row>
    <row r="20" spans="1:15" x14ac:dyDescent="0.3">
      <c r="K20" s="8">
        <f>SUM(K2:K19)</f>
        <v>82</v>
      </c>
      <c r="L20" s="8">
        <f>SUM(L2:L19)</f>
        <v>15962.008000000002</v>
      </c>
      <c r="M20" s="7">
        <f>SUM(L20/K20)</f>
        <v>194.65863414634148</v>
      </c>
      <c r="N20" s="8">
        <f>SUM(N2:N19)</f>
        <v>258</v>
      </c>
      <c r="O20" s="8">
        <f>SUM(M20+N20)</f>
        <v>452.65863414634146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B7:C7" name="Range1_82_1"/>
    <protectedRange algorithmName="SHA-512" hashValue="ON39YdpmFHfN9f47KpiRvqrKx0V9+erV1CNkpWzYhW/Qyc6aT8rEyCrvauWSYGZK2ia3o7vd3akF07acHAFpOA==" saltValue="yVW9XmDwTqEnmpSGai0KYg==" spinCount="100000" sqref="D7" name="Range1_1_73_1"/>
    <protectedRange algorithmName="SHA-512" hashValue="ON39YdpmFHfN9f47KpiRvqrKx0V9+erV1CNkpWzYhW/Qyc6aT8rEyCrvauWSYGZK2ia3o7vd3akF07acHAFpOA==" saltValue="yVW9XmDwTqEnmpSGai0KYg==" spinCount="100000" sqref="E2:J3 B2:C3" name="Range1_84_1"/>
    <protectedRange algorithmName="SHA-512" hashValue="ON39YdpmFHfN9f47KpiRvqrKx0V9+erV1CNkpWzYhW/Qyc6aT8rEyCrvauWSYGZK2ia3o7vd3akF07acHAFpOA==" saltValue="yVW9XmDwTqEnmpSGai0KYg==" spinCount="100000" sqref="D2:D3" name="Range1_1_75_1"/>
    <protectedRange algorithmName="SHA-512" hashValue="ON39YdpmFHfN9f47KpiRvqrKx0V9+erV1CNkpWzYhW/Qyc6aT8rEyCrvauWSYGZK2ia3o7vd3akF07acHAFpOA==" saltValue="yVW9XmDwTqEnmpSGai0KYg==" spinCount="100000" sqref="E4:J5 B4:C5" name="Range1_90_1"/>
    <protectedRange algorithmName="SHA-512" hashValue="ON39YdpmFHfN9f47KpiRvqrKx0V9+erV1CNkpWzYhW/Qyc6aT8rEyCrvauWSYGZK2ia3o7vd3akF07acHAFpOA==" saltValue="yVW9XmDwTqEnmpSGai0KYg==" spinCount="100000" sqref="D4:D5" name="Range1_1_76_1"/>
    <protectedRange algorithmName="SHA-512" hashValue="ON39YdpmFHfN9f47KpiRvqrKx0V9+erV1CNkpWzYhW/Qyc6aT8rEyCrvauWSYGZK2ia3o7vd3akF07acHAFpOA==" saltValue="yVW9XmDwTqEnmpSGai0KYg==" spinCount="100000" sqref="B6:C6 E6:J6" name="Range1_91_1"/>
    <protectedRange algorithmName="SHA-512" hashValue="ON39YdpmFHfN9f47KpiRvqrKx0V9+erV1CNkpWzYhW/Qyc6aT8rEyCrvauWSYGZK2ia3o7vd3akF07acHAFpOA==" saltValue="yVW9XmDwTqEnmpSGai0KYg==" spinCount="100000" sqref="D6" name="Range1_1_77_1"/>
    <protectedRange algorithmName="SHA-512" hashValue="ON39YdpmFHfN9f47KpiRvqrKx0V9+erV1CNkpWzYhW/Qyc6aT8rEyCrvauWSYGZK2ia3o7vd3akF07acHAFpOA==" saltValue="yVW9XmDwTqEnmpSGai0KYg==" spinCount="100000" sqref="E8:J8 B8:C8" name="Range1_2_1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9:J9" name="Range1_30"/>
    <protectedRange algorithmName="SHA-512" hashValue="ON39YdpmFHfN9f47KpiRvqrKx0V9+erV1CNkpWzYhW/Qyc6aT8rEyCrvauWSYGZK2ia3o7vd3akF07acHAFpOA==" saltValue="yVW9XmDwTqEnmpSGai0KYg==" spinCount="100000" sqref="B9:C9" name="Range1_1_2_4_2"/>
    <protectedRange algorithmName="SHA-512" hashValue="ON39YdpmFHfN9f47KpiRvqrKx0V9+erV1CNkpWzYhW/Qyc6aT8rEyCrvauWSYGZK2ia3o7vd3akF07acHAFpOA==" saltValue="yVW9XmDwTqEnmpSGai0KYg==" spinCount="100000" sqref="D9" name="Range1_1_1_2_3_1"/>
    <protectedRange algorithmName="SHA-512" hashValue="ON39YdpmFHfN9f47KpiRvqrKx0V9+erV1CNkpWzYhW/Qyc6aT8rEyCrvauWSYGZK2ia3o7vd3akF07acHAFpOA==" saltValue="yVW9XmDwTqEnmpSGai0KYg==" spinCount="100000" sqref="I10:J10 B10:C10" name="Range1_60_1"/>
    <protectedRange algorithmName="SHA-512" hashValue="ON39YdpmFHfN9f47KpiRvqrKx0V9+erV1CNkpWzYhW/Qyc6aT8rEyCrvauWSYGZK2ia3o7vd3akF07acHAFpOA==" saltValue="yVW9XmDwTqEnmpSGai0KYg==" spinCount="100000" sqref="D10" name="Range1_1_61_1"/>
    <protectedRange algorithmName="SHA-512" hashValue="ON39YdpmFHfN9f47KpiRvqrKx0V9+erV1CNkpWzYhW/Qyc6aT8rEyCrvauWSYGZK2ia3o7vd3akF07acHAFpOA==" saltValue="yVW9XmDwTqEnmpSGai0KYg==" spinCount="100000" sqref="E10:H10" name="Range1_3_15_1"/>
    <protectedRange algorithmName="SHA-512" hashValue="ON39YdpmFHfN9f47KpiRvqrKx0V9+erV1CNkpWzYhW/Qyc6aT8rEyCrvauWSYGZK2ia3o7vd3akF07acHAFpOA==" saltValue="yVW9XmDwTqEnmpSGai0KYg==" spinCount="100000" sqref="E11:J11" name="Range1_19"/>
    <protectedRange algorithmName="SHA-512" hashValue="ON39YdpmFHfN9f47KpiRvqrKx0V9+erV1CNkpWzYhW/Qyc6aT8rEyCrvauWSYGZK2ia3o7vd3akF07acHAFpOA==" saltValue="yVW9XmDwTqEnmpSGai0KYg==" spinCount="100000" sqref="B11:C11" name="Range1_1_2_2"/>
    <protectedRange algorithmName="SHA-512" hashValue="ON39YdpmFHfN9f47KpiRvqrKx0V9+erV1CNkpWzYhW/Qyc6aT8rEyCrvauWSYGZK2ia3o7vd3akF07acHAFpOA==" saltValue="yVW9XmDwTqEnmpSGai0KYg==" spinCount="100000" sqref="D11" name="Range1_1_1_2_2"/>
    <protectedRange algorithmName="SHA-512" hashValue="ON39YdpmFHfN9f47KpiRvqrKx0V9+erV1CNkpWzYhW/Qyc6aT8rEyCrvauWSYGZK2ia3o7vd3akF07acHAFpOA==" saltValue="yVW9XmDwTqEnmpSGai0KYg==" spinCount="100000" sqref="E12:J13 B12:C13" name="Range1_12"/>
    <protectedRange algorithmName="SHA-512" hashValue="ON39YdpmFHfN9f47KpiRvqrKx0V9+erV1CNkpWzYhW/Qyc6aT8rEyCrvauWSYGZK2ia3o7vd3akF07acHAFpOA==" saltValue="yVW9XmDwTqEnmpSGai0KYg==" spinCount="100000" sqref="D12:D13" name="Range1_1_11"/>
    <protectedRange algorithmName="SHA-512" hashValue="ON39YdpmFHfN9f47KpiRvqrKx0V9+erV1CNkpWzYhW/Qyc6aT8rEyCrvauWSYGZK2ia3o7vd3akF07acHAFpOA==" saltValue="yVW9XmDwTqEnmpSGai0KYg==" spinCount="100000" sqref="E14:J14" name="Range1_17_2"/>
    <protectedRange algorithmName="SHA-512" hashValue="ON39YdpmFHfN9f47KpiRvqrKx0V9+erV1CNkpWzYhW/Qyc6aT8rEyCrvauWSYGZK2ia3o7vd3akF07acHAFpOA==" saltValue="yVW9XmDwTqEnmpSGai0KYg==" spinCount="100000" sqref="B14:C14" name="Range1_1_2_4_2_1"/>
    <protectedRange algorithmName="SHA-512" hashValue="ON39YdpmFHfN9f47KpiRvqrKx0V9+erV1CNkpWzYhW/Qyc6aT8rEyCrvauWSYGZK2ia3o7vd3akF07acHAFpOA==" saltValue="yVW9XmDwTqEnmpSGai0KYg==" spinCount="100000" sqref="D14" name="Range1_1_1_2_3_1_1"/>
    <protectedRange algorithmName="SHA-512" hashValue="ON39YdpmFHfN9f47KpiRvqrKx0V9+erV1CNkpWzYhW/Qyc6aT8rEyCrvauWSYGZK2ia3o7vd3akF07acHAFpOA==" saltValue="yVW9XmDwTqEnmpSGai0KYg==" spinCount="100000" sqref="B15:C16 E15:J16" name="Range1_33"/>
    <protectedRange algorithmName="SHA-512" hashValue="ON39YdpmFHfN9f47KpiRvqrKx0V9+erV1CNkpWzYhW/Qyc6aT8rEyCrvauWSYGZK2ia3o7vd3akF07acHAFpOA==" saltValue="yVW9XmDwTqEnmpSGai0KYg==" spinCount="100000" sqref="D15:D16" name="Range1_1_34"/>
    <protectedRange algorithmName="SHA-512" hashValue="ON39YdpmFHfN9f47KpiRvqrKx0V9+erV1CNkpWzYhW/Qyc6aT8rEyCrvauWSYGZK2ia3o7vd3akF07acHAFpOA==" saltValue="yVW9XmDwTqEnmpSGai0KYg==" spinCount="100000" sqref="B17:C17" name="Range1_1_2_2_1_1"/>
    <protectedRange algorithmName="SHA-512" hashValue="ON39YdpmFHfN9f47KpiRvqrKx0V9+erV1CNkpWzYhW/Qyc6aT8rEyCrvauWSYGZK2ia3o7vd3akF07acHAFpOA==" saltValue="yVW9XmDwTqEnmpSGai0KYg==" spinCount="100000" sqref="D17" name="Range1_1_1_2_1_1_1"/>
    <protectedRange algorithmName="SHA-512" hashValue="ON39YdpmFHfN9f47KpiRvqrKx0V9+erV1CNkpWzYhW/Qyc6aT8rEyCrvauWSYGZK2ia3o7vd3akF07acHAFpOA==" saltValue="yVW9XmDwTqEnmpSGai0KYg==" spinCount="100000" sqref="E17:J17" name="Range1_4_2_1_1"/>
    <protectedRange algorithmName="SHA-512" hashValue="ON39YdpmFHfN9f47KpiRvqrKx0V9+erV1CNkpWzYhW/Qyc6aT8rEyCrvauWSYGZK2ia3o7vd3akF07acHAFpOA==" saltValue="yVW9XmDwTqEnmpSGai0KYg==" spinCount="100000" sqref="E18:J18" name="Range1_21"/>
    <protectedRange algorithmName="SHA-512" hashValue="ON39YdpmFHfN9f47KpiRvqrKx0V9+erV1CNkpWzYhW/Qyc6aT8rEyCrvauWSYGZK2ia3o7vd3akF07acHAFpOA==" saltValue="yVW9XmDwTqEnmpSGai0KYg==" spinCount="100000" sqref="B18:C18" name="Range1_1_2_5"/>
    <protectedRange algorithmName="SHA-512" hashValue="ON39YdpmFHfN9f47KpiRvqrKx0V9+erV1CNkpWzYhW/Qyc6aT8rEyCrvauWSYGZK2ia3o7vd3akF07acHAFpOA==" saltValue="yVW9XmDwTqEnmpSGai0KYg==" spinCount="100000" sqref="D18" name="Range1_1_1_2_4"/>
  </protectedRanges>
  <conditionalFormatting sqref="J7">
    <cfRule type="top10" dxfId="140" priority="80" rank="1"/>
  </conditionalFormatting>
  <conditionalFormatting sqref="I7">
    <cfRule type="top10" dxfId="139" priority="81" rank="1"/>
  </conditionalFormatting>
  <conditionalFormatting sqref="H7">
    <cfRule type="top10" dxfId="138" priority="82" rank="1"/>
  </conditionalFormatting>
  <conditionalFormatting sqref="G7">
    <cfRule type="top10" dxfId="137" priority="83" rank="1"/>
  </conditionalFormatting>
  <conditionalFormatting sqref="F7">
    <cfRule type="top10" dxfId="136" priority="84" rank="1"/>
  </conditionalFormatting>
  <conditionalFormatting sqref="E7">
    <cfRule type="top10" dxfId="135" priority="85" rank="1"/>
  </conditionalFormatting>
  <conditionalFormatting sqref="I2:I3">
    <cfRule type="top10" dxfId="134" priority="79" rank="1"/>
  </conditionalFormatting>
  <conditionalFormatting sqref="H2:H3">
    <cfRule type="top10" dxfId="133" priority="75" rank="1"/>
  </conditionalFormatting>
  <conditionalFormatting sqref="J2:J3">
    <cfRule type="top10" dxfId="132" priority="76" rank="1"/>
  </conditionalFormatting>
  <conditionalFormatting sqref="G2:G3">
    <cfRule type="top10" dxfId="131" priority="78" rank="1"/>
  </conditionalFormatting>
  <conditionalFormatting sqref="F2:F3">
    <cfRule type="top10" dxfId="130" priority="77" rank="1"/>
  </conditionalFormatting>
  <conditionalFormatting sqref="E2:E3">
    <cfRule type="top10" dxfId="129" priority="74" rank="1"/>
  </conditionalFormatting>
  <conditionalFormatting sqref="J4:J5">
    <cfRule type="top10" dxfId="128" priority="68" rank="1"/>
  </conditionalFormatting>
  <conditionalFormatting sqref="I4:I5">
    <cfRule type="top10" dxfId="127" priority="69" rank="1"/>
  </conditionalFormatting>
  <conditionalFormatting sqref="H4:H5">
    <cfRule type="top10" dxfId="126" priority="70" rank="1"/>
  </conditionalFormatting>
  <conditionalFormatting sqref="G4:G5">
    <cfRule type="top10" dxfId="125" priority="71" rank="1"/>
  </conditionalFormatting>
  <conditionalFormatting sqref="F4:F5">
    <cfRule type="top10" dxfId="124" priority="72" rank="1"/>
  </conditionalFormatting>
  <conditionalFormatting sqref="E4:E5">
    <cfRule type="top10" dxfId="123" priority="73" rank="1"/>
  </conditionalFormatting>
  <conditionalFormatting sqref="E6">
    <cfRule type="top10" dxfId="122" priority="67" rank="1"/>
  </conditionalFormatting>
  <conditionalFormatting sqref="F6">
    <cfRule type="top10" dxfId="121" priority="66" rank="1"/>
  </conditionalFormatting>
  <conditionalFormatting sqref="G6">
    <cfRule type="top10" dxfId="120" priority="65" rank="1"/>
  </conditionalFormatting>
  <conditionalFormatting sqref="H6">
    <cfRule type="top10" dxfId="119" priority="64" rank="1"/>
  </conditionalFormatting>
  <conditionalFormatting sqref="I6">
    <cfRule type="top10" dxfId="118" priority="63" rank="1"/>
  </conditionalFormatting>
  <conditionalFormatting sqref="J6">
    <cfRule type="top10" dxfId="117" priority="62" rank="1"/>
  </conditionalFormatting>
  <conditionalFormatting sqref="I8">
    <cfRule type="top10" dxfId="116" priority="56" rank="1"/>
  </conditionalFormatting>
  <conditionalFormatting sqref="H8">
    <cfRule type="top10" dxfId="115" priority="57" rank="1"/>
  </conditionalFormatting>
  <conditionalFormatting sqref="G8">
    <cfRule type="top10" dxfId="114" priority="58" rank="1"/>
  </conditionalFormatting>
  <conditionalFormatting sqref="F8">
    <cfRule type="top10" dxfId="113" priority="59" rank="1"/>
  </conditionalFormatting>
  <conditionalFormatting sqref="E8">
    <cfRule type="top10" dxfId="112" priority="60" rank="1"/>
  </conditionalFormatting>
  <conditionalFormatting sqref="J8">
    <cfRule type="top10" dxfId="111" priority="61" rank="1"/>
  </conditionalFormatting>
  <conditionalFormatting sqref="E8:J8">
    <cfRule type="cellIs" dxfId="110" priority="55" operator="equal">
      <formula>200</formula>
    </cfRule>
  </conditionalFormatting>
  <conditionalFormatting sqref="F9">
    <cfRule type="top10" dxfId="109" priority="49" rank="1"/>
  </conditionalFormatting>
  <conditionalFormatting sqref="G9">
    <cfRule type="top10" dxfId="108" priority="50" rank="1"/>
  </conditionalFormatting>
  <conditionalFormatting sqref="H9">
    <cfRule type="top10" dxfId="107" priority="51" rank="1"/>
  </conditionalFormatting>
  <conditionalFormatting sqref="I9">
    <cfRule type="top10" dxfId="106" priority="52" rank="1"/>
  </conditionalFormatting>
  <conditionalFormatting sqref="J9">
    <cfRule type="top10" dxfId="105" priority="53" rank="1"/>
  </conditionalFormatting>
  <conditionalFormatting sqref="E9">
    <cfRule type="top10" dxfId="104" priority="54" rank="1"/>
  </conditionalFormatting>
  <conditionalFormatting sqref="E9:J9">
    <cfRule type="cellIs" dxfId="103" priority="48" operator="equal">
      <formula>200</formula>
    </cfRule>
  </conditionalFormatting>
  <conditionalFormatting sqref="E10:J10">
    <cfRule type="cellIs" dxfId="102" priority="47" operator="greaterThanOrEqual">
      <formula>200</formula>
    </cfRule>
  </conditionalFormatting>
  <conditionalFormatting sqref="F10">
    <cfRule type="top10" dxfId="101" priority="44" rank="1"/>
  </conditionalFormatting>
  <conditionalFormatting sqref="I10">
    <cfRule type="top10" dxfId="100" priority="41" rank="1"/>
    <cfRule type="top10" dxfId="99" priority="46" rank="1"/>
  </conditionalFormatting>
  <conditionalFormatting sqref="E10">
    <cfRule type="top10" dxfId="98" priority="45" rank="1"/>
  </conditionalFormatting>
  <conditionalFormatting sqref="G10">
    <cfRule type="top10" dxfId="97" priority="43" rank="1"/>
  </conditionalFormatting>
  <conditionalFormatting sqref="H10">
    <cfRule type="top10" dxfId="96" priority="42" rank="1"/>
  </conditionalFormatting>
  <conditionalFormatting sqref="J10">
    <cfRule type="top10" dxfId="95" priority="40" rank="1"/>
  </conditionalFormatting>
  <conditionalFormatting sqref="I11">
    <cfRule type="top10" dxfId="94" priority="39" rank="1"/>
  </conditionalFormatting>
  <conditionalFormatting sqref="H11">
    <cfRule type="top10" dxfId="93" priority="35" rank="1"/>
  </conditionalFormatting>
  <conditionalFormatting sqref="J11">
    <cfRule type="top10" dxfId="92" priority="36" rank="1"/>
  </conditionalFormatting>
  <conditionalFormatting sqref="G11">
    <cfRule type="top10" dxfId="91" priority="38" rank="1"/>
  </conditionalFormatting>
  <conditionalFormatting sqref="F11">
    <cfRule type="top10" dxfId="90" priority="37" rank="1"/>
  </conditionalFormatting>
  <conditionalFormatting sqref="E11">
    <cfRule type="top10" dxfId="89" priority="34" rank="1"/>
  </conditionalFormatting>
  <conditionalFormatting sqref="E11:J11">
    <cfRule type="cellIs" dxfId="88" priority="33" operator="greaterThanOrEqual">
      <formula>200</formula>
    </cfRule>
  </conditionalFormatting>
  <conditionalFormatting sqref="J12:J13">
    <cfRule type="top10" dxfId="87" priority="27" rank="1"/>
  </conditionalFormatting>
  <conditionalFormatting sqref="I12:I13">
    <cfRule type="top10" dxfId="86" priority="28" rank="1"/>
  </conditionalFormatting>
  <conditionalFormatting sqref="H12:H13">
    <cfRule type="top10" dxfId="85" priority="29" rank="1"/>
  </conditionalFormatting>
  <conditionalFormatting sqref="G12:G13">
    <cfRule type="top10" dxfId="84" priority="30" rank="1"/>
  </conditionalFormatting>
  <conditionalFormatting sqref="F12:F13">
    <cfRule type="top10" dxfId="83" priority="31" rank="1"/>
  </conditionalFormatting>
  <conditionalFormatting sqref="E12:E13">
    <cfRule type="top10" dxfId="82" priority="32" rank="1"/>
  </conditionalFormatting>
  <conditionalFormatting sqref="F14">
    <cfRule type="top10" dxfId="81" priority="21" rank="1"/>
  </conditionalFormatting>
  <conditionalFormatting sqref="G14">
    <cfRule type="top10" dxfId="80" priority="22" rank="1"/>
  </conditionalFormatting>
  <conditionalFormatting sqref="H14">
    <cfRule type="top10" dxfId="79" priority="23" rank="1"/>
  </conditionalFormatting>
  <conditionalFormatting sqref="I14">
    <cfRule type="top10" dxfId="78" priority="24" rank="1"/>
  </conditionalFormatting>
  <conditionalFormatting sqref="J14">
    <cfRule type="top10" dxfId="77" priority="25" rank="1"/>
  </conditionalFormatting>
  <conditionalFormatting sqref="E14">
    <cfRule type="top10" dxfId="76" priority="26" rank="1"/>
  </conditionalFormatting>
  <conditionalFormatting sqref="E14:J14">
    <cfRule type="cellIs" dxfId="75" priority="20" operator="equal">
      <formula>200</formula>
    </cfRule>
  </conditionalFormatting>
  <conditionalFormatting sqref="I15:I16">
    <cfRule type="top10" dxfId="74" priority="19" rank="1"/>
  </conditionalFormatting>
  <conditionalFormatting sqref="H15:H16">
    <cfRule type="top10" dxfId="73" priority="15" rank="1"/>
  </conditionalFormatting>
  <conditionalFormatting sqref="J15:J16">
    <cfRule type="top10" dxfId="72" priority="16" rank="1"/>
  </conditionalFormatting>
  <conditionalFormatting sqref="G15:G16">
    <cfRule type="top10" dxfId="71" priority="18" rank="1"/>
  </conditionalFormatting>
  <conditionalFormatting sqref="F15:F16">
    <cfRule type="top10" dxfId="70" priority="17" rank="1"/>
  </conditionalFormatting>
  <conditionalFormatting sqref="E15:E16">
    <cfRule type="top10" dxfId="69" priority="14" rank="1"/>
  </conditionalFormatting>
  <conditionalFormatting sqref="E17">
    <cfRule type="top10" dxfId="68" priority="8" rank="1"/>
  </conditionalFormatting>
  <conditionalFormatting sqref="F17">
    <cfRule type="top10" dxfId="67" priority="9" rank="1"/>
  </conditionalFormatting>
  <conditionalFormatting sqref="G17">
    <cfRule type="top10" dxfId="66" priority="10" rank="1"/>
  </conditionalFormatting>
  <conditionalFormatting sqref="H17">
    <cfRule type="top10" dxfId="65" priority="11" rank="1"/>
  </conditionalFormatting>
  <conditionalFormatting sqref="I17">
    <cfRule type="top10" dxfId="64" priority="12" rank="1"/>
  </conditionalFormatting>
  <conditionalFormatting sqref="J17">
    <cfRule type="top10" dxfId="63" priority="13" rank="1"/>
  </conditionalFormatting>
  <conditionalFormatting sqref="F18">
    <cfRule type="top10" dxfId="62" priority="2" rank="1"/>
  </conditionalFormatting>
  <conditionalFormatting sqref="G18">
    <cfRule type="top10" dxfId="61" priority="3" rank="1"/>
  </conditionalFormatting>
  <conditionalFormatting sqref="H18">
    <cfRule type="top10" dxfId="60" priority="4" rank="1"/>
  </conditionalFormatting>
  <conditionalFormatting sqref="I18">
    <cfRule type="top10" dxfId="59" priority="5" rank="1"/>
  </conditionalFormatting>
  <conditionalFormatting sqref="J18">
    <cfRule type="top10" dxfId="58" priority="6" rank="1"/>
  </conditionalFormatting>
  <conditionalFormatting sqref="E18">
    <cfRule type="top10" dxfId="57" priority="7" rank="1"/>
  </conditionalFormatting>
  <conditionalFormatting sqref="E18:J18">
    <cfRule type="cellIs" dxfId="56" priority="1" operator="equal">
      <formula>200</formula>
    </cfRule>
  </conditionalFormatting>
  <hyperlinks>
    <hyperlink ref="Q1" location="'National Youth'!A1" display="Back to Ranking" xr:uid="{ECE304E1-50A6-4A73-97C8-467284738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A13F-E3F2-4746-B5D1-12B39BE7D810}">
  <sheetPr codeName="Sheet20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42</v>
      </c>
      <c r="B2" s="14" t="s">
        <v>84</v>
      </c>
      <c r="C2" s="15">
        <v>44724</v>
      </c>
      <c r="D2" s="16" t="s">
        <v>83</v>
      </c>
      <c r="E2" s="17">
        <v>172</v>
      </c>
      <c r="F2" s="17">
        <v>180</v>
      </c>
      <c r="G2" s="17">
        <v>176</v>
      </c>
      <c r="H2" s="17">
        <v>172</v>
      </c>
      <c r="I2" s="17"/>
      <c r="J2" s="17"/>
      <c r="K2" s="20">
        <v>4</v>
      </c>
      <c r="L2" s="20">
        <v>700</v>
      </c>
      <c r="M2" s="21">
        <v>175</v>
      </c>
      <c r="N2" s="22">
        <v>2</v>
      </c>
      <c r="O2" s="23">
        <v>177</v>
      </c>
    </row>
    <row r="4" spans="1:17" x14ac:dyDescent="0.3">
      <c r="K4" s="8">
        <f>SUM(K2:K3)</f>
        <v>4</v>
      </c>
      <c r="L4" s="8">
        <f>SUM(L2:L3)</f>
        <v>700</v>
      </c>
      <c r="M4" s="7">
        <f>SUM(L4/K4)</f>
        <v>175</v>
      </c>
      <c r="N4" s="8">
        <f>SUM(N2:N3)</f>
        <v>2</v>
      </c>
      <c r="O4" s="11">
        <f>SUM(M4+N4)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:J2">
    <cfRule type="cellIs" dxfId="55" priority="1" operator="greaterThanOrEqual">
      <formula>200</formula>
    </cfRule>
  </conditionalFormatting>
  <conditionalFormatting sqref="F2">
    <cfRule type="top10" dxfId="54" priority="2" rank="1"/>
  </conditionalFormatting>
  <conditionalFormatting sqref="I2">
    <cfRule type="top10" dxfId="53" priority="3" rank="1"/>
    <cfRule type="top10" dxfId="52" priority="4" rank="1"/>
  </conditionalFormatting>
  <conditionalFormatting sqref="E2">
    <cfRule type="top10" dxfId="51" priority="5" rank="1"/>
  </conditionalFormatting>
  <conditionalFormatting sqref="G2">
    <cfRule type="top10" dxfId="50" priority="6" rank="1"/>
  </conditionalFormatting>
  <conditionalFormatting sqref="H2">
    <cfRule type="top10" dxfId="49" priority="7" rank="1"/>
  </conditionalFormatting>
  <conditionalFormatting sqref="J2">
    <cfRule type="top10" dxfId="48" priority="8" rank="1"/>
  </conditionalFormatting>
  <hyperlinks>
    <hyperlink ref="Q1" location="'National Youth'!A1" display="Back to Ranking" xr:uid="{9CA4D85D-7ADD-4F60-AABD-B2F41BE19B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130D91-D137-4E57-908B-12ADA2B09F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EBF1-A9EB-4778-945B-0D1C2972C33B}">
  <sheetPr codeName="Sheet7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60</v>
      </c>
      <c r="B2" s="14" t="s">
        <v>39</v>
      </c>
      <c r="C2" s="15">
        <v>44731</v>
      </c>
      <c r="D2" s="16" t="s">
        <v>41</v>
      </c>
      <c r="E2" s="17">
        <v>177</v>
      </c>
      <c r="F2" s="17">
        <v>180</v>
      </c>
      <c r="G2" s="17">
        <v>174</v>
      </c>
      <c r="H2" s="17">
        <v>183</v>
      </c>
      <c r="I2" s="17">
        <v>183</v>
      </c>
      <c r="J2" s="17">
        <v>179</v>
      </c>
      <c r="K2" s="20">
        <v>6</v>
      </c>
      <c r="L2" s="20">
        <v>1076</v>
      </c>
      <c r="M2" s="21">
        <v>179.33333333333334</v>
      </c>
      <c r="N2" s="22">
        <v>10</v>
      </c>
      <c r="O2" s="23">
        <v>189.33333333333334</v>
      </c>
    </row>
    <row r="3" spans="1:17" x14ac:dyDescent="0.3">
      <c r="A3" s="63" t="s">
        <v>73</v>
      </c>
      <c r="B3" s="73" t="s">
        <v>70</v>
      </c>
      <c r="C3" s="76">
        <v>44710</v>
      </c>
      <c r="D3" s="73" t="s">
        <v>69</v>
      </c>
      <c r="E3" s="75">
        <v>177</v>
      </c>
      <c r="F3" s="75">
        <v>181</v>
      </c>
      <c r="G3" s="75">
        <v>179</v>
      </c>
      <c r="H3" s="75">
        <v>185</v>
      </c>
      <c r="I3" s="74"/>
      <c r="J3" s="74"/>
      <c r="K3" s="73">
        <v>4</v>
      </c>
      <c r="L3" s="73">
        <v>722</v>
      </c>
      <c r="M3" s="72">
        <v>180.5</v>
      </c>
      <c r="N3" s="73">
        <v>5</v>
      </c>
      <c r="O3" s="72">
        <v>185.5</v>
      </c>
    </row>
    <row r="4" spans="1:17" x14ac:dyDescent="0.3">
      <c r="A4" s="63" t="s">
        <v>73</v>
      </c>
      <c r="B4" s="71" t="s">
        <v>39</v>
      </c>
      <c r="C4" s="70">
        <v>44656</v>
      </c>
      <c r="D4" s="69" t="s">
        <v>41</v>
      </c>
      <c r="E4" s="68">
        <v>149</v>
      </c>
      <c r="F4" s="68">
        <v>177</v>
      </c>
      <c r="G4" s="68">
        <v>172</v>
      </c>
      <c r="H4" s="68">
        <v>179</v>
      </c>
      <c r="I4" s="68"/>
      <c r="J4" s="68"/>
      <c r="K4" s="67">
        <v>4</v>
      </c>
      <c r="L4" s="67">
        <v>677</v>
      </c>
      <c r="M4" s="66">
        <v>169.25</v>
      </c>
      <c r="N4" s="65">
        <v>5</v>
      </c>
      <c r="O4" s="64">
        <v>174.25</v>
      </c>
    </row>
    <row r="5" spans="1:17" x14ac:dyDescent="0.3">
      <c r="A5" s="63" t="s">
        <v>73</v>
      </c>
      <c r="B5" s="71" t="s">
        <v>39</v>
      </c>
      <c r="C5" s="70">
        <v>44684</v>
      </c>
      <c r="D5" s="69" t="s">
        <v>41</v>
      </c>
      <c r="E5" s="68">
        <v>185</v>
      </c>
      <c r="F5" s="68">
        <v>133</v>
      </c>
      <c r="G5" s="68">
        <v>184</v>
      </c>
      <c r="H5" s="68">
        <v>185</v>
      </c>
      <c r="I5" s="68"/>
      <c r="J5" s="68"/>
      <c r="K5" s="67">
        <v>4</v>
      </c>
      <c r="L5" s="67">
        <v>687</v>
      </c>
      <c r="M5" s="66">
        <v>171.75</v>
      </c>
      <c r="N5" s="65">
        <v>5</v>
      </c>
      <c r="O5" s="64">
        <v>176.75</v>
      </c>
    </row>
    <row r="6" spans="1:17" x14ac:dyDescent="0.3">
      <c r="A6" s="63" t="s">
        <v>73</v>
      </c>
      <c r="B6" s="14" t="s">
        <v>39</v>
      </c>
      <c r="C6" s="15">
        <v>44719</v>
      </c>
      <c r="D6" s="16" t="s">
        <v>41</v>
      </c>
      <c r="E6" s="17">
        <v>165</v>
      </c>
      <c r="F6" s="17">
        <v>182</v>
      </c>
      <c r="G6" s="17">
        <v>178</v>
      </c>
      <c r="H6" s="17">
        <v>186</v>
      </c>
      <c r="I6" s="17"/>
      <c r="J6" s="17"/>
      <c r="K6" s="20">
        <v>4</v>
      </c>
      <c r="L6" s="20">
        <v>711</v>
      </c>
      <c r="M6" s="21">
        <v>177.75</v>
      </c>
      <c r="N6" s="22">
        <v>5</v>
      </c>
      <c r="O6" s="23">
        <v>182.75</v>
      </c>
    </row>
    <row r="7" spans="1:17" x14ac:dyDescent="0.3">
      <c r="A7" s="13" t="s">
        <v>60</v>
      </c>
      <c r="B7" s="14" t="s">
        <v>39</v>
      </c>
      <c r="C7" s="15">
        <v>44747</v>
      </c>
      <c r="D7" s="16" t="s">
        <v>41</v>
      </c>
      <c r="E7" s="17">
        <v>165</v>
      </c>
      <c r="F7" s="17">
        <v>168</v>
      </c>
      <c r="G7" s="17">
        <v>176</v>
      </c>
      <c r="H7" s="17">
        <v>177</v>
      </c>
      <c r="I7" s="17"/>
      <c r="J7" s="17"/>
      <c r="K7" s="20">
        <v>4</v>
      </c>
      <c r="L7" s="20">
        <v>686</v>
      </c>
      <c r="M7" s="21">
        <v>171.5</v>
      </c>
      <c r="N7" s="22">
        <v>5</v>
      </c>
      <c r="O7" s="23">
        <v>176.5</v>
      </c>
    </row>
    <row r="8" spans="1:17" x14ac:dyDescent="0.3">
      <c r="A8" s="13" t="s">
        <v>60</v>
      </c>
      <c r="B8" s="14" t="s">
        <v>39</v>
      </c>
      <c r="C8" s="15">
        <v>44775</v>
      </c>
      <c r="D8" s="16" t="s">
        <v>41</v>
      </c>
      <c r="E8" s="17">
        <v>177</v>
      </c>
      <c r="F8" s="17">
        <v>176</v>
      </c>
      <c r="G8" s="17">
        <v>168</v>
      </c>
      <c r="H8" s="17">
        <v>179</v>
      </c>
      <c r="I8" s="17"/>
      <c r="J8" s="17"/>
      <c r="K8" s="20">
        <v>4</v>
      </c>
      <c r="L8" s="20">
        <v>700</v>
      </c>
      <c r="M8" s="21">
        <v>175</v>
      </c>
      <c r="N8" s="22">
        <v>5</v>
      </c>
      <c r="O8" s="23">
        <v>180</v>
      </c>
    </row>
    <row r="9" spans="1:17" x14ac:dyDescent="0.3">
      <c r="A9" s="13" t="s">
        <v>99</v>
      </c>
      <c r="B9" s="14" t="s">
        <v>39</v>
      </c>
      <c r="C9" s="15">
        <v>44810</v>
      </c>
      <c r="D9" s="16" t="s">
        <v>41</v>
      </c>
      <c r="E9" s="17">
        <v>183</v>
      </c>
      <c r="F9" s="17">
        <v>188</v>
      </c>
      <c r="G9" s="17">
        <v>183</v>
      </c>
      <c r="H9" s="17">
        <v>189</v>
      </c>
      <c r="I9" s="17"/>
      <c r="J9" s="17"/>
      <c r="K9" s="20">
        <v>4</v>
      </c>
      <c r="L9" s="20">
        <v>743</v>
      </c>
      <c r="M9" s="21">
        <v>185.75</v>
      </c>
      <c r="N9" s="22">
        <v>5</v>
      </c>
      <c r="O9" s="23">
        <v>190.75</v>
      </c>
    </row>
    <row r="10" spans="1:17" x14ac:dyDescent="0.3">
      <c r="A10" s="13" t="s">
        <v>60</v>
      </c>
      <c r="B10" s="14" t="s">
        <v>39</v>
      </c>
      <c r="C10" s="15">
        <v>44838</v>
      </c>
      <c r="D10" s="16" t="s">
        <v>41</v>
      </c>
      <c r="E10" s="17">
        <v>180</v>
      </c>
      <c r="F10" s="17">
        <v>185</v>
      </c>
      <c r="G10" s="17">
        <v>184</v>
      </c>
      <c r="H10" s="17">
        <v>187</v>
      </c>
      <c r="I10" s="17"/>
      <c r="J10" s="17"/>
      <c r="K10" s="20">
        <v>4</v>
      </c>
      <c r="L10" s="20">
        <v>736</v>
      </c>
      <c r="M10" s="21">
        <v>184</v>
      </c>
      <c r="N10" s="22">
        <v>5</v>
      </c>
      <c r="O10" s="23">
        <v>189</v>
      </c>
    </row>
    <row r="12" spans="1:17" x14ac:dyDescent="0.3">
      <c r="K12" s="8">
        <f>SUM(K2:K11)</f>
        <v>38</v>
      </c>
      <c r="L12" s="8">
        <f>SUM(L2:L11)</f>
        <v>6738</v>
      </c>
      <c r="M12" s="7">
        <f>SUM(L12/K12)</f>
        <v>177.31578947368422</v>
      </c>
      <c r="N12" s="8">
        <f>SUM(N2:N11)</f>
        <v>50</v>
      </c>
      <c r="O12" s="11">
        <f>SUM(M12+N12)</f>
        <v>227.31578947368422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6 B2:C6" name="Range1_81"/>
    <protectedRange algorithmName="SHA-512" hashValue="ON39YdpmFHfN9f47KpiRvqrKx0V9+erV1CNkpWzYhW/Qyc6aT8rEyCrvauWSYGZK2ia3o7vd3akF07acHAFpOA==" saltValue="yVW9XmDwTqEnmpSGai0KYg==" spinCount="100000" sqref="D2:D6" name="Range1_1_72"/>
    <protectedRange algorithmName="SHA-512" hashValue="ON39YdpmFHfN9f47KpiRvqrKx0V9+erV1CNkpWzYhW/Qyc6aT8rEyCrvauWSYGZK2ia3o7vd3akF07acHAFpOA==" saltValue="yVW9XmDwTqEnmpSGai0KYg==" spinCount="100000" sqref="E2:H6" name="Range1_3_29"/>
    <protectedRange algorithmName="SHA-512" hashValue="ON39YdpmFHfN9f47KpiRvqrKx0V9+erV1CNkpWzYhW/Qyc6aT8rEyCrvauWSYGZK2ia3o7vd3akF07acHAFpOA==" saltValue="yVW9XmDwTqEnmpSGai0KYg==" spinCount="100000" sqref="I7:J7 B7:C7" name="Range1_7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9 B9:C9" name="Range1_16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F2:F6">
    <cfRule type="top10" dxfId="47" priority="31" rank="1"/>
  </conditionalFormatting>
  <conditionalFormatting sqref="G2:G6">
    <cfRule type="top10" dxfId="46" priority="32" rank="1"/>
  </conditionalFormatting>
  <conditionalFormatting sqref="H2:H6">
    <cfRule type="top10" dxfId="45" priority="33" rank="1"/>
  </conditionalFormatting>
  <conditionalFormatting sqref="I2:I6">
    <cfRule type="top10" dxfId="44" priority="34" rank="1"/>
  </conditionalFormatting>
  <conditionalFormatting sqref="J2:J6">
    <cfRule type="top10" dxfId="43" priority="35" rank="1"/>
  </conditionalFormatting>
  <conditionalFormatting sqref="E2:E6">
    <cfRule type="top10" dxfId="42" priority="36" rank="1"/>
  </conditionalFormatting>
  <conditionalFormatting sqref="F7">
    <cfRule type="top10" dxfId="41" priority="28" rank="1"/>
  </conditionalFormatting>
  <conditionalFormatting sqref="I7">
    <cfRule type="top10" dxfId="40" priority="25" rank="1"/>
    <cfRule type="top10" dxfId="39" priority="30" rank="1"/>
  </conditionalFormatting>
  <conditionalFormatting sqref="E7">
    <cfRule type="top10" dxfId="38" priority="29" rank="1"/>
  </conditionalFormatting>
  <conditionalFormatting sqref="G7">
    <cfRule type="top10" dxfId="37" priority="27" rank="1"/>
  </conditionalFormatting>
  <conditionalFormatting sqref="H7">
    <cfRule type="top10" dxfId="36" priority="26" rank="1"/>
  </conditionalFormatting>
  <conditionalFormatting sqref="J7">
    <cfRule type="top10" dxfId="35" priority="24" rank="1"/>
  </conditionalFormatting>
  <conditionalFormatting sqref="E7:J7">
    <cfRule type="cellIs" dxfId="34" priority="23" operator="greaterThanOrEqual">
      <formula>200</formula>
    </cfRule>
  </conditionalFormatting>
  <conditionalFormatting sqref="F8">
    <cfRule type="top10" dxfId="33" priority="20" rank="1"/>
  </conditionalFormatting>
  <conditionalFormatting sqref="I8">
    <cfRule type="top10" dxfId="32" priority="17" rank="1"/>
    <cfRule type="top10" dxfId="31" priority="22" rank="1"/>
  </conditionalFormatting>
  <conditionalFormatting sqref="E8">
    <cfRule type="top10" dxfId="30" priority="21" rank="1"/>
  </conditionalFormatting>
  <conditionalFormatting sqref="G8">
    <cfRule type="top10" dxfId="29" priority="19" rank="1"/>
  </conditionalFormatting>
  <conditionalFormatting sqref="H8">
    <cfRule type="top10" dxfId="28" priority="18" rank="1"/>
  </conditionalFormatting>
  <conditionalFormatting sqref="J8">
    <cfRule type="top10" dxfId="27" priority="16" rank="1"/>
  </conditionalFormatting>
  <conditionalFormatting sqref="E8:J8">
    <cfRule type="cellIs" dxfId="26" priority="15" operator="greaterThanOrEqual">
      <formula>200</formula>
    </cfRule>
  </conditionalFormatting>
  <conditionalFormatting sqref="I9">
    <cfRule type="top10" dxfId="25" priority="14" rank="1"/>
  </conditionalFormatting>
  <conditionalFormatting sqref="H9">
    <cfRule type="top10" dxfId="24" priority="10" rank="1"/>
  </conditionalFormatting>
  <conditionalFormatting sqref="J9">
    <cfRule type="top10" dxfId="23" priority="11" rank="1"/>
  </conditionalFormatting>
  <conditionalFormatting sqref="G9">
    <cfRule type="top10" dxfId="22" priority="13" rank="1"/>
  </conditionalFormatting>
  <conditionalFormatting sqref="F9">
    <cfRule type="top10" dxfId="21" priority="12" rank="1"/>
  </conditionalFormatting>
  <conditionalFormatting sqref="E9">
    <cfRule type="top10" dxfId="20" priority="9" rank="1"/>
  </conditionalFormatting>
  <conditionalFormatting sqref="E9:J9">
    <cfRule type="cellIs" dxfId="19" priority="8" operator="greaterThanOrEqual">
      <formula>200</formula>
    </cfRule>
  </conditionalFormatting>
  <conditionalFormatting sqref="E10:J10">
    <cfRule type="cellIs" dxfId="18" priority="1" operator="equal">
      <formula>200</formula>
    </cfRule>
  </conditionalFormatting>
  <conditionalFormatting sqref="I10">
    <cfRule type="top10" dxfId="17" priority="2" rank="1"/>
  </conditionalFormatting>
  <conditionalFormatting sqref="H10">
    <cfRule type="top10" dxfId="16" priority="3" rank="1"/>
  </conditionalFormatting>
  <conditionalFormatting sqref="G10">
    <cfRule type="top10" dxfId="15" priority="4" rank="1"/>
  </conditionalFormatting>
  <conditionalFormatting sqref="F10">
    <cfRule type="top10" dxfId="14" priority="5" rank="1"/>
  </conditionalFormatting>
  <conditionalFormatting sqref="E10">
    <cfRule type="top10" dxfId="13" priority="6" rank="1"/>
  </conditionalFormatting>
  <conditionalFormatting sqref="J10">
    <cfRule type="top10" dxfId="12" priority="7" rank="1"/>
  </conditionalFormatting>
  <hyperlinks>
    <hyperlink ref="Q1" location="'National Youth'!A1" display="Back to Ranking" xr:uid="{66461003-5156-45BE-B207-355C73F188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890BD-B97D-446E-9270-81BA7277F033}">
          <x14:formula1>
            <xm:f>'C:\Users\abra2\Desktop\ABRA Files and More\AUTO BENCH REST ASSOCIATION FILE\ABRA 2019\Georgia\[Georgia Results 01 19 20.xlsm]DATA SHEET'!#REF!</xm:f>
          </x14:formula1>
          <xm:sqref>B1:B10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D068-1279-401B-A55A-762576B5F29D}">
  <sheetPr codeName="Sheet8"/>
  <dimension ref="A1:Q5"/>
  <sheetViews>
    <sheetView workbookViewId="0">
      <selection activeCell="C19" sqref="C19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35</v>
      </c>
      <c r="C2" s="15">
        <v>44632</v>
      </c>
      <c r="D2" s="16" t="s">
        <v>34</v>
      </c>
      <c r="E2" s="17">
        <v>170</v>
      </c>
      <c r="F2" s="17">
        <v>158</v>
      </c>
      <c r="G2" s="17">
        <v>173</v>
      </c>
      <c r="H2" s="17">
        <v>168</v>
      </c>
      <c r="I2" s="17"/>
      <c r="J2" s="17"/>
      <c r="K2" s="20">
        <v>4</v>
      </c>
      <c r="L2" s="20">
        <v>669</v>
      </c>
      <c r="M2" s="21">
        <v>167.25</v>
      </c>
      <c r="N2" s="22">
        <v>5</v>
      </c>
      <c r="O2" s="23">
        <v>172.25</v>
      </c>
    </row>
    <row r="3" spans="1:17" x14ac:dyDescent="0.3">
      <c r="A3" s="13" t="s">
        <v>42</v>
      </c>
      <c r="B3" s="14" t="s">
        <v>45</v>
      </c>
      <c r="C3" s="15">
        <v>44667</v>
      </c>
      <c r="D3" s="16" t="s">
        <v>34</v>
      </c>
      <c r="E3" s="17">
        <v>134</v>
      </c>
      <c r="F3" s="17">
        <v>177</v>
      </c>
      <c r="G3" s="17">
        <v>176</v>
      </c>
      <c r="H3" s="17">
        <v>175</v>
      </c>
      <c r="I3" s="17"/>
      <c r="J3" s="17"/>
      <c r="K3" s="20">
        <v>4</v>
      </c>
      <c r="L3" s="20">
        <v>662</v>
      </c>
      <c r="M3" s="21">
        <v>165.5</v>
      </c>
      <c r="N3" s="22">
        <v>5</v>
      </c>
      <c r="O3" s="23">
        <v>170.5</v>
      </c>
    </row>
    <row r="5" spans="1:17" x14ac:dyDescent="0.3">
      <c r="K5" s="8">
        <f>SUM(K2:K4)</f>
        <v>8</v>
      </c>
      <c r="L5" s="8">
        <f>SUM(L2:L4)</f>
        <v>1331</v>
      </c>
      <c r="M5" s="7">
        <f>SUM(L5/K5)</f>
        <v>166.375</v>
      </c>
      <c r="N5" s="8">
        <f>SUM(N2:N4)</f>
        <v>10</v>
      </c>
      <c r="O5" s="11">
        <f>SUM(M5+N5)</f>
        <v>176.375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4"/>
  </protectedRanges>
  <conditionalFormatting sqref="F2">
    <cfRule type="top10" dxfId="11" priority="11" rank="1"/>
  </conditionalFormatting>
  <conditionalFormatting sqref="H2">
    <cfRule type="top10" dxfId="10" priority="10" rank="1"/>
  </conditionalFormatting>
  <conditionalFormatting sqref="G2">
    <cfRule type="top10" dxfId="9" priority="8" rank="1"/>
  </conditionalFormatting>
  <conditionalFormatting sqref="I2">
    <cfRule type="top10" dxfId="8" priority="9" rank="1"/>
  </conditionalFormatting>
  <conditionalFormatting sqref="J2">
    <cfRule type="top10" dxfId="7" priority="7" rank="1"/>
  </conditionalFormatting>
  <conditionalFormatting sqref="E2">
    <cfRule type="top10" dxfId="6" priority="12" rank="1"/>
  </conditionalFormatting>
  <conditionalFormatting sqref="I3">
    <cfRule type="top10" dxfId="5" priority="1" rank="1"/>
  </conditionalFormatting>
  <conditionalFormatting sqref="H3">
    <cfRule type="top10" dxfId="4" priority="2" rank="1"/>
  </conditionalFormatting>
  <conditionalFormatting sqref="J3">
    <cfRule type="top10" dxfId="3" priority="3" rank="1"/>
  </conditionalFormatting>
  <conditionalFormatting sqref="G3">
    <cfRule type="top10" dxfId="2" priority="4" rank="1"/>
  </conditionalFormatting>
  <conditionalFormatting sqref="F3">
    <cfRule type="top10" dxfId="1" priority="5" rank="1"/>
  </conditionalFormatting>
  <conditionalFormatting sqref="E3">
    <cfRule type="top10" dxfId="0" priority="6" rank="1"/>
  </conditionalFormatting>
  <hyperlinks>
    <hyperlink ref="Q1" location="'National Youth'!A1" display="Back to Ranking" xr:uid="{56E28A2E-5C17-47C9-B8C2-392CD4312E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EEA0E1-3C24-42C9-A6D6-A16BD32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3726-F400-4FC6-AD11-A7330B10A424}">
  <sheetPr codeName="Sheet10"/>
  <dimension ref="A1:Q22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50</v>
      </c>
      <c r="B2" s="14" t="s">
        <v>68</v>
      </c>
      <c r="C2" s="15">
        <v>44675</v>
      </c>
      <c r="D2" s="16" t="s">
        <v>65</v>
      </c>
      <c r="E2" s="51">
        <v>179</v>
      </c>
      <c r="F2" s="51">
        <v>175</v>
      </c>
      <c r="G2" s="51">
        <v>172</v>
      </c>
      <c r="H2" s="51">
        <v>166</v>
      </c>
      <c r="I2" s="51"/>
      <c r="J2" s="51"/>
      <c r="K2" s="20">
        <v>4</v>
      </c>
      <c r="L2" s="20">
        <v>692</v>
      </c>
      <c r="M2" s="21">
        <v>173</v>
      </c>
      <c r="N2" s="22">
        <v>5</v>
      </c>
      <c r="O2" s="23">
        <v>178</v>
      </c>
    </row>
    <row r="3" spans="1:17" x14ac:dyDescent="0.3">
      <c r="A3" s="13" t="s">
        <v>51</v>
      </c>
      <c r="B3" s="14" t="s">
        <v>68</v>
      </c>
      <c r="C3" s="15">
        <v>44828</v>
      </c>
      <c r="D3" s="16" t="s">
        <v>65</v>
      </c>
      <c r="E3" s="51">
        <v>178</v>
      </c>
      <c r="F3" s="51">
        <v>179</v>
      </c>
      <c r="G3" s="51">
        <v>168</v>
      </c>
      <c r="H3" s="51">
        <v>167</v>
      </c>
      <c r="I3" s="51">
        <v>159</v>
      </c>
      <c r="J3" s="51">
        <v>168</v>
      </c>
      <c r="K3" s="20">
        <v>6</v>
      </c>
      <c r="L3" s="20">
        <v>1019</v>
      </c>
      <c r="M3" s="21">
        <v>169.83333333333334</v>
      </c>
      <c r="N3" s="22">
        <v>10</v>
      </c>
      <c r="O3" s="23">
        <v>179.83333333333334</v>
      </c>
    </row>
    <row r="5" spans="1:17" x14ac:dyDescent="0.3">
      <c r="K5" s="8">
        <f>SUM(K2:K4)</f>
        <v>10</v>
      </c>
      <c r="L5" s="8">
        <f>SUM(L2:L4)</f>
        <v>1711</v>
      </c>
      <c r="M5" s="7">
        <f>SUM(L5/K5)</f>
        <v>171.1</v>
      </c>
      <c r="N5" s="8">
        <f>SUM(N2:N4)</f>
        <v>15</v>
      </c>
      <c r="O5" s="11">
        <f>SUM(M5+N5)</f>
        <v>186.1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3" t="s">
        <v>61</v>
      </c>
      <c r="B12" s="14" t="s">
        <v>68</v>
      </c>
      <c r="C12" s="15">
        <v>44765</v>
      </c>
      <c r="D12" s="16" t="s">
        <v>65</v>
      </c>
      <c r="E12" s="17">
        <v>185</v>
      </c>
      <c r="F12" s="17">
        <v>183</v>
      </c>
      <c r="G12" s="17">
        <v>172</v>
      </c>
      <c r="H12" s="17">
        <v>188</v>
      </c>
      <c r="I12" s="17">
        <v>173</v>
      </c>
      <c r="J12" s="17">
        <v>191</v>
      </c>
      <c r="K12" s="20">
        <v>6</v>
      </c>
      <c r="L12" s="20">
        <v>1092</v>
      </c>
      <c r="M12" s="21">
        <v>182</v>
      </c>
      <c r="N12" s="22">
        <v>8</v>
      </c>
      <c r="O12" s="23">
        <v>190</v>
      </c>
    </row>
    <row r="14" spans="1:17" x14ac:dyDescent="0.3">
      <c r="K14" s="8">
        <f>SUM(K12:K13)</f>
        <v>6</v>
      </c>
      <c r="L14" s="8">
        <f>SUM(L12:L13)</f>
        <v>1092</v>
      </c>
      <c r="M14" s="7">
        <f>SUM(L14/K14)</f>
        <v>182</v>
      </c>
      <c r="N14" s="8">
        <f>SUM(N12:N13)</f>
        <v>8</v>
      </c>
      <c r="O14" s="11">
        <f>SUM(M14+N14)</f>
        <v>190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3" t="s">
        <v>33</v>
      </c>
      <c r="B20" s="14" t="s">
        <v>68</v>
      </c>
      <c r="C20" s="15">
        <v>44829</v>
      </c>
      <c r="D20" s="16" t="s">
        <v>65</v>
      </c>
      <c r="E20" s="17">
        <v>170</v>
      </c>
      <c r="F20" s="17">
        <v>161</v>
      </c>
      <c r="G20" s="17">
        <v>170</v>
      </c>
      <c r="H20" s="17">
        <v>173</v>
      </c>
      <c r="I20" s="17"/>
      <c r="J20" s="17"/>
      <c r="K20" s="20">
        <v>4</v>
      </c>
      <c r="L20" s="20">
        <v>674</v>
      </c>
      <c r="M20" s="21">
        <v>168.5</v>
      </c>
      <c r="N20" s="22">
        <v>5</v>
      </c>
      <c r="O20" s="23">
        <v>173.5</v>
      </c>
    </row>
    <row r="22" spans="1:15" x14ac:dyDescent="0.3">
      <c r="K22" s="8">
        <f>SUM(K20:K21)</f>
        <v>4</v>
      </c>
      <c r="L22" s="8">
        <f>SUM(L20:L21)</f>
        <v>674</v>
      </c>
      <c r="M22" s="7">
        <f>SUM(L22/K22)</f>
        <v>168.5</v>
      </c>
      <c r="N22" s="8">
        <f>SUM(N20:N21)</f>
        <v>5</v>
      </c>
      <c r="O22" s="11">
        <f>SUM(M22+N22)</f>
        <v>173.5</v>
      </c>
    </row>
  </sheetData>
  <protectedRanges>
    <protectedRange algorithmName="SHA-512" hashValue="ON39YdpmFHfN9f47KpiRvqrKx0V9+erV1CNkpWzYhW/Qyc6aT8rEyCrvauWSYGZK2ia3o7vd3akF07acHAFpOA==" saltValue="yVW9XmDwTqEnmpSGai0KYg==" spinCount="100000" sqref="B1 B11 B19" name="Range1_2"/>
    <protectedRange algorithmName="SHA-512" hashValue="ON39YdpmFHfN9f47KpiRvqrKx0V9+erV1CNkpWzYhW/Qyc6aT8rEyCrvauWSYGZK2ia3o7vd3akF07acHAFpOA==" saltValue="yVW9XmDwTqEnmpSGai0KYg==" spinCount="100000" sqref="I2:J2 B2:C2" name="Range1_11_1_1"/>
    <protectedRange algorithmName="SHA-512" hashValue="ON39YdpmFHfN9f47KpiRvqrKx0V9+erV1CNkpWzYhW/Qyc6aT8rEyCrvauWSYGZK2ia3o7vd3akF07acHAFpOA==" saltValue="yVW9XmDwTqEnmpSGai0KYg==" spinCount="100000" sqref="D2" name="Range1_1_15_1_1"/>
    <protectedRange algorithmName="SHA-512" hashValue="ON39YdpmFHfN9f47KpiRvqrKx0V9+erV1CNkpWzYhW/Qyc6aT8rEyCrvauWSYGZK2ia3o7vd3akF07acHAFpOA==" saltValue="yVW9XmDwTqEnmpSGai0KYg==" spinCount="100000" sqref="E2:H2" name="Range1_3_10_1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6"/>
    <protectedRange algorithmName="SHA-512" hashValue="ON39YdpmFHfN9f47KpiRvqrKx0V9+erV1CNkpWzYhW/Qyc6aT8rEyCrvauWSYGZK2ia3o7vd3akF07acHAFpOA==" saltValue="yVW9XmDwTqEnmpSGai0KYg==" spinCount="100000" sqref="E12:H12" name="Range1_3_3"/>
    <protectedRange algorithmName="SHA-512" hashValue="ON39YdpmFHfN9f47KpiRvqrKx0V9+erV1CNkpWzYhW/Qyc6aT8rEyCrvauWSYGZK2ia3o7vd3akF07acHAFpOA==" saltValue="yVW9XmDwTqEnmpSGai0KYg==" spinCount="100000" sqref="B20:C20 E20:J20" name="Range1_14_2"/>
    <protectedRange algorithmName="SHA-512" hashValue="ON39YdpmFHfN9f47KpiRvqrKx0V9+erV1CNkpWzYhW/Qyc6aT8rEyCrvauWSYGZK2ia3o7vd3akF07acHAFpOA==" saltValue="yVW9XmDwTqEnmpSGai0KYg==" spinCount="100000" sqref="D20" name="Range1_1_10_2"/>
  </protectedRanges>
  <conditionalFormatting sqref="F2">
    <cfRule type="top10" dxfId="628" priority="29" rank="1"/>
  </conditionalFormatting>
  <conditionalFormatting sqref="G2">
    <cfRule type="top10" dxfId="627" priority="28" rank="1"/>
  </conditionalFormatting>
  <conditionalFormatting sqref="H2">
    <cfRule type="top10" dxfId="626" priority="27" rank="1"/>
  </conditionalFormatting>
  <conditionalFormatting sqref="I2">
    <cfRule type="top10" dxfId="625" priority="25" rank="1"/>
  </conditionalFormatting>
  <conditionalFormatting sqref="J2">
    <cfRule type="top10" dxfId="624" priority="26" rank="1"/>
  </conditionalFormatting>
  <conditionalFormatting sqref="E2">
    <cfRule type="top10" dxfId="623" priority="30" rank="1"/>
  </conditionalFormatting>
  <conditionalFormatting sqref="E12:J12">
    <cfRule type="cellIs" dxfId="622" priority="24" operator="greaterThanOrEqual">
      <formula>200</formula>
    </cfRule>
  </conditionalFormatting>
  <conditionalFormatting sqref="F12">
    <cfRule type="top10" dxfId="621" priority="21" rank="1"/>
  </conditionalFormatting>
  <conditionalFormatting sqref="I12">
    <cfRule type="top10" dxfId="620" priority="18" rank="1"/>
    <cfRule type="top10" dxfId="619" priority="23" rank="1"/>
  </conditionalFormatting>
  <conditionalFormatting sqref="E12">
    <cfRule type="top10" dxfId="618" priority="22" rank="1"/>
  </conditionalFormatting>
  <conditionalFormatting sqref="G12">
    <cfRule type="top10" dxfId="617" priority="20" rank="1"/>
  </conditionalFormatting>
  <conditionalFormatting sqref="H12">
    <cfRule type="top10" dxfId="616" priority="19" rank="1"/>
  </conditionalFormatting>
  <conditionalFormatting sqref="J12">
    <cfRule type="top10" dxfId="615" priority="17" rank="1"/>
  </conditionalFormatting>
  <conditionalFormatting sqref="E20:J20">
    <cfRule type="cellIs" dxfId="614" priority="8" operator="equal">
      <formula>200</formula>
    </cfRule>
  </conditionalFormatting>
  <conditionalFormatting sqref="I20">
    <cfRule type="top10" dxfId="613" priority="2" rank="1"/>
  </conditionalFormatting>
  <conditionalFormatting sqref="H20">
    <cfRule type="top10" dxfId="612" priority="3" rank="1"/>
  </conditionalFormatting>
  <conditionalFormatting sqref="G20">
    <cfRule type="top10" dxfId="611" priority="4" rank="1"/>
  </conditionalFormatting>
  <conditionalFormatting sqref="F20">
    <cfRule type="top10" dxfId="610" priority="5" rank="1"/>
  </conditionalFormatting>
  <conditionalFormatting sqref="E20">
    <cfRule type="top10" dxfId="609" priority="6" rank="1"/>
  </conditionalFormatting>
  <conditionalFormatting sqref="J20">
    <cfRule type="top10" dxfId="608" priority="7" rank="1"/>
  </conditionalFormatting>
  <conditionalFormatting sqref="E3:J3">
    <cfRule type="cellIs" dxfId="607" priority="1" stopIfTrue="1" operator="equal">
      <formula>200</formula>
    </cfRule>
  </conditionalFormatting>
  <dataValidations count="1">
    <dataValidation type="list" allowBlank="1" showInputMessage="1" showErrorMessage="1" sqref="B3" xr:uid="{90F9BB7A-EC5D-4CBB-92F6-956136684396}">
      <formula1>"*Rylee Dockery"</formula1>
    </dataValidation>
  </dataValidations>
  <hyperlinks>
    <hyperlink ref="Q1" location="'National Youth'!A1" display="Back to Ranking" xr:uid="{C1D5991A-AADA-4421-B711-D75FEAE59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E6B03D-856E-40FB-B557-7B3ED7CBD2CA}">
          <x14:formula1>
            <xm:f>'C:\Users\abra2\Desktop\ABRA Files and More\AUTO BENCH REST ASSOCIATION FILE\ABRA 2019\Georgia\[Georgia Results 01 19 20.xlsm]DATA SHEET'!#REF!</xm:f>
          </x14:formula1>
          <xm:sqref>B1 B11 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3436-3B80-40F1-B41B-F557CDB964E4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104</v>
      </c>
      <c r="B2" s="14" t="s">
        <v>111</v>
      </c>
      <c r="C2" s="15">
        <v>44807</v>
      </c>
      <c r="D2" s="16" t="s">
        <v>100</v>
      </c>
      <c r="E2" s="17">
        <v>192</v>
      </c>
      <c r="F2" s="17">
        <v>191</v>
      </c>
      <c r="G2" s="17">
        <v>190</v>
      </c>
      <c r="H2" s="17">
        <v>193</v>
      </c>
      <c r="I2" s="17">
        <v>197</v>
      </c>
      <c r="J2" s="17">
        <v>192</v>
      </c>
      <c r="K2" s="20">
        <v>6</v>
      </c>
      <c r="L2" s="20">
        <v>1155</v>
      </c>
      <c r="M2" s="21">
        <v>192.5</v>
      </c>
      <c r="N2" s="22">
        <v>4</v>
      </c>
      <c r="O2" s="23">
        <v>196.5</v>
      </c>
    </row>
    <row r="4" spans="1:17" x14ac:dyDescent="0.3">
      <c r="K4" s="8">
        <f>SUM(K2:K3)</f>
        <v>6</v>
      </c>
      <c r="L4" s="8">
        <f>SUM(L2:L3)</f>
        <v>1155</v>
      </c>
      <c r="M4" s="7">
        <f>SUM(L4/K4)</f>
        <v>192.5</v>
      </c>
      <c r="N4" s="8">
        <f>SUM(N2:N3)</f>
        <v>4</v>
      </c>
      <c r="O4" s="11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F2">
    <cfRule type="top10" dxfId="606" priority="6" rank="1"/>
  </conditionalFormatting>
  <conditionalFormatting sqref="H2">
    <cfRule type="top10" dxfId="605" priority="5" rank="1"/>
  </conditionalFormatting>
  <conditionalFormatting sqref="G2">
    <cfRule type="top10" dxfId="604" priority="3" rank="1"/>
  </conditionalFormatting>
  <conditionalFormatting sqref="I2">
    <cfRule type="top10" dxfId="603" priority="4" rank="1"/>
  </conditionalFormatting>
  <conditionalFormatting sqref="J2">
    <cfRule type="top10" dxfId="602" priority="2" rank="1"/>
  </conditionalFormatting>
  <conditionalFormatting sqref="E2">
    <cfRule type="top10" dxfId="601" priority="7" rank="1"/>
  </conditionalFormatting>
  <conditionalFormatting sqref="E2:J2">
    <cfRule type="cellIs" dxfId="600" priority="1" operator="greaterThanOrEqual">
      <formula>200</formula>
    </cfRule>
  </conditionalFormatting>
  <hyperlinks>
    <hyperlink ref="Q1" location="'National Youth'!A1" display="Back to Ranking" xr:uid="{109D649A-E57E-4909-987D-DE05931B1E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8D130D-806E-41D6-8481-CB08949D3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BF58-96BD-4B79-AD14-070082F042AB}">
  <dimension ref="A1:Q4"/>
  <sheetViews>
    <sheetView workbookViewId="0">
      <selection activeCell="B16" sqref="B16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61</v>
      </c>
      <c r="B2" s="14" t="s">
        <v>106</v>
      </c>
      <c r="C2" s="15">
        <v>44792</v>
      </c>
      <c r="D2" s="16" t="s">
        <v>108</v>
      </c>
      <c r="E2" s="17">
        <v>190</v>
      </c>
      <c r="F2" s="17">
        <v>190</v>
      </c>
      <c r="G2" s="17">
        <v>195</v>
      </c>
      <c r="H2" s="17"/>
      <c r="I2" s="17"/>
      <c r="J2" s="17"/>
      <c r="K2" s="20">
        <v>3</v>
      </c>
      <c r="L2" s="20">
        <v>575</v>
      </c>
      <c r="M2" s="21">
        <v>191.66666666666666</v>
      </c>
      <c r="N2" s="22">
        <v>5</v>
      </c>
      <c r="O2" s="23">
        <v>196.66666666666666</v>
      </c>
    </row>
    <row r="4" spans="1:17" x14ac:dyDescent="0.3">
      <c r="K4" s="8">
        <f>SUM(K2:K3)</f>
        <v>3</v>
      </c>
      <c r="L4" s="8">
        <f>SUM(L2:L3)</f>
        <v>575</v>
      </c>
      <c r="M4" s="7">
        <f>SUM(L4/K4)</f>
        <v>191.66666666666666</v>
      </c>
      <c r="N4" s="8">
        <f>SUM(N2:N3)</f>
        <v>5</v>
      </c>
      <c r="O4" s="11">
        <f>SUM(M4+N4)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2"/>
    <protectedRange algorithmName="SHA-512" hashValue="ON39YdpmFHfN9f47KpiRvqrKx0V9+erV1CNkpWzYhW/Qyc6aT8rEyCrvauWSYGZK2ia3o7vd3akF07acHAFpOA==" saltValue="yVW9XmDwTqEnmpSGai0KYg==" spinCount="100000" sqref="D2" name="Range1_1_1_2_8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E2">
    <cfRule type="top10" dxfId="599" priority="6" rank="1"/>
  </conditionalFormatting>
  <conditionalFormatting sqref="F2">
    <cfRule type="top10" dxfId="598" priority="5" rank="1"/>
  </conditionalFormatting>
  <conditionalFormatting sqref="G2">
    <cfRule type="top10" dxfId="597" priority="4" rank="1"/>
  </conditionalFormatting>
  <conditionalFormatting sqref="H2">
    <cfRule type="top10" dxfId="596" priority="3" rank="1"/>
  </conditionalFormatting>
  <conditionalFormatting sqref="I2">
    <cfRule type="top10" dxfId="595" priority="2" rank="1"/>
  </conditionalFormatting>
  <conditionalFormatting sqref="J2">
    <cfRule type="top10" dxfId="594" priority="1" rank="1"/>
  </conditionalFormatting>
  <hyperlinks>
    <hyperlink ref="Q1" location="'National Youth'!A1" display="Back to Ranking" xr:uid="{4F14F3C1-4250-484F-B46F-10A426C32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B6007E-9CBB-496C-A197-9A3234EDE2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A685-FC7A-473A-955F-831BC373A7C2}"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104</v>
      </c>
      <c r="B2" s="14" t="s">
        <v>109</v>
      </c>
      <c r="C2" s="15">
        <v>44807</v>
      </c>
      <c r="D2" s="16" t="s">
        <v>100</v>
      </c>
      <c r="E2" s="17">
        <v>192</v>
      </c>
      <c r="F2" s="17">
        <v>189</v>
      </c>
      <c r="G2" s="17">
        <v>196.001</v>
      </c>
      <c r="H2" s="17">
        <v>196</v>
      </c>
      <c r="I2" s="17">
        <v>197</v>
      </c>
      <c r="J2" s="17">
        <v>196</v>
      </c>
      <c r="K2" s="20">
        <v>6</v>
      </c>
      <c r="L2" s="20">
        <v>1166.001</v>
      </c>
      <c r="M2" s="21">
        <v>194.33349999999999</v>
      </c>
      <c r="N2" s="22">
        <v>10</v>
      </c>
      <c r="O2" s="23">
        <v>204.33349999999999</v>
      </c>
    </row>
    <row r="4" spans="1:17" x14ac:dyDescent="0.3">
      <c r="K4" s="8">
        <f>SUM(K2:K3)</f>
        <v>6</v>
      </c>
      <c r="L4" s="8">
        <f>SUM(L2:L3)</f>
        <v>1166.001</v>
      </c>
      <c r="M4" s="7">
        <f>SUM(L4/K4)</f>
        <v>194.33349999999999</v>
      </c>
      <c r="N4" s="8">
        <f>SUM(N2:N3)</f>
        <v>10</v>
      </c>
      <c r="O4" s="11">
        <f>SUM(M4+N4)</f>
        <v>204.33349999999999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3" t="s">
        <v>110</v>
      </c>
      <c r="B12" s="14" t="s">
        <v>109</v>
      </c>
      <c r="C12" s="15">
        <v>44807</v>
      </c>
      <c r="D12" s="16" t="s">
        <v>100</v>
      </c>
      <c r="E12" s="17">
        <v>195</v>
      </c>
      <c r="F12" s="17">
        <v>192</v>
      </c>
      <c r="G12" s="17">
        <v>191</v>
      </c>
      <c r="H12" s="17">
        <v>185</v>
      </c>
      <c r="I12" s="17">
        <v>193</v>
      </c>
      <c r="J12" s="17">
        <v>194</v>
      </c>
      <c r="K12" s="20">
        <v>6</v>
      </c>
      <c r="L12" s="20">
        <v>1150</v>
      </c>
      <c r="M12" s="21">
        <v>191.66666666666666</v>
      </c>
      <c r="N12" s="22">
        <v>10</v>
      </c>
      <c r="O12" s="23">
        <v>201.66666666666666</v>
      </c>
    </row>
    <row r="14" spans="1:17" x14ac:dyDescent="0.3">
      <c r="K14" s="8">
        <f>SUM(K12:K13)</f>
        <v>6</v>
      </c>
      <c r="L14" s="8">
        <f>SUM(L12:L13)</f>
        <v>1150</v>
      </c>
      <c r="M14" s="7">
        <f>SUM(L14/K14)</f>
        <v>191.66666666666666</v>
      </c>
      <c r="N14" s="8">
        <f>SUM(N12:N13)</f>
        <v>10</v>
      </c>
      <c r="O14" s="11">
        <f>SUM(M14+N14)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" name="Range1_19_1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B12:C12" name="Range1_1_2_5_1"/>
    <protectedRange algorithmName="SHA-512" hashValue="ON39YdpmFHfN9f47KpiRvqrKx0V9+erV1CNkpWzYhW/Qyc6aT8rEyCrvauWSYGZK2ia3o7vd3akF07acHAFpOA==" saltValue="yVW9XmDwTqEnmpSGai0KYg==" spinCount="100000" sqref="D12" name="Range1_1_1_2_5_1"/>
    <protectedRange algorithmName="SHA-512" hashValue="ON39YdpmFHfN9f47KpiRvqrKx0V9+erV1CNkpWzYhW/Qyc6aT8rEyCrvauWSYGZK2ia3o7vd3akF07acHAFpOA==" saltValue="yVW9XmDwTqEnmpSGai0KYg==" spinCount="100000" sqref="E12:J12" name="Range1_4_5_1"/>
  </protectedRanges>
  <conditionalFormatting sqref="I2">
    <cfRule type="top10" dxfId="593" priority="21" rank="1"/>
  </conditionalFormatting>
  <conditionalFormatting sqref="H2">
    <cfRule type="top10" dxfId="592" priority="17" rank="1"/>
  </conditionalFormatting>
  <conditionalFormatting sqref="J2">
    <cfRule type="top10" dxfId="591" priority="18" rank="1"/>
  </conditionalFormatting>
  <conditionalFormatting sqref="G2">
    <cfRule type="top10" dxfId="590" priority="20" rank="1"/>
  </conditionalFormatting>
  <conditionalFormatting sqref="F2">
    <cfRule type="top10" dxfId="589" priority="19" rank="1"/>
  </conditionalFormatting>
  <conditionalFormatting sqref="E2">
    <cfRule type="top10" dxfId="588" priority="16" rank="1"/>
  </conditionalFormatting>
  <conditionalFormatting sqref="E2:J2">
    <cfRule type="cellIs" dxfId="587" priority="15" operator="greaterThanOrEqual">
      <formula>200</formula>
    </cfRule>
  </conditionalFormatting>
  <conditionalFormatting sqref="E12">
    <cfRule type="top10" dxfId="586" priority="2" rank="1"/>
  </conditionalFormatting>
  <conditionalFormatting sqref="F12">
    <cfRule type="top10" dxfId="585" priority="3" rank="1"/>
  </conditionalFormatting>
  <conditionalFormatting sqref="G12">
    <cfRule type="top10" dxfId="584" priority="4" rank="1"/>
  </conditionalFormatting>
  <conditionalFormatting sqref="H12">
    <cfRule type="top10" dxfId="583" priority="5" rank="1"/>
  </conditionalFormatting>
  <conditionalFormatting sqref="I12">
    <cfRule type="top10" dxfId="582" priority="6" rank="1"/>
  </conditionalFormatting>
  <conditionalFormatting sqref="J12">
    <cfRule type="top10" dxfId="581" priority="7" rank="1"/>
  </conditionalFormatting>
  <conditionalFormatting sqref="E12:J12">
    <cfRule type="cellIs" dxfId="580" priority="1" operator="greaterThanOrEqual">
      <formula>200</formula>
    </cfRule>
  </conditionalFormatting>
  <hyperlinks>
    <hyperlink ref="Q1" location="'National Youth'!A1" display="Back to Ranking" xr:uid="{C8BAA140-A545-4DE1-A5E5-9DCB9E623F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2AD52B-0DCF-4AD3-9592-A89AD6625E00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2"/>
  <dimension ref="A1:Q49"/>
  <sheetViews>
    <sheetView topLeftCell="A33"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63" t="s">
        <v>28</v>
      </c>
      <c r="B2" s="71" t="s">
        <v>29</v>
      </c>
      <c r="C2" s="70">
        <v>44611</v>
      </c>
      <c r="D2" s="69" t="s">
        <v>23</v>
      </c>
      <c r="E2" s="68">
        <v>187</v>
      </c>
      <c r="F2" s="68">
        <v>188</v>
      </c>
      <c r="G2" s="68">
        <v>186</v>
      </c>
      <c r="H2" s="68">
        <v>188</v>
      </c>
      <c r="I2" s="68"/>
      <c r="J2" s="68"/>
      <c r="K2" s="67">
        <v>4</v>
      </c>
      <c r="L2" s="67">
        <v>749</v>
      </c>
      <c r="M2" s="66">
        <v>187.25</v>
      </c>
      <c r="N2" s="65">
        <v>6</v>
      </c>
      <c r="O2" s="64">
        <v>193.25</v>
      </c>
    </row>
    <row r="3" spans="1:17" x14ac:dyDescent="0.3">
      <c r="A3" s="63" t="s">
        <v>28</v>
      </c>
      <c r="B3" s="71" t="s">
        <v>29</v>
      </c>
      <c r="C3" s="70">
        <v>44612</v>
      </c>
      <c r="D3" s="69" t="s">
        <v>24</v>
      </c>
      <c r="E3" s="68">
        <v>193</v>
      </c>
      <c r="F3" s="68">
        <v>195</v>
      </c>
      <c r="G3" s="68">
        <v>196</v>
      </c>
      <c r="H3" s="68">
        <v>191</v>
      </c>
      <c r="I3" s="68"/>
      <c r="J3" s="68"/>
      <c r="K3" s="67">
        <v>4</v>
      </c>
      <c r="L3" s="67">
        <v>775</v>
      </c>
      <c r="M3" s="66">
        <v>193.75</v>
      </c>
      <c r="N3" s="65">
        <v>5</v>
      </c>
      <c r="O3" s="64">
        <v>198.75</v>
      </c>
    </row>
    <row r="4" spans="1:17" x14ac:dyDescent="0.3">
      <c r="A4" s="63" t="s">
        <v>28</v>
      </c>
      <c r="B4" s="71" t="s">
        <v>29</v>
      </c>
      <c r="C4" s="70">
        <v>44639</v>
      </c>
      <c r="D4" s="69" t="s">
        <v>23</v>
      </c>
      <c r="E4" s="68">
        <v>189</v>
      </c>
      <c r="F4" s="68">
        <v>187</v>
      </c>
      <c r="G4" s="68">
        <v>189</v>
      </c>
      <c r="H4" s="68">
        <v>197</v>
      </c>
      <c r="I4" s="68"/>
      <c r="J4" s="68"/>
      <c r="K4" s="67">
        <v>4</v>
      </c>
      <c r="L4" s="67">
        <v>762</v>
      </c>
      <c r="M4" s="66">
        <v>190.5</v>
      </c>
      <c r="N4" s="65">
        <v>5</v>
      </c>
      <c r="O4" s="64">
        <v>195.5</v>
      </c>
    </row>
    <row r="5" spans="1:17" x14ac:dyDescent="0.3">
      <c r="A5" s="63" t="s">
        <v>28</v>
      </c>
      <c r="B5" s="71" t="s">
        <v>29</v>
      </c>
      <c r="C5" s="70">
        <v>44640</v>
      </c>
      <c r="D5" s="69" t="s">
        <v>24</v>
      </c>
      <c r="E5" s="68">
        <v>190</v>
      </c>
      <c r="F5" s="68">
        <v>196</v>
      </c>
      <c r="G5" s="68">
        <v>196</v>
      </c>
      <c r="H5" s="68">
        <v>197</v>
      </c>
      <c r="I5" s="68"/>
      <c r="J5" s="68"/>
      <c r="K5" s="67">
        <v>4</v>
      </c>
      <c r="L5" s="67">
        <v>779</v>
      </c>
      <c r="M5" s="66">
        <v>194.75</v>
      </c>
      <c r="N5" s="65">
        <v>5</v>
      </c>
      <c r="O5" s="64">
        <v>199.75</v>
      </c>
    </row>
    <row r="6" spans="1:17" x14ac:dyDescent="0.3">
      <c r="A6" s="63" t="s">
        <v>28</v>
      </c>
      <c r="B6" s="71" t="s">
        <v>29</v>
      </c>
      <c r="C6" s="70">
        <v>44660</v>
      </c>
      <c r="D6" s="69" t="s">
        <v>23</v>
      </c>
      <c r="E6" s="68">
        <v>193</v>
      </c>
      <c r="F6" s="68">
        <v>187</v>
      </c>
      <c r="G6" s="68">
        <v>189</v>
      </c>
      <c r="H6" s="68">
        <v>192</v>
      </c>
      <c r="I6" s="68"/>
      <c r="J6" s="68"/>
      <c r="K6" s="67">
        <v>4</v>
      </c>
      <c r="L6" s="67">
        <v>761</v>
      </c>
      <c r="M6" s="66">
        <v>190.25</v>
      </c>
      <c r="N6" s="65">
        <v>5</v>
      </c>
      <c r="O6" s="64">
        <v>195.25</v>
      </c>
    </row>
    <row r="7" spans="1:17" x14ac:dyDescent="0.3">
      <c r="A7" s="63" t="s">
        <v>28</v>
      </c>
      <c r="B7" s="71" t="s">
        <v>29</v>
      </c>
      <c r="C7" s="70">
        <v>44661</v>
      </c>
      <c r="D7" s="69" t="s">
        <v>24</v>
      </c>
      <c r="E7" s="68">
        <v>194</v>
      </c>
      <c r="F7" s="68">
        <v>192</v>
      </c>
      <c r="G7" s="68">
        <v>192</v>
      </c>
      <c r="H7" s="68">
        <v>191</v>
      </c>
      <c r="I7" s="68"/>
      <c r="J7" s="68"/>
      <c r="K7" s="67">
        <v>4</v>
      </c>
      <c r="L7" s="67">
        <v>769</v>
      </c>
      <c r="M7" s="66">
        <v>192.25</v>
      </c>
      <c r="N7" s="65">
        <v>5</v>
      </c>
      <c r="O7" s="64">
        <v>197.25</v>
      </c>
    </row>
    <row r="8" spans="1:17" x14ac:dyDescent="0.3">
      <c r="A8" s="63" t="s">
        <v>28</v>
      </c>
      <c r="B8" s="71" t="s">
        <v>29</v>
      </c>
      <c r="C8" s="70">
        <v>44677</v>
      </c>
      <c r="D8" s="69" t="s">
        <v>24</v>
      </c>
      <c r="E8" s="68">
        <v>196</v>
      </c>
      <c r="F8" s="68">
        <v>196</v>
      </c>
      <c r="G8" s="68">
        <v>197</v>
      </c>
      <c r="H8" s="68"/>
      <c r="I8" s="68"/>
      <c r="J8" s="68"/>
      <c r="K8" s="67">
        <v>3</v>
      </c>
      <c r="L8" s="67">
        <v>589</v>
      </c>
      <c r="M8" s="66">
        <v>196.33333333333334</v>
      </c>
      <c r="N8" s="65">
        <v>5</v>
      </c>
      <c r="O8" s="64">
        <v>201.33333333333334</v>
      </c>
    </row>
    <row r="9" spans="1:17" x14ac:dyDescent="0.3">
      <c r="A9" s="63" t="s">
        <v>28</v>
      </c>
      <c r="B9" s="71" t="s">
        <v>29</v>
      </c>
      <c r="C9" s="70">
        <v>44695</v>
      </c>
      <c r="D9" s="69" t="s">
        <v>23</v>
      </c>
      <c r="E9" s="68">
        <v>194</v>
      </c>
      <c r="F9" s="68">
        <v>195</v>
      </c>
      <c r="G9" s="68">
        <v>196</v>
      </c>
      <c r="H9" s="68">
        <v>195</v>
      </c>
      <c r="I9" s="68"/>
      <c r="J9" s="68"/>
      <c r="K9" s="67">
        <v>4</v>
      </c>
      <c r="L9" s="67">
        <v>780</v>
      </c>
      <c r="M9" s="66">
        <v>195</v>
      </c>
      <c r="N9" s="65">
        <v>5</v>
      </c>
      <c r="O9" s="64">
        <v>200</v>
      </c>
    </row>
    <row r="10" spans="1:17" x14ac:dyDescent="0.3">
      <c r="A10" s="63" t="s">
        <v>28</v>
      </c>
      <c r="B10" s="71" t="s">
        <v>29</v>
      </c>
      <c r="C10" s="70">
        <v>44696</v>
      </c>
      <c r="D10" s="69" t="s">
        <v>24</v>
      </c>
      <c r="E10" s="68">
        <v>195</v>
      </c>
      <c r="F10" s="68">
        <v>193</v>
      </c>
      <c r="G10" s="68">
        <v>195</v>
      </c>
      <c r="H10" s="68">
        <v>197</v>
      </c>
      <c r="I10" s="68">
        <v>193</v>
      </c>
      <c r="J10" s="68">
        <v>197</v>
      </c>
      <c r="K10" s="67">
        <v>6</v>
      </c>
      <c r="L10" s="67">
        <v>1170</v>
      </c>
      <c r="M10" s="66">
        <v>195</v>
      </c>
      <c r="N10" s="65">
        <v>16</v>
      </c>
      <c r="O10" s="64">
        <v>211</v>
      </c>
    </row>
    <row r="11" spans="1:17" x14ac:dyDescent="0.3">
      <c r="A11" s="63" t="s">
        <v>28</v>
      </c>
      <c r="B11" s="71" t="s">
        <v>29</v>
      </c>
      <c r="C11" s="70">
        <v>44625</v>
      </c>
      <c r="D11" s="69" t="s">
        <v>32</v>
      </c>
      <c r="E11" s="68">
        <v>195</v>
      </c>
      <c r="F11" s="68">
        <v>181</v>
      </c>
      <c r="G11" s="68">
        <v>188</v>
      </c>
      <c r="H11" s="68">
        <v>188</v>
      </c>
      <c r="I11" s="68"/>
      <c r="J11" s="68"/>
      <c r="K11" s="67">
        <v>4</v>
      </c>
      <c r="L11" s="67">
        <v>752</v>
      </c>
      <c r="M11" s="66">
        <v>188</v>
      </c>
      <c r="N11" s="65">
        <v>5</v>
      </c>
      <c r="O11" s="64">
        <v>193</v>
      </c>
    </row>
    <row r="12" spans="1:17" x14ac:dyDescent="0.3">
      <c r="A12" s="63" t="s">
        <v>28</v>
      </c>
      <c r="B12" s="71" t="s">
        <v>29</v>
      </c>
      <c r="C12" s="70">
        <v>44653</v>
      </c>
      <c r="D12" s="69" t="s">
        <v>32</v>
      </c>
      <c r="E12" s="68">
        <v>196</v>
      </c>
      <c r="F12" s="68">
        <v>194</v>
      </c>
      <c r="G12" s="68">
        <v>193</v>
      </c>
      <c r="H12" s="68">
        <v>190</v>
      </c>
      <c r="I12" s="68"/>
      <c r="J12" s="68"/>
      <c r="K12" s="67">
        <v>4</v>
      </c>
      <c r="L12" s="67">
        <v>773</v>
      </c>
      <c r="M12" s="66">
        <v>193.25</v>
      </c>
      <c r="N12" s="65">
        <v>11</v>
      </c>
      <c r="O12" s="64">
        <v>204.25</v>
      </c>
    </row>
    <row r="13" spans="1:17" x14ac:dyDescent="0.3">
      <c r="A13" s="13" t="s">
        <v>28</v>
      </c>
      <c r="B13" s="14" t="s">
        <v>29</v>
      </c>
      <c r="C13" s="15">
        <v>44740</v>
      </c>
      <c r="D13" s="16" t="s">
        <v>24</v>
      </c>
      <c r="E13" s="17">
        <v>196</v>
      </c>
      <c r="F13" s="17">
        <v>191</v>
      </c>
      <c r="G13" s="17">
        <v>198</v>
      </c>
      <c r="H13" s="17"/>
      <c r="I13" s="17"/>
      <c r="J13" s="17"/>
      <c r="K13" s="20">
        <v>3</v>
      </c>
      <c r="L13" s="20">
        <v>585</v>
      </c>
      <c r="M13" s="21">
        <v>195</v>
      </c>
      <c r="N13" s="22">
        <v>5</v>
      </c>
      <c r="O13" s="23">
        <v>200</v>
      </c>
    </row>
    <row r="14" spans="1:17" x14ac:dyDescent="0.3">
      <c r="A14" s="13" t="s">
        <v>58</v>
      </c>
      <c r="B14" s="14" t="s">
        <v>26</v>
      </c>
      <c r="C14" s="15">
        <v>44744</v>
      </c>
      <c r="D14" s="16" t="s">
        <v>85</v>
      </c>
      <c r="E14" s="17">
        <v>197</v>
      </c>
      <c r="F14" s="17">
        <v>194</v>
      </c>
      <c r="G14" s="17">
        <v>192</v>
      </c>
      <c r="H14" s="17">
        <v>195</v>
      </c>
      <c r="I14" s="17"/>
      <c r="J14" s="17"/>
      <c r="K14" s="20">
        <v>4</v>
      </c>
      <c r="L14" s="20">
        <v>778</v>
      </c>
      <c r="M14" s="21">
        <v>194.5</v>
      </c>
      <c r="N14" s="22">
        <v>9</v>
      </c>
      <c r="O14" s="23">
        <v>203.5</v>
      </c>
    </row>
    <row r="15" spans="1:17" x14ac:dyDescent="0.3">
      <c r="A15" s="13" t="s">
        <v>28</v>
      </c>
      <c r="B15" s="14" t="s">
        <v>29</v>
      </c>
      <c r="C15" s="15">
        <v>44759</v>
      </c>
      <c r="D15" s="16" t="s">
        <v>24</v>
      </c>
      <c r="E15" s="17">
        <v>195</v>
      </c>
      <c r="F15" s="17">
        <v>190</v>
      </c>
      <c r="G15" s="17">
        <v>185</v>
      </c>
      <c r="H15" s="17">
        <v>191</v>
      </c>
      <c r="I15" s="17"/>
      <c r="J15" s="17"/>
      <c r="K15" s="20">
        <v>4</v>
      </c>
      <c r="L15" s="20">
        <v>761</v>
      </c>
      <c r="M15" s="21">
        <v>190.25</v>
      </c>
      <c r="N15" s="22">
        <v>5</v>
      </c>
      <c r="O15" s="23">
        <v>195.25</v>
      </c>
    </row>
    <row r="16" spans="1:17" x14ac:dyDescent="0.3">
      <c r="A16" s="13" t="s">
        <v>28</v>
      </c>
      <c r="B16" s="14" t="s">
        <v>29</v>
      </c>
      <c r="C16" s="15">
        <v>44758</v>
      </c>
      <c r="D16" s="16" t="s">
        <v>23</v>
      </c>
      <c r="E16" s="17">
        <v>197</v>
      </c>
      <c r="F16" s="17">
        <v>196</v>
      </c>
      <c r="G16" s="17">
        <v>194</v>
      </c>
      <c r="H16" s="17">
        <v>193</v>
      </c>
      <c r="I16" s="17">
        <v>195</v>
      </c>
      <c r="J16" s="17">
        <v>196</v>
      </c>
      <c r="K16" s="20">
        <v>6</v>
      </c>
      <c r="L16" s="20">
        <v>1171</v>
      </c>
      <c r="M16" s="21">
        <v>195.16666666666666</v>
      </c>
      <c r="N16" s="22">
        <v>22</v>
      </c>
      <c r="O16" s="23">
        <v>217.16666666666666</v>
      </c>
    </row>
    <row r="17" spans="1:15" x14ac:dyDescent="0.3">
      <c r="A17" s="13" t="s">
        <v>28</v>
      </c>
      <c r="B17" s="14" t="s">
        <v>29</v>
      </c>
      <c r="C17" s="15">
        <v>44754</v>
      </c>
      <c r="D17" s="16" t="s">
        <v>23</v>
      </c>
      <c r="E17" s="17">
        <v>193</v>
      </c>
      <c r="F17" s="17">
        <v>196</v>
      </c>
      <c r="G17" s="17">
        <v>196</v>
      </c>
      <c r="H17" s="17"/>
      <c r="I17" s="17"/>
      <c r="J17" s="17"/>
      <c r="K17" s="20">
        <v>3</v>
      </c>
      <c r="L17" s="20">
        <v>585</v>
      </c>
      <c r="M17" s="21">
        <v>195</v>
      </c>
      <c r="N17" s="22">
        <v>5</v>
      </c>
      <c r="O17" s="23">
        <v>200</v>
      </c>
    </row>
    <row r="18" spans="1:15" x14ac:dyDescent="0.3">
      <c r="A18" s="13" t="s">
        <v>61</v>
      </c>
      <c r="B18" s="14" t="s">
        <v>96</v>
      </c>
      <c r="C18" s="15">
        <v>44765</v>
      </c>
      <c r="D18" s="16" t="s">
        <v>65</v>
      </c>
      <c r="E18" s="17">
        <v>195</v>
      </c>
      <c r="F18" s="17">
        <v>194</v>
      </c>
      <c r="G18" s="17">
        <v>188</v>
      </c>
      <c r="H18" s="17">
        <v>196</v>
      </c>
      <c r="I18" s="17">
        <v>195</v>
      </c>
      <c r="J18" s="17">
        <v>194</v>
      </c>
      <c r="K18" s="20">
        <v>6</v>
      </c>
      <c r="L18" s="20">
        <v>1162</v>
      </c>
      <c r="M18" s="21">
        <v>193.66666666666666</v>
      </c>
      <c r="N18" s="22">
        <v>34</v>
      </c>
      <c r="O18" s="23">
        <v>227.66666666666666</v>
      </c>
    </row>
    <row r="19" spans="1:15" x14ac:dyDescent="0.3">
      <c r="A19" s="13" t="s">
        <v>61</v>
      </c>
      <c r="B19" s="14" t="s">
        <v>96</v>
      </c>
      <c r="C19" s="15">
        <v>44766</v>
      </c>
      <c r="D19" s="16" t="s">
        <v>65</v>
      </c>
      <c r="E19" s="17">
        <v>193</v>
      </c>
      <c r="F19" s="17">
        <v>193</v>
      </c>
      <c r="G19" s="17">
        <v>193</v>
      </c>
      <c r="H19" s="17">
        <v>195</v>
      </c>
      <c r="I19" s="17"/>
      <c r="J19" s="17"/>
      <c r="K19" s="20">
        <v>4</v>
      </c>
      <c r="L19" s="20">
        <v>774</v>
      </c>
      <c r="M19" s="21">
        <v>193.5</v>
      </c>
      <c r="N19" s="22">
        <v>5</v>
      </c>
      <c r="O19" s="23">
        <v>198.5</v>
      </c>
    </row>
    <row r="20" spans="1:15" x14ac:dyDescent="0.3">
      <c r="A20" s="13" t="s">
        <v>28</v>
      </c>
      <c r="B20" s="14" t="s">
        <v>29</v>
      </c>
      <c r="C20" s="15">
        <v>44768</v>
      </c>
      <c r="D20" s="16" t="s">
        <v>24</v>
      </c>
      <c r="E20" s="17">
        <v>198</v>
      </c>
      <c r="F20" s="17">
        <v>197</v>
      </c>
      <c r="G20" s="17">
        <v>198</v>
      </c>
      <c r="H20" s="17"/>
      <c r="I20" s="17"/>
      <c r="J20" s="17"/>
      <c r="K20" s="20">
        <v>3</v>
      </c>
      <c r="L20" s="20">
        <v>593</v>
      </c>
      <c r="M20" s="21">
        <v>197.66666666666666</v>
      </c>
      <c r="N20" s="22">
        <v>5</v>
      </c>
      <c r="O20" s="23">
        <v>202.66666666666666</v>
      </c>
    </row>
    <row r="21" spans="1:15" x14ac:dyDescent="0.3">
      <c r="A21" s="13" t="s">
        <v>28</v>
      </c>
      <c r="B21" s="14" t="s">
        <v>29</v>
      </c>
      <c r="C21" s="15">
        <v>44782</v>
      </c>
      <c r="D21" s="16" t="s">
        <v>23</v>
      </c>
      <c r="E21" s="17">
        <v>197</v>
      </c>
      <c r="F21" s="17">
        <v>196</v>
      </c>
      <c r="G21" s="17">
        <v>193</v>
      </c>
      <c r="H21" s="17"/>
      <c r="I21" s="17"/>
      <c r="J21" s="17"/>
      <c r="K21" s="20">
        <v>3</v>
      </c>
      <c r="L21" s="20">
        <v>586</v>
      </c>
      <c r="M21" s="21">
        <v>195.33333333333334</v>
      </c>
      <c r="N21" s="22">
        <v>5</v>
      </c>
      <c r="O21" s="23">
        <v>200.33333333333334</v>
      </c>
    </row>
    <row r="22" spans="1:15" x14ac:dyDescent="0.3">
      <c r="A22" s="13" t="s">
        <v>58</v>
      </c>
      <c r="B22" s="14" t="s">
        <v>26</v>
      </c>
      <c r="C22" s="15">
        <v>44779</v>
      </c>
      <c r="D22" s="16" t="s">
        <v>85</v>
      </c>
      <c r="E22" s="17">
        <v>198</v>
      </c>
      <c r="F22" s="17">
        <v>196</v>
      </c>
      <c r="G22" s="17">
        <v>191</v>
      </c>
      <c r="H22" s="17">
        <v>193.01</v>
      </c>
      <c r="I22" s="17"/>
      <c r="J22" s="17"/>
      <c r="K22" s="20">
        <v>4</v>
      </c>
      <c r="L22" s="20">
        <v>778.01</v>
      </c>
      <c r="M22" s="21">
        <v>194.5025</v>
      </c>
      <c r="N22" s="22">
        <v>9</v>
      </c>
      <c r="O22" s="23">
        <v>203.5025</v>
      </c>
    </row>
    <row r="23" spans="1:15" x14ac:dyDescent="0.3">
      <c r="A23" s="13" t="s">
        <v>28</v>
      </c>
      <c r="B23" s="14" t="s">
        <v>29</v>
      </c>
      <c r="C23" s="15">
        <v>44793</v>
      </c>
      <c r="D23" s="16" t="s">
        <v>23</v>
      </c>
      <c r="E23" s="17">
        <v>194</v>
      </c>
      <c r="F23" s="17">
        <v>194</v>
      </c>
      <c r="G23" s="17">
        <v>196</v>
      </c>
      <c r="H23" s="17">
        <v>200</v>
      </c>
      <c r="I23" s="17"/>
      <c r="J23" s="17"/>
      <c r="K23" s="20">
        <v>4</v>
      </c>
      <c r="L23" s="20">
        <v>784</v>
      </c>
      <c r="M23" s="21">
        <v>196</v>
      </c>
      <c r="N23" s="22">
        <v>5</v>
      </c>
      <c r="O23" s="23">
        <v>201</v>
      </c>
    </row>
    <row r="24" spans="1:15" x14ac:dyDescent="0.3">
      <c r="A24" s="13" t="s">
        <v>28</v>
      </c>
      <c r="B24" s="14" t="s">
        <v>29</v>
      </c>
      <c r="C24" s="15">
        <v>44794</v>
      </c>
      <c r="D24" s="16" t="s">
        <v>24</v>
      </c>
      <c r="E24" s="17">
        <v>195</v>
      </c>
      <c r="F24" s="17">
        <v>190</v>
      </c>
      <c r="G24" s="17">
        <v>190</v>
      </c>
      <c r="H24" s="17">
        <v>193</v>
      </c>
      <c r="I24" s="17"/>
      <c r="J24" s="17"/>
      <c r="K24" s="20">
        <v>4</v>
      </c>
      <c r="L24" s="20">
        <v>768</v>
      </c>
      <c r="M24" s="21">
        <v>192</v>
      </c>
      <c r="N24" s="22">
        <v>5</v>
      </c>
      <c r="O24" s="23">
        <v>197</v>
      </c>
    </row>
    <row r="25" spans="1:15" x14ac:dyDescent="0.3">
      <c r="A25" s="13" t="s">
        <v>28</v>
      </c>
      <c r="B25" s="14" t="s">
        <v>29</v>
      </c>
      <c r="C25" s="15">
        <v>44803</v>
      </c>
      <c r="D25" s="16" t="s">
        <v>24</v>
      </c>
      <c r="E25" s="17">
        <v>194</v>
      </c>
      <c r="F25" s="17">
        <v>198</v>
      </c>
      <c r="G25" s="17">
        <v>194</v>
      </c>
      <c r="H25" s="17"/>
      <c r="I25" s="17"/>
      <c r="J25" s="17"/>
      <c r="K25" s="20">
        <v>3</v>
      </c>
      <c r="L25" s="20">
        <v>586</v>
      </c>
      <c r="M25" s="21">
        <v>195.33333333333334</v>
      </c>
      <c r="N25" s="22">
        <v>5</v>
      </c>
      <c r="O25" s="23">
        <v>200.33333333333334</v>
      </c>
    </row>
    <row r="26" spans="1:15" x14ac:dyDescent="0.3">
      <c r="A26" s="13" t="s">
        <v>104</v>
      </c>
      <c r="B26" s="14" t="s">
        <v>26</v>
      </c>
      <c r="C26" s="15">
        <v>44807</v>
      </c>
      <c r="D26" s="16" t="s">
        <v>100</v>
      </c>
      <c r="E26" s="17">
        <v>195</v>
      </c>
      <c r="F26" s="17">
        <v>193</v>
      </c>
      <c r="G26" s="17">
        <v>196</v>
      </c>
      <c r="H26" s="17">
        <v>195</v>
      </c>
      <c r="I26" s="17">
        <v>197</v>
      </c>
      <c r="J26" s="17">
        <v>197</v>
      </c>
      <c r="K26" s="20">
        <v>6</v>
      </c>
      <c r="L26" s="20">
        <v>1173</v>
      </c>
      <c r="M26" s="21">
        <v>195.5</v>
      </c>
      <c r="N26" s="22">
        <v>8</v>
      </c>
      <c r="O26" s="23">
        <v>203.5</v>
      </c>
    </row>
    <row r="27" spans="1:15" x14ac:dyDescent="0.3">
      <c r="A27" s="13" t="s">
        <v>28</v>
      </c>
      <c r="B27" s="14" t="s">
        <v>29</v>
      </c>
      <c r="C27" s="15">
        <v>44821</v>
      </c>
      <c r="D27" s="16" t="s">
        <v>23</v>
      </c>
      <c r="E27" s="17">
        <v>199</v>
      </c>
      <c r="F27" s="17">
        <v>198</v>
      </c>
      <c r="G27" s="17">
        <v>198</v>
      </c>
      <c r="H27" s="17">
        <v>193</v>
      </c>
      <c r="I27" s="17"/>
      <c r="J27" s="17"/>
      <c r="K27" s="20">
        <v>4</v>
      </c>
      <c r="L27" s="20">
        <v>788</v>
      </c>
      <c r="M27" s="21">
        <v>197</v>
      </c>
      <c r="N27" s="22">
        <v>5</v>
      </c>
      <c r="O27" s="23">
        <v>202</v>
      </c>
    </row>
    <row r="28" spans="1:15" x14ac:dyDescent="0.3">
      <c r="A28" s="13" t="s">
        <v>28</v>
      </c>
      <c r="B28" s="14" t="s">
        <v>29</v>
      </c>
      <c r="C28" s="15">
        <v>44822</v>
      </c>
      <c r="D28" s="16" t="s">
        <v>24</v>
      </c>
      <c r="E28" s="17">
        <v>191</v>
      </c>
      <c r="F28" s="17">
        <v>187</v>
      </c>
      <c r="G28" s="17">
        <v>188</v>
      </c>
      <c r="H28" s="17">
        <v>196</v>
      </c>
      <c r="I28" s="17"/>
      <c r="J28" s="17"/>
      <c r="K28" s="20">
        <v>4</v>
      </c>
      <c r="L28" s="20">
        <v>762</v>
      </c>
      <c r="M28" s="21">
        <v>190.5</v>
      </c>
      <c r="N28" s="22">
        <v>5</v>
      </c>
      <c r="O28" s="23">
        <v>195.5</v>
      </c>
    </row>
    <row r="29" spans="1:15" x14ac:dyDescent="0.3">
      <c r="A29" s="13" t="s">
        <v>28</v>
      </c>
      <c r="B29" s="14" t="s">
        <v>29</v>
      </c>
      <c r="C29" s="15">
        <v>44817</v>
      </c>
      <c r="D29" s="16" t="s">
        <v>23</v>
      </c>
      <c r="E29" s="17">
        <v>194</v>
      </c>
      <c r="F29" s="17">
        <v>197</v>
      </c>
      <c r="G29" s="17">
        <v>194</v>
      </c>
      <c r="H29" s="17"/>
      <c r="I29" s="17"/>
      <c r="J29" s="17"/>
      <c r="K29" s="20">
        <v>3</v>
      </c>
      <c r="L29" s="20">
        <v>585</v>
      </c>
      <c r="M29" s="21">
        <v>195</v>
      </c>
      <c r="N29" s="22">
        <v>5</v>
      </c>
      <c r="O29" s="23">
        <v>200</v>
      </c>
    </row>
    <row r="30" spans="1:15" x14ac:dyDescent="0.3">
      <c r="A30" s="13" t="s">
        <v>58</v>
      </c>
      <c r="B30" s="14" t="s">
        <v>96</v>
      </c>
      <c r="C30" s="15">
        <v>44828</v>
      </c>
      <c r="D30" s="16" t="s">
        <v>65</v>
      </c>
      <c r="E30" s="17">
        <v>191</v>
      </c>
      <c r="F30" s="17">
        <v>194</v>
      </c>
      <c r="G30" s="17">
        <v>196</v>
      </c>
      <c r="H30" s="17">
        <v>192</v>
      </c>
      <c r="I30" s="17">
        <v>196</v>
      </c>
      <c r="J30" s="17">
        <v>194</v>
      </c>
      <c r="K30" s="20">
        <v>6</v>
      </c>
      <c r="L30" s="20">
        <v>1163</v>
      </c>
      <c r="M30" s="21">
        <v>193.83333333333334</v>
      </c>
      <c r="N30" s="22">
        <v>8</v>
      </c>
      <c r="O30" s="23">
        <v>201.83333333333334</v>
      </c>
    </row>
    <row r="31" spans="1:15" x14ac:dyDescent="0.3">
      <c r="A31" s="13" t="s">
        <v>58</v>
      </c>
      <c r="B31" s="14" t="s">
        <v>96</v>
      </c>
      <c r="C31" s="15">
        <v>44829</v>
      </c>
      <c r="D31" s="16" t="s">
        <v>65</v>
      </c>
      <c r="E31" s="17">
        <v>194</v>
      </c>
      <c r="F31" s="17">
        <v>189</v>
      </c>
      <c r="G31" s="17">
        <v>190</v>
      </c>
      <c r="H31" s="17">
        <v>192</v>
      </c>
      <c r="I31" s="17"/>
      <c r="J31" s="17"/>
      <c r="K31" s="20">
        <v>4</v>
      </c>
      <c r="L31" s="20">
        <v>765</v>
      </c>
      <c r="M31" s="21">
        <v>191.25</v>
      </c>
      <c r="N31" s="22">
        <v>9</v>
      </c>
      <c r="O31" s="23">
        <v>200.25</v>
      </c>
    </row>
    <row r="32" spans="1:15" x14ac:dyDescent="0.3">
      <c r="A32" s="13" t="s">
        <v>58</v>
      </c>
      <c r="B32" s="14" t="s">
        <v>29</v>
      </c>
      <c r="C32" s="15">
        <v>44815</v>
      </c>
      <c r="D32" s="16" t="s">
        <v>85</v>
      </c>
      <c r="E32" s="17">
        <v>193</v>
      </c>
      <c r="F32" s="17">
        <v>197</v>
      </c>
      <c r="G32" s="17">
        <v>196</v>
      </c>
      <c r="H32" s="17">
        <v>198.001</v>
      </c>
      <c r="I32" s="17"/>
      <c r="J32" s="17"/>
      <c r="K32" s="20">
        <v>4</v>
      </c>
      <c r="L32" s="20">
        <v>784.00099999999998</v>
      </c>
      <c r="M32" s="21">
        <v>196.00024999999999</v>
      </c>
      <c r="N32" s="22">
        <v>6</v>
      </c>
      <c r="O32" s="23">
        <v>202.00024999999999</v>
      </c>
    </row>
    <row r="33" spans="1:15" x14ac:dyDescent="0.3">
      <c r="A33" s="13" t="s">
        <v>28</v>
      </c>
      <c r="B33" s="14" t="s">
        <v>29</v>
      </c>
      <c r="C33" s="15">
        <v>44849</v>
      </c>
      <c r="D33" s="16" t="s">
        <v>23</v>
      </c>
      <c r="E33" s="17">
        <v>190</v>
      </c>
      <c r="F33" s="17">
        <v>195</v>
      </c>
      <c r="G33" s="17">
        <v>195.001</v>
      </c>
      <c r="H33" s="17">
        <v>196</v>
      </c>
      <c r="I33" s="17"/>
      <c r="J33" s="17"/>
      <c r="K33" s="20">
        <v>4</v>
      </c>
      <c r="L33" s="20">
        <v>776.00099999999998</v>
      </c>
      <c r="M33" s="21">
        <v>194.00024999999999</v>
      </c>
      <c r="N33" s="22">
        <v>8</v>
      </c>
      <c r="O33" s="23">
        <v>202.00024999999999</v>
      </c>
    </row>
    <row r="34" spans="1:15" x14ac:dyDescent="0.3">
      <c r="A34" s="13" t="s">
        <v>28</v>
      </c>
      <c r="B34" s="14" t="s">
        <v>29</v>
      </c>
      <c r="C34" s="15">
        <v>44850</v>
      </c>
      <c r="D34" s="16" t="s">
        <v>24</v>
      </c>
      <c r="E34" s="17">
        <v>197</v>
      </c>
      <c r="F34" s="17">
        <v>193</v>
      </c>
      <c r="G34" s="17">
        <v>193</v>
      </c>
      <c r="H34" s="17">
        <v>196</v>
      </c>
      <c r="I34" s="17"/>
      <c r="J34" s="17"/>
      <c r="K34" s="20">
        <v>4</v>
      </c>
      <c r="L34" s="20">
        <v>779</v>
      </c>
      <c r="M34" s="21">
        <v>194.75</v>
      </c>
      <c r="N34" s="22">
        <v>13</v>
      </c>
      <c r="O34" s="23">
        <v>207.75</v>
      </c>
    </row>
    <row r="35" spans="1:15" x14ac:dyDescent="0.3">
      <c r="A35" s="13" t="s">
        <v>28</v>
      </c>
      <c r="B35" s="14" t="s">
        <v>29</v>
      </c>
      <c r="C35" s="15">
        <v>44870</v>
      </c>
      <c r="D35" s="16" t="s">
        <v>32</v>
      </c>
      <c r="E35" s="17">
        <v>197.001</v>
      </c>
      <c r="F35" s="17">
        <v>200</v>
      </c>
      <c r="G35" s="17">
        <v>199</v>
      </c>
      <c r="H35" s="17">
        <v>198</v>
      </c>
      <c r="I35" s="17">
        <v>193</v>
      </c>
      <c r="J35" s="17">
        <v>193</v>
      </c>
      <c r="K35" s="20">
        <v>6</v>
      </c>
      <c r="L35" s="20">
        <v>1180.001</v>
      </c>
      <c r="M35" s="21">
        <v>196.66683333333333</v>
      </c>
      <c r="N35" s="22">
        <v>16</v>
      </c>
      <c r="O35" s="23">
        <v>212.66683333333333</v>
      </c>
    </row>
    <row r="36" spans="1:15" x14ac:dyDescent="0.3">
      <c r="A36" s="13" t="s">
        <v>58</v>
      </c>
      <c r="B36" s="14" t="s">
        <v>29</v>
      </c>
      <c r="C36" s="15">
        <v>44878</v>
      </c>
      <c r="D36" s="16" t="s">
        <v>85</v>
      </c>
      <c r="E36" s="17">
        <v>193</v>
      </c>
      <c r="F36" s="17">
        <v>199</v>
      </c>
      <c r="G36" s="17">
        <v>198</v>
      </c>
      <c r="H36" s="17">
        <v>193</v>
      </c>
      <c r="I36" s="17"/>
      <c r="J36" s="17"/>
      <c r="K36" s="20">
        <v>4</v>
      </c>
      <c r="L36" s="20">
        <v>783</v>
      </c>
      <c r="M36" s="21">
        <v>195.75</v>
      </c>
      <c r="N36" s="22">
        <v>9</v>
      </c>
      <c r="O36" s="23">
        <v>204.75</v>
      </c>
    </row>
    <row r="37" spans="1:15" x14ac:dyDescent="0.3">
      <c r="A37" s="13" t="s">
        <v>28</v>
      </c>
      <c r="B37" s="14" t="s">
        <v>29</v>
      </c>
      <c r="C37" s="15">
        <v>44884</v>
      </c>
      <c r="D37" s="16" t="s">
        <v>23</v>
      </c>
      <c r="E37" s="17">
        <v>193</v>
      </c>
      <c r="F37" s="17">
        <v>196</v>
      </c>
      <c r="G37" s="17">
        <v>196</v>
      </c>
      <c r="H37" s="17">
        <v>195</v>
      </c>
      <c r="I37" s="17"/>
      <c r="J37" s="17"/>
      <c r="K37" s="20">
        <v>4</v>
      </c>
      <c r="L37" s="20">
        <v>780</v>
      </c>
      <c r="M37" s="21">
        <v>195</v>
      </c>
      <c r="N37" s="22">
        <v>5</v>
      </c>
      <c r="O37" s="23">
        <v>200</v>
      </c>
    </row>
    <row r="38" spans="1:15" x14ac:dyDescent="0.3">
      <c r="A38" s="26"/>
      <c r="B38" s="32"/>
      <c r="C38" s="33"/>
      <c r="D38" s="34"/>
      <c r="E38" s="35"/>
      <c r="F38" s="35"/>
      <c r="G38" s="35"/>
      <c r="H38" s="35"/>
      <c r="I38" s="35"/>
      <c r="J38" s="35"/>
      <c r="K38" s="36"/>
      <c r="L38" s="36"/>
      <c r="M38" s="37"/>
      <c r="N38" s="38"/>
      <c r="O38" s="39"/>
    </row>
    <row r="39" spans="1:15" x14ac:dyDescent="0.3">
      <c r="K39" s="8">
        <f>SUM(K2:K38)</f>
        <v>149</v>
      </c>
      <c r="L39" s="8">
        <f>SUM(L2:L38)</f>
        <v>28888.012999999999</v>
      </c>
      <c r="M39" s="7">
        <f>SUM(L39/K39)</f>
        <v>193.87928187919462</v>
      </c>
      <c r="N39" s="8">
        <f>SUM(N2:N38)</f>
        <v>289</v>
      </c>
      <c r="O39" s="11">
        <f>SUM(M39+N39)</f>
        <v>482.87928187919465</v>
      </c>
    </row>
    <row r="45" spans="1:15" ht="28.8" x14ac:dyDescent="0.3">
      <c r="A45" s="1" t="s">
        <v>1</v>
      </c>
      <c r="B45" s="2" t="s">
        <v>2</v>
      </c>
      <c r="C45" s="2" t="s">
        <v>3</v>
      </c>
      <c r="D45" s="3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4" t="s">
        <v>10</v>
      </c>
      <c r="K45" s="4" t="s">
        <v>11</v>
      </c>
      <c r="L45" s="3" t="s">
        <v>12</v>
      </c>
      <c r="M45" s="5" t="s">
        <v>13</v>
      </c>
      <c r="N45" s="2" t="s">
        <v>14</v>
      </c>
      <c r="O45" s="6" t="s">
        <v>15</v>
      </c>
    </row>
    <row r="46" spans="1:15" x14ac:dyDescent="0.3">
      <c r="A46" s="13" t="s">
        <v>42</v>
      </c>
      <c r="B46" s="14" t="s">
        <v>29</v>
      </c>
      <c r="C46" s="15">
        <v>44885</v>
      </c>
      <c r="D46" s="16" t="s">
        <v>24</v>
      </c>
      <c r="E46" s="17">
        <v>189</v>
      </c>
      <c r="F46" s="17">
        <v>195</v>
      </c>
      <c r="G46" s="17">
        <v>192</v>
      </c>
      <c r="H46" s="17">
        <v>194</v>
      </c>
      <c r="I46" s="17"/>
      <c r="J46" s="17"/>
      <c r="K46" s="20">
        <v>4</v>
      </c>
      <c r="L46" s="20">
        <v>770</v>
      </c>
      <c r="M46" s="21">
        <v>192.5</v>
      </c>
      <c r="N46" s="22">
        <v>13</v>
      </c>
      <c r="O46" s="23">
        <v>205.5</v>
      </c>
    </row>
    <row r="49" spans="11:15" x14ac:dyDescent="0.3">
      <c r="K49" s="8">
        <f>SUM(K46:K48)</f>
        <v>4</v>
      </c>
      <c r="L49" s="8">
        <f>SUM(L46:L48)</f>
        <v>770</v>
      </c>
      <c r="M49" s="7">
        <f>SUM(L49/K49)</f>
        <v>192.5</v>
      </c>
      <c r="N49" s="8">
        <f>SUM(N46:N48)</f>
        <v>13</v>
      </c>
      <c r="O49" s="11">
        <f>SUM(M49+N49)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 B45" name="Range1_2"/>
    <protectedRange algorithmName="SHA-512" hashValue="ON39YdpmFHfN9f47KpiRvqrKx0V9+erV1CNkpWzYhW/Qyc6aT8rEyCrvauWSYGZK2ia3o7vd3akF07acHAFpOA==" saltValue="yVW9XmDwTqEnmpSGai0KYg==" spinCount="100000" sqref="B2:C8 E2:J8" name="Range1_82_1"/>
    <protectedRange algorithmName="SHA-512" hashValue="ON39YdpmFHfN9f47KpiRvqrKx0V9+erV1CNkpWzYhW/Qyc6aT8rEyCrvauWSYGZK2ia3o7vd3akF07acHAFpOA==" saltValue="yVW9XmDwTqEnmpSGai0KYg==" spinCount="100000" sqref="D2:D8" name="Range1_1_73_1"/>
    <protectedRange algorithmName="SHA-512" hashValue="ON39YdpmFHfN9f47KpiRvqrKx0V9+erV1CNkpWzYhW/Qyc6aT8rEyCrvauWSYGZK2ia3o7vd3akF07acHAFpOA==" saltValue="yVW9XmDwTqEnmpSGai0KYg==" spinCount="100000" sqref="B9:C10 E9:J10" name="Range1_83_1"/>
    <protectedRange algorithmName="SHA-512" hashValue="ON39YdpmFHfN9f47KpiRvqrKx0V9+erV1CNkpWzYhW/Qyc6aT8rEyCrvauWSYGZK2ia3o7vd3akF07acHAFpOA==" saltValue="yVW9XmDwTqEnmpSGai0KYg==" spinCount="100000" sqref="D9:D10" name="Range1_1_74_1"/>
    <protectedRange algorithmName="SHA-512" hashValue="ON39YdpmFHfN9f47KpiRvqrKx0V9+erV1CNkpWzYhW/Qyc6aT8rEyCrvauWSYGZK2ia3o7vd3akF07acHAFpOA==" saltValue="yVW9XmDwTqEnmpSGai0KYg==" spinCount="100000" sqref="B11:C13 E11:J13 B38:C38 E38:J38" name="Range1_84_1"/>
    <protectedRange algorithmName="SHA-512" hashValue="ON39YdpmFHfN9f47KpiRvqrKx0V9+erV1CNkpWzYhW/Qyc6aT8rEyCrvauWSYGZK2ia3o7vd3akF07acHAFpOA==" saltValue="yVW9XmDwTqEnmpSGai0KYg==" spinCount="100000" sqref="D11:D13 D38" name="Range1_1_75_1"/>
    <protectedRange algorithmName="SHA-512" hashValue="ON39YdpmFHfN9f47KpiRvqrKx0V9+erV1CNkpWzYhW/Qyc6aT8rEyCrvauWSYGZK2ia3o7vd3akF07acHAFpOA==" saltValue="yVW9XmDwTqEnmpSGai0KYg==" spinCount="100000" sqref="B14:C14 I14:J14" name="Range1"/>
    <protectedRange algorithmName="SHA-512" hashValue="ON39YdpmFHfN9f47KpiRvqrKx0V9+erV1CNkpWzYhW/Qyc6aT8rEyCrvauWSYGZK2ia3o7vd3akF07acHAFpOA==" saltValue="yVW9XmDwTqEnmpSGai0KYg==" spinCount="100000" sqref="D14" name="Range1_1"/>
    <protectedRange algorithmName="SHA-512" hashValue="ON39YdpmFHfN9f47KpiRvqrKx0V9+erV1CNkpWzYhW/Qyc6aT8rEyCrvauWSYGZK2ia3o7vd3akF07acHAFpOA==" saltValue="yVW9XmDwTqEnmpSGai0KYg==" spinCount="100000" sqref="E14:H14" name="Range1_3"/>
    <protectedRange algorithmName="SHA-512" hashValue="ON39YdpmFHfN9f47KpiRvqrKx0V9+erV1CNkpWzYhW/Qyc6aT8rEyCrvauWSYGZK2ia3o7vd3akF07acHAFpOA==" saltValue="yVW9XmDwTqEnmpSGai0KYg==" spinCount="100000" sqref="E15:J17 B15:C17" name="Range1_23"/>
    <protectedRange algorithmName="SHA-512" hashValue="ON39YdpmFHfN9f47KpiRvqrKx0V9+erV1CNkpWzYhW/Qyc6aT8rEyCrvauWSYGZK2ia3o7vd3akF07acHAFpOA==" saltValue="yVW9XmDwTqEnmpSGai0KYg==" spinCount="100000" sqref="D15:D17" name="Range1_1_19"/>
    <protectedRange algorithmName="SHA-512" hashValue="ON39YdpmFHfN9f47KpiRvqrKx0V9+erV1CNkpWzYhW/Qyc6aT8rEyCrvauWSYGZK2ia3o7vd3akF07acHAFpOA==" saltValue="yVW9XmDwTqEnmpSGai0KYg==" spinCount="100000" sqref="I18:J19 B18:C19" name="Range1_6"/>
    <protectedRange algorithmName="SHA-512" hashValue="ON39YdpmFHfN9f47KpiRvqrKx0V9+erV1CNkpWzYhW/Qyc6aT8rEyCrvauWSYGZK2ia3o7vd3akF07acHAFpOA==" saltValue="yVW9XmDwTqEnmpSGai0KYg==" spinCount="100000" sqref="D18:D19" name="Range1_1_6"/>
    <protectedRange algorithmName="SHA-512" hashValue="ON39YdpmFHfN9f47KpiRvqrKx0V9+erV1CNkpWzYhW/Qyc6aT8rEyCrvauWSYGZK2ia3o7vd3akF07acHAFpOA==" saltValue="yVW9XmDwTqEnmpSGai0KYg==" spinCount="100000" sqref="E18:H19" name="Range1_3_3"/>
    <protectedRange algorithmName="SHA-512" hashValue="ON39YdpmFHfN9f47KpiRvqrKx0V9+erV1CNkpWzYhW/Qyc6aT8rEyCrvauWSYGZK2ia3o7vd3akF07acHAFpOA==" saltValue="yVW9XmDwTqEnmpSGai0KYg==" spinCount="100000" sqref="E20:J20" name="Range1_32"/>
    <protectedRange algorithmName="SHA-512" hashValue="ON39YdpmFHfN9f47KpiRvqrKx0V9+erV1CNkpWzYhW/Qyc6aT8rEyCrvauWSYGZK2ia3o7vd3akF07acHAFpOA==" saltValue="yVW9XmDwTqEnmpSGai0KYg==" spinCount="100000" sqref="B20:C20" name="Range1_1_2_5_1"/>
    <protectedRange algorithmName="SHA-512" hashValue="ON39YdpmFHfN9f47KpiRvqrKx0V9+erV1CNkpWzYhW/Qyc6aT8rEyCrvauWSYGZK2ia3o7vd3akF07acHAFpOA==" saltValue="yVW9XmDwTqEnmpSGai0KYg==" spinCount="100000" sqref="D20" name="Range1_1_1_2_5_1"/>
    <protectedRange algorithmName="SHA-512" hashValue="ON39YdpmFHfN9f47KpiRvqrKx0V9+erV1CNkpWzYhW/Qyc6aT8rEyCrvauWSYGZK2ia3o7vd3akF07acHAFpOA==" saltValue="yVW9XmDwTqEnmpSGai0KYg==" spinCount="100000" sqref="B21:C21" name="Range1_1_2_2_1_1_10"/>
    <protectedRange algorithmName="SHA-512" hashValue="ON39YdpmFHfN9f47KpiRvqrKx0V9+erV1CNkpWzYhW/Qyc6aT8rEyCrvauWSYGZK2ia3o7vd3akF07acHAFpOA==" saltValue="yVW9XmDwTqEnmpSGai0KYg==" spinCount="100000" sqref="D21" name="Range1_1_1_2_1_1_1_10"/>
    <protectedRange algorithmName="SHA-512" hashValue="ON39YdpmFHfN9f47KpiRvqrKx0V9+erV1CNkpWzYhW/Qyc6aT8rEyCrvauWSYGZK2ia3o7vd3akF07acHAFpOA==" saltValue="yVW9XmDwTqEnmpSGai0KYg==" spinCount="100000" sqref="E21:J21" name="Range1_4_2_1_1_10"/>
    <protectedRange algorithmName="SHA-512" hashValue="ON39YdpmFHfN9f47KpiRvqrKx0V9+erV1CNkpWzYhW/Qyc6aT8rEyCrvauWSYGZK2ia3o7vd3akF07acHAFpOA==" saltValue="yVW9XmDwTqEnmpSGai0KYg==" spinCount="100000" sqref="B22:C22 I22:J22" name="Range1_10"/>
    <protectedRange algorithmName="SHA-512" hashValue="ON39YdpmFHfN9f47KpiRvqrKx0V9+erV1CNkpWzYhW/Qyc6aT8rEyCrvauWSYGZK2ia3o7vd3akF07acHAFpOA==" saltValue="yVW9XmDwTqEnmpSGai0KYg==" spinCount="100000" sqref="D22" name="Range1_1_4"/>
    <protectedRange algorithmName="SHA-512" hashValue="ON39YdpmFHfN9f47KpiRvqrKx0V9+erV1CNkpWzYhW/Qyc6aT8rEyCrvauWSYGZK2ia3o7vd3akF07acHAFpOA==" saltValue="yVW9XmDwTqEnmpSGai0KYg==" spinCount="100000" sqref="E22:H22" name="Range1_3_1"/>
    <protectedRange algorithmName="SHA-512" hashValue="ON39YdpmFHfN9f47KpiRvqrKx0V9+erV1CNkpWzYhW/Qyc6aT8rEyCrvauWSYGZK2ia3o7vd3akF07acHAFpOA==" saltValue="yVW9XmDwTqEnmpSGai0KYg==" spinCount="100000" sqref="E23:J23 B23:C23" name="Range1_16"/>
    <protectedRange algorithmName="SHA-512" hashValue="ON39YdpmFHfN9f47KpiRvqrKx0V9+erV1CNkpWzYhW/Qyc6aT8rEyCrvauWSYGZK2ia3o7vd3akF07acHAFpOA==" saltValue="yVW9XmDwTqEnmpSGai0KYg==" spinCount="100000" sqref="D23" name="Range1_1_14"/>
    <protectedRange algorithmName="SHA-512" hashValue="ON39YdpmFHfN9f47KpiRvqrKx0V9+erV1CNkpWzYhW/Qyc6aT8rEyCrvauWSYGZK2ia3o7vd3akF07acHAFpOA==" saltValue="yVW9XmDwTqEnmpSGai0KYg==" spinCount="100000" sqref="E24:J24 B24:C24" name="Range1_17"/>
    <protectedRange algorithmName="SHA-512" hashValue="ON39YdpmFHfN9f47KpiRvqrKx0V9+erV1CNkpWzYhW/Qyc6aT8rEyCrvauWSYGZK2ia3o7vd3akF07acHAFpOA==" saltValue="yVW9XmDwTqEnmpSGai0KYg==" spinCount="100000" sqref="D24" name="Range1_1_15"/>
    <protectedRange algorithmName="SHA-512" hashValue="ON39YdpmFHfN9f47KpiRvqrKx0V9+erV1CNkpWzYhW/Qyc6aT8rEyCrvauWSYGZK2ia3o7vd3akF07acHAFpOA==" saltValue="yVW9XmDwTqEnmpSGai0KYg==" spinCount="100000" sqref="E25:J25" name="Range1_19"/>
    <protectedRange algorithmName="SHA-512" hashValue="ON39YdpmFHfN9f47KpiRvqrKx0V9+erV1CNkpWzYhW/Qyc6aT8rEyCrvauWSYGZK2ia3o7vd3akF07acHAFpOA==" saltValue="yVW9XmDwTqEnmpSGai0KYg==" spinCount="100000" sqref="B25:C25" name="Range1_1_2_2"/>
    <protectedRange algorithmName="SHA-512" hashValue="ON39YdpmFHfN9f47KpiRvqrKx0V9+erV1CNkpWzYhW/Qyc6aT8rEyCrvauWSYGZK2ia3o7vd3akF07acHAFpOA==" saltValue="yVW9XmDwTqEnmpSGai0KYg==" spinCount="100000" sqref="D25" name="Range1_1_1_2_2"/>
    <protectedRange algorithmName="SHA-512" hashValue="ON39YdpmFHfN9f47KpiRvqrKx0V9+erV1CNkpWzYhW/Qyc6aT8rEyCrvauWSYGZK2ia3o7vd3akF07acHAFpOA==" saltValue="yVW9XmDwTqEnmpSGai0KYg==" spinCount="100000" sqref="E26:J26" name="Range1_19_1"/>
    <protectedRange algorithmName="SHA-512" hashValue="ON39YdpmFHfN9f47KpiRvqrKx0V9+erV1CNkpWzYhW/Qyc6aT8rEyCrvauWSYGZK2ia3o7vd3akF07acHAFpOA==" saltValue="yVW9XmDwTqEnmpSGai0KYg==" spinCount="100000" sqref="B26:C26" name="Range1_1_2_2_1"/>
    <protectedRange algorithmName="SHA-512" hashValue="ON39YdpmFHfN9f47KpiRvqrKx0V9+erV1CNkpWzYhW/Qyc6aT8rEyCrvauWSYGZK2ia3o7vd3akF07acHAFpOA==" saltValue="yVW9XmDwTqEnmpSGai0KYg==" spinCount="100000" sqref="D26" name="Range1_1_1_2_2_1"/>
    <protectedRange algorithmName="SHA-512" hashValue="ON39YdpmFHfN9f47KpiRvqrKx0V9+erV1CNkpWzYhW/Qyc6aT8rEyCrvauWSYGZK2ia3o7vd3akF07acHAFpOA==" saltValue="yVW9XmDwTqEnmpSGai0KYg==" spinCount="100000" sqref="B27:C29 E27:J29" name="Range1_6_1_1_4"/>
    <protectedRange algorithmName="SHA-512" hashValue="ON39YdpmFHfN9f47KpiRvqrKx0V9+erV1CNkpWzYhW/Qyc6aT8rEyCrvauWSYGZK2ia3o7vd3akF07acHAFpOA==" saltValue="yVW9XmDwTqEnmpSGai0KYg==" spinCount="100000" sqref="D27:D29" name="Range1_1_6_1_1_4"/>
    <protectedRange algorithmName="SHA-512" hashValue="ON39YdpmFHfN9f47KpiRvqrKx0V9+erV1CNkpWzYhW/Qyc6aT8rEyCrvauWSYGZK2ia3o7vd3akF07acHAFpOA==" saltValue="yVW9XmDwTqEnmpSGai0KYg==" spinCount="100000" sqref="B30:C31 I30:J31" name="Range1_11"/>
    <protectedRange algorithmName="SHA-512" hashValue="ON39YdpmFHfN9f47KpiRvqrKx0V9+erV1CNkpWzYhW/Qyc6aT8rEyCrvauWSYGZK2ia3o7vd3akF07acHAFpOA==" saltValue="yVW9XmDwTqEnmpSGai0KYg==" spinCount="100000" sqref="D30:D31" name="Range1_1_10"/>
    <protectedRange algorithmName="SHA-512" hashValue="ON39YdpmFHfN9f47KpiRvqrKx0V9+erV1CNkpWzYhW/Qyc6aT8rEyCrvauWSYGZK2ia3o7vd3akF07acHAFpOA==" saltValue="yVW9XmDwTqEnmpSGai0KYg==" spinCount="100000" sqref="E30:H31" name="Range1_3_3_1"/>
    <protectedRange algorithmName="SHA-512" hashValue="ON39YdpmFHfN9f47KpiRvqrKx0V9+erV1CNkpWzYhW/Qyc6aT8rEyCrvauWSYGZK2ia3o7vd3akF07acHAFpOA==" saltValue="yVW9XmDwTqEnmpSGai0KYg==" spinCount="100000" sqref="E32:J32" name="Range1_17_2"/>
    <protectedRange algorithmName="SHA-512" hashValue="ON39YdpmFHfN9f47KpiRvqrKx0V9+erV1CNkpWzYhW/Qyc6aT8rEyCrvauWSYGZK2ia3o7vd3akF07acHAFpOA==" saltValue="yVW9XmDwTqEnmpSGai0KYg==" spinCount="100000" sqref="B32:C32" name="Range1_1_2_4_2"/>
    <protectedRange algorithmName="SHA-512" hashValue="ON39YdpmFHfN9f47KpiRvqrKx0V9+erV1CNkpWzYhW/Qyc6aT8rEyCrvauWSYGZK2ia3o7vd3akF07acHAFpOA==" saltValue="yVW9XmDwTqEnmpSGai0KYg==" spinCount="100000" sqref="D32" name="Range1_1_1_2_3_1"/>
    <protectedRange algorithmName="SHA-512" hashValue="ON39YdpmFHfN9f47KpiRvqrKx0V9+erV1CNkpWzYhW/Qyc6aT8rEyCrvauWSYGZK2ia3o7vd3akF07acHAFpOA==" saltValue="yVW9XmDwTqEnmpSGai0KYg==" spinCount="100000" sqref="E33:J34 B33:C34" name="Range1_33"/>
    <protectedRange algorithmName="SHA-512" hashValue="ON39YdpmFHfN9f47KpiRvqrKx0V9+erV1CNkpWzYhW/Qyc6aT8rEyCrvauWSYGZK2ia3o7vd3akF07acHAFpOA==" saltValue="yVW9XmDwTqEnmpSGai0KYg==" spinCount="100000" sqref="D33:D34" name="Range1_1_34"/>
    <protectedRange algorithmName="SHA-512" hashValue="ON39YdpmFHfN9f47KpiRvqrKx0V9+erV1CNkpWzYhW/Qyc6aT8rEyCrvauWSYGZK2ia3o7vd3akF07acHAFpOA==" saltValue="yVW9XmDwTqEnmpSGai0KYg==" spinCount="100000" sqref="B35:C35" name="Range1_1_2_2_1_1"/>
    <protectedRange algorithmName="SHA-512" hashValue="ON39YdpmFHfN9f47KpiRvqrKx0V9+erV1CNkpWzYhW/Qyc6aT8rEyCrvauWSYGZK2ia3o7vd3akF07acHAFpOA==" saltValue="yVW9XmDwTqEnmpSGai0KYg==" spinCount="100000" sqref="D35" name="Range1_1_1_2_1_1_1"/>
    <protectedRange algorithmName="SHA-512" hashValue="ON39YdpmFHfN9f47KpiRvqrKx0V9+erV1CNkpWzYhW/Qyc6aT8rEyCrvauWSYGZK2ia3o7vd3akF07acHAFpOA==" saltValue="yVW9XmDwTqEnmpSGai0KYg==" spinCount="100000" sqref="E35:J35" name="Range1_4_2_1_1"/>
    <protectedRange algorithmName="SHA-512" hashValue="ON39YdpmFHfN9f47KpiRvqrKx0V9+erV1CNkpWzYhW/Qyc6aT8rEyCrvauWSYGZK2ia3o7vd3akF07acHAFpOA==" saltValue="yVW9XmDwTqEnmpSGai0KYg==" spinCount="100000" sqref="E36:J36" name="Range1_21"/>
    <protectedRange algorithmName="SHA-512" hashValue="ON39YdpmFHfN9f47KpiRvqrKx0V9+erV1CNkpWzYhW/Qyc6aT8rEyCrvauWSYGZK2ia3o7vd3akF07acHAFpOA==" saltValue="yVW9XmDwTqEnmpSGai0KYg==" spinCount="100000" sqref="B36:C36" name="Range1_1_2_5"/>
    <protectedRange algorithmName="SHA-512" hashValue="ON39YdpmFHfN9f47KpiRvqrKx0V9+erV1CNkpWzYhW/Qyc6aT8rEyCrvauWSYGZK2ia3o7vd3akF07acHAFpOA==" saltValue="yVW9XmDwTqEnmpSGai0KYg==" spinCount="100000" sqref="D36" name="Range1_1_1_2_4"/>
    <protectedRange algorithmName="SHA-512" hashValue="ON39YdpmFHfN9f47KpiRvqrKx0V9+erV1CNkpWzYhW/Qyc6aT8rEyCrvauWSYGZK2ia3o7vd3akF07acHAFpOA==" saltValue="yVW9XmDwTqEnmpSGai0KYg==" spinCount="100000" sqref="B37:C37 I37:J37" name="Range1_87"/>
    <protectedRange algorithmName="SHA-512" hashValue="ON39YdpmFHfN9f47KpiRvqrKx0V9+erV1CNkpWzYhW/Qyc6aT8rEyCrvauWSYGZK2ia3o7vd3akF07acHAFpOA==" saltValue="yVW9XmDwTqEnmpSGai0KYg==" spinCount="100000" sqref="D37" name="Range1_1_87"/>
    <protectedRange algorithmName="SHA-512" hashValue="ON39YdpmFHfN9f47KpiRvqrKx0V9+erV1CNkpWzYhW/Qyc6aT8rEyCrvauWSYGZK2ia3o7vd3akF07acHAFpOA==" saltValue="yVW9XmDwTqEnmpSGai0KYg==" spinCount="100000" sqref="E37:H37" name="Range1_3_29"/>
    <protectedRange algorithmName="SHA-512" hashValue="ON39YdpmFHfN9f47KpiRvqrKx0V9+erV1CNkpWzYhW/Qyc6aT8rEyCrvauWSYGZK2ia3o7vd3akF07acHAFpOA==" saltValue="yVW9XmDwTqEnmpSGai0KYg==" spinCount="100000" sqref="E46:J46 B46:C46" name="Range1_90"/>
    <protectedRange algorithmName="SHA-512" hashValue="ON39YdpmFHfN9f47KpiRvqrKx0V9+erV1CNkpWzYhW/Qyc6aT8rEyCrvauWSYGZK2ia3o7vd3akF07acHAFpOA==" saltValue="yVW9XmDwTqEnmpSGai0KYg==" spinCount="100000" sqref="D46" name="Range1_1_88"/>
  </protectedRanges>
  <conditionalFormatting sqref="J2:J8">
    <cfRule type="top10" dxfId="579" priority="136" rank="1"/>
  </conditionalFormatting>
  <conditionalFormatting sqref="I2:I8">
    <cfRule type="top10" dxfId="578" priority="137" rank="1"/>
  </conditionalFormatting>
  <conditionalFormatting sqref="H2:H8">
    <cfRule type="top10" dxfId="577" priority="138" rank="1"/>
  </conditionalFormatting>
  <conditionalFormatting sqref="G2:G8">
    <cfRule type="top10" dxfId="576" priority="139" rank="1"/>
  </conditionalFormatting>
  <conditionalFormatting sqref="F2:F8">
    <cfRule type="top10" dxfId="575" priority="140" rank="1"/>
  </conditionalFormatting>
  <conditionalFormatting sqref="E2:E8">
    <cfRule type="top10" dxfId="574" priority="141" rank="1"/>
  </conditionalFormatting>
  <conditionalFormatting sqref="E9:E10">
    <cfRule type="top10" dxfId="573" priority="135" rank="1"/>
  </conditionalFormatting>
  <conditionalFormatting sqref="F9:F10">
    <cfRule type="top10" dxfId="572" priority="134" rank="1"/>
  </conditionalFormatting>
  <conditionalFormatting sqref="G9:G10">
    <cfRule type="top10" dxfId="571" priority="133" rank="1"/>
  </conditionalFormatting>
  <conditionalFormatting sqref="H9:H10">
    <cfRule type="top10" dxfId="570" priority="132" rank="1"/>
  </conditionalFormatting>
  <conditionalFormatting sqref="I9:I10">
    <cfRule type="top10" dxfId="569" priority="131" rank="1"/>
  </conditionalFormatting>
  <conditionalFormatting sqref="J9:J10">
    <cfRule type="top10" dxfId="568" priority="130" rank="1"/>
  </conditionalFormatting>
  <conditionalFormatting sqref="I38 I11:I13">
    <cfRule type="top10" dxfId="567" priority="167" rank="1"/>
  </conditionalFormatting>
  <conditionalFormatting sqref="H38 H11:H13">
    <cfRule type="top10" dxfId="566" priority="169" rank="1"/>
  </conditionalFormatting>
  <conditionalFormatting sqref="J38 J11:J13">
    <cfRule type="top10" dxfId="565" priority="171" rank="1"/>
  </conditionalFormatting>
  <conditionalFormatting sqref="G38 G11:G13">
    <cfRule type="top10" dxfId="564" priority="173" rank="1"/>
  </conditionalFormatting>
  <conditionalFormatting sqref="F38 F11:F13">
    <cfRule type="top10" dxfId="563" priority="175" rank="1"/>
  </conditionalFormatting>
  <conditionalFormatting sqref="E38 E11:E13">
    <cfRule type="top10" dxfId="562" priority="177" rank="1"/>
  </conditionalFormatting>
  <conditionalFormatting sqref="F14">
    <cfRule type="top10" dxfId="561" priority="121" rank="1"/>
  </conditionalFormatting>
  <conditionalFormatting sqref="I14">
    <cfRule type="top10" dxfId="560" priority="118" rank="1"/>
    <cfRule type="top10" dxfId="559" priority="123" rank="1"/>
  </conditionalFormatting>
  <conditionalFormatting sqref="E14">
    <cfRule type="top10" dxfId="558" priority="122" rank="1"/>
  </conditionalFormatting>
  <conditionalFormatting sqref="G14">
    <cfRule type="top10" dxfId="557" priority="120" rank="1"/>
  </conditionalFormatting>
  <conditionalFormatting sqref="H14">
    <cfRule type="top10" dxfId="556" priority="119" rank="1"/>
  </conditionalFormatting>
  <conditionalFormatting sqref="J14">
    <cfRule type="top10" dxfId="555" priority="117" rank="1"/>
  </conditionalFormatting>
  <conditionalFormatting sqref="E14:J14">
    <cfRule type="cellIs" dxfId="554" priority="116" operator="greaterThanOrEqual">
      <formula>200</formula>
    </cfRule>
  </conditionalFormatting>
  <conditionalFormatting sqref="F15:F17">
    <cfRule type="top10" dxfId="553" priority="110" rank="1"/>
  </conditionalFormatting>
  <conditionalFormatting sqref="G15:G17">
    <cfRule type="top10" dxfId="552" priority="111" rank="1"/>
  </conditionalFormatting>
  <conditionalFormatting sqref="H15:H17">
    <cfRule type="top10" dxfId="551" priority="112" rank="1"/>
  </conditionalFormatting>
  <conditionalFormatting sqref="I15:I17">
    <cfRule type="top10" dxfId="550" priority="113" rank="1"/>
  </conditionalFormatting>
  <conditionalFormatting sqref="J15:J17">
    <cfRule type="top10" dxfId="549" priority="114" rank="1"/>
  </conditionalFormatting>
  <conditionalFormatting sqref="E15:E17">
    <cfRule type="top10" dxfId="548" priority="115" rank="1"/>
  </conditionalFormatting>
  <conditionalFormatting sqref="E15:J17">
    <cfRule type="cellIs" dxfId="547" priority="109" operator="equal">
      <formula>200</formula>
    </cfRule>
  </conditionalFormatting>
  <conditionalFormatting sqref="E18:J19">
    <cfRule type="cellIs" dxfId="546" priority="108" operator="greaterThanOrEqual">
      <formula>200</formula>
    </cfRule>
  </conditionalFormatting>
  <conditionalFormatting sqref="F18:F19">
    <cfRule type="top10" dxfId="545" priority="105" rank="1"/>
  </conditionalFormatting>
  <conditionalFormatting sqref="I18:I19">
    <cfRule type="top10" dxfId="544" priority="102" rank="1"/>
    <cfRule type="top10" dxfId="543" priority="107" rank="1"/>
  </conditionalFormatting>
  <conditionalFormatting sqref="E18:E19">
    <cfRule type="top10" dxfId="542" priority="106" rank="1"/>
  </conditionalFormatting>
  <conditionalFormatting sqref="G18:G19">
    <cfRule type="top10" dxfId="541" priority="104" rank="1"/>
  </conditionalFormatting>
  <conditionalFormatting sqref="H18:H19">
    <cfRule type="top10" dxfId="540" priority="103" rank="1"/>
  </conditionalFormatting>
  <conditionalFormatting sqref="J18:J19">
    <cfRule type="top10" dxfId="539" priority="101" rank="1"/>
  </conditionalFormatting>
  <conditionalFormatting sqref="F20">
    <cfRule type="top10" dxfId="538" priority="95" rank="1"/>
  </conditionalFormatting>
  <conditionalFormatting sqref="G20">
    <cfRule type="top10" dxfId="537" priority="96" rank="1"/>
  </conditionalFormatting>
  <conditionalFormatting sqref="H20">
    <cfRule type="top10" dxfId="536" priority="97" rank="1"/>
  </conditionalFormatting>
  <conditionalFormatting sqref="I20">
    <cfRule type="top10" dxfId="535" priority="98" rank="1"/>
  </conditionalFormatting>
  <conditionalFormatting sqref="J20">
    <cfRule type="top10" dxfId="534" priority="99" rank="1"/>
  </conditionalFormatting>
  <conditionalFormatting sqref="E20">
    <cfRule type="top10" dxfId="533" priority="100" rank="1"/>
  </conditionalFormatting>
  <conditionalFormatting sqref="E20:J20">
    <cfRule type="cellIs" dxfId="532" priority="94" operator="equal">
      <formula>200</formula>
    </cfRule>
  </conditionalFormatting>
  <conditionalFormatting sqref="E21">
    <cfRule type="top10" dxfId="531" priority="93" rank="1"/>
  </conditionalFormatting>
  <conditionalFormatting sqref="F21">
    <cfRule type="top10" dxfId="530" priority="92" rank="1"/>
  </conditionalFormatting>
  <conditionalFormatting sqref="G21">
    <cfRule type="top10" dxfId="529" priority="91" rank="1"/>
  </conditionalFormatting>
  <conditionalFormatting sqref="H21">
    <cfRule type="top10" dxfId="528" priority="90" rank="1"/>
  </conditionalFormatting>
  <conditionalFormatting sqref="I21">
    <cfRule type="top10" dxfId="527" priority="89" rank="1"/>
  </conditionalFormatting>
  <conditionalFormatting sqref="J21">
    <cfRule type="top10" dxfId="526" priority="88" rank="1"/>
  </conditionalFormatting>
  <conditionalFormatting sqref="F22">
    <cfRule type="top10" dxfId="525" priority="85" rank="1"/>
  </conditionalFormatting>
  <conditionalFormatting sqref="I22">
    <cfRule type="top10" dxfId="524" priority="82" rank="1"/>
    <cfRule type="top10" dxfId="523" priority="87" rank="1"/>
  </conditionalFormatting>
  <conditionalFormatting sqref="E22">
    <cfRule type="top10" dxfId="522" priority="86" rank="1"/>
  </conditionalFormatting>
  <conditionalFormatting sqref="G22">
    <cfRule type="top10" dxfId="521" priority="84" rank="1"/>
  </conditionalFormatting>
  <conditionalFormatting sqref="H22">
    <cfRule type="top10" dxfId="520" priority="83" rank="1"/>
  </conditionalFormatting>
  <conditionalFormatting sqref="J22">
    <cfRule type="top10" dxfId="519" priority="81" rank="1"/>
  </conditionalFormatting>
  <conditionalFormatting sqref="E22:J22">
    <cfRule type="cellIs" dxfId="518" priority="80" operator="greaterThanOrEqual">
      <formula>200</formula>
    </cfRule>
  </conditionalFormatting>
  <conditionalFormatting sqref="E23">
    <cfRule type="top10" dxfId="517" priority="79" rank="1"/>
  </conditionalFormatting>
  <conditionalFormatting sqref="F23">
    <cfRule type="top10" dxfId="516" priority="78" rank="1"/>
  </conditionalFormatting>
  <conditionalFormatting sqref="G23">
    <cfRule type="top10" dxfId="515" priority="77" rank="1"/>
  </conditionalFormatting>
  <conditionalFormatting sqref="H23">
    <cfRule type="top10" dxfId="514" priority="76" rank="1"/>
  </conditionalFormatting>
  <conditionalFormatting sqref="I23">
    <cfRule type="top10" dxfId="513" priority="75" rank="1"/>
  </conditionalFormatting>
  <conditionalFormatting sqref="J23">
    <cfRule type="top10" dxfId="512" priority="74" rank="1"/>
  </conditionalFormatting>
  <conditionalFormatting sqref="I24">
    <cfRule type="top10" dxfId="511" priority="73" rank="1"/>
  </conditionalFormatting>
  <conditionalFormatting sqref="H24">
    <cfRule type="top10" dxfId="510" priority="69" rank="1"/>
  </conditionalFormatting>
  <conditionalFormatting sqref="J24">
    <cfRule type="top10" dxfId="509" priority="70" rank="1"/>
  </conditionalFormatting>
  <conditionalFormatting sqref="G24">
    <cfRule type="top10" dxfId="508" priority="72" rank="1"/>
  </conditionalFormatting>
  <conditionalFormatting sqref="F24">
    <cfRule type="top10" dxfId="507" priority="71" rank="1"/>
  </conditionalFormatting>
  <conditionalFormatting sqref="E24">
    <cfRule type="top10" dxfId="506" priority="68" rank="1"/>
  </conditionalFormatting>
  <conditionalFormatting sqref="I25">
    <cfRule type="top10" dxfId="505" priority="67" rank="1"/>
  </conditionalFormatting>
  <conditionalFormatting sqref="H25">
    <cfRule type="top10" dxfId="504" priority="63" rank="1"/>
  </conditionalFormatting>
  <conditionalFormatting sqref="J25">
    <cfRule type="top10" dxfId="503" priority="64" rank="1"/>
  </conditionalFormatting>
  <conditionalFormatting sqref="G25">
    <cfRule type="top10" dxfId="502" priority="66" rank="1"/>
  </conditionalFormatting>
  <conditionalFormatting sqref="F25">
    <cfRule type="top10" dxfId="501" priority="65" rank="1"/>
  </conditionalFormatting>
  <conditionalFormatting sqref="E25">
    <cfRule type="top10" dxfId="500" priority="62" rank="1"/>
  </conditionalFormatting>
  <conditionalFormatting sqref="E25:J25">
    <cfRule type="cellIs" dxfId="499" priority="61" operator="greaterThanOrEqual">
      <formula>200</formula>
    </cfRule>
  </conditionalFormatting>
  <conditionalFormatting sqref="I26">
    <cfRule type="top10" dxfId="498" priority="60" rank="1"/>
  </conditionalFormatting>
  <conditionalFormatting sqref="H26">
    <cfRule type="top10" dxfId="497" priority="56" rank="1"/>
  </conditionalFormatting>
  <conditionalFormatting sqref="J26">
    <cfRule type="top10" dxfId="496" priority="57" rank="1"/>
  </conditionalFormatting>
  <conditionalFormatting sqref="G26">
    <cfRule type="top10" dxfId="495" priority="59" rank="1"/>
  </conditionalFormatting>
  <conditionalFormatting sqref="F26">
    <cfRule type="top10" dxfId="494" priority="58" rank="1"/>
  </conditionalFormatting>
  <conditionalFormatting sqref="E26">
    <cfRule type="top10" dxfId="493" priority="55" rank="1"/>
  </conditionalFormatting>
  <conditionalFormatting sqref="E26:J26">
    <cfRule type="cellIs" dxfId="492" priority="54" operator="greaterThanOrEqual">
      <formula>200</formula>
    </cfRule>
  </conditionalFormatting>
  <conditionalFormatting sqref="E27:E29">
    <cfRule type="top10" dxfId="491" priority="53" rank="1"/>
  </conditionalFormatting>
  <conditionalFormatting sqref="F27:F29">
    <cfRule type="top10" dxfId="490" priority="52" rank="1"/>
  </conditionalFormatting>
  <conditionalFormatting sqref="G27:G29">
    <cfRule type="top10" dxfId="489" priority="51" rank="1"/>
  </conditionalFormatting>
  <conditionalFormatting sqref="H27:H29">
    <cfRule type="top10" dxfId="488" priority="50" rank="1"/>
  </conditionalFormatting>
  <conditionalFormatting sqref="I27:I29">
    <cfRule type="top10" dxfId="487" priority="49" rank="1"/>
  </conditionalFormatting>
  <conditionalFormatting sqref="J27:J29">
    <cfRule type="top10" dxfId="486" priority="48" rank="1"/>
  </conditionalFormatting>
  <conditionalFormatting sqref="F30:F31">
    <cfRule type="top10" dxfId="485" priority="42" rank="1"/>
  </conditionalFormatting>
  <conditionalFormatting sqref="G30:G31">
    <cfRule type="top10" dxfId="484" priority="43" rank="1"/>
  </conditionalFormatting>
  <conditionalFormatting sqref="H30:H31">
    <cfRule type="top10" dxfId="483" priority="44" rank="1"/>
  </conditionalFormatting>
  <conditionalFormatting sqref="I30:I31">
    <cfRule type="top10" dxfId="482" priority="45" rank="1"/>
  </conditionalFormatting>
  <conditionalFormatting sqref="J30:J31">
    <cfRule type="top10" dxfId="481" priority="46" rank="1"/>
  </conditionalFormatting>
  <conditionalFormatting sqref="E30:E31">
    <cfRule type="top10" dxfId="480" priority="47" rank="1"/>
  </conditionalFormatting>
  <conditionalFormatting sqref="F32">
    <cfRule type="top10" dxfId="479" priority="36" rank="1"/>
  </conditionalFormatting>
  <conditionalFormatting sqref="G32">
    <cfRule type="top10" dxfId="478" priority="37" rank="1"/>
  </conditionalFormatting>
  <conditionalFormatting sqref="H32">
    <cfRule type="top10" dxfId="477" priority="38" rank="1"/>
  </conditionalFormatting>
  <conditionalFormatting sqref="I32">
    <cfRule type="top10" dxfId="476" priority="39" rank="1"/>
  </conditionalFormatting>
  <conditionalFormatting sqref="J32">
    <cfRule type="top10" dxfId="475" priority="40" rank="1"/>
  </conditionalFormatting>
  <conditionalFormatting sqref="E32">
    <cfRule type="top10" dxfId="474" priority="41" rank="1"/>
  </conditionalFormatting>
  <conditionalFormatting sqref="E32:J32">
    <cfRule type="cellIs" dxfId="473" priority="35" operator="equal">
      <formula>200</formula>
    </cfRule>
  </conditionalFormatting>
  <conditionalFormatting sqref="I33:I34">
    <cfRule type="top10" dxfId="472" priority="34" rank="1"/>
  </conditionalFormatting>
  <conditionalFormatting sqref="H33:H34">
    <cfRule type="top10" dxfId="471" priority="30" rank="1"/>
  </conditionalFormatting>
  <conditionalFormatting sqref="J33:J34">
    <cfRule type="top10" dxfId="470" priority="31" rank="1"/>
  </conditionalFormatting>
  <conditionalFormatting sqref="G33:G34">
    <cfRule type="top10" dxfId="469" priority="33" rank="1"/>
  </conditionalFormatting>
  <conditionalFormatting sqref="F33:F34">
    <cfRule type="top10" dxfId="468" priority="32" rank="1"/>
  </conditionalFormatting>
  <conditionalFormatting sqref="E33:E34">
    <cfRule type="top10" dxfId="467" priority="29" rank="1"/>
  </conditionalFormatting>
  <conditionalFormatting sqref="E35">
    <cfRule type="top10" dxfId="466" priority="23" rank="1"/>
  </conditionalFormatting>
  <conditionalFormatting sqref="F35">
    <cfRule type="top10" dxfId="465" priority="24" rank="1"/>
  </conditionalFormatting>
  <conditionalFormatting sqref="G35">
    <cfRule type="top10" dxfId="464" priority="25" rank="1"/>
  </conditionalFormatting>
  <conditionalFormatting sqref="H35">
    <cfRule type="top10" dxfId="463" priority="26" rank="1"/>
  </conditionalFormatting>
  <conditionalFormatting sqref="I35">
    <cfRule type="top10" dxfId="462" priority="27" rank="1"/>
  </conditionalFormatting>
  <conditionalFormatting sqref="J35">
    <cfRule type="top10" dxfId="461" priority="28" rank="1"/>
  </conditionalFormatting>
  <conditionalFormatting sqref="F36">
    <cfRule type="top10" dxfId="460" priority="17" rank="1"/>
  </conditionalFormatting>
  <conditionalFormatting sqref="G36">
    <cfRule type="top10" dxfId="459" priority="18" rank="1"/>
  </conditionalFormatting>
  <conditionalFormatting sqref="H36">
    <cfRule type="top10" dxfId="458" priority="19" rank="1"/>
  </conditionalFormatting>
  <conditionalFormatting sqref="I36">
    <cfRule type="top10" dxfId="457" priority="20" rank="1"/>
  </conditionalFormatting>
  <conditionalFormatting sqref="J36">
    <cfRule type="top10" dxfId="456" priority="21" rank="1"/>
  </conditionalFormatting>
  <conditionalFormatting sqref="E36">
    <cfRule type="top10" dxfId="455" priority="22" rank="1"/>
  </conditionalFormatting>
  <conditionalFormatting sqref="E36:J36">
    <cfRule type="cellIs" dxfId="454" priority="16" operator="equal">
      <formula>200</formula>
    </cfRule>
  </conditionalFormatting>
  <conditionalFormatting sqref="F37">
    <cfRule type="top10" dxfId="453" priority="13" rank="1"/>
  </conditionalFormatting>
  <conditionalFormatting sqref="I37">
    <cfRule type="top10" dxfId="452" priority="10" rank="1"/>
    <cfRule type="top10" dxfId="451" priority="15" rank="1"/>
  </conditionalFormatting>
  <conditionalFormatting sqref="E37">
    <cfRule type="top10" dxfId="450" priority="14" rank="1"/>
  </conditionalFormatting>
  <conditionalFormatting sqref="G37">
    <cfRule type="top10" dxfId="449" priority="12" rank="1"/>
  </conditionalFormatting>
  <conditionalFormatting sqref="H37">
    <cfRule type="top10" dxfId="448" priority="11" rank="1"/>
  </conditionalFormatting>
  <conditionalFormatting sqref="J37">
    <cfRule type="top10" dxfId="447" priority="9" rank="1"/>
  </conditionalFormatting>
  <conditionalFormatting sqref="E37:J37">
    <cfRule type="cellIs" dxfId="446" priority="8" operator="greaterThanOrEqual">
      <formula>200</formula>
    </cfRule>
  </conditionalFormatting>
  <conditionalFormatting sqref="I46">
    <cfRule type="top10" dxfId="445" priority="2" rank="1"/>
  </conditionalFormatting>
  <conditionalFormatting sqref="H46">
    <cfRule type="top10" dxfId="444" priority="3" rank="1"/>
  </conditionalFormatting>
  <conditionalFormatting sqref="G46">
    <cfRule type="top10" dxfId="443" priority="4" rank="1"/>
  </conditionalFormatting>
  <conditionalFormatting sqref="F46">
    <cfRule type="top10" dxfId="442" priority="5" rank="1"/>
  </conditionalFormatting>
  <conditionalFormatting sqref="E46">
    <cfRule type="top10" dxfId="441" priority="6" rank="1"/>
  </conditionalFormatting>
  <conditionalFormatting sqref="J46">
    <cfRule type="top10" dxfId="440" priority="7" rank="1"/>
  </conditionalFormatting>
  <conditionalFormatting sqref="E46:J46">
    <cfRule type="cellIs" dxfId="439" priority="1" operator="equal">
      <formula>200</formula>
    </cfRule>
  </conditionalFormatting>
  <hyperlinks>
    <hyperlink ref="Q1" location="'National Youth'!A1" display="Back to Ranking" xr:uid="{2CCA8A7E-1764-44C8-90DC-5FC1F5D12F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B45:B46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0F46-2B39-4276-AA45-14316AE28CEC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107</v>
      </c>
      <c r="C2" s="15">
        <v>44792</v>
      </c>
      <c r="D2" s="16" t="s">
        <v>108</v>
      </c>
      <c r="E2" s="17">
        <v>169</v>
      </c>
      <c r="F2" s="17">
        <v>149</v>
      </c>
      <c r="G2" s="17">
        <v>162</v>
      </c>
      <c r="H2" s="17"/>
      <c r="I2" s="17"/>
      <c r="J2" s="17"/>
      <c r="K2" s="20">
        <v>3</v>
      </c>
      <c r="L2" s="20">
        <v>480</v>
      </c>
      <c r="M2" s="21">
        <v>160</v>
      </c>
      <c r="N2" s="22">
        <v>5</v>
      </c>
      <c r="O2" s="23">
        <v>165</v>
      </c>
    </row>
    <row r="4" spans="1:17" x14ac:dyDescent="0.3">
      <c r="K4" s="8">
        <f>SUM(K2:K3)</f>
        <v>3</v>
      </c>
      <c r="L4" s="8">
        <f>SUM(L2:L3)</f>
        <v>480</v>
      </c>
      <c r="M4" s="7">
        <f>SUM(L4/K4)</f>
        <v>160</v>
      </c>
      <c r="N4" s="8">
        <f>SUM(N2:N3)</f>
        <v>5</v>
      </c>
      <c r="O4" s="11">
        <f>SUM(M4+N4)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2_1"/>
    <protectedRange algorithmName="SHA-512" hashValue="ON39YdpmFHfN9f47KpiRvqrKx0V9+erV1CNkpWzYhW/Qyc6aT8rEyCrvauWSYGZK2ia3o7vd3akF07acHAFpOA==" saltValue="yVW9XmDwTqEnmpSGai0KYg==" spinCount="100000" sqref="D2" name="Range1_1_1_2_1_2_1"/>
    <protectedRange algorithmName="SHA-512" hashValue="ON39YdpmFHfN9f47KpiRvqrKx0V9+erV1CNkpWzYhW/Qyc6aT8rEyCrvauWSYGZK2ia3o7vd3akF07acHAFpOA==" saltValue="yVW9XmDwTqEnmpSGai0KYg==" spinCount="100000" sqref="E2:J2" name="Range1_4_2_1_1"/>
  </protectedRanges>
  <conditionalFormatting sqref="F2">
    <cfRule type="top10" dxfId="438" priority="5" rank="1"/>
  </conditionalFormatting>
  <conditionalFormatting sqref="H2">
    <cfRule type="top10" dxfId="437" priority="4" rank="1"/>
  </conditionalFormatting>
  <conditionalFormatting sqref="G2">
    <cfRule type="top10" dxfId="436" priority="2" rank="1"/>
  </conditionalFormatting>
  <conditionalFormatting sqref="I2">
    <cfRule type="top10" dxfId="435" priority="3" rank="1"/>
  </conditionalFormatting>
  <conditionalFormatting sqref="J2">
    <cfRule type="top10" dxfId="434" priority="1" rank="1"/>
  </conditionalFormatting>
  <conditionalFormatting sqref="E2">
    <cfRule type="top10" dxfId="433" priority="6" rank="1"/>
  </conditionalFormatting>
  <hyperlinks>
    <hyperlink ref="Q1" location="'National Youth'!A1" display="Back to Ranking" xr:uid="{760B2C1D-EA15-4E5C-A39B-B7CE163BAA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2BB34-6FAC-453C-B5CE-25F86EB4C7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12D2-7A49-4BA1-B56F-58B7A33DE84B}">
  <sheetPr codeName="Sheet11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33</v>
      </c>
      <c r="B2" s="14" t="s">
        <v>66</v>
      </c>
      <c r="C2" s="15">
        <v>44675</v>
      </c>
      <c r="D2" s="16" t="s">
        <v>65</v>
      </c>
      <c r="E2" s="17">
        <v>180</v>
      </c>
      <c r="F2" s="17">
        <v>172</v>
      </c>
      <c r="G2" s="17">
        <v>182</v>
      </c>
      <c r="H2" s="17">
        <v>186</v>
      </c>
      <c r="I2" s="17"/>
      <c r="J2" s="17"/>
      <c r="K2" s="20">
        <v>4</v>
      </c>
      <c r="L2" s="20">
        <v>720</v>
      </c>
      <c r="M2" s="21">
        <v>180</v>
      </c>
      <c r="N2" s="22">
        <v>5</v>
      </c>
      <c r="O2" s="23">
        <v>185</v>
      </c>
    </row>
    <row r="3" spans="1:17" x14ac:dyDescent="0.3">
      <c r="A3" s="13" t="s">
        <v>33</v>
      </c>
      <c r="B3" s="14" t="s">
        <v>66</v>
      </c>
      <c r="C3" s="15">
        <v>44709</v>
      </c>
      <c r="D3" s="16" t="s">
        <v>65</v>
      </c>
      <c r="E3" s="17">
        <v>185</v>
      </c>
      <c r="F3" s="17">
        <v>189</v>
      </c>
      <c r="G3" s="17">
        <v>193</v>
      </c>
      <c r="H3" s="17">
        <v>189</v>
      </c>
      <c r="I3" s="17">
        <v>188</v>
      </c>
      <c r="J3" s="17">
        <v>182</v>
      </c>
      <c r="K3" s="20">
        <v>6</v>
      </c>
      <c r="L3" s="20">
        <v>1126</v>
      </c>
      <c r="M3" s="21">
        <v>187.66666666666666</v>
      </c>
      <c r="N3" s="22">
        <v>10</v>
      </c>
      <c r="O3" s="23">
        <v>197.66666666666666</v>
      </c>
    </row>
    <row r="4" spans="1:17" x14ac:dyDescent="0.3">
      <c r="A4" s="13" t="s">
        <v>33</v>
      </c>
      <c r="B4" s="14" t="s">
        <v>66</v>
      </c>
      <c r="C4" s="15">
        <v>44710</v>
      </c>
      <c r="D4" s="16" t="s">
        <v>65</v>
      </c>
      <c r="E4" s="17">
        <v>183</v>
      </c>
      <c r="F4" s="17">
        <v>178</v>
      </c>
      <c r="G4" s="17">
        <v>186</v>
      </c>
      <c r="H4" s="17">
        <v>183</v>
      </c>
      <c r="I4" s="17"/>
      <c r="J4" s="17"/>
      <c r="K4" s="20">
        <v>4</v>
      </c>
      <c r="L4" s="20">
        <v>730</v>
      </c>
      <c r="M4" s="21">
        <v>182.5</v>
      </c>
      <c r="N4" s="22">
        <v>5</v>
      </c>
      <c r="O4" s="23">
        <v>187.5</v>
      </c>
    </row>
    <row r="5" spans="1:17" x14ac:dyDescent="0.3">
      <c r="A5" s="13" t="s">
        <v>77</v>
      </c>
      <c r="B5" s="14" t="s">
        <v>66</v>
      </c>
      <c r="C5" s="15">
        <v>44738</v>
      </c>
      <c r="D5" s="16" t="s">
        <v>65</v>
      </c>
      <c r="E5" s="17">
        <v>184</v>
      </c>
      <c r="F5" s="17">
        <v>188</v>
      </c>
      <c r="G5" s="17">
        <v>188</v>
      </c>
      <c r="H5" s="17">
        <v>187</v>
      </c>
      <c r="I5" s="17"/>
      <c r="J5" s="17"/>
      <c r="K5" s="20">
        <v>4</v>
      </c>
      <c r="L5" s="20">
        <v>747</v>
      </c>
      <c r="M5" s="21">
        <v>186.75</v>
      </c>
      <c r="N5" s="22">
        <v>5</v>
      </c>
      <c r="O5" s="23">
        <v>191.75</v>
      </c>
    </row>
    <row r="6" spans="1:17" x14ac:dyDescent="0.3">
      <c r="A6" s="13" t="s">
        <v>77</v>
      </c>
      <c r="B6" s="14" t="s">
        <v>66</v>
      </c>
      <c r="C6" s="15">
        <v>44737</v>
      </c>
      <c r="D6" s="16" t="s">
        <v>65</v>
      </c>
      <c r="E6" s="17">
        <v>190</v>
      </c>
      <c r="F6" s="17">
        <v>191</v>
      </c>
      <c r="G6" s="17">
        <v>186</v>
      </c>
      <c r="H6" s="17">
        <v>187</v>
      </c>
      <c r="I6" s="17"/>
      <c r="J6" s="17"/>
      <c r="K6" s="20">
        <v>4</v>
      </c>
      <c r="L6" s="20">
        <v>754</v>
      </c>
      <c r="M6" s="21">
        <v>188.5</v>
      </c>
      <c r="N6" s="22">
        <v>5</v>
      </c>
      <c r="O6" s="23">
        <v>193.5</v>
      </c>
    </row>
    <row r="7" spans="1:17" x14ac:dyDescent="0.3">
      <c r="A7" s="13" t="s">
        <v>33</v>
      </c>
      <c r="B7" s="14" t="s">
        <v>66</v>
      </c>
      <c r="C7" s="15">
        <v>44765</v>
      </c>
      <c r="D7" s="16" t="s">
        <v>65</v>
      </c>
      <c r="E7" s="17">
        <v>181</v>
      </c>
      <c r="F7" s="17">
        <v>186</v>
      </c>
      <c r="G7" s="17">
        <v>184</v>
      </c>
      <c r="H7" s="17">
        <v>188</v>
      </c>
      <c r="I7" s="17">
        <v>187</v>
      </c>
      <c r="J7" s="17">
        <v>184</v>
      </c>
      <c r="K7" s="20">
        <v>6</v>
      </c>
      <c r="L7" s="20">
        <v>1110</v>
      </c>
      <c r="M7" s="21">
        <v>185</v>
      </c>
      <c r="N7" s="22">
        <v>10</v>
      </c>
      <c r="O7" s="23">
        <v>195</v>
      </c>
    </row>
    <row r="8" spans="1:17" x14ac:dyDescent="0.3">
      <c r="A8" s="13" t="s">
        <v>33</v>
      </c>
      <c r="B8" s="14" t="s">
        <v>66</v>
      </c>
      <c r="C8" s="15">
        <v>44766</v>
      </c>
      <c r="D8" s="16" t="s">
        <v>65</v>
      </c>
      <c r="E8" s="17">
        <v>183</v>
      </c>
      <c r="F8" s="17">
        <v>185</v>
      </c>
      <c r="G8" s="17">
        <v>191</v>
      </c>
      <c r="H8" s="17">
        <v>173</v>
      </c>
      <c r="I8" s="17"/>
      <c r="J8" s="17"/>
      <c r="K8" s="20">
        <v>4</v>
      </c>
      <c r="L8" s="20">
        <v>732</v>
      </c>
      <c r="M8" s="21">
        <v>183</v>
      </c>
      <c r="N8" s="22">
        <v>5</v>
      </c>
      <c r="O8" s="23">
        <v>188</v>
      </c>
    </row>
    <row r="9" spans="1:17" x14ac:dyDescent="0.3">
      <c r="A9" s="13" t="s">
        <v>77</v>
      </c>
      <c r="B9" s="14" t="s">
        <v>64</v>
      </c>
      <c r="C9" s="15">
        <v>44807</v>
      </c>
      <c r="D9" s="16" t="s">
        <v>100</v>
      </c>
      <c r="E9" s="17">
        <v>193</v>
      </c>
      <c r="F9" s="17">
        <v>190</v>
      </c>
      <c r="G9" s="17">
        <v>193</v>
      </c>
      <c r="H9" s="17">
        <v>192</v>
      </c>
      <c r="I9" s="17">
        <v>198</v>
      </c>
      <c r="J9" s="17">
        <v>196</v>
      </c>
      <c r="K9" s="20">
        <v>6</v>
      </c>
      <c r="L9" s="20">
        <v>1162</v>
      </c>
      <c r="M9" s="21">
        <v>193.66666666666666</v>
      </c>
      <c r="N9" s="22">
        <v>26</v>
      </c>
      <c r="O9" s="23">
        <v>219.66666666666666</v>
      </c>
    </row>
    <row r="11" spans="1:17" x14ac:dyDescent="0.3">
      <c r="K11" s="8">
        <f>SUM(K2:K10)</f>
        <v>38</v>
      </c>
      <c r="L11" s="8">
        <f>SUM(L2:L10)</f>
        <v>7081</v>
      </c>
      <c r="M11" s="7">
        <f>SUM(L11/K11)</f>
        <v>186.34210526315789</v>
      </c>
      <c r="N11" s="8">
        <f>SUM(N2:N10)</f>
        <v>71</v>
      </c>
      <c r="O11" s="11">
        <f>SUM(M11+N11)</f>
        <v>257.34210526315792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4 I3:J4" name="Range1_1"/>
    <protectedRange algorithmName="SHA-512" hashValue="ON39YdpmFHfN9f47KpiRvqrKx0V9+erV1CNkpWzYhW/Qyc6aT8rEyCrvauWSYGZK2ia3o7vd3akF07acHAFpOA==" saltValue="yVW9XmDwTqEnmpSGai0KYg==" spinCount="100000" sqref="D3:D4" name="Range1_1_1"/>
    <protectedRange algorithmName="SHA-512" hashValue="ON39YdpmFHfN9f47KpiRvqrKx0V9+erV1CNkpWzYhW/Qyc6aT8rEyCrvauWSYGZK2ia3o7vd3akF07acHAFpOA==" saltValue="yVW9XmDwTqEnmpSGai0KYg==" spinCount="100000" sqref="E3:H4" name="Range1_3"/>
    <protectedRange algorithmName="SHA-512" hashValue="ON39YdpmFHfN9f47KpiRvqrKx0V9+erV1CNkpWzYhW/Qyc6aT8rEyCrvauWSYGZK2ia3o7vd3akF07acHAFpOA==" saltValue="yVW9XmDwTqEnmpSGai0KYg==" spinCount="100000" sqref="B5:C5 I5:J5" name="Range1_13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B6:C6 E6:J6" name="Range1_19_1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5_2_1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B8:C8 I8:J8" name="Range1_22"/>
    <protectedRange algorithmName="SHA-512" hashValue="ON39YdpmFHfN9f47KpiRvqrKx0V9+erV1CNkpWzYhW/Qyc6aT8rEyCrvauWSYGZK2ia3o7vd3akF07acHAFpOA==" saltValue="yVW9XmDwTqEnmpSGai0KYg==" spinCount="100000" sqref="D8" name="Range1_1_17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B9:C9" name="Range1_1_2_3"/>
    <protectedRange algorithmName="SHA-512" hashValue="ON39YdpmFHfN9f47KpiRvqrKx0V9+erV1CNkpWzYhW/Qyc6aT8rEyCrvauWSYGZK2ia3o7vd3akF07acHAFpOA==" saltValue="yVW9XmDwTqEnmpSGai0KYg==" spinCount="100000" sqref="D9" name="Range1_1_1_2_3"/>
    <protectedRange algorithmName="SHA-512" hashValue="ON39YdpmFHfN9f47KpiRvqrKx0V9+erV1CNkpWzYhW/Qyc6aT8rEyCrvauWSYGZK2ia3o7vd3akF07acHAFpOA==" saltValue="yVW9XmDwTqEnmpSGai0KYg==" spinCount="100000" sqref="E9:J9" name="Range1_4_2"/>
  </protectedRanges>
  <conditionalFormatting sqref="J2">
    <cfRule type="top10" dxfId="432" priority="43" rank="1"/>
  </conditionalFormatting>
  <conditionalFormatting sqref="I2">
    <cfRule type="top10" dxfId="431" priority="44" rank="1"/>
  </conditionalFormatting>
  <conditionalFormatting sqref="H2">
    <cfRule type="top10" dxfId="430" priority="45" rank="1"/>
  </conditionalFormatting>
  <conditionalFormatting sqref="G2">
    <cfRule type="top10" dxfId="429" priority="46" rank="1"/>
  </conditionalFormatting>
  <conditionalFormatting sqref="F2">
    <cfRule type="top10" dxfId="428" priority="47" rank="1"/>
  </conditionalFormatting>
  <conditionalFormatting sqref="E2">
    <cfRule type="top10" dxfId="427" priority="48" rank="1"/>
  </conditionalFormatting>
  <conditionalFormatting sqref="I3:I4">
    <cfRule type="top10" dxfId="426" priority="38" rank="1"/>
  </conditionalFormatting>
  <conditionalFormatting sqref="E3:E4">
    <cfRule type="top10" dxfId="425" priority="42" rank="1"/>
  </conditionalFormatting>
  <conditionalFormatting sqref="G3:G4">
    <cfRule type="top10" dxfId="424" priority="40" rank="1"/>
  </conditionalFormatting>
  <conditionalFormatting sqref="H3:H4">
    <cfRule type="top10" dxfId="423" priority="39" rank="1"/>
  </conditionalFormatting>
  <conditionalFormatting sqref="J3:J4">
    <cfRule type="top10" dxfId="422" priority="37" rank="1"/>
  </conditionalFormatting>
  <conditionalFormatting sqref="F3:F4">
    <cfRule type="top10" dxfId="421" priority="41" rank="1"/>
  </conditionalFormatting>
  <conditionalFormatting sqref="E6:J6">
    <cfRule type="cellIs" dxfId="420" priority="29" operator="equal">
      <formula>200</formula>
    </cfRule>
  </conditionalFormatting>
  <conditionalFormatting sqref="E5:J5">
    <cfRule type="cellIs" dxfId="419" priority="28" operator="greaterThanOrEqual">
      <formula>200</formula>
    </cfRule>
  </conditionalFormatting>
  <conditionalFormatting sqref="F6">
    <cfRule type="top10" dxfId="418" priority="22" rank="1"/>
  </conditionalFormatting>
  <conditionalFormatting sqref="G6">
    <cfRule type="top10" dxfId="417" priority="23" rank="1"/>
  </conditionalFormatting>
  <conditionalFormatting sqref="H6">
    <cfRule type="top10" dxfId="416" priority="24" rank="1"/>
  </conditionalFormatting>
  <conditionalFormatting sqref="I6">
    <cfRule type="top10" dxfId="415" priority="25" rank="1"/>
  </conditionalFormatting>
  <conditionalFormatting sqref="J6">
    <cfRule type="top10" dxfId="414" priority="26" rank="1"/>
  </conditionalFormatting>
  <conditionalFormatting sqref="E6">
    <cfRule type="top10" dxfId="413" priority="27" rank="1"/>
  </conditionalFormatting>
  <conditionalFormatting sqref="F5">
    <cfRule type="top10" dxfId="412" priority="30" rank="1"/>
  </conditionalFormatting>
  <conditionalFormatting sqref="I5">
    <cfRule type="top10" dxfId="411" priority="31" rank="1"/>
    <cfRule type="top10" dxfId="410" priority="32" rank="1"/>
  </conditionalFormatting>
  <conditionalFormatting sqref="E5">
    <cfRule type="top10" dxfId="409" priority="33" rank="1"/>
  </conditionalFormatting>
  <conditionalFormatting sqref="G5">
    <cfRule type="top10" dxfId="408" priority="34" rank="1"/>
  </conditionalFormatting>
  <conditionalFormatting sqref="H5">
    <cfRule type="top10" dxfId="407" priority="35" rank="1"/>
  </conditionalFormatting>
  <conditionalFormatting sqref="J5">
    <cfRule type="top10" dxfId="406" priority="36" rank="1"/>
  </conditionalFormatting>
  <conditionalFormatting sqref="I7">
    <cfRule type="top10" dxfId="405" priority="21" rank="1"/>
  </conditionalFormatting>
  <conditionalFormatting sqref="H7">
    <cfRule type="top10" dxfId="404" priority="17" rank="1"/>
  </conditionalFormatting>
  <conditionalFormatting sqref="J7">
    <cfRule type="top10" dxfId="403" priority="18" rank="1"/>
  </conditionalFormatting>
  <conditionalFormatting sqref="G7">
    <cfRule type="top10" dxfId="402" priority="20" rank="1"/>
  </conditionalFormatting>
  <conditionalFormatting sqref="F7">
    <cfRule type="top10" dxfId="401" priority="19" rank="1"/>
  </conditionalFormatting>
  <conditionalFormatting sqref="E7">
    <cfRule type="top10" dxfId="400" priority="16" rank="1"/>
  </conditionalFormatting>
  <conditionalFormatting sqref="F8">
    <cfRule type="top10" dxfId="399" priority="13" rank="1"/>
  </conditionalFormatting>
  <conditionalFormatting sqref="I8">
    <cfRule type="top10" dxfId="398" priority="10" rank="1"/>
    <cfRule type="top10" dxfId="397" priority="15" rank="1"/>
  </conditionalFormatting>
  <conditionalFormatting sqref="E8">
    <cfRule type="top10" dxfId="396" priority="14" rank="1"/>
  </conditionalFormatting>
  <conditionalFormatting sqref="G8">
    <cfRule type="top10" dxfId="395" priority="12" rank="1"/>
  </conditionalFormatting>
  <conditionalFormatting sqref="H8">
    <cfRule type="top10" dxfId="394" priority="11" rank="1"/>
  </conditionalFormatting>
  <conditionalFormatting sqref="J8">
    <cfRule type="top10" dxfId="393" priority="9" rank="1"/>
  </conditionalFormatting>
  <conditionalFormatting sqref="E8:J8">
    <cfRule type="cellIs" dxfId="392" priority="8" operator="greaterThanOrEqual">
      <formula>200</formula>
    </cfRule>
  </conditionalFormatting>
  <conditionalFormatting sqref="F9">
    <cfRule type="top10" dxfId="391" priority="6" rank="1"/>
  </conditionalFormatting>
  <conditionalFormatting sqref="H9">
    <cfRule type="top10" dxfId="390" priority="5" rank="1"/>
  </conditionalFormatting>
  <conditionalFormatting sqref="G9">
    <cfRule type="top10" dxfId="389" priority="3" rank="1"/>
  </conditionalFormatting>
  <conditionalFormatting sqref="I9">
    <cfRule type="top10" dxfId="388" priority="4" rank="1"/>
  </conditionalFormatting>
  <conditionalFormatting sqref="J9">
    <cfRule type="top10" dxfId="387" priority="2" rank="1"/>
  </conditionalFormatting>
  <conditionalFormatting sqref="E9">
    <cfRule type="top10" dxfId="386" priority="7" rank="1"/>
  </conditionalFormatting>
  <conditionalFormatting sqref="E9:J9">
    <cfRule type="cellIs" dxfId="385" priority="1" operator="greaterThanOrEqual">
      <formula>200</formula>
    </cfRule>
  </conditionalFormatting>
  <hyperlinks>
    <hyperlink ref="Q1" location="'National Youth'!A1" display="Back to Ranking" xr:uid="{798A35C5-B137-444F-A941-2108B06837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F64AF-C933-41BB-82EC-1E29D4D5D3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National Youth</vt:lpstr>
      <vt:lpstr>Brayden Bolt</vt:lpstr>
      <vt:lpstr>Brody McKelvie</vt:lpstr>
      <vt:lpstr>Caleb Radwanski</vt:lpstr>
      <vt:lpstr>Cason Buckley</vt:lpstr>
      <vt:lpstr>Cruz Frymier</vt:lpstr>
      <vt:lpstr>Charlie Fortson</vt:lpstr>
      <vt:lpstr>Colton Buckley</vt:lpstr>
      <vt:lpstr>Colton Keller</vt:lpstr>
      <vt:lpstr>Corey Moorman</vt:lpstr>
      <vt:lpstr> Cooper McGaha</vt:lpstr>
      <vt:lpstr>Elias Hintz</vt:lpstr>
      <vt:lpstr> Ethan Viands</vt:lpstr>
      <vt:lpstr>Isaiah Spencer</vt:lpstr>
      <vt:lpstr>Jack Schulze</vt:lpstr>
      <vt:lpstr>Jake Skaggs</vt:lpstr>
      <vt:lpstr>Kaylyn Craig</vt:lpstr>
      <vt:lpstr>Luke Helton</vt:lpstr>
      <vt:lpstr>Macey Dixon</vt:lpstr>
      <vt:lpstr>Matthew Dixon</vt:lpstr>
      <vt:lpstr>Parker Bolt</vt:lpstr>
      <vt:lpstr>Rylee Dockery</vt:lpstr>
      <vt:lpstr>Sam Merritt</vt:lpstr>
      <vt:lpstr>Seth Ferguson</vt:lpstr>
      <vt:lpstr>Sheldon Fetter</vt:lpstr>
      <vt:lpstr>Timothy Carruth</vt:lpstr>
      <vt:lpstr>Timothy Velazquez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2022-12-02T16:23:34Z</dcterms:modified>
</cp:coreProperties>
</file>