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Virginia\"/>
    </mc:Choice>
  </mc:AlternateContent>
  <xr:revisionPtr revIDLastSave="0" documentId="13_ncr:1_{AC7D9BF5-1921-4CE9-968F-06828D5535C1}" xr6:coauthVersionLast="45" xr6:coauthVersionMax="45" xr10:uidLastSave="{00000000-0000-0000-0000-000000000000}"/>
  <bookViews>
    <workbookView xWindow="-120" yWindow="-120" windowWidth="29040" windowHeight="15840" firstSheet="6" activeTab="12" xr2:uid="{D05F2CD6-F7DB-4A4B-AF5B-BCC8E0874135}"/>
  </bookViews>
  <sheets>
    <sheet name="Virginia 04 06 2019" sheetId="1" r:id="rId1"/>
    <sheet name="Virginia 04 27 19" sheetId="2" r:id="rId2"/>
    <sheet name="Virginia 0518 19 (2)" sheetId="3" r:id="rId3"/>
    <sheet name="Virginia 06 01 19" sheetId="4" r:id="rId4"/>
    <sheet name="Virginia 06 29 2019" sheetId="5" r:id="rId5"/>
    <sheet name="Virginia 07 13 2019" sheetId="6" r:id="rId6"/>
    <sheet name="Virginia 08 03 19" sheetId="7" r:id="rId7"/>
    <sheet name="Virginia 08242019" sheetId="8" r:id="rId8"/>
    <sheet name="Virginia 08 31 2019" sheetId="9" r:id="rId9"/>
    <sheet name="Virginia 09 07 2019" sheetId="10" r:id="rId10"/>
    <sheet name="Virginia 09 15 19" sheetId="11" r:id="rId11"/>
    <sheet name="Virgina 10 05 19" sheetId="12" r:id="rId12"/>
    <sheet name="Virginia 10 12 19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13" l="1"/>
  <c r="P14" i="13" s="1"/>
  <c r="M14" i="13"/>
  <c r="L14" i="13"/>
  <c r="M13" i="13"/>
  <c r="N13" i="13" s="1"/>
  <c r="L13" i="13"/>
  <c r="M12" i="13"/>
  <c r="N12" i="13" s="1"/>
  <c r="L12" i="13"/>
  <c r="M9" i="13"/>
  <c r="L9" i="13"/>
  <c r="M6" i="13"/>
  <c r="L6" i="13"/>
  <c r="M5" i="13"/>
  <c r="L5" i="13"/>
  <c r="M4" i="13"/>
  <c r="N4" i="13" s="1"/>
  <c r="P4" i="13" s="1"/>
  <c r="L4" i="13"/>
  <c r="M3" i="13"/>
  <c r="L3" i="13"/>
  <c r="N3" i="13" s="1"/>
  <c r="M2" i="13"/>
  <c r="L2" i="13"/>
  <c r="P12" i="13" l="1"/>
  <c r="A12" i="13"/>
  <c r="P13" i="13"/>
  <c r="A13" i="13"/>
  <c r="N5" i="13"/>
  <c r="N9" i="13"/>
  <c r="A14" i="13"/>
  <c r="P9" i="13"/>
  <c r="N6" i="13"/>
  <c r="N2" i="13"/>
  <c r="P2" i="13" s="1"/>
  <c r="P3" i="13"/>
  <c r="P6" i="13"/>
  <c r="P5" i="13"/>
  <c r="M2" i="12"/>
  <c r="N2" i="12" s="1"/>
  <c r="P2" i="12" s="1"/>
  <c r="L2" i="12"/>
  <c r="M14" i="12"/>
  <c r="L14" i="12"/>
  <c r="M13" i="12"/>
  <c r="L13" i="12"/>
  <c r="M10" i="12"/>
  <c r="L10" i="12"/>
  <c r="M9" i="12"/>
  <c r="L9" i="12"/>
  <c r="M8" i="12"/>
  <c r="L8" i="12"/>
  <c r="M5" i="12"/>
  <c r="L5" i="12"/>
  <c r="M4" i="12"/>
  <c r="L4" i="12"/>
  <c r="M3" i="12"/>
  <c r="L3" i="12"/>
  <c r="N13" i="12" l="1"/>
  <c r="P13" i="12" s="1"/>
  <c r="N14" i="12"/>
  <c r="P14" i="12" s="1"/>
  <c r="N10" i="12"/>
  <c r="P10" i="12" s="1"/>
  <c r="N9" i="12"/>
  <c r="P9" i="12" s="1"/>
  <c r="N4" i="12"/>
  <c r="P4" i="12" s="1"/>
  <c r="N8" i="12"/>
  <c r="P8" i="12" s="1"/>
  <c r="N3" i="12"/>
  <c r="P3" i="12" s="1"/>
  <c r="N5" i="12"/>
  <c r="P5" i="12" s="1"/>
  <c r="M9" i="11"/>
  <c r="L9" i="11"/>
  <c r="N9" i="11" s="1"/>
  <c r="M8" i="11"/>
  <c r="N8" i="11" s="1"/>
  <c r="L8" i="11"/>
  <c r="N7" i="11"/>
  <c r="P7" i="11" s="1"/>
  <c r="M7" i="11"/>
  <c r="L7" i="11"/>
  <c r="N4" i="11"/>
  <c r="P4" i="11" s="1"/>
  <c r="M4" i="11"/>
  <c r="L4" i="11"/>
  <c r="M3" i="11"/>
  <c r="L3" i="11"/>
  <c r="M2" i="11"/>
  <c r="L2" i="11"/>
  <c r="P8" i="11" l="1"/>
  <c r="P9" i="11"/>
  <c r="N3" i="11"/>
  <c r="N2" i="11"/>
  <c r="P3" i="11"/>
  <c r="P2" i="11"/>
  <c r="N14" i="10"/>
  <c r="P14" i="10" s="1"/>
  <c r="M14" i="10"/>
  <c r="L14" i="10"/>
  <c r="M13" i="10"/>
  <c r="N13" i="10" s="1"/>
  <c r="L13" i="10"/>
  <c r="M10" i="10"/>
  <c r="N10" i="10" s="1"/>
  <c r="L10" i="10"/>
  <c r="M7" i="10"/>
  <c r="N7" i="10" s="1"/>
  <c r="L7" i="10"/>
  <c r="N6" i="10"/>
  <c r="P6" i="10" s="1"/>
  <c r="M6" i="10"/>
  <c r="L6" i="10"/>
  <c r="M5" i="10"/>
  <c r="N5" i="10" s="1"/>
  <c r="L5" i="10"/>
  <c r="M4" i="10"/>
  <c r="N4" i="10" s="1"/>
  <c r="L4" i="10"/>
  <c r="M3" i="10"/>
  <c r="N3" i="10" s="1"/>
  <c r="L3" i="10"/>
  <c r="N2" i="10"/>
  <c r="P2" i="10" s="1"/>
  <c r="M2" i="10"/>
  <c r="L2" i="10"/>
  <c r="P10" i="10" l="1"/>
  <c r="P3" i="10"/>
  <c r="P5" i="10"/>
  <c r="P7" i="10"/>
  <c r="P13" i="10"/>
  <c r="P4" i="10"/>
  <c r="N80" i="9"/>
  <c r="O80" i="9" s="1"/>
  <c r="M80" i="9"/>
  <c r="N79" i="9"/>
  <c r="O79" i="9" s="1"/>
  <c r="M79" i="9"/>
  <c r="N78" i="9"/>
  <c r="O78" i="9" s="1"/>
  <c r="M78" i="9"/>
  <c r="O75" i="9"/>
  <c r="Q75" i="9" s="1"/>
  <c r="N75" i="9"/>
  <c r="M75" i="9"/>
  <c r="N74" i="9"/>
  <c r="O74" i="9" s="1"/>
  <c r="M74" i="9"/>
  <c r="N73" i="9"/>
  <c r="O73" i="9" s="1"/>
  <c r="M73" i="9"/>
  <c r="N72" i="9"/>
  <c r="O72" i="9" s="1"/>
  <c r="M72" i="9"/>
  <c r="O69" i="9"/>
  <c r="Q69" i="9" s="1"/>
  <c r="N69" i="9"/>
  <c r="M69" i="9"/>
  <c r="N66" i="9"/>
  <c r="O66" i="9" s="1"/>
  <c r="M66" i="9"/>
  <c r="N63" i="9"/>
  <c r="M63" i="9"/>
  <c r="N62" i="9"/>
  <c r="M62" i="9"/>
  <c r="N61" i="9"/>
  <c r="M61" i="9"/>
  <c r="N60" i="9"/>
  <c r="M60" i="9"/>
  <c r="N59" i="9"/>
  <c r="M59" i="9"/>
  <c r="N58" i="9"/>
  <c r="M58" i="9"/>
  <c r="N57" i="9"/>
  <c r="M57" i="9"/>
  <c r="N56" i="9"/>
  <c r="M56" i="9"/>
  <c r="N55" i="9"/>
  <c r="M55" i="9"/>
  <c r="N54" i="9"/>
  <c r="M54" i="9"/>
  <c r="N51" i="9"/>
  <c r="M51" i="9"/>
  <c r="N50" i="9"/>
  <c r="M50" i="9"/>
  <c r="N49" i="9"/>
  <c r="M49" i="9"/>
  <c r="N46" i="9"/>
  <c r="M46" i="9"/>
  <c r="N45" i="9"/>
  <c r="M45" i="9"/>
  <c r="N44" i="9"/>
  <c r="M44" i="9"/>
  <c r="N43" i="9"/>
  <c r="M43" i="9"/>
  <c r="N42" i="9"/>
  <c r="M42" i="9"/>
  <c r="N41" i="9"/>
  <c r="M41" i="9"/>
  <c r="N40" i="9"/>
  <c r="M40" i="9"/>
  <c r="N39" i="9"/>
  <c r="M39" i="9"/>
  <c r="N38" i="9"/>
  <c r="M38" i="9"/>
  <c r="N37" i="9"/>
  <c r="M37" i="9"/>
  <c r="N36" i="9"/>
  <c r="M36" i="9"/>
  <c r="N35" i="9"/>
  <c r="M35" i="9"/>
  <c r="N34" i="9"/>
  <c r="M34" i="9"/>
  <c r="N33" i="9"/>
  <c r="M33" i="9"/>
  <c r="N32" i="9"/>
  <c r="M32" i="9"/>
  <c r="N31" i="9"/>
  <c r="M31" i="9"/>
  <c r="N30" i="9"/>
  <c r="M30" i="9"/>
  <c r="N29" i="9"/>
  <c r="M29" i="9"/>
  <c r="N28" i="9"/>
  <c r="M28" i="9"/>
  <c r="N27" i="9"/>
  <c r="M27" i="9"/>
  <c r="N26" i="9"/>
  <c r="M26" i="9"/>
  <c r="N25" i="9"/>
  <c r="M25" i="9"/>
  <c r="N24" i="9"/>
  <c r="M24" i="9"/>
  <c r="N23" i="9"/>
  <c r="M23" i="9"/>
  <c r="O23" i="9" s="1"/>
  <c r="Q23" i="9" s="1"/>
  <c r="N22" i="9"/>
  <c r="M22" i="9"/>
  <c r="N19" i="9"/>
  <c r="M19" i="9"/>
  <c r="N18" i="9"/>
  <c r="M18" i="9"/>
  <c r="N17" i="9"/>
  <c r="M17" i="9"/>
  <c r="N16" i="9"/>
  <c r="M16" i="9"/>
  <c r="N15" i="9"/>
  <c r="M15" i="9"/>
  <c r="N14" i="9"/>
  <c r="M14" i="9"/>
  <c r="N13" i="9"/>
  <c r="M13" i="9"/>
  <c r="N12" i="9"/>
  <c r="O12" i="9" s="1"/>
  <c r="Q12" i="9" s="1"/>
  <c r="M12" i="9"/>
  <c r="N11" i="9"/>
  <c r="M11" i="9"/>
  <c r="N10" i="9"/>
  <c r="M10" i="9"/>
  <c r="N9" i="9"/>
  <c r="M9" i="9"/>
  <c r="N8" i="9"/>
  <c r="M8" i="9"/>
  <c r="N7" i="9"/>
  <c r="M7" i="9"/>
  <c r="N6" i="9"/>
  <c r="M6" i="9"/>
  <c r="N5" i="9"/>
  <c r="M5" i="9"/>
  <c r="N4" i="9"/>
  <c r="M4" i="9"/>
  <c r="N3" i="9"/>
  <c r="M3" i="9"/>
  <c r="N2" i="9"/>
  <c r="M2" i="9"/>
  <c r="Q73" i="9" l="1"/>
  <c r="B73" i="9"/>
  <c r="Q66" i="9"/>
  <c r="B66" i="9"/>
  <c r="Q79" i="9"/>
  <c r="B79" i="9"/>
  <c r="Q72" i="9"/>
  <c r="B72" i="9"/>
  <c r="Q74" i="9"/>
  <c r="B74" i="9"/>
  <c r="Q78" i="9"/>
  <c r="B78" i="9"/>
  <c r="Q80" i="9"/>
  <c r="B80" i="9"/>
  <c r="B69" i="9"/>
  <c r="B75" i="9"/>
  <c r="O3" i="9"/>
  <c r="Q3" i="9" s="1"/>
  <c r="O5" i="9"/>
  <c r="Q5" i="9" s="1"/>
  <c r="O7" i="9"/>
  <c r="O31" i="9"/>
  <c r="Q31" i="9" s="1"/>
  <c r="O61" i="9"/>
  <c r="Q61" i="9" s="1"/>
  <c r="O33" i="9"/>
  <c r="O35" i="9"/>
  <c r="Q35" i="9" s="1"/>
  <c r="O37" i="9"/>
  <c r="Q37" i="9" s="1"/>
  <c r="O39" i="9"/>
  <c r="Q39" i="9" s="1"/>
  <c r="O41" i="9"/>
  <c r="Q41" i="9" s="1"/>
  <c r="O43" i="9"/>
  <c r="Q43" i="9" s="1"/>
  <c r="O45" i="9"/>
  <c r="Q45" i="9" s="1"/>
  <c r="O49" i="9"/>
  <c r="O51" i="9"/>
  <c r="Q51" i="9" s="1"/>
  <c r="O57" i="9"/>
  <c r="O27" i="9"/>
  <c r="Q27" i="9" s="1"/>
  <c r="O14" i="9"/>
  <c r="O16" i="9"/>
  <c r="Q16" i="9" s="1"/>
  <c r="O18" i="9"/>
  <c r="Q18" i="9" s="1"/>
  <c r="O22" i="9"/>
  <c r="Q22" i="9" s="1"/>
  <c r="O24" i="9"/>
  <c r="Q24" i="9" s="1"/>
  <c r="O63" i="9"/>
  <c r="O25" i="9"/>
  <c r="Q25" i="9" s="1"/>
  <c r="O32" i="9"/>
  <c r="Q32" i="9" s="1"/>
  <c r="O34" i="9"/>
  <c r="Q34" i="9" s="1"/>
  <c r="O36" i="9"/>
  <c r="Q36" i="9" s="1"/>
  <c r="O38" i="9"/>
  <c r="Q38" i="9" s="1"/>
  <c r="O40" i="9"/>
  <c r="Q40" i="9" s="1"/>
  <c r="O42" i="9"/>
  <c r="Q42" i="9" s="1"/>
  <c r="O44" i="9"/>
  <c r="Q44" i="9" s="1"/>
  <c r="O46" i="9"/>
  <c r="Q46" i="9" s="1"/>
  <c r="O50" i="9"/>
  <c r="Q50" i="9" s="1"/>
  <c r="O54" i="9"/>
  <c r="Q54" i="9" s="1"/>
  <c r="O56" i="9"/>
  <c r="Q56" i="9" s="1"/>
  <c r="O58" i="9"/>
  <c r="Q58" i="9" s="1"/>
  <c r="O60" i="9"/>
  <c r="Q60" i="9" s="1"/>
  <c r="O2" i="9"/>
  <c r="Q2" i="9" s="1"/>
  <c r="O4" i="9"/>
  <c r="Q4" i="9" s="1"/>
  <c r="O6" i="9"/>
  <c r="Q6" i="9" s="1"/>
  <c r="O8" i="9"/>
  <c r="Q8" i="9" s="1"/>
  <c r="O29" i="9"/>
  <c r="Q29" i="9" s="1"/>
  <c r="O30" i="9"/>
  <c r="Q30" i="9" s="1"/>
  <c r="O13" i="9"/>
  <c r="Q13" i="9" s="1"/>
  <c r="O15" i="9"/>
  <c r="Q15" i="9" s="1"/>
  <c r="O17" i="9"/>
  <c r="Q17" i="9" s="1"/>
  <c r="O28" i="9"/>
  <c r="Q28" i="9" s="1"/>
  <c r="O55" i="9"/>
  <c r="O62" i="9"/>
  <c r="Q62" i="9" s="1"/>
  <c r="O59" i="9"/>
  <c r="O26" i="9"/>
  <c r="Q26" i="9" s="1"/>
  <c r="Q59" i="9"/>
  <c r="Q55" i="9"/>
  <c r="Q63" i="9"/>
  <c r="Q57" i="9"/>
  <c r="Q49" i="9"/>
  <c r="Q33" i="9"/>
  <c r="O10" i="9"/>
  <c r="Q10" i="9" s="1"/>
  <c r="O9" i="9"/>
  <c r="O11" i="9"/>
  <c r="Q11" i="9" s="1"/>
  <c r="O19" i="9"/>
  <c r="Q19" i="9" s="1"/>
  <c r="Q7" i="9"/>
  <c r="Q14" i="9"/>
  <c r="M10" i="8"/>
  <c r="L10" i="8"/>
  <c r="M6" i="8"/>
  <c r="L6" i="8"/>
  <c r="M7" i="8"/>
  <c r="L7" i="8"/>
  <c r="M5" i="8"/>
  <c r="L5" i="8"/>
  <c r="M2" i="8"/>
  <c r="L2" i="8"/>
  <c r="B49" i="9" l="1"/>
  <c r="B7" i="9"/>
  <c r="B9" i="9"/>
  <c r="B12" i="9"/>
  <c r="B14" i="9"/>
  <c r="B10" i="9"/>
  <c r="Q9" i="9"/>
  <c r="B8" i="9"/>
  <c r="B50" i="9"/>
  <c r="B13" i="9"/>
  <c r="B11" i="9"/>
  <c r="B51" i="9"/>
  <c r="N10" i="8"/>
  <c r="P10" i="8" s="1"/>
  <c r="N2" i="8"/>
  <c r="P2" i="8" s="1"/>
  <c r="N6" i="8"/>
  <c r="P6" i="8" s="1"/>
  <c r="N7" i="8"/>
  <c r="P7" i="8" s="1"/>
  <c r="N5" i="8"/>
  <c r="P5" i="8" s="1"/>
  <c r="N11" i="7"/>
  <c r="P11" i="7" s="1"/>
  <c r="M11" i="7"/>
  <c r="L11" i="7"/>
  <c r="M10" i="7"/>
  <c r="N10" i="7" s="1"/>
  <c r="L10" i="7"/>
  <c r="M9" i="7"/>
  <c r="N9" i="7" s="1"/>
  <c r="L9" i="7"/>
  <c r="M6" i="7"/>
  <c r="N6" i="7" s="1"/>
  <c r="L6" i="7"/>
  <c r="N5" i="7"/>
  <c r="P5" i="7" s="1"/>
  <c r="M5" i="7"/>
  <c r="L5" i="7"/>
  <c r="M4" i="7"/>
  <c r="N4" i="7" s="1"/>
  <c r="P4" i="7" s="1"/>
  <c r="L4" i="7"/>
  <c r="M3" i="7"/>
  <c r="N3" i="7" s="1"/>
  <c r="P3" i="7" s="1"/>
  <c r="L3" i="7"/>
  <c r="M2" i="7"/>
  <c r="N2" i="7" s="1"/>
  <c r="L2" i="7"/>
  <c r="P2" i="7" l="1"/>
  <c r="P6" i="7"/>
  <c r="P10" i="7"/>
  <c r="P9" i="7"/>
  <c r="M8" i="5"/>
  <c r="L8" i="5"/>
  <c r="N8" i="5" s="1"/>
  <c r="P8" i="5" s="1"/>
  <c r="M7" i="5"/>
  <c r="N7" i="5" s="1"/>
  <c r="L7" i="5"/>
  <c r="M4" i="5"/>
  <c r="L4" i="5"/>
  <c r="M3" i="5"/>
  <c r="N3" i="5" s="1"/>
  <c r="P3" i="5" s="1"/>
  <c r="L3" i="5"/>
  <c r="M2" i="5"/>
  <c r="L2" i="5"/>
  <c r="N2" i="5" l="1"/>
  <c r="N4" i="5"/>
  <c r="P4" i="5" s="1"/>
  <c r="A7" i="5"/>
  <c r="P7" i="5"/>
  <c r="P2" i="5"/>
  <c r="A2" i="5"/>
  <c r="A8" i="5"/>
  <c r="P3" i="3"/>
  <c r="P4" i="3"/>
  <c r="P5" i="3"/>
  <c r="P2" i="3"/>
  <c r="M2" i="3"/>
  <c r="N2" i="3" s="1"/>
  <c r="M4" i="3"/>
  <c r="N4" i="3" s="1"/>
  <c r="M5" i="3"/>
  <c r="N5" i="3" s="1"/>
  <c r="M3" i="3"/>
  <c r="N3" i="3" s="1"/>
  <c r="L4" i="1" l="1"/>
  <c r="M4" i="1" s="1"/>
  <c r="O4" i="1" s="1"/>
  <c r="L3" i="1"/>
  <c r="M3" i="1" s="1"/>
  <c r="O3" i="1" s="1"/>
  <c r="L2" i="1"/>
  <c r="M2" i="1" s="1"/>
  <c r="O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7" authorId="0" shapeId="0" xr:uid="{412777D1-3A87-4BFF-8B80-F4B35EA6A95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6" authorId="0" shapeId="0" xr:uid="{DB0B2455-7C45-4473-B266-8C8B3109FC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0" authorId="0" shapeId="0" xr:uid="{CCF06F8F-5A1A-4659-9668-39514DFFCFA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7" authorId="0" shapeId="0" xr:uid="{4D88A2B6-9C0A-4017-BE0E-8A24D238081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P7" authorId="0" shapeId="0" xr:uid="{B3D8E687-B42E-4FA0-9855-11F4F2D1E5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38" authorId="0" shapeId="0" xr:uid="{265A6B37-B501-47B5-AD87-B751CCFB597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50" authorId="0" shapeId="0" xr:uid="{B1F91002-59D7-4C05-BB29-91D9D401342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61" authorId="0" shapeId="0" xr:uid="{39FBBA21-BB5F-417C-BACD-A96A0A5943F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69" authorId="0" shapeId="0" xr:uid="{6086C0EB-77AA-49E4-BA39-B9D0C5EF555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72" authorId="0" shapeId="0" xr:uid="{5269FD31-A8AF-465B-B357-6F2F2DF18C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78" authorId="0" shapeId="0" xr:uid="{43BA11D1-9E19-472E-A209-644E99EEBA1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7" authorId="0" shapeId="0" xr:uid="{ED25555C-C8EA-402B-968D-2605E64EB2B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3" authorId="0" shapeId="0" xr:uid="{8101B5C0-5B7F-4681-B090-64AEB1F02DB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7" authorId="0" shapeId="0" xr:uid="{27D08973-805C-4B5A-8C04-FE52BB6B142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8" authorId="0" shapeId="0" xr:uid="{3A1492D4-6CEF-4DF2-8B45-4BA9B77274B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3" authorId="0" shapeId="0" xr:uid="{9BD8C5BE-BEA9-4726-97B9-5DB78CF40AC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6" authorId="0" shapeId="0" xr:uid="{1B014FF0-8F28-43A7-8DD9-0F26DDF32A3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3" authorId="0" shapeId="0" xr:uid="{4387ED7A-96BE-4D10-BA95-2536AB42EEE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<sst xmlns="http://schemas.openxmlformats.org/spreadsheetml/2006/main" count="1061" uniqueCount="185">
  <si>
    <t>Class</t>
  </si>
  <si>
    <t xml:space="preserve">Competitor 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</si>
  <si>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</si>
  <si>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</si>
  <si>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</si>
  <si>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</si>
  <si>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</si>
  <si>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</si>
  <si>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</si>
  <si>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</si>
  <si>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</si>
  <si>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</si>
  <si>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Agg</t>
  </si>
  <si>
    <t>Pts</t>
  </si>
  <si>
    <t>Agg + Points</t>
  </si>
  <si>
    <t>Unlimited</t>
  </si>
  <si>
    <t>David Huff</t>
  </si>
  <si>
    <t>Bristol, VA</t>
  </si>
  <si>
    <t>Mathew Tignor</t>
  </si>
  <si>
    <t>Kettlefoot, VA</t>
  </si>
  <si>
    <t>Tom Tignor</t>
  </si>
  <si>
    <t>Rank</t>
  </si>
  <si>
    <t>Factory</t>
  </si>
  <si>
    <t>Brian Edmonds</t>
  </si>
  <si>
    <t>Outlaw-Hvy</t>
  </si>
  <si>
    <t>Casey Edmonds</t>
  </si>
  <si>
    <t>Matthew Tignor</t>
  </si>
  <si>
    <t>Steve Pennington</t>
  </si>
  <si>
    <t>Ethan Pennington</t>
  </si>
  <si>
    <t>Travis Davis</t>
  </si>
  <si>
    <t>Benjamin Matoy</t>
  </si>
  <si>
    <t>Danny Sissom</t>
  </si>
  <si>
    <t>Jeff Vicars</t>
  </si>
  <si>
    <t>Claude Pennington</t>
  </si>
  <si>
    <t>Randy Herrmann</t>
  </si>
  <si>
    <t>Competitor</t>
  </si>
  <si>
    <t>TGT-1</t>
  </si>
  <si>
    <t>TGT-2</t>
  </si>
  <si>
    <t>TGT-3</t>
  </si>
  <si>
    <t>TGT-4</t>
  </si>
  <si>
    <t>TGT-5</t>
  </si>
  <si>
    <t>TGT-6</t>
  </si>
  <si>
    <t># of Targets</t>
  </si>
  <si>
    <t>TGT Total</t>
  </si>
  <si>
    <t>AGG</t>
  </si>
  <si>
    <t>Points</t>
  </si>
  <si>
    <t>AGG + Points</t>
  </si>
  <si>
    <t>Heavy Barrel Bolt</t>
  </si>
  <si>
    <t>Jay Boyd</t>
  </si>
  <si>
    <t>Kettlefoot</t>
  </si>
  <si>
    <t>Mike Wood</t>
  </si>
  <si>
    <t>Wayne Wills</t>
  </si>
  <si>
    <t>Unlimited Semi Auto</t>
  </si>
  <si>
    <t>Eathan Pennington</t>
  </si>
  <si>
    <t>Stanley Canter</t>
  </si>
  <si>
    <t>Allen Stigall</t>
  </si>
  <si>
    <t>Bristol VA</t>
  </si>
  <si>
    <t>Lite Barrel Bolt</t>
  </si>
  <si>
    <t>George Gilliam</t>
  </si>
  <si>
    <t>Competitor #</t>
  </si>
  <si>
    <t>31-1</t>
  </si>
  <si>
    <t>Les Williams</t>
  </si>
  <si>
    <t>35-2</t>
  </si>
  <si>
    <t>Jeff Riester</t>
  </si>
  <si>
    <t>13-3</t>
  </si>
  <si>
    <t>Jim Starr</t>
  </si>
  <si>
    <t>36-2</t>
  </si>
  <si>
    <t>Todd Wilson</t>
  </si>
  <si>
    <t>35-1</t>
  </si>
  <si>
    <t>David Buckley</t>
  </si>
  <si>
    <t>10-1</t>
  </si>
  <si>
    <t>Billy Hudson</t>
  </si>
  <si>
    <t>23-2</t>
  </si>
  <si>
    <t>11-3</t>
  </si>
  <si>
    <t>Cliff Keesee</t>
  </si>
  <si>
    <t>46-2</t>
  </si>
  <si>
    <t>Mike wood</t>
  </si>
  <si>
    <t>11-1</t>
  </si>
  <si>
    <t>James Carroll</t>
  </si>
  <si>
    <t>20-1</t>
  </si>
  <si>
    <t>21-3</t>
  </si>
  <si>
    <t>Jeff Langley</t>
  </si>
  <si>
    <t>17-1</t>
  </si>
  <si>
    <t>Daniel  Payne</t>
  </si>
  <si>
    <t>11-2</t>
  </si>
  <si>
    <t>Rebecca Carroll</t>
  </si>
  <si>
    <t>17-2</t>
  </si>
  <si>
    <t>Brian Collins</t>
  </si>
  <si>
    <t>36-1</t>
  </si>
  <si>
    <t>Don Wilson</t>
  </si>
  <si>
    <t>21-2</t>
  </si>
  <si>
    <t>33-2</t>
  </si>
  <si>
    <t>Elliotte Ratliff</t>
  </si>
  <si>
    <t>13-2</t>
  </si>
  <si>
    <t>Joe Chacon</t>
  </si>
  <si>
    <t>Mark Demarest</t>
  </si>
  <si>
    <t>12-2</t>
  </si>
  <si>
    <t>25-1</t>
  </si>
  <si>
    <t>Jake Radwanski</t>
  </si>
  <si>
    <t>15-1</t>
  </si>
  <si>
    <t>39-1</t>
  </si>
  <si>
    <t>Lisa Chacon</t>
  </si>
  <si>
    <t>38-1</t>
  </si>
  <si>
    <t>Ricky Haley</t>
  </si>
  <si>
    <t>13-1</t>
  </si>
  <si>
    <t>20-2</t>
  </si>
  <si>
    <t>49-1</t>
  </si>
  <si>
    <t>Steve DuVall</t>
  </si>
  <si>
    <t>23-1</t>
  </si>
  <si>
    <t>41-1</t>
  </si>
  <si>
    <t>Doug Depweg</t>
  </si>
  <si>
    <t>18-1</t>
  </si>
  <si>
    <t>Doug Gates</t>
  </si>
  <si>
    <t>39-3</t>
  </si>
  <si>
    <t>Luke Restivo</t>
  </si>
  <si>
    <t>45-3</t>
  </si>
  <si>
    <t>18-2</t>
  </si>
  <si>
    <t>Pam Gates</t>
  </si>
  <si>
    <t>39-2</t>
  </si>
  <si>
    <t>Tony Purdy</t>
  </si>
  <si>
    <t>10-2</t>
  </si>
  <si>
    <t>Tony Greenway</t>
  </si>
  <si>
    <t>46-3</t>
  </si>
  <si>
    <t>Larry McGill</t>
  </si>
  <si>
    <t>49-2</t>
  </si>
  <si>
    <t>Tao Irtz</t>
  </si>
  <si>
    <t>14-1</t>
  </si>
  <si>
    <t>Wayne Argence</t>
  </si>
  <si>
    <t>9-1</t>
  </si>
  <si>
    <t>25-2</t>
  </si>
  <si>
    <t>Dave Tomlinson</t>
  </si>
  <si>
    <t>Courtney Tignor</t>
  </si>
  <si>
    <t>9-2</t>
  </si>
  <si>
    <t>Michael Rorer</t>
  </si>
  <si>
    <t xml:space="preserve">Unlimited </t>
  </si>
  <si>
    <t>Compettor#</t>
  </si>
  <si>
    <t>24-1</t>
  </si>
  <si>
    <t>Outlaw-Lite</t>
  </si>
  <si>
    <t>Luke Carroll</t>
  </si>
  <si>
    <t>21-1</t>
  </si>
  <si>
    <t>Dave Jennings</t>
  </si>
  <si>
    <t>26-2</t>
  </si>
  <si>
    <t>Wade Haley</t>
  </si>
  <si>
    <t xml:space="preserve">Competitor# </t>
  </si>
  <si>
    <t>38-3</t>
  </si>
  <si>
    <t>18-3</t>
  </si>
  <si>
    <t>40-1</t>
  </si>
  <si>
    <t>Ron Herring</t>
  </si>
  <si>
    <t>22-1</t>
  </si>
  <si>
    <t>Justin Fortson</t>
  </si>
  <si>
    <t>10-3</t>
  </si>
  <si>
    <t>Robby King</t>
  </si>
  <si>
    <t>46-1</t>
  </si>
  <si>
    <t>41-2</t>
  </si>
  <si>
    <t>Dana Waxler</t>
  </si>
  <si>
    <t>14-3</t>
  </si>
  <si>
    <t>Brian Vincent</t>
  </si>
  <si>
    <t>25-3</t>
  </si>
  <si>
    <t>40-2</t>
  </si>
  <si>
    <t>David Strother</t>
  </si>
  <si>
    <t>Youth Class</t>
  </si>
  <si>
    <t>*Cody King</t>
  </si>
  <si>
    <t>BRISTOL,VA</t>
  </si>
  <si>
    <t>BRISTOL</t>
  </si>
  <si>
    <t>*Lexie Davis</t>
  </si>
  <si>
    <t>*Shelby Matoy</t>
  </si>
  <si>
    <t>*Darek Biggs</t>
  </si>
  <si>
    <t>*Colton Gayne</t>
  </si>
  <si>
    <t xml:space="preserve">Factory   </t>
  </si>
  <si>
    <t>*Gary Ratliff</t>
  </si>
  <si>
    <t>*Will Fortson</t>
  </si>
  <si>
    <t>*Charlie Fortson</t>
  </si>
  <si>
    <t>Bench#</t>
  </si>
  <si>
    <t>16-1</t>
  </si>
  <si>
    <t>16-3</t>
  </si>
  <si>
    <t>12-1</t>
  </si>
  <si>
    <t>15-3</t>
  </si>
  <si>
    <t>17-3</t>
  </si>
  <si>
    <t>32-1</t>
  </si>
  <si>
    <t>22-2</t>
  </si>
  <si>
    <t>22-3</t>
  </si>
  <si>
    <t xml:space="preserve">Factory  </t>
  </si>
  <si>
    <t>Outlaw Hvy</t>
  </si>
  <si>
    <t>Outlaw Lite</t>
  </si>
  <si>
    <t>Matt Tignor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</si>
</sst>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1" fontId="10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28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a2\Desktop\ABRA%20Files%20and%20More\AUTO%20BENCH%20REST%20ASSOCIATION%20FILE\ABRA%202018\Virginia\ABRA%20Virginia%20Scoring%20Progra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06%2030%2019%20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08%2003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VA%20SCORING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92B3-1368-47A8-A5F7-5E49FF9DD1F9}">
  <sheetPr codeName="Sheet1"/>
  <dimension ref="A1:O4"/>
  <sheetViews>
    <sheetView workbookViewId="0">
      <selection activeCell="D8" sqref="D8"/>
    </sheetView>
  </sheetViews>
  <sheetFormatPr defaultRowHeight="15" x14ac:dyDescent="0.25"/>
  <cols>
    <col min="2" max="2" width="12.85546875" bestFit="1" customWidth="1"/>
    <col min="3" max="3" width="7.28515625" bestFit="1" customWidth="1"/>
    <col min="4" max="4" width="12.140625" bestFit="1" customWidth="1"/>
  </cols>
  <sheetData>
    <row r="1" spans="1:15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</row>
    <row r="2" spans="1:15" x14ac:dyDescent="0.25">
      <c r="A2" s="3" t="s">
        <v>15</v>
      </c>
      <c r="B2" s="3" t="s">
        <v>16</v>
      </c>
      <c r="C2" s="4">
        <v>43561</v>
      </c>
      <c r="D2" s="5" t="s">
        <v>17</v>
      </c>
      <c r="E2" s="3">
        <v>192</v>
      </c>
      <c r="F2" s="3">
        <v>189</v>
      </c>
      <c r="G2" s="3">
        <v>190</v>
      </c>
      <c r="H2" s="3">
        <v>190</v>
      </c>
      <c r="I2" s="3">
        <v>192</v>
      </c>
      <c r="J2" s="3">
        <v>195</v>
      </c>
      <c r="K2" s="6">
        <v>6</v>
      </c>
      <c r="L2" s="6">
        <f>SUM(E2:J2)</f>
        <v>1148</v>
      </c>
      <c r="M2" s="7">
        <f>SUM(L2/K2)</f>
        <v>191.33333333333334</v>
      </c>
      <c r="N2" s="6">
        <v>11</v>
      </c>
      <c r="O2" s="7">
        <f>SUM(M2+N2)</f>
        <v>202.33333333333334</v>
      </c>
    </row>
    <row r="3" spans="1:15" x14ac:dyDescent="0.25">
      <c r="A3" s="3" t="s">
        <v>15</v>
      </c>
      <c r="B3" s="3" t="s">
        <v>18</v>
      </c>
      <c r="C3" s="4">
        <v>43561</v>
      </c>
      <c r="D3" s="5" t="s">
        <v>19</v>
      </c>
      <c r="E3" s="3">
        <v>192</v>
      </c>
      <c r="F3" s="3">
        <v>191</v>
      </c>
      <c r="G3" s="3">
        <v>188</v>
      </c>
      <c r="H3" s="3">
        <v>190</v>
      </c>
      <c r="I3" s="3">
        <v>191</v>
      </c>
      <c r="J3" s="3">
        <v>188</v>
      </c>
      <c r="K3" s="6">
        <v>6</v>
      </c>
      <c r="L3" s="6">
        <f>SUM(E3:J3)</f>
        <v>1140</v>
      </c>
      <c r="M3" s="7">
        <f>SUM(L3/K3)</f>
        <v>190</v>
      </c>
      <c r="N3" s="6">
        <v>10</v>
      </c>
      <c r="O3" s="7">
        <f>SUM(M3+N3)</f>
        <v>200</v>
      </c>
    </row>
    <row r="4" spans="1:15" x14ac:dyDescent="0.25">
      <c r="A4" s="3" t="s">
        <v>15</v>
      </c>
      <c r="B4" s="3" t="s">
        <v>20</v>
      </c>
      <c r="C4" s="4">
        <v>43561</v>
      </c>
      <c r="D4" s="5" t="s">
        <v>19</v>
      </c>
      <c r="E4" s="3">
        <v>188</v>
      </c>
      <c r="F4" s="3">
        <v>188</v>
      </c>
      <c r="G4" s="3">
        <v>188</v>
      </c>
      <c r="H4" s="3">
        <v>183</v>
      </c>
      <c r="I4" s="3">
        <v>187</v>
      </c>
      <c r="J4" s="3">
        <v>186</v>
      </c>
      <c r="K4" s="6">
        <v>6</v>
      </c>
      <c r="L4" s="6">
        <f>SUM(E4:J4)</f>
        <v>1120</v>
      </c>
      <c r="M4" s="7">
        <f>SUM(L4/K4)</f>
        <v>186.66666666666666</v>
      </c>
      <c r="N4" s="6">
        <v>4</v>
      </c>
      <c r="O4" s="7">
        <f>SUM(M4+N4)</f>
        <v>190.66666666666666</v>
      </c>
    </row>
  </sheetData>
  <conditionalFormatting sqref="J1">
    <cfRule type="top10" priority="37" bottom="1" rank="1"/>
    <cfRule type="top10" dxfId="281" priority="38" rank="1"/>
  </conditionalFormatting>
  <conditionalFormatting sqref="E1">
    <cfRule type="top10" priority="47" bottom="1" rank="1"/>
    <cfRule type="top10" dxfId="280" priority="48" rank="1"/>
  </conditionalFormatting>
  <conditionalFormatting sqref="F1">
    <cfRule type="top10" priority="45" bottom="1" rank="1"/>
    <cfRule type="top10" dxfId="279" priority="46" rank="1"/>
  </conditionalFormatting>
  <conditionalFormatting sqref="G1">
    <cfRule type="top10" priority="43" bottom="1" rank="1"/>
    <cfRule type="top10" dxfId="278" priority="44" rank="1"/>
  </conditionalFormatting>
  <conditionalFormatting sqref="H1">
    <cfRule type="top10" priority="41" bottom="1" rank="1"/>
    <cfRule type="top10" dxfId="277" priority="42" rank="1"/>
  </conditionalFormatting>
  <conditionalFormatting sqref="I1">
    <cfRule type="top10" priority="39" bottom="1" rank="1"/>
    <cfRule type="top10" dxfId="276" priority="40" rank="1"/>
  </conditionalFormatting>
  <conditionalFormatting sqref="E2">
    <cfRule type="top10" priority="25" bottom="1" rank="1"/>
    <cfRule type="top10" dxfId="275" priority="26" rank="1"/>
  </conditionalFormatting>
  <conditionalFormatting sqref="F2">
    <cfRule type="top10" priority="27" bottom="1" rank="1"/>
    <cfRule type="top10" dxfId="274" priority="28" rank="1"/>
  </conditionalFormatting>
  <conditionalFormatting sqref="G2">
    <cfRule type="top10" priority="29" bottom="1" rank="1"/>
    <cfRule type="top10" dxfId="273" priority="30" rank="1"/>
  </conditionalFormatting>
  <conditionalFormatting sqref="H2">
    <cfRule type="top10" priority="31" bottom="1" rank="1"/>
    <cfRule type="top10" dxfId="272" priority="32" rank="1"/>
  </conditionalFormatting>
  <conditionalFormatting sqref="I2">
    <cfRule type="top10" priority="33" bottom="1" rank="1"/>
    <cfRule type="top10" dxfId="271" priority="34" rank="1"/>
  </conditionalFormatting>
  <conditionalFormatting sqref="J2">
    <cfRule type="top10" priority="35" bottom="1" rank="1"/>
    <cfRule type="top10" dxfId="270" priority="36" rank="1"/>
  </conditionalFormatting>
  <conditionalFormatting sqref="E3">
    <cfRule type="top10" priority="23" bottom="1" rank="1"/>
    <cfRule type="top10" dxfId="269" priority="24" rank="1"/>
  </conditionalFormatting>
  <conditionalFormatting sqref="F3">
    <cfRule type="top10" priority="21" bottom="1" rank="1"/>
    <cfRule type="top10" dxfId="268" priority="22" rank="1"/>
  </conditionalFormatting>
  <conditionalFormatting sqref="G3">
    <cfRule type="top10" priority="19" bottom="1" rank="1"/>
    <cfRule type="top10" dxfId="267" priority="20" rank="1"/>
  </conditionalFormatting>
  <conditionalFormatting sqref="H3">
    <cfRule type="top10" priority="17" bottom="1" rank="1"/>
    <cfRule type="top10" dxfId="266" priority="18" rank="1"/>
  </conditionalFormatting>
  <conditionalFormatting sqref="I3">
    <cfRule type="top10" priority="15" bottom="1" rank="1"/>
    <cfRule type="top10" dxfId="265" priority="16" rank="1"/>
  </conditionalFormatting>
  <conditionalFormatting sqref="J3">
    <cfRule type="top10" priority="13" bottom="1" rank="1"/>
    <cfRule type="top10" dxfId="264" priority="14" rank="1"/>
  </conditionalFormatting>
  <conditionalFormatting sqref="E4">
    <cfRule type="top10" priority="11" bottom="1" rank="1"/>
    <cfRule type="top10" dxfId="263" priority="12" rank="1"/>
  </conditionalFormatting>
  <conditionalFormatting sqref="F4">
    <cfRule type="top10" priority="9" bottom="1" rank="1"/>
    <cfRule type="top10" dxfId="262" priority="10" rank="1"/>
  </conditionalFormatting>
  <conditionalFormatting sqref="G4">
    <cfRule type="top10" priority="7" bottom="1" rank="1"/>
    <cfRule type="top10" dxfId="261" priority="8" rank="1"/>
  </conditionalFormatting>
  <conditionalFormatting sqref="H4">
    <cfRule type="top10" priority="5" bottom="1" rank="1"/>
    <cfRule type="top10" dxfId="260" priority="6" rank="1"/>
  </conditionalFormatting>
  <conditionalFormatting sqref="I4">
    <cfRule type="top10" priority="3" bottom="1" rank="1"/>
    <cfRule type="top10" dxfId="259" priority="4" rank="1"/>
  </conditionalFormatting>
  <conditionalFormatting sqref="J4">
    <cfRule type="top10" priority="1" bottom="1" rank="1"/>
    <cfRule type="top10" dxfId="258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272267-93A2-4CB0-8724-0AB5AB1D7F8E}">
          <x14:formula1>
            <xm:f>'E:\Users\abra2\Desktop\ABRA Files and More\AUTO BENCH REST ASSOCIATION FILE\ABRA 2018\Virginia\[ABRA Virginia Scoring Program.xlsm]Data'!#REF!</xm:f>
          </x14:formula1>
          <xm:sqref>B4</xm:sqref>
        </x14:dataValidation>
        <x14:dataValidation type="list" allowBlank="1" showInputMessage="1" showErrorMessage="1" xr:uid="{D94A1A0D-DC27-401D-A75B-AE3AA08C724D}">
          <x14:formula1>
            <xm:f>'E:\Users\abra2\Desktop\ABRA Files and More\AUTO BENCH REST ASSOCIATION FILE\ABRA 2018\Virginia\[ABRA Virginia Scoring Program.xlsm]Data'!#REF!</xm:f>
          </x14:formula1>
          <xm:sqref>B2:B3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B3CD-C39E-49AC-85E1-081CFED051A0}">
  <sheetPr>
    <pageSetUpPr fitToPage="1"/>
  </sheetPr>
  <dimension ref="A1:P14"/>
  <sheetViews>
    <sheetView workbookViewId="0">
      <selection activeCell="F25" sqref="F25"/>
    </sheetView>
  </sheetViews>
  <sheetFormatPr defaultRowHeight="15" x14ac:dyDescent="0.25"/>
  <cols>
    <col min="2" max="2" width="19.7109375" customWidth="1"/>
    <col min="3" max="3" width="13" customWidth="1"/>
    <col min="5" max="5" width="10.42578125" customWidth="1"/>
  </cols>
  <sheetData>
    <row r="1" spans="1:16" ht="30" x14ac:dyDescent="0.3">
      <c r="A1" s="14" t="s">
        <v>21</v>
      </c>
      <c r="B1" s="15" t="s">
        <v>0</v>
      </c>
      <c r="C1" s="14" t="s">
        <v>35</v>
      </c>
      <c r="D1" s="14" t="s">
        <v>2</v>
      </c>
      <c r="E1" s="16" t="s">
        <v>3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41</v>
      </c>
      <c r="L1" s="18" t="s">
        <v>42</v>
      </c>
      <c r="M1" s="16" t="s">
        <v>43</v>
      </c>
      <c r="N1" s="19" t="s">
        <v>44</v>
      </c>
      <c r="O1" s="14" t="s">
        <v>45</v>
      </c>
      <c r="P1" s="20" t="s">
        <v>46</v>
      </c>
    </row>
    <row r="2" spans="1:16" ht="15.75" x14ac:dyDescent="0.3">
      <c r="A2" s="21">
        <v>1</v>
      </c>
      <c r="B2" s="15" t="s">
        <v>182</v>
      </c>
      <c r="C2" s="22" t="s">
        <v>54</v>
      </c>
      <c r="D2" s="23">
        <v>43715</v>
      </c>
      <c r="E2" s="29" t="s">
        <v>17</v>
      </c>
      <c r="F2" s="25">
        <v>198</v>
      </c>
      <c r="G2" s="25">
        <v>194</v>
      </c>
      <c r="H2" s="25">
        <v>197</v>
      </c>
      <c r="I2" s="25">
        <v>193</v>
      </c>
      <c r="J2" s="25"/>
      <c r="K2" s="25"/>
      <c r="L2" s="26">
        <f t="shared" ref="L2:L7" si="0">COUNT(F2:K2)</f>
        <v>4</v>
      </c>
      <c r="M2" s="26">
        <f t="shared" ref="M2:M7" si="1">SUM(F2:K2)</f>
        <v>782</v>
      </c>
      <c r="N2" s="27">
        <f t="shared" ref="N2:N7" si="2">SUM(M2/L2)</f>
        <v>195.5</v>
      </c>
      <c r="O2" s="22">
        <v>7</v>
      </c>
      <c r="P2" s="28">
        <f t="shared" ref="P2:P7" si="3">SUM(N2+O2)</f>
        <v>202.5</v>
      </c>
    </row>
    <row r="3" spans="1:16" ht="15.75" x14ac:dyDescent="0.3">
      <c r="A3" s="21">
        <v>2</v>
      </c>
      <c r="B3" s="15" t="s">
        <v>182</v>
      </c>
      <c r="C3" s="22" t="s">
        <v>16</v>
      </c>
      <c r="D3" s="23">
        <v>43715</v>
      </c>
      <c r="E3" s="29" t="s">
        <v>17</v>
      </c>
      <c r="F3" s="25">
        <v>199</v>
      </c>
      <c r="G3" s="25">
        <v>194</v>
      </c>
      <c r="H3" s="25">
        <v>194</v>
      </c>
      <c r="I3" s="25">
        <v>194</v>
      </c>
      <c r="J3" s="25"/>
      <c r="K3" s="25"/>
      <c r="L3" s="26">
        <f t="shared" si="0"/>
        <v>4</v>
      </c>
      <c r="M3" s="26">
        <f t="shared" si="1"/>
        <v>781</v>
      </c>
      <c r="N3" s="27">
        <f t="shared" si="2"/>
        <v>195.25</v>
      </c>
      <c r="O3" s="22">
        <v>4</v>
      </c>
      <c r="P3" s="28">
        <f t="shared" si="3"/>
        <v>199.25</v>
      </c>
    </row>
    <row r="4" spans="1:16" ht="15.75" x14ac:dyDescent="0.3">
      <c r="A4" s="21">
        <v>3</v>
      </c>
      <c r="B4" s="15" t="s">
        <v>182</v>
      </c>
      <c r="C4" s="22" t="s">
        <v>51</v>
      </c>
      <c r="D4" s="23">
        <v>43715</v>
      </c>
      <c r="E4" s="29" t="s">
        <v>17</v>
      </c>
      <c r="F4" s="25">
        <v>195.1</v>
      </c>
      <c r="G4" s="25">
        <v>195</v>
      </c>
      <c r="H4" s="25">
        <v>196</v>
      </c>
      <c r="I4" s="25">
        <v>194</v>
      </c>
      <c r="J4" s="25"/>
      <c r="K4" s="25"/>
      <c r="L4" s="26">
        <f t="shared" si="0"/>
        <v>4</v>
      </c>
      <c r="M4" s="26">
        <f t="shared" si="1"/>
        <v>780.1</v>
      </c>
      <c r="N4" s="27">
        <f t="shared" si="2"/>
        <v>195.02500000000001</v>
      </c>
      <c r="O4" s="22">
        <v>3</v>
      </c>
      <c r="P4" s="28">
        <f t="shared" si="3"/>
        <v>198.02500000000001</v>
      </c>
    </row>
    <row r="5" spans="1:16" ht="15.75" x14ac:dyDescent="0.3">
      <c r="A5" s="21">
        <v>4</v>
      </c>
      <c r="B5" s="15" t="s">
        <v>182</v>
      </c>
      <c r="C5" s="22" t="s">
        <v>48</v>
      </c>
      <c r="D5" s="23">
        <v>43715</v>
      </c>
      <c r="E5" s="29" t="s">
        <v>17</v>
      </c>
      <c r="F5" s="25">
        <v>195</v>
      </c>
      <c r="G5" s="25">
        <v>196</v>
      </c>
      <c r="H5" s="25">
        <v>193</v>
      </c>
      <c r="I5" s="25">
        <v>196</v>
      </c>
      <c r="J5" s="25"/>
      <c r="K5" s="25"/>
      <c r="L5" s="26">
        <f t="shared" si="0"/>
        <v>4</v>
      </c>
      <c r="M5" s="26">
        <f t="shared" si="1"/>
        <v>780</v>
      </c>
      <c r="N5" s="27">
        <f t="shared" si="2"/>
        <v>195</v>
      </c>
      <c r="O5" s="22">
        <v>4</v>
      </c>
      <c r="P5" s="28">
        <f t="shared" si="3"/>
        <v>199</v>
      </c>
    </row>
    <row r="6" spans="1:16" ht="15.75" x14ac:dyDescent="0.3">
      <c r="A6" s="21">
        <v>5</v>
      </c>
      <c r="B6" s="15" t="s">
        <v>182</v>
      </c>
      <c r="C6" s="22" t="s">
        <v>50</v>
      </c>
      <c r="D6" s="23">
        <v>43715</v>
      </c>
      <c r="E6" s="29" t="s">
        <v>17</v>
      </c>
      <c r="F6" s="25">
        <v>199.1</v>
      </c>
      <c r="G6" s="25">
        <v>182</v>
      </c>
      <c r="H6" s="25">
        <v>194</v>
      </c>
      <c r="I6" s="25">
        <v>197</v>
      </c>
      <c r="J6" s="25"/>
      <c r="K6" s="25"/>
      <c r="L6" s="26">
        <f t="shared" si="0"/>
        <v>4</v>
      </c>
      <c r="M6" s="26">
        <f t="shared" si="1"/>
        <v>772.1</v>
      </c>
      <c r="N6" s="27">
        <f t="shared" si="2"/>
        <v>193.02500000000001</v>
      </c>
      <c r="O6" s="22">
        <v>6</v>
      </c>
      <c r="P6" s="28">
        <f t="shared" si="3"/>
        <v>199.02500000000001</v>
      </c>
    </row>
    <row r="7" spans="1:16" ht="15.75" x14ac:dyDescent="0.3">
      <c r="A7" s="21">
        <v>6</v>
      </c>
      <c r="B7" s="15" t="s">
        <v>182</v>
      </c>
      <c r="C7" s="22" t="s">
        <v>58</v>
      </c>
      <c r="D7" s="23">
        <v>43715</v>
      </c>
      <c r="E7" s="29" t="s">
        <v>17</v>
      </c>
      <c r="F7" s="25">
        <v>192</v>
      </c>
      <c r="G7" s="25">
        <v>190</v>
      </c>
      <c r="H7" s="25">
        <v>186</v>
      </c>
      <c r="I7" s="25">
        <v>190</v>
      </c>
      <c r="J7" s="25"/>
      <c r="K7" s="25"/>
      <c r="L7" s="26">
        <f t="shared" si="0"/>
        <v>4</v>
      </c>
      <c r="M7" s="26">
        <f t="shared" si="1"/>
        <v>758</v>
      </c>
      <c r="N7" s="27">
        <f t="shared" si="2"/>
        <v>189.5</v>
      </c>
      <c r="O7" s="22">
        <v>2</v>
      </c>
      <c r="P7" s="28">
        <f t="shared" si="3"/>
        <v>191.5</v>
      </c>
    </row>
    <row r="8" spans="1:16" x14ac:dyDescent="0.25">
      <c r="A8" s="36"/>
      <c r="B8" s="37"/>
      <c r="C8" s="36"/>
      <c r="D8" s="36"/>
      <c r="E8" s="38"/>
      <c r="F8" s="39"/>
      <c r="G8" s="39"/>
      <c r="H8" s="39"/>
      <c r="I8" s="39"/>
      <c r="J8" s="39"/>
      <c r="K8" s="39"/>
      <c r="L8" s="40"/>
      <c r="M8" s="38"/>
      <c r="N8" s="41"/>
      <c r="O8" s="36"/>
      <c r="P8" s="42"/>
    </row>
    <row r="9" spans="1:16" ht="30" x14ac:dyDescent="0.3">
      <c r="A9" s="14" t="s">
        <v>21</v>
      </c>
      <c r="B9" s="15" t="s">
        <v>0</v>
      </c>
      <c r="C9" s="14" t="s">
        <v>35</v>
      </c>
      <c r="D9" s="14" t="s">
        <v>2</v>
      </c>
      <c r="E9" s="16" t="s">
        <v>3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6" t="s">
        <v>43</v>
      </c>
      <c r="N9" s="19" t="s">
        <v>44</v>
      </c>
      <c r="O9" s="14" t="s">
        <v>45</v>
      </c>
      <c r="P9" s="20" t="s">
        <v>46</v>
      </c>
    </row>
    <row r="10" spans="1:16" ht="30.75" x14ac:dyDescent="0.3">
      <c r="A10" s="21">
        <v>1</v>
      </c>
      <c r="B10" s="15" t="s">
        <v>183</v>
      </c>
      <c r="C10" s="22" t="s">
        <v>140</v>
      </c>
      <c r="D10" s="23">
        <v>43715</v>
      </c>
      <c r="E10" s="24" t="s">
        <v>17</v>
      </c>
      <c r="F10" s="25">
        <v>194</v>
      </c>
      <c r="G10" s="25">
        <v>191</v>
      </c>
      <c r="H10" s="25">
        <v>192</v>
      </c>
      <c r="I10" s="25">
        <v>189</v>
      </c>
      <c r="J10" s="25"/>
      <c r="K10" s="25"/>
      <c r="L10" s="26">
        <f>COUNT(F10:K10)</f>
        <v>4</v>
      </c>
      <c r="M10" s="26">
        <f>SUM(F10:K10)</f>
        <v>766</v>
      </c>
      <c r="N10" s="27">
        <f>SUM(M10/L10)</f>
        <v>191.5</v>
      </c>
      <c r="O10" s="22">
        <v>5</v>
      </c>
      <c r="P10" s="28">
        <f>SUM(N10+O10)</f>
        <v>196.5</v>
      </c>
    </row>
    <row r="11" spans="1:16" x14ac:dyDescent="0.25">
      <c r="A11" s="36"/>
      <c r="B11" s="37"/>
      <c r="C11" s="36"/>
      <c r="D11" s="36"/>
      <c r="E11" s="38"/>
      <c r="F11" s="39"/>
      <c r="G11" s="39"/>
      <c r="H11" s="39"/>
      <c r="I11" s="39"/>
      <c r="J11" s="39"/>
      <c r="K11" s="39"/>
      <c r="L11" s="40"/>
      <c r="M11" s="38"/>
      <c r="N11" s="41"/>
      <c r="O11" s="36"/>
      <c r="P11" s="42"/>
    </row>
    <row r="12" spans="1:16" ht="30" x14ac:dyDescent="0.3">
      <c r="A12" s="14" t="s">
        <v>21</v>
      </c>
      <c r="B12" s="15" t="s">
        <v>0</v>
      </c>
      <c r="C12" s="14" t="s">
        <v>35</v>
      </c>
      <c r="D12" s="14" t="s">
        <v>2</v>
      </c>
      <c r="E12" s="16" t="s">
        <v>3</v>
      </c>
      <c r="F12" s="17" t="s">
        <v>36</v>
      </c>
      <c r="G12" s="17" t="s">
        <v>37</v>
      </c>
      <c r="H12" s="17" t="s">
        <v>38</v>
      </c>
      <c r="I12" s="17" t="s">
        <v>39</v>
      </c>
      <c r="J12" s="17" t="s">
        <v>40</v>
      </c>
      <c r="K12" s="17" t="s">
        <v>41</v>
      </c>
      <c r="L12" s="18" t="s">
        <v>42</v>
      </c>
      <c r="M12" s="16" t="s">
        <v>43</v>
      </c>
      <c r="N12" s="19" t="s">
        <v>44</v>
      </c>
      <c r="O12" s="14" t="s">
        <v>45</v>
      </c>
      <c r="P12" s="20" t="s">
        <v>46</v>
      </c>
    </row>
    <row r="13" spans="1:16" ht="15.75" x14ac:dyDescent="0.3">
      <c r="A13" s="21">
        <v>1</v>
      </c>
      <c r="B13" s="15" t="s">
        <v>134</v>
      </c>
      <c r="C13" s="22" t="s">
        <v>20</v>
      </c>
      <c r="D13" s="23">
        <v>43715</v>
      </c>
      <c r="E13" s="29" t="s">
        <v>17</v>
      </c>
      <c r="F13" s="25">
        <v>189.1</v>
      </c>
      <c r="G13" s="25">
        <v>190</v>
      </c>
      <c r="H13" s="25">
        <v>194</v>
      </c>
      <c r="I13" s="25">
        <v>193</v>
      </c>
      <c r="J13" s="25"/>
      <c r="K13" s="25"/>
      <c r="L13" s="26">
        <f>COUNT(F13:K13)</f>
        <v>4</v>
      </c>
      <c r="M13" s="26">
        <f>SUM(F13:K13)</f>
        <v>766.1</v>
      </c>
      <c r="N13" s="27">
        <f>SUM(M13/L13)</f>
        <v>191.52500000000001</v>
      </c>
      <c r="O13" s="22">
        <v>13</v>
      </c>
      <c r="P13" s="28">
        <f>SUM(N13+O13)</f>
        <v>204.52500000000001</v>
      </c>
    </row>
    <row r="14" spans="1:16" ht="30.75" x14ac:dyDescent="0.3">
      <c r="A14" s="21">
        <v>2</v>
      </c>
      <c r="B14" s="15" t="s">
        <v>134</v>
      </c>
      <c r="C14" s="22" t="s">
        <v>184</v>
      </c>
      <c r="D14" s="23">
        <v>43715</v>
      </c>
      <c r="E14" s="24" t="s">
        <v>17</v>
      </c>
      <c r="F14" s="25">
        <v>189</v>
      </c>
      <c r="G14" s="25">
        <v>186</v>
      </c>
      <c r="H14" s="25">
        <v>186</v>
      </c>
      <c r="I14" s="25">
        <v>187</v>
      </c>
      <c r="J14" s="25"/>
      <c r="K14" s="25"/>
      <c r="L14" s="26">
        <f>COUNT(F14:K14)</f>
        <v>4</v>
      </c>
      <c r="M14" s="26">
        <f>SUM(F14:K14)</f>
        <v>748</v>
      </c>
      <c r="N14" s="27">
        <f>SUM(M14/L14)</f>
        <v>187</v>
      </c>
      <c r="O14" s="22">
        <v>4</v>
      </c>
      <c r="P14" s="28">
        <f>SUM(N14+O14)</f>
        <v>191</v>
      </c>
    </row>
  </sheetData>
  <protectedRanges>
    <protectedRange algorithmName="SHA-512" hashValue="eHHGZp1QU9slQwrV1rkPvmLyM6CvgknQHPIOO3TeudOjFVA47YoNedor8sB5AS16YCEzg6rnk1SW7Qh1UBWa3g==" saltValue="NnJayuyCuLyzeiA6G0urAA==" spinCount="100000" sqref="O1:O14" name="Range3"/>
    <protectedRange algorithmName="SHA-512" hashValue="ON39YdpmFHfN9f47KpiRvqrKx0V9+erV1CNkpWzYhW/Qyc6aT8rEyCrvauWSYGZK2ia3o7vd3akF07acHAFpOA==" saltValue="yVW9XmDwTqEnmpSGai0KYg==" spinCount="100000" sqref="C2:K14" name="Range1"/>
  </protectedRanges>
  <conditionalFormatting sqref="F2:F7">
    <cfRule type="top10" dxfId="65" priority="1" rank="1"/>
  </conditionalFormatting>
  <conditionalFormatting sqref="G2:G7">
    <cfRule type="top10" dxfId="64" priority="2" rank="1"/>
  </conditionalFormatting>
  <conditionalFormatting sqref="H2:H7">
    <cfRule type="top10" dxfId="63" priority="3" rank="1"/>
  </conditionalFormatting>
  <conditionalFormatting sqref="I2:I7">
    <cfRule type="top10" dxfId="62" priority="4" rank="1"/>
  </conditionalFormatting>
  <conditionalFormatting sqref="J2:J8">
    <cfRule type="top10" dxfId="61" priority="5" rank="1"/>
  </conditionalFormatting>
  <conditionalFormatting sqref="K2:K7">
    <cfRule type="top10" dxfId="60" priority="6" rank="1"/>
  </conditionalFormatting>
  <conditionalFormatting sqref="F10">
    <cfRule type="top10" dxfId="59" priority="7" rank="1"/>
  </conditionalFormatting>
  <conditionalFormatting sqref="G10">
    <cfRule type="top10" dxfId="58" priority="8" rank="1"/>
  </conditionalFormatting>
  <conditionalFormatting sqref="H10">
    <cfRule type="top10" dxfId="57" priority="9" rank="1"/>
  </conditionalFormatting>
  <conditionalFormatting sqref="I10">
    <cfRule type="top10" dxfId="56" priority="10" rank="1"/>
  </conditionalFormatting>
  <conditionalFormatting sqref="J10">
    <cfRule type="top10" dxfId="55" priority="11" rank="1"/>
  </conditionalFormatting>
  <conditionalFormatting sqref="K10">
    <cfRule type="top10" dxfId="54" priority="12" rank="1"/>
  </conditionalFormatting>
  <conditionalFormatting sqref="F13:F14">
    <cfRule type="top10" dxfId="53" priority="13" rank="1"/>
  </conditionalFormatting>
  <conditionalFormatting sqref="G13:G14">
    <cfRule type="top10" dxfId="52" priority="14" rank="1"/>
  </conditionalFormatting>
  <conditionalFormatting sqref="H13:H14">
    <cfRule type="top10" dxfId="51" priority="15" rank="1"/>
  </conditionalFormatting>
  <conditionalFormatting sqref="I13:I14">
    <cfRule type="top10" dxfId="50" priority="16" rank="1"/>
  </conditionalFormatting>
  <conditionalFormatting sqref="J13:J14">
    <cfRule type="top10" dxfId="49" priority="17" rank="1"/>
  </conditionalFormatting>
  <conditionalFormatting sqref="K13:K14">
    <cfRule type="top10" dxfId="48" priority="18" rank="1"/>
  </conditionalFormatting>
  <pageMargins left="0.7" right="0.7" top="0.75" bottom="0.75" header="0.3" footer="0.3"/>
  <pageSetup scale="7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94CD0C5-789D-4332-857F-495559F6A30C}">
          <x14:formula1>
            <xm:f>'C:\Users\abra2\Desktop\ABRA Files and More\AUTO BENCH REST ASSOCIATION FILE\ABRA 2019\Virginia\[ABRA VA SCORING PROGRAM.xlsx]DATA SHEET'!#REF!</xm:f>
          </x14:formula1>
          <xm:sqref>C10 C13:C14 C2:C8</xm:sqref>
        </x14:dataValidation>
        <x14:dataValidation type="list" allowBlank="1" showInputMessage="1" showErrorMessage="1" xr:uid="{0108DFBB-DED9-4CA7-82D7-D132797FEC80}">
          <x14:formula1>
            <xm:f>'C:\Users\abra2\Desktop\ABRA Files and More\AUTO BENCH REST ASSOCIATION FILE\ABRA 2019\Virginia\[ABRA VA SCORING PROGRAM.xlsx]DATA SHEET'!#REF!</xm:f>
          </x14:formula1>
          <xm:sqref>C1 C9 C12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E72A-A2ED-4AA0-A230-4B34C962740E}">
  <sheetPr>
    <pageSetUpPr fitToPage="1"/>
  </sheetPr>
  <dimension ref="A1:P9"/>
  <sheetViews>
    <sheetView workbookViewId="0">
      <selection activeCell="F19" sqref="F19"/>
    </sheetView>
  </sheetViews>
  <sheetFormatPr defaultRowHeight="15" x14ac:dyDescent="0.25"/>
  <cols>
    <col min="2" max="2" width="21.28515625" customWidth="1"/>
    <col min="3" max="3" width="16" customWidth="1"/>
    <col min="4" max="4" width="21.7109375" customWidth="1"/>
    <col min="5" max="5" width="13.140625" customWidth="1"/>
  </cols>
  <sheetData>
    <row r="1" spans="1:16" ht="30" x14ac:dyDescent="0.3">
      <c r="A1" s="62" t="s">
        <v>21</v>
      </c>
      <c r="B1" s="63" t="s">
        <v>0</v>
      </c>
      <c r="C1" s="62" t="s">
        <v>35</v>
      </c>
      <c r="D1" s="62" t="s">
        <v>2</v>
      </c>
      <c r="E1" s="64" t="s">
        <v>3</v>
      </c>
      <c r="F1" s="65" t="s">
        <v>36</v>
      </c>
      <c r="G1" s="65" t="s">
        <v>37</v>
      </c>
      <c r="H1" s="65" t="s">
        <v>38</v>
      </c>
      <c r="I1" s="65" t="s">
        <v>39</v>
      </c>
      <c r="J1" s="65" t="s">
        <v>40</v>
      </c>
      <c r="K1" s="65" t="s">
        <v>41</v>
      </c>
      <c r="L1" s="66" t="s">
        <v>42</v>
      </c>
      <c r="M1" s="64" t="s">
        <v>43</v>
      </c>
      <c r="N1" s="67" t="s">
        <v>44</v>
      </c>
      <c r="O1" s="62" t="s">
        <v>45</v>
      </c>
      <c r="P1" s="57" t="s">
        <v>46</v>
      </c>
    </row>
    <row r="2" spans="1:16" ht="15.75" x14ac:dyDescent="0.3">
      <c r="A2" s="68">
        <v>1</v>
      </c>
      <c r="B2" s="63" t="s">
        <v>47</v>
      </c>
      <c r="C2" s="36" t="s">
        <v>16</v>
      </c>
      <c r="D2" s="69">
        <v>43723</v>
      </c>
      <c r="E2" s="70" t="s">
        <v>17</v>
      </c>
      <c r="F2" s="39">
        <v>187</v>
      </c>
      <c r="G2" s="39">
        <v>194</v>
      </c>
      <c r="H2" s="39">
        <v>196</v>
      </c>
      <c r="I2" s="39">
        <v>196</v>
      </c>
      <c r="J2" s="39"/>
      <c r="K2" s="39"/>
      <c r="L2" s="40">
        <f>COUNT(F2:K2)</f>
        <v>4</v>
      </c>
      <c r="M2" s="40">
        <f>SUM(F2:K2)</f>
        <v>773</v>
      </c>
      <c r="N2" s="41">
        <f>SUM(M2/L2)</f>
        <v>193.25</v>
      </c>
      <c r="O2" s="36">
        <v>9</v>
      </c>
      <c r="P2" s="42">
        <f>SUM(N2+O2)</f>
        <v>202.25</v>
      </c>
    </row>
    <row r="3" spans="1:16" ht="15.75" x14ac:dyDescent="0.3">
      <c r="A3" s="68">
        <v>2</v>
      </c>
      <c r="B3" s="63" t="s">
        <v>47</v>
      </c>
      <c r="C3" s="36" t="s">
        <v>54</v>
      </c>
      <c r="D3" s="69">
        <v>43723</v>
      </c>
      <c r="E3" s="70" t="s">
        <v>17</v>
      </c>
      <c r="F3" s="39">
        <v>192</v>
      </c>
      <c r="G3" s="39">
        <v>193</v>
      </c>
      <c r="H3" s="39">
        <v>190</v>
      </c>
      <c r="I3" s="39">
        <v>197</v>
      </c>
      <c r="J3" s="39"/>
      <c r="K3" s="39"/>
      <c r="L3" s="40">
        <f>COUNT(F3:K3)</f>
        <v>4</v>
      </c>
      <c r="M3" s="40">
        <f>SUM(F3:K3)</f>
        <v>772</v>
      </c>
      <c r="N3" s="41">
        <f>SUM(M3/L3)</f>
        <v>193</v>
      </c>
      <c r="O3" s="36">
        <v>6</v>
      </c>
      <c r="P3" s="42">
        <f>SUM(N3+O3)</f>
        <v>199</v>
      </c>
    </row>
    <row r="4" spans="1:16" ht="15.75" x14ac:dyDescent="0.3">
      <c r="A4" s="68">
        <v>3</v>
      </c>
      <c r="B4" s="63" t="s">
        <v>47</v>
      </c>
      <c r="C4" s="36" t="s">
        <v>34</v>
      </c>
      <c r="D4" s="69">
        <v>43723</v>
      </c>
      <c r="E4" s="70" t="s">
        <v>17</v>
      </c>
      <c r="F4" s="39">
        <v>194</v>
      </c>
      <c r="G4" s="39">
        <v>189</v>
      </c>
      <c r="H4" s="39">
        <v>191</v>
      </c>
      <c r="I4" s="39">
        <v>192</v>
      </c>
      <c r="J4" s="39"/>
      <c r="K4" s="39"/>
      <c r="L4" s="40">
        <f>COUNT(F4:K4)</f>
        <v>4</v>
      </c>
      <c r="M4" s="40">
        <f>SUM(F4:K4)</f>
        <v>766</v>
      </c>
      <c r="N4" s="41">
        <f>SUM(M4/L4)</f>
        <v>191.5</v>
      </c>
      <c r="O4" s="36">
        <v>5</v>
      </c>
      <c r="P4" s="42">
        <f>SUM(N4+O4)</f>
        <v>196.5</v>
      </c>
    </row>
    <row r="6" spans="1:16" ht="30" x14ac:dyDescent="0.3">
      <c r="A6" s="62" t="s">
        <v>21</v>
      </c>
      <c r="B6" s="63" t="s">
        <v>0</v>
      </c>
      <c r="C6" s="62" t="s">
        <v>35</v>
      </c>
      <c r="D6" s="62" t="s">
        <v>2</v>
      </c>
      <c r="E6" s="64" t="s">
        <v>3</v>
      </c>
      <c r="F6" s="65" t="s">
        <v>36</v>
      </c>
      <c r="G6" s="65" t="s">
        <v>37</v>
      </c>
      <c r="H6" s="65" t="s">
        <v>38</v>
      </c>
      <c r="I6" s="65" t="s">
        <v>39</v>
      </c>
      <c r="J6" s="65" t="s">
        <v>40</v>
      </c>
      <c r="K6" s="65" t="s">
        <v>41</v>
      </c>
      <c r="L6" s="66" t="s">
        <v>42</v>
      </c>
      <c r="M6" s="64" t="s">
        <v>43</v>
      </c>
      <c r="N6" s="67" t="s">
        <v>44</v>
      </c>
      <c r="O6" s="62" t="s">
        <v>45</v>
      </c>
      <c r="P6" s="57" t="s">
        <v>46</v>
      </c>
    </row>
    <row r="7" spans="1:16" ht="15.75" x14ac:dyDescent="0.3">
      <c r="A7" s="68">
        <v>1</v>
      </c>
      <c r="B7" s="63" t="s">
        <v>52</v>
      </c>
      <c r="C7" s="36" t="s">
        <v>20</v>
      </c>
      <c r="D7" s="69">
        <v>43723</v>
      </c>
      <c r="E7" s="70" t="s">
        <v>17</v>
      </c>
      <c r="F7" s="39">
        <v>181</v>
      </c>
      <c r="G7" s="39">
        <v>186</v>
      </c>
      <c r="H7" s="39">
        <v>191</v>
      </c>
      <c r="I7" s="39">
        <v>197</v>
      </c>
      <c r="J7" s="39"/>
      <c r="K7" s="39"/>
      <c r="L7" s="40">
        <f>COUNT(F7:K7)</f>
        <v>4</v>
      </c>
      <c r="M7" s="40">
        <f>SUM(F7:K7)</f>
        <v>755</v>
      </c>
      <c r="N7" s="41">
        <f>SUM(M7/L7)</f>
        <v>188.75</v>
      </c>
      <c r="O7" s="36">
        <v>9</v>
      </c>
      <c r="P7" s="42">
        <f>SUM(N7+O7)</f>
        <v>197.75</v>
      </c>
    </row>
    <row r="8" spans="1:16" ht="15.75" x14ac:dyDescent="0.3">
      <c r="A8" s="68">
        <v>2</v>
      </c>
      <c r="B8" s="63" t="s">
        <v>52</v>
      </c>
      <c r="C8" s="36" t="s">
        <v>184</v>
      </c>
      <c r="D8" s="69">
        <v>43723</v>
      </c>
      <c r="E8" s="70" t="s">
        <v>17</v>
      </c>
      <c r="F8" s="39">
        <v>189</v>
      </c>
      <c r="G8" s="39">
        <v>188</v>
      </c>
      <c r="H8" s="39">
        <v>185</v>
      </c>
      <c r="I8" s="39">
        <v>190</v>
      </c>
      <c r="J8" s="39"/>
      <c r="K8" s="39"/>
      <c r="L8" s="40">
        <f>COUNT(F8:K8)</f>
        <v>4</v>
      </c>
      <c r="M8" s="40">
        <f>SUM(F8:K8)</f>
        <v>752</v>
      </c>
      <c r="N8" s="41">
        <f>SUM(M8/L8)</f>
        <v>188</v>
      </c>
      <c r="O8" s="36">
        <v>8</v>
      </c>
      <c r="P8" s="42">
        <f>SUM(N8+O8)</f>
        <v>196</v>
      </c>
    </row>
    <row r="9" spans="1:16" ht="15.75" x14ac:dyDescent="0.3">
      <c r="A9" s="68">
        <v>3</v>
      </c>
      <c r="B9" s="63" t="s">
        <v>52</v>
      </c>
      <c r="C9" s="36" t="s">
        <v>131</v>
      </c>
      <c r="D9" s="69">
        <v>43723</v>
      </c>
      <c r="E9" s="70" t="s">
        <v>17</v>
      </c>
      <c r="F9" s="39">
        <v>177</v>
      </c>
      <c r="G9" s="39">
        <v>181</v>
      </c>
      <c r="H9" s="39">
        <v>188</v>
      </c>
      <c r="I9" s="39">
        <v>185</v>
      </c>
      <c r="J9" s="39"/>
      <c r="K9" s="39"/>
      <c r="L9" s="40">
        <f>COUNT(F9:K9)</f>
        <v>4</v>
      </c>
      <c r="M9" s="40">
        <f>SUM(F9:K9)</f>
        <v>731</v>
      </c>
      <c r="N9" s="41">
        <f>SUM(M9/L9)</f>
        <v>182.75</v>
      </c>
      <c r="O9" s="36">
        <v>3</v>
      </c>
      <c r="P9" s="42">
        <f>SUM(N9+O9)</f>
        <v>185.75</v>
      </c>
    </row>
  </sheetData>
  <protectedRanges>
    <protectedRange algorithmName="SHA-512" hashValue="eHHGZp1QU9slQwrV1rkPvmLyM6CvgknQHPIOO3TeudOjFVA47YoNedor8sB5AS16YCEzg6rnk1SW7Qh1UBWa3g==" saltValue="NnJayuyCuLyzeiA6G0urAA==" spinCount="100000" sqref="O1:O4" name="Range3"/>
    <protectedRange algorithmName="SHA-512" hashValue="ON39YdpmFHfN9f47KpiRvqrKx0V9+erV1CNkpWzYhW/Qyc6aT8rEyCrvauWSYGZK2ia3o7vd3akF07acHAFpOA==" saltValue="yVW9XmDwTqEnmpSGai0KYg==" spinCount="100000" sqref="C2:K4" name="Range1"/>
    <protectedRange algorithmName="SHA-512" hashValue="eHHGZp1QU9slQwrV1rkPvmLyM6CvgknQHPIOO3TeudOjFVA47YoNedor8sB5AS16YCEzg6rnk1SW7Qh1UBWa3g==" saltValue="NnJayuyCuLyzeiA6G0urAA==" spinCount="100000" sqref="O6:O9" name="Range3_1"/>
    <protectedRange algorithmName="SHA-512" hashValue="ON39YdpmFHfN9f47KpiRvqrKx0V9+erV1CNkpWzYhW/Qyc6aT8rEyCrvauWSYGZK2ia3o7vd3akF07acHAFpOA==" saltValue="yVW9XmDwTqEnmpSGai0KYg==" spinCount="100000" sqref="C6:K9" name="Range1_1"/>
  </protectedRanges>
  <conditionalFormatting sqref="F2:F4">
    <cfRule type="top10" dxfId="47" priority="12" rank="1"/>
  </conditionalFormatting>
  <conditionalFormatting sqref="G2:G4">
    <cfRule type="top10" dxfId="46" priority="11" rank="1"/>
  </conditionalFormatting>
  <conditionalFormatting sqref="H2:H4">
    <cfRule type="top10" dxfId="45" priority="10" rank="1"/>
  </conditionalFormatting>
  <conditionalFormatting sqref="I2:I4">
    <cfRule type="top10" dxfId="44" priority="9" rank="1"/>
  </conditionalFormatting>
  <conditionalFormatting sqref="J2:J4">
    <cfRule type="top10" dxfId="43" priority="8" rank="1"/>
  </conditionalFormatting>
  <conditionalFormatting sqref="K2:K4">
    <cfRule type="top10" dxfId="42" priority="7" rank="1"/>
  </conditionalFormatting>
  <conditionalFormatting sqref="F7:F9">
    <cfRule type="top10" dxfId="41" priority="6" rank="1"/>
  </conditionalFormatting>
  <conditionalFormatting sqref="G7:G9">
    <cfRule type="top10" dxfId="40" priority="5" rank="1"/>
  </conditionalFormatting>
  <conditionalFormatting sqref="H7:H9">
    <cfRule type="top10" dxfId="39" priority="4" rank="1"/>
  </conditionalFormatting>
  <conditionalFormatting sqref="I7:I9">
    <cfRule type="top10" dxfId="38" priority="3" rank="1"/>
  </conditionalFormatting>
  <conditionalFormatting sqref="J7:J9">
    <cfRule type="top10" dxfId="37" priority="2" rank="1"/>
  </conditionalFormatting>
  <conditionalFormatting sqref="K7:K9">
    <cfRule type="top10" dxfId="36" priority="1" rank="1"/>
  </conditionalFormatting>
  <pageMargins left="0.7" right="0.7" top="0.75" bottom="0.75" header="0.3" footer="0.3"/>
  <pageSetup scale="6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7D36B2-A8B2-4EEB-A764-E69F5BA30DDB}">
          <x14:formula1>
            <xm:f>'C:\Users\abra2\Desktop\ABRA Files and More\AUTO BENCH REST ASSOCIATION FILE\ABRA 2019\Virginia\[ABRA VA SCORING PROGRAM.xlsx]DATA SHEET'!#REF!</xm:f>
          </x14:formula1>
          <xm:sqref>C2:C4 C7:C9</xm:sqref>
        </x14:dataValidation>
        <x14:dataValidation type="list" allowBlank="1" showInputMessage="1" showErrorMessage="1" xr:uid="{49CFBE55-8BAF-4F07-9571-9F9E2844AC7F}">
          <x14:formula1>
            <xm:f>'C:\Users\abra2\Desktop\ABRA Files and More\AUTO BENCH REST ASSOCIATION FILE\ABRA 2019\Virginia\[ABRA VA SCORING PROGRAM.xlsx]DATA SHEET'!#REF!</xm:f>
          </x14:formula1>
          <xm:sqref>C1 C6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A28D-20C6-4F55-AE84-064B2CBCA7B3}">
  <sheetPr>
    <pageSetUpPr fitToPage="1"/>
  </sheetPr>
  <dimension ref="A1:P14"/>
  <sheetViews>
    <sheetView workbookViewId="0">
      <selection activeCell="F21" sqref="F21"/>
    </sheetView>
  </sheetViews>
  <sheetFormatPr defaultRowHeight="15" x14ac:dyDescent="0.25"/>
  <cols>
    <col min="2" max="2" width="21.28515625" customWidth="1"/>
    <col min="3" max="3" width="16" style="10" customWidth="1"/>
    <col min="4" max="4" width="21.7109375" customWidth="1"/>
    <col min="5" max="5" width="13.140625" customWidth="1"/>
  </cols>
  <sheetData>
    <row r="1" spans="1:16" ht="30" x14ac:dyDescent="0.3">
      <c r="A1" s="62" t="s">
        <v>21</v>
      </c>
      <c r="B1" s="63" t="s">
        <v>0</v>
      </c>
      <c r="C1" s="62" t="s">
        <v>35</v>
      </c>
      <c r="D1" s="62" t="s">
        <v>2</v>
      </c>
      <c r="E1" s="64" t="s">
        <v>3</v>
      </c>
      <c r="F1" s="65" t="s">
        <v>36</v>
      </c>
      <c r="G1" s="65" t="s">
        <v>37</v>
      </c>
      <c r="H1" s="65" t="s">
        <v>38</v>
      </c>
      <c r="I1" s="65" t="s">
        <v>39</v>
      </c>
      <c r="J1" s="65" t="s">
        <v>40</v>
      </c>
      <c r="K1" s="65" t="s">
        <v>41</v>
      </c>
      <c r="L1" s="66" t="s">
        <v>42</v>
      </c>
      <c r="M1" s="64" t="s">
        <v>43</v>
      </c>
      <c r="N1" s="67" t="s">
        <v>44</v>
      </c>
      <c r="O1" s="62" t="s">
        <v>45</v>
      </c>
      <c r="P1" s="57" t="s">
        <v>46</v>
      </c>
    </row>
    <row r="2" spans="1:16" ht="15.75" x14ac:dyDescent="0.3">
      <c r="A2" s="68">
        <v>1</v>
      </c>
      <c r="B2" s="63" t="s">
        <v>182</v>
      </c>
      <c r="C2" s="36" t="s">
        <v>50</v>
      </c>
      <c r="D2" s="69">
        <v>43743</v>
      </c>
      <c r="E2" s="70" t="s">
        <v>17</v>
      </c>
      <c r="F2" s="39">
        <v>197.01</v>
      </c>
      <c r="G2" s="39">
        <v>199</v>
      </c>
      <c r="H2" s="39">
        <v>193</v>
      </c>
      <c r="I2" s="39">
        <v>193</v>
      </c>
      <c r="J2" s="39"/>
      <c r="K2" s="39"/>
      <c r="L2" s="40">
        <f>COUNT(F2:K2)</f>
        <v>4</v>
      </c>
      <c r="M2" s="40">
        <f>SUM(F2:K2)</f>
        <v>782.01</v>
      </c>
      <c r="N2" s="41">
        <f>SUM(M2/L2)</f>
        <v>195.5025</v>
      </c>
      <c r="O2" s="36">
        <v>9</v>
      </c>
      <c r="P2" s="42">
        <f>SUM(N2+O2)</f>
        <v>204.5025</v>
      </c>
    </row>
    <row r="3" spans="1:16" ht="15.75" x14ac:dyDescent="0.3">
      <c r="A3" s="68">
        <v>2</v>
      </c>
      <c r="B3" s="63" t="s">
        <v>182</v>
      </c>
      <c r="C3" s="36" t="s">
        <v>48</v>
      </c>
      <c r="D3" s="69">
        <v>43743</v>
      </c>
      <c r="E3" s="70" t="s">
        <v>17</v>
      </c>
      <c r="F3" s="39">
        <v>197</v>
      </c>
      <c r="G3" s="39">
        <v>193</v>
      </c>
      <c r="H3" s="39">
        <v>194</v>
      </c>
      <c r="I3" s="39">
        <v>194</v>
      </c>
      <c r="J3" s="39"/>
      <c r="K3" s="39"/>
      <c r="L3" s="40">
        <f>COUNT(F3:K3)</f>
        <v>4</v>
      </c>
      <c r="M3" s="40">
        <f>SUM(F3:K3)</f>
        <v>778</v>
      </c>
      <c r="N3" s="41">
        <f>SUM(M3/L3)</f>
        <v>194.5</v>
      </c>
      <c r="O3" s="36">
        <v>6</v>
      </c>
      <c r="P3" s="42">
        <f>SUM(N3+O3)</f>
        <v>200.5</v>
      </c>
    </row>
    <row r="4" spans="1:16" ht="15.75" x14ac:dyDescent="0.3">
      <c r="A4" s="68">
        <v>3</v>
      </c>
      <c r="B4" s="63" t="s">
        <v>182</v>
      </c>
      <c r="C4" s="36" t="s">
        <v>34</v>
      </c>
      <c r="D4" s="69">
        <v>43743</v>
      </c>
      <c r="E4" s="70" t="s">
        <v>17</v>
      </c>
      <c r="F4" s="39">
        <v>195</v>
      </c>
      <c r="G4" s="39">
        <v>194</v>
      </c>
      <c r="H4" s="39">
        <v>196</v>
      </c>
      <c r="I4" s="39">
        <v>193</v>
      </c>
      <c r="J4" s="39"/>
      <c r="K4" s="39"/>
      <c r="L4" s="40">
        <f>COUNT(F4:K4)</f>
        <v>4</v>
      </c>
      <c r="M4" s="40">
        <f>SUM(F4:K4)</f>
        <v>778</v>
      </c>
      <c r="N4" s="41">
        <f>SUM(M4/L4)</f>
        <v>194.5</v>
      </c>
      <c r="O4" s="36">
        <v>5</v>
      </c>
      <c r="P4" s="42">
        <f>SUM(N4+O4)</f>
        <v>199.5</v>
      </c>
    </row>
    <row r="5" spans="1:16" ht="15.75" x14ac:dyDescent="0.3">
      <c r="A5" s="68">
        <v>4</v>
      </c>
      <c r="B5" s="63" t="s">
        <v>182</v>
      </c>
      <c r="C5" s="36" t="s">
        <v>74</v>
      </c>
      <c r="D5" s="69">
        <v>43743</v>
      </c>
      <c r="E5" s="70" t="s">
        <v>17</v>
      </c>
      <c r="F5" s="39">
        <v>187</v>
      </c>
      <c r="G5" s="39">
        <v>188</v>
      </c>
      <c r="H5" s="39">
        <v>191</v>
      </c>
      <c r="I5" s="39">
        <v>191</v>
      </c>
      <c r="J5" s="39"/>
      <c r="K5" s="39"/>
      <c r="L5" s="40">
        <f>COUNT(F5:K5)</f>
        <v>4</v>
      </c>
      <c r="M5" s="40">
        <f>SUM(F5:K5)</f>
        <v>757</v>
      </c>
      <c r="N5" s="41">
        <f>SUM(M5/L5)</f>
        <v>189.25</v>
      </c>
      <c r="O5" s="36">
        <v>2</v>
      </c>
      <c r="P5" s="42">
        <f>SUM(N5+O5)</f>
        <v>191.25</v>
      </c>
    </row>
    <row r="7" spans="1:16" ht="30" x14ac:dyDescent="0.3">
      <c r="A7" s="62" t="s">
        <v>21</v>
      </c>
      <c r="B7" s="63" t="s">
        <v>0</v>
      </c>
      <c r="C7" s="62" t="s">
        <v>35</v>
      </c>
      <c r="D7" s="62" t="s">
        <v>2</v>
      </c>
      <c r="E7" s="64" t="s">
        <v>3</v>
      </c>
      <c r="F7" s="65" t="s">
        <v>36</v>
      </c>
      <c r="G7" s="65" t="s">
        <v>37</v>
      </c>
      <c r="H7" s="65" t="s">
        <v>38</v>
      </c>
      <c r="I7" s="65" t="s">
        <v>39</v>
      </c>
      <c r="J7" s="65" t="s">
        <v>40</v>
      </c>
      <c r="K7" s="65" t="s">
        <v>41</v>
      </c>
      <c r="L7" s="66" t="s">
        <v>42</v>
      </c>
      <c r="M7" s="64" t="s">
        <v>43</v>
      </c>
      <c r="N7" s="67" t="s">
        <v>44</v>
      </c>
      <c r="O7" s="62" t="s">
        <v>45</v>
      </c>
      <c r="P7" s="57" t="s">
        <v>46</v>
      </c>
    </row>
    <row r="8" spans="1:16" ht="15.75" x14ac:dyDescent="0.3">
      <c r="A8" s="68">
        <v>1</v>
      </c>
      <c r="B8" s="63" t="s">
        <v>134</v>
      </c>
      <c r="C8" s="36" t="s">
        <v>20</v>
      </c>
      <c r="D8" s="69">
        <v>43743</v>
      </c>
      <c r="E8" s="70" t="s">
        <v>17</v>
      </c>
      <c r="F8" s="39">
        <v>196</v>
      </c>
      <c r="G8" s="39">
        <v>190</v>
      </c>
      <c r="H8" s="39">
        <v>191</v>
      </c>
      <c r="I8" s="39">
        <v>192</v>
      </c>
      <c r="J8" s="39"/>
      <c r="K8" s="39"/>
      <c r="L8" s="40">
        <f>COUNT(F8:K8)</f>
        <v>4</v>
      </c>
      <c r="M8" s="40">
        <f>SUM(F8:K8)</f>
        <v>769</v>
      </c>
      <c r="N8" s="41">
        <f>SUM(M8/L8)</f>
        <v>192.25</v>
      </c>
      <c r="O8" s="36">
        <v>7</v>
      </c>
      <c r="P8" s="42">
        <f>SUM(N8+O8)</f>
        <v>199.25</v>
      </c>
    </row>
    <row r="9" spans="1:16" ht="15.75" x14ac:dyDescent="0.3">
      <c r="A9" s="68">
        <v>2</v>
      </c>
      <c r="B9" s="63" t="s">
        <v>15</v>
      </c>
      <c r="C9" s="36" t="s">
        <v>184</v>
      </c>
      <c r="D9" s="69">
        <v>43743</v>
      </c>
      <c r="E9" s="70" t="s">
        <v>17</v>
      </c>
      <c r="F9" s="39">
        <v>192</v>
      </c>
      <c r="G9" s="39">
        <v>188</v>
      </c>
      <c r="H9" s="39">
        <v>195</v>
      </c>
      <c r="I9" s="39">
        <v>193</v>
      </c>
      <c r="J9" s="39"/>
      <c r="K9" s="39"/>
      <c r="L9" s="40">
        <f>COUNT(F9:K9)</f>
        <v>4</v>
      </c>
      <c r="M9" s="40">
        <f>SUM(F9:K9)</f>
        <v>768</v>
      </c>
      <c r="N9" s="41">
        <f>SUM(M9/L9)</f>
        <v>192</v>
      </c>
      <c r="O9" s="36">
        <v>8</v>
      </c>
      <c r="P9" s="42">
        <f>SUM(N9+O9)</f>
        <v>200</v>
      </c>
    </row>
    <row r="10" spans="1:16" ht="15.75" x14ac:dyDescent="0.3">
      <c r="A10" s="68">
        <v>3</v>
      </c>
      <c r="B10" s="63" t="s">
        <v>15</v>
      </c>
      <c r="C10" s="36" t="s">
        <v>16</v>
      </c>
      <c r="D10" s="69">
        <v>43743</v>
      </c>
      <c r="E10" s="70" t="s">
        <v>17</v>
      </c>
      <c r="F10" s="39">
        <v>195</v>
      </c>
      <c r="G10" s="39">
        <v>192</v>
      </c>
      <c r="H10" s="39">
        <v>191</v>
      </c>
      <c r="I10" s="39">
        <v>188</v>
      </c>
      <c r="J10" s="39"/>
      <c r="K10" s="39"/>
      <c r="L10" s="40">
        <f>COUNT(F10:K10)</f>
        <v>4</v>
      </c>
      <c r="M10" s="40">
        <f>SUM(F10:K10)</f>
        <v>766</v>
      </c>
      <c r="N10" s="41">
        <f>SUM(M10/L10)</f>
        <v>191.5</v>
      </c>
      <c r="O10" s="36">
        <v>5</v>
      </c>
      <c r="P10" s="42">
        <f>SUM(N10+O10)</f>
        <v>196.5</v>
      </c>
    </row>
    <row r="11" spans="1:16" x14ac:dyDescent="0.25">
      <c r="D11" s="69"/>
      <c r="E11" s="70"/>
    </row>
    <row r="12" spans="1:16" ht="30" x14ac:dyDescent="0.3">
      <c r="A12" s="62" t="s">
        <v>21</v>
      </c>
      <c r="B12" s="63" t="s">
        <v>0</v>
      </c>
      <c r="C12" s="62" t="s">
        <v>35</v>
      </c>
      <c r="D12" s="62" t="s">
        <v>2</v>
      </c>
      <c r="E12" s="64" t="s">
        <v>3</v>
      </c>
      <c r="F12" s="65" t="s">
        <v>36</v>
      </c>
      <c r="G12" s="65" t="s">
        <v>37</v>
      </c>
      <c r="H12" s="65" t="s">
        <v>38</v>
      </c>
      <c r="I12" s="65" t="s">
        <v>39</v>
      </c>
      <c r="J12" s="65" t="s">
        <v>40</v>
      </c>
      <c r="K12" s="65" t="s">
        <v>41</v>
      </c>
      <c r="L12" s="66" t="s">
        <v>42</v>
      </c>
      <c r="M12" s="64" t="s">
        <v>43</v>
      </c>
      <c r="N12" s="67" t="s">
        <v>44</v>
      </c>
      <c r="O12" s="62" t="s">
        <v>45</v>
      </c>
      <c r="P12" s="57" t="s">
        <v>46</v>
      </c>
    </row>
    <row r="13" spans="1:16" ht="15.75" x14ac:dyDescent="0.3">
      <c r="A13" s="68">
        <v>1</v>
      </c>
      <c r="B13" s="63" t="s">
        <v>183</v>
      </c>
      <c r="C13" s="36" t="s">
        <v>140</v>
      </c>
      <c r="D13" s="69">
        <v>43743</v>
      </c>
      <c r="E13" s="70" t="s">
        <v>17</v>
      </c>
      <c r="F13" s="39">
        <v>192</v>
      </c>
      <c r="G13" s="39">
        <v>189</v>
      </c>
      <c r="H13" s="39">
        <v>192</v>
      </c>
      <c r="I13" s="39">
        <v>193</v>
      </c>
      <c r="J13" s="39"/>
      <c r="K13" s="39"/>
      <c r="L13" s="40">
        <f>COUNT(F13:K13)</f>
        <v>4</v>
      </c>
      <c r="M13" s="40">
        <f>SUM(F13:K13)</f>
        <v>766</v>
      </c>
      <c r="N13" s="41">
        <f>SUM(M13/L13)</f>
        <v>191.5</v>
      </c>
      <c r="O13" s="36">
        <v>13</v>
      </c>
      <c r="P13" s="42">
        <f>SUM(N13+O13)</f>
        <v>204.5</v>
      </c>
    </row>
    <row r="14" spans="1:16" ht="15.75" x14ac:dyDescent="0.3">
      <c r="A14" s="68">
        <v>2</v>
      </c>
      <c r="B14" s="63" t="s">
        <v>183</v>
      </c>
      <c r="C14" s="36" t="s">
        <v>58</v>
      </c>
      <c r="D14" s="69">
        <v>43743</v>
      </c>
      <c r="E14" s="70" t="s">
        <v>17</v>
      </c>
      <c r="F14" s="39">
        <v>186</v>
      </c>
      <c r="G14" s="39">
        <v>187</v>
      </c>
      <c r="H14" s="39">
        <v>186</v>
      </c>
      <c r="I14" s="39">
        <v>190</v>
      </c>
      <c r="J14" s="39"/>
      <c r="K14" s="39"/>
      <c r="L14" s="40">
        <f>COUNT(F14:K14)</f>
        <v>4</v>
      </c>
      <c r="M14" s="40">
        <f>SUM(F14:K14)</f>
        <v>749</v>
      </c>
      <c r="N14" s="41">
        <f>SUM(M14/L14)</f>
        <v>187.25</v>
      </c>
      <c r="O14" s="36">
        <v>4</v>
      </c>
      <c r="P14" s="42">
        <f>SUM(N14+O14)</f>
        <v>191.25</v>
      </c>
    </row>
  </sheetData>
  <protectedRanges>
    <protectedRange algorithmName="SHA-512" hashValue="eHHGZp1QU9slQwrV1rkPvmLyM6CvgknQHPIOO3TeudOjFVA47YoNedor8sB5AS16YCEzg6rnk1SW7Qh1UBWa3g==" saltValue="NnJayuyCuLyzeiA6G0urAA==" spinCount="100000" sqref="O1:O5" name="Range3"/>
    <protectedRange algorithmName="SHA-512" hashValue="ON39YdpmFHfN9f47KpiRvqrKx0V9+erV1CNkpWzYhW/Qyc6aT8rEyCrvauWSYGZK2ia3o7vd3akF07acHAFpOA==" saltValue="yVW9XmDwTqEnmpSGai0KYg==" spinCount="100000" sqref="D13:E14 D2:K5 D8:E11" name="Range1"/>
    <protectedRange algorithmName="SHA-512" hashValue="eHHGZp1QU9slQwrV1rkPvmLyM6CvgknQHPIOO3TeudOjFVA47YoNedor8sB5AS16YCEzg6rnk1SW7Qh1UBWa3g==" saltValue="NnJayuyCuLyzeiA6G0urAA==" spinCount="100000" sqref="O7:O10 O12:O14" name="Range3_1"/>
    <protectedRange algorithmName="SHA-512" hashValue="ON39YdpmFHfN9f47KpiRvqrKx0V9+erV1CNkpWzYhW/Qyc6aT8rEyCrvauWSYGZK2ia3o7vd3akF07acHAFpOA==" saltValue="yVW9XmDwTqEnmpSGai0KYg==" spinCount="100000" sqref="C7:K7 C8:C9 F8:K10 C12:K12 F13:K14" name="Range1_1"/>
  </protectedRanges>
  <sortState ref="C8:P10">
    <sortCondition descending="1" ref="M8:M10"/>
  </sortState>
  <conditionalFormatting sqref="F8:F10">
    <cfRule type="top10" dxfId="35" priority="12" rank="1"/>
  </conditionalFormatting>
  <conditionalFormatting sqref="G8:G10">
    <cfRule type="top10" dxfId="34" priority="11" rank="1"/>
  </conditionalFormatting>
  <conditionalFormatting sqref="H8:H10">
    <cfRule type="top10" dxfId="33" priority="10" rank="1"/>
  </conditionalFormatting>
  <conditionalFormatting sqref="I8:I10">
    <cfRule type="top10" dxfId="32" priority="9" rank="1"/>
  </conditionalFormatting>
  <conditionalFormatting sqref="J8:J10">
    <cfRule type="top10" dxfId="31" priority="8" rank="1"/>
  </conditionalFormatting>
  <conditionalFormatting sqref="K8:K10">
    <cfRule type="top10" dxfId="30" priority="7" rank="1"/>
  </conditionalFormatting>
  <conditionalFormatting sqref="F13:F14">
    <cfRule type="top10" dxfId="29" priority="6" rank="1"/>
  </conditionalFormatting>
  <conditionalFormatting sqref="G13:G14">
    <cfRule type="top10" dxfId="28" priority="5" rank="1"/>
  </conditionalFormatting>
  <conditionalFormatting sqref="H13:H14">
    <cfRule type="top10" dxfId="27" priority="4" rank="1"/>
  </conditionalFormatting>
  <conditionalFormatting sqref="I13:I14">
    <cfRule type="top10" dxfId="26" priority="3" rank="1"/>
  </conditionalFormatting>
  <conditionalFormatting sqref="J13:J14">
    <cfRule type="top10" dxfId="25" priority="2" rank="1"/>
  </conditionalFormatting>
  <conditionalFormatting sqref="K13:K14">
    <cfRule type="top10" dxfId="24" priority="1" rank="1"/>
  </conditionalFormatting>
  <conditionalFormatting sqref="F2:F5">
    <cfRule type="top10" dxfId="23" priority="93" rank="1"/>
  </conditionalFormatting>
  <conditionalFormatting sqref="G2:G5">
    <cfRule type="top10" dxfId="22" priority="94" rank="1"/>
  </conditionalFormatting>
  <conditionalFormatting sqref="H2:H5">
    <cfRule type="top10" dxfId="21" priority="95" rank="1"/>
  </conditionalFormatting>
  <conditionalFormatting sqref="I2:I5">
    <cfRule type="top10" dxfId="20" priority="96" rank="1"/>
  </conditionalFormatting>
  <conditionalFormatting sqref="J2:J5">
    <cfRule type="top10" dxfId="19" priority="97" rank="1"/>
  </conditionalFormatting>
  <conditionalFormatting sqref="K2:K5">
    <cfRule type="top10" dxfId="18" priority="98" rank="1"/>
  </conditionalFormatting>
  <pageMargins left="0.7" right="0.7" top="0.75" bottom="0.75" header="0.3" footer="0.3"/>
  <pageSetup scale="6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6463DE-52D1-4C07-B893-D3C6B6E534AF}">
          <x14:formula1>
            <xm:f>'C:\Users\abra2\Desktop\ABRA Files and More\AUTO BENCH REST ASSOCIATION FILE\ABRA 2019\Virginia\[ABRA VA SCORING PROGRAM.xlsx]DATA SHEET'!#REF!</xm:f>
          </x14:formula1>
          <xm:sqref>C1 C7 C12</xm:sqref>
        </x14:dataValidation>
        <x14:dataValidation type="list" allowBlank="1" showInputMessage="1" showErrorMessage="1" xr:uid="{AD4C5B75-7020-4439-8990-11135F3D0A8F}">
          <x14:formula1>
            <xm:f>'C:\Users\abra2\Desktop\ABRA Files and More\AUTO BENCH REST ASSOCIATION FILE\ABRA 2019\Virginia\[ABRA VA SCORING PROGRAM.xlsx]DATA SHEET'!#REF!</xm:f>
          </x14:formula1>
          <xm:sqref>C8:C9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5038-B8F0-4DE7-B21F-AE9888DB9E93}">
  <dimension ref="A1:P14"/>
  <sheetViews>
    <sheetView tabSelected="1" workbookViewId="0">
      <selection activeCell="E29" sqref="E29"/>
    </sheetView>
  </sheetViews>
  <sheetFormatPr defaultRowHeight="15" x14ac:dyDescent="0.25"/>
  <cols>
    <col min="2" max="2" width="24.28515625" customWidth="1"/>
    <col min="3" max="3" width="16.28515625" customWidth="1"/>
    <col min="4" max="4" width="27.140625" customWidth="1"/>
    <col min="5" max="5" width="22" customWidth="1"/>
  </cols>
  <sheetData>
    <row r="1" spans="1:16" ht="30" x14ac:dyDescent="0.3">
      <c r="A1" s="62" t="s">
        <v>21</v>
      </c>
      <c r="B1" s="63" t="s">
        <v>0</v>
      </c>
      <c r="C1" s="62" t="s">
        <v>35</v>
      </c>
      <c r="D1" s="62" t="s">
        <v>2</v>
      </c>
      <c r="E1" s="64" t="s">
        <v>3</v>
      </c>
      <c r="F1" s="65" t="s">
        <v>36</v>
      </c>
      <c r="G1" s="65" t="s">
        <v>37</v>
      </c>
      <c r="H1" s="65" t="s">
        <v>38</v>
      </c>
      <c r="I1" s="65" t="s">
        <v>39</v>
      </c>
      <c r="J1" s="65" t="s">
        <v>40</v>
      </c>
      <c r="K1" s="65" t="s">
        <v>41</v>
      </c>
      <c r="L1" s="66" t="s">
        <v>42</v>
      </c>
      <c r="M1" s="64" t="s">
        <v>43</v>
      </c>
      <c r="N1" s="67" t="s">
        <v>44</v>
      </c>
      <c r="O1" s="62" t="s">
        <v>45</v>
      </c>
      <c r="P1" s="57" t="s">
        <v>46</v>
      </c>
    </row>
    <row r="2" spans="1:16" ht="15.75" x14ac:dyDescent="0.3">
      <c r="A2" s="68">
        <v>1</v>
      </c>
      <c r="B2" s="63" t="s">
        <v>182</v>
      </c>
      <c r="C2" s="36" t="s">
        <v>50</v>
      </c>
      <c r="D2" s="69">
        <v>43750</v>
      </c>
      <c r="E2" s="70" t="s">
        <v>17</v>
      </c>
      <c r="F2" s="39">
        <v>192</v>
      </c>
      <c r="G2" s="39">
        <v>198</v>
      </c>
      <c r="H2" s="39">
        <v>199</v>
      </c>
      <c r="I2" s="39">
        <v>199</v>
      </c>
      <c r="J2" s="39"/>
      <c r="K2" s="39"/>
      <c r="L2" s="40">
        <f>COUNT(F2:K2)</f>
        <v>4</v>
      </c>
      <c r="M2" s="40">
        <f>SUM(F2:K2)</f>
        <v>788</v>
      </c>
      <c r="N2" s="41">
        <f>SUM(M2/L2)</f>
        <v>197</v>
      </c>
      <c r="O2" s="36">
        <v>11</v>
      </c>
      <c r="P2" s="42">
        <f>SUM(N2+O2)</f>
        <v>208</v>
      </c>
    </row>
    <row r="3" spans="1:16" ht="15.75" x14ac:dyDescent="0.3">
      <c r="A3" s="68">
        <v>2</v>
      </c>
      <c r="B3" s="63" t="s">
        <v>182</v>
      </c>
      <c r="C3" s="36" t="s">
        <v>34</v>
      </c>
      <c r="D3" s="69">
        <v>43750</v>
      </c>
      <c r="E3" s="70" t="s">
        <v>17</v>
      </c>
      <c r="F3" s="39">
        <v>199</v>
      </c>
      <c r="G3" s="39">
        <v>195</v>
      </c>
      <c r="H3" s="39">
        <v>197</v>
      </c>
      <c r="I3" s="39">
        <v>195</v>
      </c>
      <c r="J3" s="39"/>
      <c r="K3" s="39"/>
      <c r="L3" s="40">
        <f>COUNT(F3:K3)</f>
        <v>4</v>
      </c>
      <c r="M3" s="40">
        <f>SUM(F3:K3)</f>
        <v>786</v>
      </c>
      <c r="N3" s="41">
        <f>SUM(M3/L3)</f>
        <v>196.5</v>
      </c>
      <c r="O3" s="36">
        <v>6</v>
      </c>
      <c r="P3" s="42">
        <f>SUM(N3+O3)</f>
        <v>202.5</v>
      </c>
    </row>
    <row r="4" spans="1:16" ht="15.75" x14ac:dyDescent="0.3">
      <c r="A4" s="68">
        <v>3</v>
      </c>
      <c r="B4" s="63" t="s">
        <v>182</v>
      </c>
      <c r="C4" s="36" t="s">
        <v>48</v>
      </c>
      <c r="D4" s="69">
        <v>43750</v>
      </c>
      <c r="E4" s="70" t="s">
        <v>17</v>
      </c>
      <c r="F4" s="39">
        <v>193</v>
      </c>
      <c r="G4" s="39">
        <v>192</v>
      </c>
      <c r="H4" s="39">
        <v>193</v>
      </c>
      <c r="I4" s="39">
        <v>194</v>
      </c>
      <c r="J4" s="39"/>
      <c r="K4" s="39"/>
      <c r="L4" s="40">
        <f>COUNT(F4:K4)</f>
        <v>4</v>
      </c>
      <c r="M4" s="40">
        <f>SUM(F4:K4)</f>
        <v>772</v>
      </c>
      <c r="N4" s="41">
        <f>SUM(M4/L4)</f>
        <v>193</v>
      </c>
      <c r="O4" s="36">
        <v>3</v>
      </c>
      <c r="P4" s="42">
        <f>SUM(N4+O4)</f>
        <v>196</v>
      </c>
    </row>
    <row r="5" spans="1:16" ht="15.75" x14ac:dyDescent="0.3">
      <c r="A5" s="68">
        <v>4</v>
      </c>
      <c r="B5" s="63" t="s">
        <v>182</v>
      </c>
      <c r="C5" s="36" t="s">
        <v>74</v>
      </c>
      <c r="D5" s="69">
        <v>43750</v>
      </c>
      <c r="E5" s="70" t="s">
        <v>17</v>
      </c>
      <c r="F5" s="39">
        <v>191</v>
      </c>
      <c r="G5" s="39">
        <v>189</v>
      </c>
      <c r="H5" s="39">
        <v>191</v>
      </c>
      <c r="I5" s="39">
        <v>195</v>
      </c>
      <c r="J5" s="39"/>
      <c r="K5" s="39"/>
      <c r="L5" s="40">
        <f>COUNT(F5:K5)</f>
        <v>4</v>
      </c>
      <c r="M5" s="40">
        <f>SUM(F5:K5)</f>
        <v>766</v>
      </c>
      <c r="N5" s="41">
        <f>SUM(M5/L5)</f>
        <v>191.5</v>
      </c>
      <c r="O5" s="36">
        <v>2</v>
      </c>
      <c r="P5" s="42">
        <f>SUM(N5+O5)</f>
        <v>193.5</v>
      </c>
    </row>
    <row r="6" spans="1:16" ht="15.75" x14ac:dyDescent="0.3">
      <c r="A6" s="68">
        <v>5</v>
      </c>
      <c r="B6" s="63" t="s">
        <v>182</v>
      </c>
      <c r="C6" s="36" t="s">
        <v>55</v>
      </c>
      <c r="D6" s="69">
        <v>43750</v>
      </c>
      <c r="E6" s="70" t="s">
        <v>17</v>
      </c>
      <c r="F6" s="39">
        <v>162</v>
      </c>
      <c r="G6" s="39">
        <v>189</v>
      </c>
      <c r="H6" s="39">
        <v>192</v>
      </c>
      <c r="I6" s="39">
        <v>197</v>
      </c>
      <c r="J6" s="39"/>
      <c r="K6" s="39"/>
      <c r="L6" s="40">
        <f>COUNT(F6:K6)</f>
        <v>4</v>
      </c>
      <c r="M6" s="40">
        <f>SUM(F6:K6)</f>
        <v>740</v>
      </c>
      <c r="N6" s="41">
        <f>SUM(M6/L6)</f>
        <v>185</v>
      </c>
      <c r="O6" s="36">
        <v>2</v>
      </c>
      <c r="P6" s="42">
        <f>SUM(N6+O6)</f>
        <v>187</v>
      </c>
    </row>
    <row r="8" spans="1:16" ht="30" x14ac:dyDescent="0.3">
      <c r="A8" s="62" t="s">
        <v>21</v>
      </c>
      <c r="B8" s="63" t="s">
        <v>0</v>
      </c>
      <c r="C8" s="62" t="s">
        <v>35</v>
      </c>
      <c r="D8" s="62" t="s">
        <v>2</v>
      </c>
      <c r="E8" s="64" t="s">
        <v>3</v>
      </c>
      <c r="F8" s="65" t="s">
        <v>36</v>
      </c>
      <c r="G8" s="65" t="s">
        <v>37</v>
      </c>
      <c r="H8" s="65" t="s">
        <v>38</v>
      </c>
      <c r="I8" s="65" t="s">
        <v>39</v>
      </c>
      <c r="J8" s="65" t="s">
        <v>40</v>
      </c>
      <c r="K8" s="65" t="s">
        <v>41</v>
      </c>
      <c r="L8" s="66" t="s">
        <v>42</v>
      </c>
      <c r="M8" s="64" t="s">
        <v>43</v>
      </c>
      <c r="N8" s="67" t="s">
        <v>44</v>
      </c>
      <c r="O8" s="62" t="s">
        <v>45</v>
      </c>
      <c r="P8" s="57" t="s">
        <v>46</v>
      </c>
    </row>
    <row r="9" spans="1:16" ht="15.75" x14ac:dyDescent="0.3">
      <c r="A9" s="68">
        <v>1</v>
      </c>
      <c r="B9" s="63" t="s">
        <v>183</v>
      </c>
      <c r="C9" s="36" t="s">
        <v>140</v>
      </c>
      <c r="D9" s="69">
        <v>43750</v>
      </c>
      <c r="E9" s="70" t="s">
        <v>17</v>
      </c>
      <c r="F9" s="39">
        <v>187</v>
      </c>
      <c r="G9" s="39">
        <v>196</v>
      </c>
      <c r="H9" s="39">
        <v>194</v>
      </c>
      <c r="I9" s="39">
        <v>190</v>
      </c>
      <c r="J9" s="39"/>
      <c r="K9" s="39"/>
      <c r="L9" s="40">
        <f>COUNT(F9:K9)</f>
        <v>4</v>
      </c>
      <c r="M9" s="40">
        <f>SUM(F9:K9)</f>
        <v>767</v>
      </c>
      <c r="N9" s="41">
        <f>SUM(M9/L9)</f>
        <v>191.75</v>
      </c>
      <c r="O9" s="36">
        <v>5</v>
      </c>
      <c r="P9" s="42">
        <f>SUM(N9+O9)</f>
        <v>196.75</v>
      </c>
    </row>
    <row r="11" spans="1:16" ht="30" x14ac:dyDescent="0.3">
      <c r="A11" s="62" t="s">
        <v>21</v>
      </c>
      <c r="B11" s="63" t="s">
        <v>0</v>
      </c>
      <c r="C11" s="62" t="s">
        <v>35</v>
      </c>
      <c r="D11" s="62" t="s">
        <v>2</v>
      </c>
      <c r="E11" s="64" t="s">
        <v>3</v>
      </c>
      <c r="F11" s="65" t="s">
        <v>36</v>
      </c>
      <c r="G11" s="65" t="s">
        <v>37</v>
      </c>
      <c r="H11" s="65" t="s">
        <v>38</v>
      </c>
      <c r="I11" s="65" t="s">
        <v>39</v>
      </c>
      <c r="J11" s="65" t="s">
        <v>40</v>
      </c>
      <c r="K11" s="65" t="s">
        <v>41</v>
      </c>
      <c r="L11" s="66" t="s">
        <v>42</v>
      </c>
      <c r="M11" s="64" t="s">
        <v>43</v>
      </c>
      <c r="N11" s="67" t="s">
        <v>44</v>
      </c>
      <c r="O11" s="62" t="s">
        <v>45</v>
      </c>
      <c r="P11" s="57" t="s">
        <v>46</v>
      </c>
    </row>
    <row r="12" spans="1:16" ht="15.75" x14ac:dyDescent="0.3">
      <c r="A12" s="68">
        <f>COUNTIF($O$34:$O$46,"&gt;="&amp;N12)</f>
        <v>0</v>
      </c>
      <c r="B12" s="63" t="s">
        <v>15</v>
      </c>
      <c r="C12" s="36" t="s">
        <v>16</v>
      </c>
      <c r="D12" s="69">
        <v>43750</v>
      </c>
      <c r="E12" s="70" t="s">
        <v>17</v>
      </c>
      <c r="F12" s="39">
        <v>192</v>
      </c>
      <c r="G12" s="39">
        <v>193</v>
      </c>
      <c r="H12" s="39">
        <v>194</v>
      </c>
      <c r="I12" s="39">
        <v>193</v>
      </c>
      <c r="J12" s="39"/>
      <c r="K12" s="39"/>
      <c r="L12" s="40">
        <f>COUNT(F12:K12)</f>
        <v>4</v>
      </c>
      <c r="M12" s="40">
        <f>SUM(F12:K12)</f>
        <v>772</v>
      </c>
      <c r="N12" s="41">
        <f>SUM(M12/L12)</f>
        <v>193</v>
      </c>
      <c r="O12" s="36">
        <v>9</v>
      </c>
      <c r="P12" s="42">
        <f>SUM(N12+O12)</f>
        <v>202</v>
      </c>
    </row>
    <row r="13" spans="1:16" ht="15.75" x14ac:dyDescent="0.3">
      <c r="A13" s="68">
        <f>COUNTIF($O$34:$O$46,"&gt;="&amp;N13)</f>
        <v>0</v>
      </c>
      <c r="B13" s="63" t="s">
        <v>15</v>
      </c>
      <c r="C13" s="36" t="s">
        <v>20</v>
      </c>
      <c r="D13" s="69">
        <v>43750</v>
      </c>
      <c r="E13" s="70" t="s">
        <v>17</v>
      </c>
      <c r="F13" s="39">
        <v>191</v>
      </c>
      <c r="G13" s="39">
        <v>193.1</v>
      </c>
      <c r="H13" s="39">
        <v>193</v>
      </c>
      <c r="I13" s="39">
        <v>190</v>
      </c>
      <c r="J13" s="39"/>
      <c r="K13" s="39"/>
      <c r="L13" s="40">
        <f>COUNT(F13:K13)</f>
        <v>4</v>
      </c>
      <c r="M13" s="40">
        <f>SUM(F13:K13)</f>
        <v>767.1</v>
      </c>
      <c r="N13" s="41">
        <f>SUM(M13/L13)</f>
        <v>191.77500000000001</v>
      </c>
      <c r="O13" s="36">
        <v>6</v>
      </c>
      <c r="P13" s="42">
        <f>SUM(N13+O13)</f>
        <v>197.77500000000001</v>
      </c>
    </row>
    <row r="14" spans="1:16" ht="15.75" x14ac:dyDescent="0.3">
      <c r="A14" s="68">
        <f>COUNTIF($O$34:$O$46,"&gt;="&amp;N14)</f>
        <v>0</v>
      </c>
      <c r="B14" s="63" t="s">
        <v>15</v>
      </c>
      <c r="C14" s="36" t="s">
        <v>184</v>
      </c>
      <c r="D14" s="69">
        <v>43750</v>
      </c>
      <c r="E14" s="70" t="s">
        <v>17</v>
      </c>
      <c r="F14" s="39">
        <v>190</v>
      </c>
      <c r="G14" s="39">
        <v>190</v>
      </c>
      <c r="H14" s="39">
        <v>191</v>
      </c>
      <c r="I14" s="39">
        <v>193.1</v>
      </c>
      <c r="J14" s="39"/>
      <c r="K14" s="39"/>
      <c r="L14" s="40">
        <f>COUNT(F14:K14)</f>
        <v>4</v>
      </c>
      <c r="M14" s="40">
        <f>SUM(F14:K14)</f>
        <v>764.1</v>
      </c>
      <c r="N14" s="41">
        <f>SUM(M14/L14)</f>
        <v>191.02500000000001</v>
      </c>
      <c r="O14" s="36">
        <v>5</v>
      </c>
      <c r="P14" s="42">
        <f>SUM(N14+O14)</f>
        <v>196.02500000000001</v>
      </c>
    </row>
  </sheetData>
  <protectedRanges>
    <protectedRange algorithmName="SHA-512" hashValue="eHHGZp1QU9slQwrV1rkPvmLyM6CvgknQHPIOO3TeudOjFVA47YoNedor8sB5AS16YCEzg6rnk1SW7Qh1UBWa3g==" saltValue="NnJayuyCuLyzeiA6G0urAA==" spinCount="100000" sqref="O1:O6" name="Range3"/>
    <protectedRange algorithmName="SHA-512" hashValue="ON39YdpmFHfN9f47KpiRvqrKx0V9+erV1CNkpWzYhW/Qyc6aT8rEyCrvauWSYGZK2ia3o7vd3akF07acHAFpOA==" saltValue="yVW9XmDwTqEnmpSGai0KYg==" spinCount="100000" sqref="C2:K6" name="Range1"/>
    <protectedRange algorithmName="SHA-512" hashValue="eHHGZp1QU9slQwrV1rkPvmLyM6CvgknQHPIOO3TeudOjFVA47YoNedor8sB5AS16YCEzg6rnk1SW7Qh1UBWa3g==" saltValue="NnJayuyCuLyzeiA6G0urAA==" spinCount="100000" sqref="O8:O9" name="Range3_1"/>
    <protectedRange algorithmName="SHA-512" hashValue="ON39YdpmFHfN9f47KpiRvqrKx0V9+erV1CNkpWzYhW/Qyc6aT8rEyCrvauWSYGZK2ia3o7vd3akF07acHAFpOA==" saltValue="yVW9XmDwTqEnmpSGai0KYg==" spinCount="100000" sqref="C8:K9" name="Range1_1"/>
    <protectedRange algorithmName="SHA-512" hashValue="eHHGZp1QU9slQwrV1rkPvmLyM6CvgknQHPIOO3TeudOjFVA47YoNedor8sB5AS16YCEzg6rnk1SW7Qh1UBWa3g==" saltValue="NnJayuyCuLyzeiA6G0urAA==" spinCount="100000" sqref="O11:O14" name="Range3_2"/>
    <protectedRange algorithmName="SHA-512" hashValue="ON39YdpmFHfN9f47KpiRvqrKx0V9+erV1CNkpWzYhW/Qyc6aT8rEyCrvauWSYGZK2ia3o7vd3akF07acHAFpOA==" saltValue="yVW9XmDwTqEnmpSGai0KYg==" spinCount="100000" sqref="C11:K14" name="Range1_2"/>
  </protectedRanges>
  <conditionalFormatting sqref="F2:F6">
    <cfRule type="top10" dxfId="17" priority="18" rank="1"/>
  </conditionalFormatting>
  <conditionalFormatting sqref="G2:G6">
    <cfRule type="top10" dxfId="16" priority="17" rank="1"/>
  </conditionalFormatting>
  <conditionalFormatting sqref="H2:H6">
    <cfRule type="top10" dxfId="15" priority="16" rank="1"/>
  </conditionalFormatting>
  <conditionalFormatting sqref="I2:I6">
    <cfRule type="top10" dxfId="14" priority="15" rank="1"/>
  </conditionalFormatting>
  <conditionalFormatting sqref="J2:J6">
    <cfRule type="top10" dxfId="13" priority="14" rank="1"/>
  </conditionalFormatting>
  <conditionalFormatting sqref="K2:K6">
    <cfRule type="top10" dxfId="12" priority="13" rank="1"/>
  </conditionalFormatting>
  <conditionalFormatting sqref="F9">
    <cfRule type="top10" dxfId="11" priority="12" rank="1"/>
  </conditionalFormatting>
  <conditionalFormatting sqref="G9">
    <cfRule type="top10" dxfId="10" priority="11" rank="1"/>
  </conditionalFormatting>
  <conditionalFormatting sqref="H9">
    <cfRule type="top10" dxfId="9" priority="10" rank="1"/>
  </conditionalFormatting>
  <conditionalFormatting sqref="I9">
    <cfRule type="top10" dxfId="8" priority="9" rank="1"/>
  </conditionalFormatting>
  <conditionalFormatting sqref="J9">
    <cfRule type="top10" dxfId="7" priority="8" rank="1"/>
  </conditionalFormatting>
  <conditionalFormatting sqref="K9">
    <cfRule type="top10" dxfId="6" priority="7" rank="1"/>
  </conditionalFormatting>
  <conditionalFormatting sqref="F12:F14">
    <cfRule type="top10" dxfId="5" priority="6" rank="1"/>
  </conditionalFormatting>
  <conditionalFormatting sqref="G12:G14">
    <cfRule type="top10" dxfId="4" priority="5" rank="1"/>
  </conditionalFormatting>
  <conditionalFormatting sqref="H12:H14">
    <cfRule type="top10" dxfId="3" priority="4" rank="1"/>
  </conditionalFormatting>
  <conditionalFormatting sqref="I12:I14">
    <cfRule type="top10" dxfId="2" priority="3" rank="1"/>
  </conditionalFormatting>
  <conditionalFormatting sqref="J12:J14">
    <cfRule type="top10" dxfId="1" priority="2" rank="1"/>
  </conditionalFormatting>
  <conditionalFormatting sqref="K12:K14">
    <cfRule type="top10" dxfId="0" priority="1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3AEEB9-4AEF-499B-B48F-D20369E0498D}">
          <x14:formula1>
            <xm:f>'C:\Users\abra2\Desktop\ABRA Files and More\AUTO BENCH REST ASSOCIATION FILE\ABRA 2019\Virginia\[ABRA VA SCORING PROGRAM.xlsx]DATA SHEET'!#REF!</xm:f>
          </x14:formula1>
          <xm:sqref>C2:C6 C9 C12:C14</xm:sqref>
        </x14:dataValidation>
        <x14:dataValidation type="list" allowBlank="1" showInputMessage="1" showErrorMessage="1" xr:uid="{117C8D08-826D-48CF-BF56-211DDD668BAB}">
          <x14:formula1>
            <xm:f>'C:\Users\abra2\Desktop\ABRA Files and More\AUTO BENCH REST ASSOCIATION FILE\ABRA 2019\Virginia\[ABRA VA SCORING PROGRAM.xlsx]DATA SHEET'!#REF!</xm:f>
          </x14:formula1>
          <xm:sqref>C1</xm:sqref>
        </x14:dataValidation>
        <x14:dataValidation type="list" allowBlank="1" showInputMessage="1" showErrorMessage="1" xr:uid="{0AD4326D-5CFC-4440-8198-FB143565061C}">
          <x14:formula1>
            <xm:f>'C:\Users\abra2\Desktop\ABRA Files and More\AUTO BENCH REST ASSOCIATION FILE\ABRA 2019\Virginia\[ABRA VA SCORING PROGRAM.xlsx]DATA SHEET'!#REF!</xm:f>
          </x14:formula1>
          <xm:sqref>C8 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A28F-4E8E-4A3B-AE95-06C5211A4D8A}">
  <sheetPr codeName="Sheet2">
    <pageSetUpPr fitToPage="1"/>
  </sheetPr>
  <dimension ref="A1:P10"/>
  <sheetViews>
    <sheetView workbookViewId="0">
      <selection activeCell="C9" sqref="C9"/>
    </sheetView>
  </sheetViews>
  <sheetFormatPr defaultRowHeight="15" x14ac:dyDescent="0.25"/>
  <cols>
    <col min="2" max="2" width="10.28515625" bestFit="1" customWidth="1"/>
    <col min="3" max="3" width="13.5703125" bestFit="1" customWidth="1"/>
  </cols>
  <sheetData>
    <row r="1" spans="1:16" ht="47.25" x14ac:dyDescent="0.25">
      <c r="A1" s="8" t="s">
        <v>21</v>
      </c>
      <c r="B1" s="8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8" t="s">
        <v>12</v>
      </c>
      <c r="O1" s="9" t="s">
        <v>13</v>
      </c>
      <c r="P1" s="9" t="s">
        <v>14</v>
      </c>
    </row>
    <row r="2" spans="1:16" x14ac:dyDescent="0.25">
      <c r="A2" s="3">
        <v>1</v>
      </c>
      <c r="B2" s="3" t="s">
        <v>22</v>
      </c>
      <c r="C2" s="3" t="s">
        <v>23</v>
      </c>
      <c r="D2" s="4">
        <v>43582</v>
      </c>
      <c r="E2" s="5" t="s">
        <v>17</v>
      </c>
      <c r="F2" s="3">
        <v>164</v>
      </c>
      <c r="G2" s="3">
        <v>168</v>
      </c>
      <c r="H2" s="3">
        <v>188</v>
      </c>
      <c r="I2" s="3">
        <v>182</v>
      </c>
      <c r="J2" s="3"/>
      <c r="K2" s="3"/>
      <c r="L2" s="6">
        <v>4</v>
      </c>
      <c r="M2" s="6">
        <v>702</v>
      </c>
      <c r="N2" s="7">
        <v>175.5</v>
      </c>
      <c r="O2" s="6">
        <v>5</v>
      </c>
      <c r="P2" s="7">
        <v>180.5</v>
      </c>
    </row>
    <row r="3" spans="1:16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47.25" x14ac:dyDescent="0.25">
      <c r="A4" s="11" t="s">
        <v>21</v>
      </c>
      <c r="B4" s="8" t="s">
        <v>0</v>
      </c>
      <c r="C4" s="8" t="s">
        <v>1</v>
      </c>
      <c r="D4" s="8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8" t="s">
        <v>12</v>
      </c>
      <c r="O4" s="9" t="s">
        <v>13</v>
      </c>
      <c r="P4" s="9" t="s">
        <v>14</v>
      </c>
    </row>
    <row r="5" spans="1:16" x14ac:dyDescent="0.25">
      <c r="A5" s="3">
        <v>1</v>
      </c>
      <c r="B5" s="3" t="s">
        <v>24</v>
      </c>
      <c r="C5" s="3" t="s">
        <v>25</v>
      </c>
      <c r="D5" s="4">
        <v>43582</v>
      </c>
      <c r="E5" s="5" t="s">
        <v>17</v>
      </c>
      <c r="F5" s="3">
        <v>193</v>
      </c>
      <c r="G5" s="3">
        <v>188</v>
      </c>
      <c r="H5" s="3">
        <v>191</v>
      </c>
      <c r="I5" s="3">
        <v>191</v>
      </c>
      <c r="J5" s="3"/>
      <c r="K5" s="3"/>
      <c r="L5" s="6">
        <v>4</v>
      </c>
      <c r="M5" s="6">
        <v>763</v>
      </c>
      <c r="N5" s="7">
        <v>190.75</v>
      </c>
      <c r="O5" s="6">
        <v>5</v>
      </c>
      <c r="P5" s="7">
        <v>195.75</v>
      </c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47.25" x14ac:dyDescent="0.25">
      <c r="A7" s="8" t="s">
        <v>21</v>
      </c>
      <c r="B7" s="8" t="s">
        <v>0</v>
      </c>
      <c r="C7" s="8" t="s">
        <v>1</v>
      </c>
      <c r="D7" s="8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8" t="s">
        <v>12</v>
      </c>
      <c r="O7" s="9" t="s">
        <v>13</v>
      </c>
      <c r="P7" s="9" t="s">
        <v>14</v>
      </c>
    </row>
    <row r="8" spans="1:16" x14ac:dyDescent="0.25">
      <c r="A8" s="3">
        <v>1</v>
      </c>
      <c r="B8" s="3" t="s">
        <v>15</v>
      </c>
      <c r="C8" s="3" t="s">
        <v>26</v>
      </c>
      <c r="D8" s="4">
        <v>43582</v>
      </c>
      <c r="E8" s="5" t="s">
        <v>17</v>
      </c>
      <c r="F8" s="3">
        <v>196</v>
      </c>
      <c r="G8" s="3">
        <v>191</v>
      </c>
      <c r="H8" s="3">
        <v>190</v>
      </c>
      <c r="I8" s="3">
        <v>187</v>
      </c>
      <c r="J8" s="3"/>
      <c r="K8" s="3"/>
      <c r="L8" s="6">
        <v>4</v>
      </c>
      <c r="M8" s="6">
        <v>764</v>
      </c>
      <c r="N8" s="7">
        <v>191</v>
      </c>
      <c r="O8" s="6">
        <v>9</v>
      </c>
      <c r="P8" s="7">
        <v>200</v>
      </c>
    </row>
    <row r="9" spans="1:16" x14ac:dyDescent="0.25">
      <c r="A9" s="3">
        <v>2</v>
      </c>
      <c r="B9" s="3" t="s">
        <v>15</v>
      </c>
      <c r="C9" s="3" t="s">
        <v>20</v>
      </c>
      <c r="D9" s="4">
        <v>43582</v>
      </c>
      <c r="E9" s="5" t="s">
        <v>17</v>
      </c>
      <c r="F9" s="3">
        <v>190</v>
      </c>
      <c r="G9" s="3">
        <v>193</v>
      </c>
      <c r="H9" s="3">
        <v>186</v>
      </c>
      <c r="I9" s="3">
        <v>195</v>
      </c>
      <c r="J9" s="3"/>
      <c r="K9" s="3"/>
      <c r="L9" s="6">
        <v>4</v>
      </c>
      <c r="M9" s="6">
        <v>764</v>
      </c>
      <c r="N9" s="7">
        <v>191</v>
      </c>
      <c r="O9" s="6">
        <v>8</v>
      </c>
      <c r="P9" s="7">
        <v>199</v>
      </c>
    </row>
    <row r="10" spans="1:16" x14ac:dyDescent="0.25">
      <c r="A10" s="3">
        <v>3</v>
      </c>
      <c r="B10" s="3" t="s">
        <v>15</v>
      </c>
      <c r="C10" s="3" t="s">
        <v>16</v>
      </c>
      <c r="D10" s="4">
        <v>43582</v>
      </c>
      <c r="E10" s="5" t="s">
        <v>17</v>
      </c>
      <c r="F10" s="3">
        <v>186</v>
      </c>
      <c r="G10" s="3">
        <v>190</v>
      </c>
      <c r="H10" s="3">
        <v>187</v>
      </c>
      <c r="I10" s="3">
        <v>190</v>
      </c>
      <c r="J10" s="3"/>
      <c r="K10" s="3"/>
      <c r="L10" s="6">
        <v>4</v>
      </c>
      <c r="M10" s="6">
        <v>753</v>
      </c>
      <c r="N10" s="7">
        <v>188.25</v>
      </c>
      <c r="O10" s="6">
        <v>3</v>
      </c>
      <c r="P10" s="7">
        <v>191.25</v>
      </c>
    </row>
  </sheetData>
  <conditionalFormatting sqref="F1">
    <cfRule type="top10" priority="61" bottom="1" rank="1"/>
    <cfRule type="top10" dxfId="257" priority="62" rank="1"/>
  </conditionalFormatting>
  <conditionalFormatting sqref="G1">
    <cfRule type="top10" priority="59" bottom="1" rank="1"/>
    <cfRule type="top10" dxfId="256" priority="60" rank="1"/>
  </conditionalFormatting>
  <conditionalFormatting sqref="H1">
    <cfRule type="top10" priority="57" bottom="1" rank="1"/>
    <cfRule type="top10" dxfId="255" priority="58" rank="1"/>
  </conditionalFormatting>
  <conditionalFormatting sqref="I1">
    <cfRule type="top10" priority="55" bottom="1" rank="1"/>
    <cfRule type="top10" dxfId="254" priority="56" rank="1"/>
  </conditionalFormatting>
  <conditionalFormatting sqref="J1">
    <cfRule type="top10" priority="53" bottom="1" rank="1"/>
    <cfRule type="top10" dxfId="253" priority="54" rank="1"/>
  </conditionalFormatting>
  <conditionalFormatting sqref="K1">
    <cfRule type="top10" priority="51" bottom="1" rank="1"/>
    <cfRule type="top10" dxfId="252" priority="52" rank="1"/>
  </conditionalFormatting>
  <conditionalFormatting sqref="F2">
    <cfRule type="top10" priority="63" bottom="1" rank="1"/>
    <cfRule type="top10" dxfId="251" priority="64" rank="1"/>
  </conditionalFormatting>
  <conditionalFormatting sqref="G2">
    <cfRule type="top10" priority="65" bottom="1" rank="1"/>
    <cfRule type="top10" dxfId="250" priority="66" rank="1"/>
  </conditionalFormatting>
  <conditionalFormatting sqref="H2">
    <cfRule type="top10" priority="67" bottom="1" rank="1"/>
    <cfRule type="top10" dxfId="249" priority="68" rank="1"/>
  </conditionalFormatting>
  <conditionalFormatting sqref="I2">
    <cfRule type="top10" priority="69" bottom="1" rank="1"/>
    <cfRule type="top10" dxfId="248" priority="70" rank="1"/>
  </conditionalFormatting>
  <conditionalFormatting sqref="J2">
    <cfRule type="top10" priority="71" bottom="1" rank="1"/>
    <cfRule type="top10" dxfId="247" priority="72" rank="1"/>
  </conditionalFormatting>
  <conditionalFormatting sqref="K2">
    <cfRule type="top10" priority="73" bottom="1" rank="1"/>
    <cfRule type="top10" dxfId="246" priority="74" rank="1"/>
  </conditionalFormatting>
  <conditionalFormatting sqref="L4">
    <cfRule type="top10" dxfId="245" priority="49" bottom="1" rank="1"/>
    <cfRule type="top10" dxfId="244" priority="50" rank="1"/>
  </conditionalFormatting>
  <conditionalFormatting sqref="F4">
    <cfRule type="top10" priority="47" bottom="1" rank="1"/>
    <cfRule type="top10" dxfId="243" priority="48" rank="1"/>
  </conditionalFormatting>
  <conditionalFormatting sqref="G4">
    <cfRule type="top10" priority="45" bottom="1" rank="1"/>
    <cfRule type="top10" dxfId="242" priority="46" rank="1"/>
  </conditionalFormatting>
  <conditionalFormatting sqref="H4">
    <cfRule type="top10" priority="43" bottom="1" rank="1"/>
    <cfRule type="top10" dxfId="241" priority="44" rank="1"/>
  </conditionalFormatting>
  <conditionalFormatting sqref="I4">
    <cfRule type="top10" priority="41" bottom="1" rank="1"/>
    <cfRule type="top10" dxfId="240" priority="42" rank="1"/>
  </conditionalFormatting>
  <conditionalFormatting sqref="J4">
    <cfRule type="top10" priority="39" bottom="1" rank="1"/>
    <cfRule type="top10" dxfId="239" priority="40" rank="1"/>
  </conditionalFormatting>
  <conditionalFormatting sqref="K4">
    <cfRule type="top10" priority="37" bottom="1" rank="1"/>
    <cfRule type="top10" dxfId="238" priority="38" rank="1"/>
  </conditionalFormatting>
  <conditionalFormatting sqref="F5">
    <cfRule type="top10" priority="35" bottom="1" rank="1"/>
    <cfRule type="top10" dxfId="237" priority="36" rank="1"/>
  </conditionalFormatting>
  <conditionalFormatting sqref="G5">
    <cfRule type="top10" priority="33" bottom="1" rank="1"/>
    <cfRule type="top10" dxfId="236" priority="34" rank="1"/>
  </conditionalFormatting>
  <conditionalFormatting sqref="H5">
    <cfRule type="top10" priority="31" bottom="1" rank="1"/>
    <cfRule type="top10" dxfId="235" priority="32" rank="1"/>
  </conditionalFormatting>
  <conditionalFormatting sqref="I5">
    <cfRule type="top10" priority="29" bottom="1" rank="1"/>
    <cfRule type="top10" dxfId="234" priority="30" rank="1"/>
  </conditionalFormatting>
  <conditionalFormatting sqref="J5">
    <cfRule type="top10" priority="27" bottom="1" rank="1"/>
    <cfRule type="top10" dxfId="233" priority="28" rank="1"/>
  </conditionalFormatting>
  <conditionalFormatting sqref="K5">
    <cfRule type="top10" priority="25" bottom="1" rank="1"/>
    <cfRule type="top10" dxfId="232" priority="26" rank="1"/>
  </conditionalFormatting>
  <conditionalFormatting sqref="F7">
    <cfRule type="top10" priority="23" bottom="1" rank="1"/>
    <cfRule type="top10" dxfId="231" priority="24" rank="1"/>
  </conditionalFormatting>
  <conditionalFormatting sqref="G7">
    <cfRule type="top10" priority="21" bottom="1" rank="1"/>
    <cfRule type="top10" dxfId="230" priority="22" rank="1"/>
  </conditionalFormatting>
  <conditionalFormatting sqref="H7">
    <cfRule type="top10" priority="19" bottom="1" rank="1"/>
    <cfRule type="top10" dxfId="229" priority="20" rank="1"/>
  </conditionalFormatting>
  <conditionalFormatting sqref="I7">
    <cfRule type="top10" priority="17" bottom="1" rank="1"/>
    <cfRule type="top10" dxfId="228" priority="18" rank="1"/>
  </conditionalFormatting>
  <conditionalFormatting sqref="J7">
    <cfRule type="top10" priority="15" bottom="1" rank="1"/>
    <cfRule type="top10" dxfId="227" priority="16" rank="1"/>
  </conditionalFormatting>
  <conditionalFormatting sqref="K7">
    <cfRule type="top10" priority="13" bottom="1" rank="1"/>
    <cfRule type="top10" dxfId="226" priority="14" rank="1"/>
  </conditionalFormatting>
  <conditionalFormatting sqref="F8:F10">
    <cfRule type="top10" priority="11" bottom="1" rank="1"/>
    <cfRule type="top10" dxfId="225" priority="12" rank="1"/>
  </conditionalFormatting>
  <conditionalFormatting sqref="G8:G10">
    <cfRule type="top10" priority="9" bottom="1" rank="1"/>
    <cfRule type="top10" dxfId="224" priority="10" rank="1"/>
  </conditionalFormatting>
  <conditionalFormatting sqref="H8:H10">
    <cfRule type="top10" priority="7" bottom="1" rank="1"/>
    <cfRule type="top10" dxfId="223" priority="8" rank="1"/>
  </conditionalFormatting>
  <conditionalFormatting sqref="I8:I10">
    <cfRule type="top10" priority="5" bottom="1" rank="1"/>
    <cfRule type="top10" dxfId="222" priority="6" rank="1"/>
  </conditionalFormatting>
  <conditionalFormatting sqref="J8:J10">
    <cfRule type="top10" priority="3" bottom="1" rank="1"/>
    <cfRule type="top10" dxfId="221" priority="4" rank="1"/>
  </conditionalFormatting>
  <conditionalFormatting sqref="K8:K10">
    <cfRule type="top10" priority="1" bottom="1" rank="1"/>
    <cfRule type="top10" dxfId="220" priority="2" rank="1"/>
  </conditionalFormatting>
  <pageMargins left="0.7" right="0.7" top="0.75" bottom="0.75" header="0.3" footer="0.3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E5F950-0EA6-46F4-9FFA-6A42A5572DE3}">
          <x14:formula1>
            <xm:f>'C:\Users\gih93\Documents\[ABRA2019.xlsm]Data'!#REF!</xm:f>
          </x14:formula1>
          <xm:sqref>C2 C5 C8:C10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24B4-9199-48A6-B2CF-5F779C9DA05E}">
  <sheetPr codeName="Sheet3">
    <pageSetUpPr fitToPage="1"/>
  </sheetPr>
  <dimension ref="A1:P5"/>
  <sheetViews>
    <sheetView workbookViewId="0">
      <selection activeCell="F26" sqref="F26"/>
    </sheetView>
  </sheetViews>
  <sheetFormatPr defaultRowHeight="15" x14ac:dyDescent="0.25"/>
  <cols>
    <col min="2" max="2" width="10.28515625" bestFit="1" customWidth="1"/>
    <col min="3" max="3" width="13.5703125" bestFit="1" customWidth="1"/>
  </cols>
  <sheetData>
    <row r="1" spans="1:16" ht="47.25" x14ac:dyDescent="0.25">
      <c r="A1" s="8" t="s">
        <v>21</v>
      </c>
      <c r="B1" s="8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8" t="s">
        <v>12</v>
      </c>
      <c r="O1" s="9" t="s">
        <v>13</v>
      </c>
      <c r="P1" s="9" t="s">
        <v>14</v>
      </c>
    </row>
    <row r="2" spans="1:16" x14ac:dyDescent="0.25">
      <c r="A2" s="3">
        <v>1</v>
      </c>
      <c r="B2" s="3" t="s">
        <v>15</v>
      </c>
      <c r="C2" s="3" t="s">
        <v>20</v>
      </c>
      <c r="D2" s="4">
        <v>43603</v>
      </c>
      <c r="E2" s="5" t="s">
        <v>17</v>
      </c>
      <c r="F2" s="3">
        <v>189</v>
      </c>
      <c r="G2" s="3">
        <v>196</v>
      </c>
      <c r="H2" s="3">
        <v>189</v>
      </c>
      <c r="I2" s="3">
        <v>191</v>
      </c>
      <c r="J2" s="3"/>
      <c r="K2" s="3"/>
      <c r="L2" s="6">
        <v>4</v>
      </c>
      <c r="M2" s="6">
        <f>SUM(F2:K2)</f>
        <v>765</v>
      </c>
      <c r="N2" s="7">
        <f>SUM(M2/L2)</f>
        <v>191.25</v>
      </c>
      <c r="O2" s="6">
        <v>10</v>
      </c>
      <c r="P2" s="7">
        <f>SUM(N2+O2)</f>
        <v>201.25</v>
      </c>
    </row>
    <row r="3" spans="1:16" x14ac:dyDescent="0.25">
      <c r="A3" s="3">
        <v>2</v>
      </c>
      <c r="B3" s="3" t="s">
        <v>15</v>
      </c>
      <c r="C3" s="3" t="s">
        <v>26</v>
      </c>
      <c r="D3" s="4">
        <v>43603</v>
      </c>
      <c r="E3" s="5" t="s">
        <v>17</v>
      </c>
      <c r="F3" s="3">
        <v>194</v>
      </c>
      <c r="G3" s="3">
        <v>193</v>
      </c>
      <c r="H3" s="3">
        <v>188</v>
      </c>
      <c r="I3" s="3">
        <v>189</v>
      </c>
      <c r="J3" s="3"/>
      <c r="K3" s="3"/>
      <c r="L3" s="6">
        <v>4</v>
      </c>
      <c r="M3" s="6">
        <f>SUM(F3:K3)</f>
        <v>764</v>
      </c>
      <c r="N3" s="7">
        <f>SUM(M3/L3)</f>
        <v>191</v>
      </c>
      <c r="O3" s="6">
        <v>6</v>
      </c>
      <c r="P3" s="7">
        <f t="shared" ref="P3:P5" si="0">SUM(N3+O3)</f>
        <v>197</v>
      </c>
    </row>
    <row r="4" spans="1:16" x14ac:dyDescent="0.25">
      <c r="A4" s="3">
        <v>3</v>
      </c>
      <c r="B4" s="3" t="s">
        <v>15</v>
      </c>
      <c r="C4" s="3" t="s">
        <v>16</v>
      </c>
      <c r="D4" s="4">
        <v>43603</v>
      </c>
      <c r="E4" s="5" t="s">
        <v>17</v>
      </c>
      <c r="F4" s="3">
        <v>188</v>
      </c>
      <c r="G4" s="3">
        <v>189</v>
      </c>
      <c r="H4" s="3">
        <v>187</v>
      </c>
      <c r="I4" s="3">
        <v>188</v>
      </c>
      <c r="J4" s="3"/>
      <c r="K4" s="3"/>
      <c r="L4" s="6">
        <v>4</v>
      </c>
      <c r="M4" s="6">
        <f>SUM(F4:K4)</f>
        <v>752</v>
      </c>
      <c r="N4" s="7">
        <f>SUM(M4/L4)</f>
        <v>188</v>
      </c>
      <c r="O4" s="6">
        <v>3</v>
      </c>
      <c r="P4" s="7">
        <f t="shared" si="0"/>
        <v>191</v>
      </c>
    </row>
    <row r="5" spans="1:16" x14ac:dyDescent="0.25">
      <c r="A5" s="3">
        <v>4</v>
      </c>
      <c r="B5" s="3" t="s">
        <v>15</v>
      </c>
      <c r="C5" s="12" t="s">
        <v>27</v>
      </c>
      <c r="D5" s="4">
        <v>43603</v>
      </c>
      <c r="E5" s="5" t="s">
        <v>17</v>
      </c>
      <c r="F5" s="3">
        <v>181</v>
      </c>
      <c r="G5" s="3">
        <v>188</v>
      </c>
      <c r="H5" s="3">
        <v>185</v>
      </c>
      <c r="I5" s="3">
        <v>190</v>
      </c>
      <c r="J5" s="3"/>
      <c r="K5" s="3"/>
      <c r="L5" s="6">
        <v>4</v>
      </c>
      <c r="M5" s="6">
        <f>SUM(F5:K5)</f>
        <v>744</v>
      </c>
      <c r="N5" s="7">
        <f>SUM(M5/L5)</f>
        <v>186</v>
      </c>
      <c r="O5" s="6">
        <v>2</v>
      </c>
      <c r="P5" s="7">
        <f t="shared" si="0"/>
        <v>188</v>
      </c>
    </row>
  </sheetData>
  <sortState ref="B2:N5">
    <sortCondition descending="1" ref="M2:M5"/>
  </sortState>
  <conditionalFormatting sqref="F1">
    <cfRule type="top10" priority="23" bottom="1" rank="1"/>
    <cfRule type="top10" dxfId="219" priority="24" rank="1"/>
  </conditionalFormatting>
  <conditionalFormatting sqref="G1">
    <cfRule type="top10" priority="21" bottom="1" rank="1"/>
    <cfRule type="top10" dxfId="218" priority="22" rank="1"/>
  </conditionalFormatting>
  <conditionalFormatting sqref="H1">
    <cfRule type="top10" priority="19" bottom="1" rank="1"/>
    <cfRule type="top10" dxfId="217" priority="20" rank="1"/>
  </conditionalFormatting>
  <conditionalFormatting sqref="I1">
    <cfRule type="top10" priority="17" bottom="1" rank="1"/>
    <cfRule type="top10" dxfId="216" priority="18" rank="1"/>
  </conditionalFormatting>
  <conditionalFormatting sqref="J1">
    <cfRule type="top10" priority="15" bottom="1" rank="1"/>
    <cfRule type="top10" dxfId="215" priority="16" rank="1"/>
  </conditionalFormatting>
  <conditionalFormatting sqref="K1">
    <cfRule type="top10" priority="13" bottom="1" rank="1"/>
    <cfRule type="top10" dxfId="214" priority="14" rank="1"/>
  </conditionalFormatting>
  <conditionalFormatting sqref="F2:F5">
    <cfRule type="top10" priority="11" bottom="1" rank="1"/>
    <cfRule type="top10" dxfId="213" priority="12" rank="1"/>
  </conditionalFormatting>
  <conditionalFormatting sqref="G2:G5">
    <cfRule type="top10" priority="9" bottom="1" rank="1"/>
    <cfRule type="top10" dxfId="212" priority="10" rank="1"/>
  </conditionalFormatting>
  <conditionalFormatting sqref="H2:H5">
    <cfRule type="top10" priority="7" bottom="1" rank="1"/>
    <cfRule type="top10" dxfId="211" priority="8" rank="1"/>
  </conditionalFormatting>
  <conditionalFormatting sqref="I2:I5">
    <cfRule type="top10" priority="5" bottom="1" rank="1"/>
    <cfRule type="top10" dxfId="210" priority="6" rank="1"/>
  </conditionalFormatting>
  <conditionalFormatting sqref="J2:J5">
    <cfRule type="top10" priority="3" bottom="1" rank="1"/>
    <cfRule type="top10" dxfId="209" priority="4" rank="1"/>
  </conditionalFormatting>
  <conditionalFormatting sqref="K2:K5">
    <cfRule type="top10" priority="1" bottom="1" rank="1"/>
    <cfRule type="top10" dxfId="208" priority="2" rank="1"/>
  </conditionalFormatting>
  <pageMargins left="0.7" right="0.7" top="0.75" bottom="0.75" header="0.3" footer="0.3"/>
  <pageSetup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E4AEFF-1DC5-41AF-82AF-32ED977E6853}">
          <x14:formula1>
            <xm:f>'C:\Users\gih93\Documents\[ABRA2019.xlsm]Data'!#REF!</xm:f>
          </x14:formula1>
          <xm:sqref>C2:C5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252C-AB83-41A3-80F8-6388C46002A7}">
  <sheetPr codeName="Sheet4"/>
  <dimension ref="A1:P13"/>
  <sheetViews>
    <sheetView workbookViewId="0">
      <selection activeCell="J20" sqref="J20"/>
    </sheetView>
  </sheetViews>
  <sheetFormatPr defaultRowHeight="15" x14ac:dyDescent="0.25"/>
  <cols>
    <col min="2" max="2" width="10.28515625" bestFit="1" customWidth="1"/>
    <col min="3" max="3" width="14.7109375" bestFit="1" customWidth="1"/>
    <col min="5" max="5" width="9.42578125" bestFit="1" customWidth="1"/>
  </cols>
  <sheetData>
    <row r="1" spans="1:16" ht="47.25" x14ac:dyDescent="0.25">
      <c r="A1" s="8" t="s">
        <v>21</v>
      </c>
      <c r="B1" s="8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8" t="s">
        <v>12</v>
      </c>
      <c r="O1" s="9" t="s">
        <v>13</v>
      </c>
      <c r="P1" s="9" t="s">
        <v>14</v>
      </c>
    </row>
    <row r="2" spans="1:16" x14ac:dyDescent="0.25">
      <c r="A2" s="3">
        <v>1</v>
      </c>
      <c r="B2" s="3" t="s">
        <v>15</v>
      </c>
      <c r="C2" s="3" t="s">
        <v>20</v>
      </c>
      <c r="D2" s="4">
        <v>43617</v>
      </c>
      <c r="E2" s="5" t="s">
        <v>17</v>
      </c>
      <c r="F2" s="3">
        <v>192</v>
      </c>
      <c r="G2" s="3">
        <v>194</v>
      </c>
      <c r="H2" s="3">
        <v>194</v>
      </c>
      <c r="I2" s="3">
        <v>194</v>
      </c>
      <c r="J2" s="3"/>
      <c r="K2" s="3"/>
      <c r="L2" s="6">
        <v>4</v>
      </c>
      <c r="M2" s="6">
        <v>774</v>
      </c>
      <c r="N2" s="7">
        <v>193.5</v>
      </c>
      <c r="O2" s="6">
        <v>7</v>
      </c>
      <c r="P2" s="7">
        <v>200.5</v>
      </c>
    </row>
    <row r="3" spans="1:16" x14ac:dyDescent="0.25">
      <c r="A3" s="3">
        <v>2</v>
      </c>
      <c r="B3" s="3" t="s">
        <v>15</v>
      </c>
      <c r="C3" s="3" t="s">
        <v>28</v>
      </c>
      <c r="D3" s="4">
        <v>43617</v>
      </c>
      <c r="E3" s="5" t="s">
        <v>17</v>
      </c>
      <c r="F3" s="3">
        <v>195</v>
      </c>
      <c r="G3" s="3">
        <v>190</v>
      </c>
      <c r="H3" s="3">
        <v>191</v>
      </c>
      <c r="I3" s="3">
        <v>196</v>
      </c>
      <c r="J3" s="3"/>
      <c r="K3" s="3"/>
      <c r="L3" s="6">
        <v>4</v>
      </c>
      <c r="M3" s="6">
        <v>772</v>
      </c>
      <c r="N3" s="7">
        <v>193</v>
      </c>
      <c r="O3" s="6">
        <v>8</v>
      </c>
      <c r="P3" s="7">
        <v>201</v>
      </c>
    </row>
    <row r="4" spans="1:16" x14ac:dyDescent="0.25">
      <c r="A4" s="3">
        <v>3</v>
      </c>
      <c r="B4" s="3" t="s">
        <v>15</v>
      </c>
      <c r="C4" s="3" t="s">
        <v>29</v>
      </c>
      <c r="D4" s="4">
        <v>43617</v>
      </c>
      <c r="E4" s="5" t="s">
        <v>17</v>
      </c>
      <c r="F4" s="3">
        <v>192</v>
      </c>
      <c r="G4" s="3">
        <v>193</v>
      </c>
      <c r="H4" s="3">
        <v>192</v>
      </c>
      <c r="I4" s="3">
        <v>193</v>
      </c>
      <c r="J4" s="3"/>
      <c r="K4" s="3"/>
      <c r="L4" s="6">
        <v>4</v>
      </c>
      <c r="M4" s="6">
        <v>770</v>
      </c>
      <c r="N4" s="7">
        <v>192.5</v>
      </c>
      <c r="O4" s="6">
        <v>3</v>
      </c>
      <c r="P4" s="7">
        <v>195.5</v>
      </c>
    </row>
    <row r="5" spans="1:16" x14ac:dyDescent="0.25">
      <c r="A5" s="3">
        <v>4</v>
      </c>
      <c r="B5" s="3" t="s">
        <v>15</v>
      </c>
      <c r="C5" s="3" t="s">
        <v>30</v>
      </c>
      <c r="D5" s="4">
        <v>43617</v>
      </c>
      <c r="E5" s="5" t="s">
        <v>17</v>
      </c>
      <c r="F5" s="3">
        <v>191</v>
      </c>
      <c r="G5" s="3">
        <v>194</v>
      </c>
      <c r="H5" s="3">
        <v>190</v>
      </c>
      <c r="I5" s="3">
        <v>194</v>
      </c>
      <c r="J5" s="3"/>
      <c r="K5" s="3"/>
      <c r="L5" s="6">
        <v>4</v>
      </c>
      <c r="M5" s="6">
        <v>769</v>
      </c>
      <c r="N5" s="7">
        <v>192.25</v>
      </c>
      <c r="O5" s="6">
        <v>2</v>
      </c>
      <c r="P5" s="7">
        <v>194.25</v>
      </c>
    </row>
    <row r="6" spans="1:16" x14ac:dyDescent="0.25">
      <c r="A6" s="3">
        <v>5</v>
      </c>
      <c r="B6" s="3" t="s">
        <v>15</v>
      </c>
      <c r="C6" s="3" t="s">
        <v>26</v>
      </c>
      <c r="D6" s="4">
        <v>43617</v>
      </c>
      <c r="E6" s="5" t="s">
        <v>17</v>
      </c>
      <c r="F6" s="3">
        <v>190</v>
      </c>
      <c r="G6" s="3">
        <v>195</v>
      </c>
      <c r="H6" s="3">
        <v>188</v>
      </c>
      <c r="I6" s="13">
        <v>192</v>
      </c>
      <c r="J6" s="3"/>
      <c r="K6" s="3"/>
      <c r="L6" s="6">
        <v>4</v>
      </c>
      <c r="M6" s="6">
        <v>765</v>
      </c>
      <c r="N6" s="7">
        <v>191.25</v>
      </c>
      <c r="O6" s="6">
        <v>4</v>
      </c>
      <c r="P6" s="7">
        <v>195.25</v>
      </c>
    </row>
    <row r="7" spans="1:16" x14ac:dyDescent="0.25">
      <c r="A7" s="3">
        <v>6</v>
      </c>
      <c r="B7" s="3" t="s">
        <v>15</v>
      </c>
      <c r="C7" s="3" t="s">
        <v>27</v>
      </c>
      <c r="D7" s="4">
        <v>43617</v>
      </c>
      <c r="E7" s="5" t="s">
        <v>17</v>
      </c>
      <c r="F7" s="3">
        <v>187</v>
      </c>
      <c r="G7" s="3">
        <v>188</v>
      </c>
      <c r="H7" s="3">
        <v>182</v>
      </c>
      <c r="I7" s="3">
        <v>187</v>
      </c>
      <c r="J7" s="3"/>
      <c r="K7" s="3"/>
      <c r="L7" s="6">
        <v>4</v>
      </c>
      <c r="M7" s="6">
        <v>744</v>
      </c>
      <c r="N7" s="7">
        <v>186</v>
      </c>
      <c r="O7" s="6">
        <v>2</v>
      </c>
      <c r="P7" s="7">
        <v>188</v>
      </c>
    </row>
    <row r="8" spans="1:16" x14ac:dyDescent="0.25">
      <c r="A8" s="3">
        <v>7</v>
      </c>
      <c r="B8" s="3" t="s">
        <v>15</v>
      </c>
      <c r="C8" s="3" t="s">
        <v>31</v>
      </c>
      <c r="D8" s="4">
        <v>43617</v>
      </c>
      <c r="E8" s="5" t="s">
        <v>17</v>
      </c>
      <c r="F8" s="3">
        <v>187</v>
      </c>
      <c r="G8" s="3">
        <v>186</v>
      </c>
      <c r="H8" s="3">
        <v>186</v>
      </c>
      <c r="I8" s="3">
        <v>180</v>
      </c>
      <c r="J8" s="3"/>
      <c r="K8" s="3"/>
      <c r="L8" s="6">
        <v>4</v>
      </c>
      <c r="M8" s="6">
        <v>739</v>
      </c>
      <c r="N8" s="7">
        <v>184.75</v>
      </c>
      <c r="O8" s="6">
        <v>2</v>
      </c>
      <c r="P8" s="7">
        <v>186.75</v>
      </c>
    </row>
    <row r="9" spans="1:16" x14ac:dyDescent="0.25">
      <c r="A9" s="3">
        <v>8</v>
      </c>
      <c r="B9" s="3" t="s">
        <v>15</v>
      </c>
      <c r="C9" s="3" t="s">
        <v>32</v>
      </c>
      <c r="D9" s="4">
        <v>43617</v>
      </c>
      <c r="E9" s="5" t="s">
        <v>17</v>
      </c>
      <c r="F9" s="3">
        <v>182</v>
      </c>
      <c r="G9" s="3">
        <v>177</v>
      </c>
      <c r="H9" s="3">
        <v>184</v>
      </c>
      <c r="I9" s="3">
        <v>175</v>
      </c>
      <c r="J9" s="3"/>
      <c r="K9" s="3"/>
      <c r="L9" s="6">
        <v>4</v>
      </c>
      <c r="M9" s="6">
        <v>718</v>
      </c>
      <c r="N9" s="7">
        <v>179.5</v>
      </c>
      <c r="O9" s="6">
        <v>2</v>
      </c>
      <c r="P9" s="7">
        <v>181.5</v>
      </c>
    </row>
    <row r="10" spans="1:16" x14ac:dyDescent="0.25">
      <c r="A10" s="3">
        <v>9</v>
      </c>
      <c r="B10" s="3" t="s">
        <v>15</v>
      </c>
      <c r="C10" s="3" t="s">
        <v>33</v>
      </c>
      <c r="D10" s="4">
        <v>43617</v>
      </c>
      <c r="E10" s="5" t="s">
        <v>17</v>
      </c>
      <c r="F10" s="13">
        <v>179</v>
      </c>
      <c r="G10" s="13">
        <v>178</v>
      </c>
      <c r="H10" s="13">
        <v>184</v>
      </c>
      <c r="I10" s="3">
        <v>176</v>
      </c>
      <c r="J10" s="3"/>
      <c r="K10" s="3"/>
      <c r="L10" s="6">
        <v>4</v>
      </c>
      <c r="M10" s="6">
        <v>717</v>
      </c>
      <c r="N10" s="7">
        <v>179.25</v>
      </c>
      <c r="O10" s="6">
        <v>2</v>
      </c>
      <c r="P10" s="7">
        <v>181.25</v>
      </c>
    </row>
    <row r="12" spans="1:16" ht="47.25" x14ac:dyDescent="0.25">
      <c r="A12" s="11" t="s">
        <v>21</v>
      </c>
      <c r="B12" s="8" t="s">
        <v>0</v>
      </c>
      <c r="C12" s="8" t="s">
        <v>1</v>
      </c>
      <c r="D12" s="8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11</v>
      </c>
      <c r="N12" s="8" t="s">
        <v>12</v>
      </c>
      <c r="O12" s="9" t="s">
        <v>13</v>
      </c>
      <c r="P12" s="9" t="s">
        <v>14</v>
      </c>
    </row>
    <row r="13" spans="1:16" x14ac:dyDescent="0.25">
      <c r="A13" s="3">
        <v>1</v>
      </c>
      <c r="B13" s="3" t="s">
        <v>24</v>
      </c>
      <c r="C13" s="3" t="s">
        <v>34</v>
      </c>
      <c r="D13" s="4">
        <v>43617</v>
      </c>
      <c r="E13" s="5" t="s">
        <v>17</v>
      </c>
      <c r="F13" s="3">
        <v>184</v>
      </c>
      <c r="G13" s="3">
        <v>193</v>
      </c>
      <c r="H13" s="3">
        <v>190</v>
      </c>
      <c r="I13" s="3">
        <v>187</v>
      </c>
      <c r="J13" s="3"/>
      <c r="K13" s="3"/>
      <c r="L13" s="6">
        <v>4</v>
      </c>
      <c r="M13" s="6">
        <v>754</v>
      </c>
      <c r="N13" s="7">
        <v>188.5</v>
      </c>
      <c r="O13" s="6">
        <v>5</v>
      </c>
      <c r="P13" s="7">
        <v>193.5</v>
      </c>
    </row>
  </sheetData>
  <conditionalFormatting sqref="F1">
    <cfRule type="top10" priority="37" bottom="1" rank="1"/>
    <cfRule type="top10" dxfId="207" priority="38" rank="1"/>
  </conditionalFormatting>
  <conditionalFormatting sqref="G1">
    <cfRule type="top10" priority="35" bottom="1" rank="1"/>
    <cfRule type="top10" dxfId="206" priority="36" rank="1"/>
  </conditionalFormatting>
  <conditionalFormatting sqref="H1">
    <cfRule type="top10" priority="33" bottom="1" rank="1"/>
    <cfRule type="top10" dxfId="205" priority="34" rank="1"/>
  </conditionalFormatting>
  <conditionalFormatting sqref="I1">
    <cfRule type="top10" priority="31" bottom="1" rank="1"/>
    <cfRule type="top10" dxfId="204" priority="32" rank="1"/>
  </conditionalFormatting>
  <conditionalFormatting sqref="J1">
    <cfRule type="top10" priority="29" bottom="1" rank="1"/>
    <cfRule type="top10" dxfId="203" priority="30" rank="1"/>
  </conditionalFormatting>
  <conditionalFormatting sqref="K1">
    <cfRule type="top10" priority="27" bottom="1" rank="1"/>
    <cfRule type="top10" dxfId="202" priority="28" rank="1"/>
  </conditionalFormatting>
  <conditionalFormatting sqref="F2:F10">
    <cfRule type="top10" priority="39" bottom="1" rank="1"/>
    <cfRule type="top10" dxfId="201" priority="40" rank="1"/>
  </conditionalFormatting>
  <conditionalFormatting sqref="G2:G10">
    <cfRule type="top10" priority="41" bottom="1" rank="1"/>
    <cfRule type="top10" dxfId="200" priority="42" rank="1"/>
  </conditionalFormatting>
  <conditionalFormatting sqref="H2:H10">
    <cfRule type="top10" priority="43" bottom="1" rank="1"/>
    <cfRule type="top10" dxfId="199" priority="44" rank="1"/>
  </conditionalFormatting>
  <conditionalFormatting sqref="I2:I10">
    <cfRule type="top10" priority="45" bottom="1" rank="1"/>
    <cfRule type="top10" dxfId="198" priority="46" rank="1"/>
  </conditionalFormatting>
  <conditionalFormatting sqref="J2:J10">
    <cfRule type="top10" priority="47" bottom="1" rank="1"/>
    <cfRule type="top10" dxfId="197" priority="48" rank="1"/>
  </conditionalFormatting>
  <conditionalFormatting sqref="K2:K10">
    <cfRule type="top10" priority="49" bottom="1" rank="1"/>
    <cfRule type="top10" dxfId="196" priority="50" rank="1"/>
  </conditionalFormatting>
  <conditionalFormatting sqref="L12">
    <cfRule type="top10" dxfId="195" priority="25" bottom="1" rank="1"/>
    <cfRule type="top10" dxfId="194" priority="26" rank="1"/>
  </conditionalFormatting>
  <conditionalFormatting sqref="F12">
    <cfRule type="top10" priority="23" bottom="1" rank="1"/>
    <cfRule type="top10" dxfId="193" priority="24" rank="1"/>
  </conditionalFormatting>
  <conditionalFormatting sqref="G12">
    <cfRule type="top10" priority="21" bottom="1" rank="1"/>
    <cfRule type="top10" dxfId="192" priority="22" rank="1"/>
  </conditionalFormatting>
  <conditionalFormatting sqref="H12">
    <cfRule type="top10" priority="19" bottom="1" rank="1"/>
    <cfRule type="top10" dxfId="191" priority="20" rank="1"/>
  </conditionalFormatting>
  <conditionalFormatting sqref="I12">
    <cfRule type="top10" priority="17" bottom="1" rank="1"/>
    <cfRule type="top10" dxfId="190" priority="18" rank="1"/>
  </conditionalFormatting>
  <conditionalFormatting sqref="J12">
    <cfRule type="top10" priority="15" bottom="1" rank="1"/>
    <cfRule type="top10" dxfId="189" priority="16" rank="1"/>
  </conditionalFormatting>
  <conditionalFormatting sqref="K12">
    <cfRule type="top10" priority="13" bottom="1" rank="1"/>
    <cfRule type="top10" dxfId="188" priority="14" rank="1"/>
  </conditionalFormatting>
  <conditionalFormatting sqref="F13">
    <cfRule type="top10" priority="11" bottom="1" rank="1"/>
    <cfRule type="top10" dxfId="187" priority="12" rank="1"/>
  </conditionalFormatting>
  <conditionalFormatting sqref="G13">
    <cfRule type="top10" priority="9" bottom="1" rank="1"/>
    <cfRule type="top10" dxfId="186" priority="10" rank="1"/>
  </conditionalFormatting>
  <conditionalFormatting sqref="H13">
    <cfRule type="top10" priority="7" bottom="1" rank="1"/>
    <cfRule type="top10" dxfId="185" priority="8" rank="1"/>
  </conditionalFormatting>
  <conditionalFormatting sqref="I13">
    <cfRule type="top10" priority="5" bottom="1" rank="1"/>
    <cfRule type="top10" dxfId="184" priority="6" rank="1"/>
  </conditionalFormatting>
  <conditionalFormatting sqref="J13">
    <cfRule type="top10" priority="3" bottom="1" rank="1"/>
    <cfRule type="top10" dxfId="183" priority="4" rank="1"/>
  </conditionalFormatting>
  <conditionalFormatting sqref="K13">
    <cfRule type="top10" priority="1" bottom="1" rank="1"/>
    <cfRule type="top10" dxfId="182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7CDB0D-7073-4D14-95C0-57AD47932F61}">
          <x14:formula1>
            <xm:f>'C:\Users\abra2\Desktop\[ABRA2019.xlsm]Data'!#REF!</xm:f>
          </x14:formula1>
          <xm:sqref>C2:C10 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0AD3-E846-4269-BB2D-16BA0D69E113}">
  <sheetPr codeName="Sheet5"/>
  <dimension ref="A1:P8"/>
  <sheetViews>
    <sheetView workbookViewId="0">
      <selection activeCell="K20" sqref="K20"/>
    </sheetView>
  </sheetViews>
  <sheetFormatPr defaultRowHeight="15" x14ac:dyDescent="0.25"/>
  <cols>
    <col min="2" max="2" width="25.28515625" customWidth="1"/>
    <col min="3" max="3" width="20.140625" customWidth="1"/>
    <col min="4" max="4" width="9.7109375" bestFit="1" customWidth="1"/>
    <col min="5" max="5" width="18.85546875" customWidth="1"/>
  </cols>
  <sheetData>
    <row r="1" spans="1:16" ht="30" x14ac:dyDescent="0.3">
      <c r="A1" s="14" t="s">
        <v>21</v>
      </c>
      <c r="B1" s="15" t="s">
        <v>0</v>
      </c>
      <c r="C1" s="14" t="s">
        <v>35</v>
      </c>
      <c r="D1" s="14" t="s">
        <v>2</v>
      </c>
      <c r="E1" s="16" t="s">
        <v>3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41</v>
      </c>
      <c r="L1" s="18" t="s">
        <v>42</v>
      </c>
      <c r="M1" s="16" t="s">
        <v>43</v>
      </c>
      <c r="N1" s="19" t="s">
        <v>44</v>
      </c>
      <c r="O1" s="14" t="s">
        <v>45</v>
      </c>
      <c r="P1" s="20" t="s">
        <v>46</v>
      </c>
    </row>
    <row r="2" spans="1:16" ht="15.75" x14ac:dyDescent="0.3">
      <c r="A2" s="21">
        <f>COUNTIF($O$2:$O$4,"&gt;="&amp;N2)</f>
        <v>0</v>
      </c>
      <c r="B2" s="15" t="s">
        <v>47</v>
      </c>
      <c r="C2" s="22" t="s">
        <v>48</v>
      </c>
      <c r="D2" s="23">
        <v>43645</v>
      </c>
      <c r="E2" s="24" t="s">
        <v>49</v>
      </c>
      <c r="F2" s="25">
        <v>194</v>
      </c>
      <c r="G2" s="25">
        <v>198</v>
      </c>
      <c r="H2" s="25">
        <v>198</v>
      </c>
      <c r="I2" s="25">
        <v>198</v>
      </c>
      <c r="J2" s="25"/>
      <c r="K2" s="25"/>
      <c r="L2" s="26">
        <f>COUNT(F2:K2)</f>
        <v>4</v>
      </c>
      <c r="M2" s="26">
        <f>SUM(F2:K2)</f>
        <v>788</v>
      </c>
      <c r="N2" s="27">
        <f>SUM(M2/L2)</f>
        <v>197</v>
      </c>
      <c r="O2" s="22">
        <v>9</v>
      </c>
      <c r="P2" s="28">
        <f>SUM(N2+O2)</f>
        <v>206</v>
      </c>
    </row>
    <row r="3" spans="1:16" ht="15.75" x14ac:dyDescent="0.3">
      <c r="A3" s="21">
        <v>2</v>
      </c>
      <c r="B3" s="15" t="s">
        <v>47</v>
      </c>
      <c r="C3" s="22" t="s">
        <v>50</v>
      </c>
      <c r="D3" s="23">
        <v>43645</v>
      </c>
      <c r="E3" s="24" t="s">
        <v>49</v>
      </c>
      <c r="F3" s="25">
        <v>192</v>
      </c>
      <c r="G3" s="25">
        <v>200</v>
      </c>
      <c r="H3" s="25">
        <v>192</v>
      </c>
      <c r="I3" s="25">
        <v>191</v>
      </c>
      <c r="J3" s="25"/>
      <c r="K3" s="25"/>
      <c r="L3" s="26">
        <f>COUNT(F3:K3)</f>
        <v>4</v>
      </c>
      <c r="M3" s="26">
        <f>SUM(F3:K3)</f>
        <v>775</v>
      </c>
      <c r="N3" s="27">
        <f>SUM(M3/L3)</f>
        <v>193.75</v>
      </c>
      <c r="O3" s="22">
        <v>6</v>
      </c>
      <c r="P3" s="28">
        <f>SUM(N3+O3)</f>
        <v>199.75</v>
      </c>
    </row>
    <row r="4" spans="1:16" ht="15.75" x14ac:dyDescent="0.3">
      <c r="A4" s="21">
        <v>3</v>
      </c>
      <c r="B4" s="15" t="s">
        <v>47</v>
      </c>
      <c r="C4" s="22" t="s">
        <v>51</v>
      </c>
      <c r="D4" s="23">
        <v>43645</v>
      </c>
      <c r="E4" s="24" t="s">
        <v>49</v>
      </c>
      <c r="F4" s="25">
        <v>196</v>
      </c>
      <c r="G4" s="25">
        <v>194</v>
      </c>
      <c r="H4" s="25">
        <v>194</v>
      </c>
      <c r="I4" s="25">
        <v>191</v>
      </c>
      <c r="J4" s="25"/>
      <c r="K4" s="25"/>
      <c r="L4" s="26">
        <f>COUNT(F4:K4)</f>
        <v>4</v>
      </c>
      <c r="M4" s="26">
        <f>SUM(F4:K4)</f>
        <v>775</v>
      </c>
      <c r="N4" s="27">
        <f>SUM(M4/L4)</f>
        <v>193.75</v>
      </c>
      <c r="O4" s="22">
        <v>5</v>
      </c>
      <c r="P4" s="28">
        <f>SUM(N4+O4)</f>
        <v>198.75</v>
      </c>
    </row>
    <row r="5" spans="1:16" ht="15.75" x14ac:dyDescent="0.3">
      <c r="A5" s="21"/>
      <c r="B5" s="15"/>
      <c r="C5" s="22"/>
      <c r="D5" s="23"/>
      <c r="E5" s="24"/>
      <c r="F5" s="25"/>
      <c r="G5" s="25"/>
      <c r="H5" s="25"/>
      <c r="I5" s="25"/>
      <c r="J5" s="25"/>
      <c r="K5" s="25"/>
      <c r="L5" s="26"/>
      <c r="M5" s="26"/>
      <c r="N5" s="27"/>
      <c r="O5" s="22"/>
      <c r="P5" s="28"/>
    </row>
    <row r="6" spans="1:16" ht="30" x14ac:dyDescent="0.3">
      <c r="A6" s="14" t="s">
        <v>21</v>
      </c>
      <c r="B6" s="15" t="s">
        <v>0</v>
      </c>
      <c r="C6" s="14" t="s">
        <v>35</v>
      </c>
      <c r="D6" s="14" t="s">
        <v>2</v>
      </c>
      <c r="E6" s="16" t="s">
        <v>3</v>
      </c>
      <c r="F6" s="17" t="s">
        <v>36</v>
      </c>
      <c r="G6" s="17" t="s">
        <v>37</v>
      </c>
      <c r="H6" s="17" t="s">
        <v>38</v>
      </c>
      <c r="I6" s="17" t="s">
        <v>39</v>
      </c>
      <c r="J6" s="17" t="s">
        <v>40</v>
      </c>
      <c r="K6" s="17" t="s">
        <v>41</v>
      </c>
      <c r="L6" s="18" t="s">
        <v>42</v>
      </c>
      <c r="M6" s="16" t="s">
        <v>43</v>
      </c>
      <c r="N6" s="19" t="s">
        <v>44</v>
      </c>
      <c r="O6" s="14" t="s">
        <v>45</v>
      </c>
      <c r="P6" s="20" t="s">
        <v>46</v>
      </c>
    </row>
    <row r="7" spans="1:16" ht="16.5" thickBot="1" x14ac:dyDescent="0.35">
      <c r="A7" s="21">
        <f>COUNTIF($O$7:$O$19,"&gt;="&amp;N7)</f>
        <v>0</v>
      </c>
      <c r="B7" s="15" t="s">
        <v>52</v>
      </c>
      <c r="C7" s="22" t="s">
        <v>26</v>
      </c>
      <c r="D7" s="23">
        <v>43645</v>
      </c>
      <c r="E7" s="29" t="s">
        <v>49</v>
      </c>
      <c r="F7" s="30">
        <v>192</v>
      </c>
      <c r="G7" s="25">
        <v>195</v>
      </c>
      <c r="H7" s="25">
        <v>196</v>
      </c>
      <c r="I7" s="25">
        <v>186</v>
      </c>
      <c r="J7" s="25"/>
      <c r="K7" s="25"/>
      <c r="L7" s="26">
        <f>COUNT(F7:K7)</f>
        <v>4</v>
      </c>
      <c r="M7" s="26">
        <f>SUM(F7:K7)</f>
        <v>769</v>
      </c>
      <c r="N7" s="27">
        <f>SUM(M7/L7)</f>
        <v>192.25</v>
      </c>
      <c r="O7" s="22">
        <v>9</v>
      </c>
      <c r="P7" s="28">
        <f>SUM(N7+O7)</f>
        <v>201.25</v>
      </c>
    </row>
    <row r="8" spans="1:16" ht="16.5" thickBot="1" x14ac:dyDescent="0.35">
      <c r="A8" s="21">
        <f>COUNTIF($O$7:$O$19,"&gt;="&amp;N8)</f>
        <v>0</v>
      </c>
      <c r="B8" s="15" t="s">
        <v>52</v>
      </c>
      <c r="C8" s="22" t="s">
        <v>16</v>
      </c>
      <c r="D8" s="23">
        <v>43645</v>
      </c>
      <c r="E8" s="31" t="s">
        <v>49</v>
      </c>
      <c r="F8" s="32">
        <v>192</v>
      </c>
      <c r="G8" s="33">
        <v>192</v>
      </c>
      <c r="H8" s="25">
        <v>191</v>
      </c>
      <c r="I8" s="25">
        <v>191</v>
      </c>
      <c r="J8" s="25"/>
      <c r="K8" s="25"/>
      <c r="L8" s="26">
        <f>COUNT(F8:K8)</f>
        <v>4</v>
      </c>
      <c r="M8" s="26">
        <f>SUM(F8:K8)</f>
        <v>766</v>
      </c>
      <c r="N8" s="27">
        <f>SUM(M8/L8)</f>
        <v>191.5</v>
      </c>
      <c r="O8" s="22">
        <v>8</v>
      </c>
      <c r="P8" s="28">
        <f>SUM(N8+O8)</f>
        <v>199.5</v>
      </c>
    </row>
  </sheetData>
  <protectedRanges>
    <protectedRange algorithmName="SHA-512" hashValue="eHHGZp1QU9slQwrV1rkPvmLyM6CvgknQHPIOO3TeudOjFVA47YoNedor8sB5AS16YCEzg6rnk1SW7Qh1UBWa3g==" saltValue="NnJayuyCuLyzeiA6G0urAA==" spinCount="100000" sqref="O1:O8" name="Range3_2"/>
    <protectedRange algorithmName="SHA-512" hashValue="ON39YdpmFHfN9f47KpiRvqrKx0V9+erV1CNkpWzYhW/Qyc6aT8rEyCrvauWSYGZK2ia3o7vd3akF07acHAFpOA==" saltValue="yVW9XmDwTqEnmpSGai0KYg==" spinCount="100000" sqref="C2:K8" name="Range1_2"/>
  </protectedRanges>
  <conditionalFormatting sqref="F7:F8">
    <cfRule type="top10" dxfId="181" priority="6" rank="1"/>
  </conditionalFormatting>
  <conditionalFormatting sqref="G7:G8">
    <cfRule type="top10" dxfId="180" priority="5" rank="1"/>
  </conditionalFormatting>
  <conditionalFormatting sqref="H7:H8">
    <cfRule type="top10" dxfId="179" priority="4" rank="1"/>
  </conditionalFormatting>
  <conditionalFormatting sqref="I7:I8">
    <cfRule type="top10" dxfId="178" priority="3" rank="1"/>
  </conditionalFormatting>
  <conditionalFormatting sqref="J7:J8">
    <cfRule type="top10" dxfId="177" priority="2" rank="1"/>
  </conditionalFormatting>
  <conditionalFormatting sqref="K7:K8">
    <cfRule type="top10" dxfId="176" priority="1" rank="1"/>
  </conditionalFormatting>
  <conditionalFormatting sqref="F2:F5">
    <cfRule type="top10" dxfId="175" priority="75" rank="1"/>
  </conditionalFormatting>
  <conditionalFormatting sqref="G2:G5">
    <cfRule type="top10" dxfId="174" priority="76" rank="1"/>
  </conditionalFormatting>
  <conditionalFormatting sqref="H2:H5">
    <cfRule type="top10" dxfId="173" priority="77" rank="1"/>
  </conditionalFormatting>
  <conditionalFormatting sqref="I2:I5">
    <cfRule type="top10" dxfId="172" priority="78" rank="1"/>
  </conditionalFormatting>
  <conditionalFormatting sqref="J2:J5">
    <cfRule type="top10" dxfId="171" priority="79" rank="1"/>
  </conditionalFormatting>
  <conditionalFormatting sqref="K2:K5">
    <cfRule type="top10" dxfId="170" priority="80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AA501D-43AF-4405-B6D4-99AC1182AE9E}">
          <x14:formula1>
            <xm:f>'C:\Users\abra2\Desktop\ABRA Files and More\AUTO BENCH REST ASSOCIATION FILE\ABRA 2019\Virginia\[Match 06 30 19 VA.xlsx]DATA SHEET'!#REF!</xm:f>
          </x14:formula1>
          <xm:sqref>C1</xm:sqref>
        </x14:dataValidation>
        <x14:dataValidation type="list" allowBlank="1" showInputMessage="1" showErrorMessage="1" xr:uid="{8C7D751E-41A3-4CDD-A052-9F429AF6B230}">
          <x14:formula1>
            <xm:f>'C:\Users\abra2\Desktop\ABRA Files and More\AUTO BENCH REST ASSOCIATION FILE\ABRA 2019\Virginia\[Match 06 30 19 VA.xlsx]DATA SHEET'!#REF!</xm:f>
          </x14:formula1>
          <xm:sqref>C2:C8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0766-8248-4BD9-8971-DF35D2CD9993}">
  <sheetPr codeName="Sheet6"/>
  <dimension ref="A1:P8"/>
  <sheetViews>
    <sheetView workbookViewId="0">
      <selection activeCell="L16" sqref="L16"/>
    </sheetView>
  </sheetViews>
  <sheetFormatPr defaultRowHeight="15" x14ac:dyDescent="0.25"/>
  <cols>
    <col min="3" max="3" width="13.5703125" bestFit="1" customWidth="1"/>
    <col min="5" max="5" width="9.42578125" bestFit="1" customWidth="1"/>
  </cols>
  <sheetData>
    <row r="1" spans="1:16" ht="47.25" x14ac:dyDescent="0.25">
      <c r="A1" s="8" t="s">
        <v>21</v>
      </c>
      <c r="B1" s="8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8" t="s">
        <v>12</v>
      </c>
      <c r="O1" s="9" t="s">
        <v>13</v>
      </c>
      <c r="P1" s="9" t="s">
        <v>14</v>
      </c>
    </row>
    <row r="2" spans="1:16" x14ac:dyDescent="0.25">
      <c r="A2" s="3">
        <v>1</v>
      </c>
      <c r="B2" s="3" t="s">
        <v>15</v>
      </c>
      <c r="C2" s="3" t="s">
        <v>16</v>
      </c>
      <c r="D2" s="4">
        <v>43659</v>
      </c>
      <c r="E2" s="5" t="s">
        <v>17</v>
      </c>
      <c r="F2" s="13">
        <v>195</v>
      </c>
      <c r="G2" s="13">
        <v>190</v>
      </c>
      <c r="H2" s="13">
        <v>194</v>
      </c>
      <c r="I2" s="3">
        <v>188</v>
      </c>
      <c r="J2" s="3">
        <v>192</v>
      </c>
      <c r="K2" s="3">
        <v>188</v>
      </c>
      <c r="L2" s="6">
        <v>6</v>
      </c>
      <c r="M2" s="6">
        <v>1147</v>
      </c>
      <c r="N2" s="7">
        <v>191.16666666666666</v>
      </c>
      <c r="O2" s="6">
        <v>9</v>
      </c>
      <c r="P2" s="7">
        <v>200.16666666666666</v>
      </c>
    </row>
    <row r="3" spans="1:16" x14ac:dyDescent="0.25">
      <c r="A3" s="3">
        <v>2</v>
      </c>
      <c r="B3" s="3" t="s">
        <v>15</v>
      </c>
      <c r="C3" s="3" t="s">
        <v>20</v>
      </c>
      <c r="D3" s="4">
        <v>43659</v>
      </c>
      <c r="E3" s="5" t="s">
        <v>17</v>
      </c>
      <c r="F3" s="3">
        <v>192</v>
      </c>
      <c r="G3" s="13">
        <v>194</v>
      </c>
      <c r="H3" s="3">
        <v>189</v>
      </c>
      <c r="I3" s="3">
        <v>187</v>
      </c>
      <c r="J3" s="3">
        <v>192</v>
      </c>
      <c r="K3" s="13">
        <v>192</v>
      </c>
      <c r="L3" s="6">
        <v>6</v>
      </c>
      <c r="M3" s="6">
        <v>1146</v>
      </c>
      <c r="N3" s="7">
        <v>191</v>
      </c>
      <c r="O3" s="6">
        <v>8</v>
      </c>
      <c r="P3" s="7">
        <v>199</v>
      </c>
    </row>
    <row r="4" spans="1:16" x14ac:dyDescent="0.25">
      <c r="A4" s="3">
        <v>3</v>
      </c>
      <c r="B4" s="3" t="s">
        <v>15</v>
      </c>
      <c r="C4" s="3" t="s">
        <v>26</v>
      </c>
      <c r="D4" s="4">
        <v>43659</v>
      </c>
      <c r="E4" s="5" t="s">
        <v>17</v>
      </c>
      <c r="F4" s="3">
        <v>193</v>
      </c>
      <c r="G4" s="3">
        <v>190</v>
      </c>
      <c r="H4" s="3">
        <v>187</v>
      </c>
      <c r="I4" s="13">
        <v>191</v>
      </c>
      <c r="J4" s="13">
        <v>193</v>
      </c>
      <c r="K4" s="3">
        <v>187</v>
      </c>
      <c r="L4" s="6">
        <v>6</v>
      </c>
      <c r="M4" s="6">
        <v>1141</v>
      </c>
      <c r="N4" s="7">
        <v>190.16666666666666</v>
      </c>
      <c r="O4" s="6">
        <v>7</v>
      </c>
      <c r="P4" s="7">
        <v>197.16666666666666</v>
      </c>
    </row>
    <row r="5" spans="1:1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47.25" x14ac:dyDescent="0.25">
      <c r="A6" s="11" t="s">
        <v>21</v>
      </c>
      <c r="B6" s="8" t="s">
        <v>0</v>
      </c>
      <c r="C6" s="8" t="s">
        <v>1</v>
      </c>
      <c r="D6" s="8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8" t="s">
        <v>12</v>
      </c>
      <c r="O6" s="9" t="s">
        <v>13</v>
      </c>
      <c r="P6" s="9" t="s">
        <v>14</v>
      </c>
    </row>
    <row r="7" spans="1:16" x14ac:dyDescent="0.25">
      <c r="A7" s="3">
        <v>1</v>
      </c>
      <c r="B7" s="3" t="s">
        <v>24</v>
      </c>
      <c r="C7" s="3" t="s">
        <v>50</v>
      </c>
      <c r="D7" s="4">
        <v>43659</v>
      </c>
      <c r="E7" s="5" t="s">
        <v>17</v>
      </c>
      <c r="F7" s="3">
        <v>194</v>
      </c>
      <c r="G7" s="13">
        <v>194</v>
      </c>
      <c r="H7" s="3">
        <v>192</v>
      </c>
      <c r="I7" s="13">
        <v>194</v>
      </c>
      <c r="J7" s="13">
        <v>195</v>
      </c>
      <c r="K7" s="13">
        <v>194</v>
      </c>
      <c r="L7" s="6">
        <v>6</v>
      </c>
      <c r="M7" s="6">
        <v>1163</v>
      </c>
      <c r="N7" s="7">
        <v>193.83333333333334</v>
      </c>
      <c r="O7" s="6">
        <v>13</v>
      </c>
      <c r="P7" s="7">
        <v>206.83333333333334</v>
      </c>
    </row>
    <row r="8" spans="1:16" x14ac:dyDescent="0.25">
      <c r="A8" s="3">
        <v>2</v>
      </c>
      <c r="B8" s="3" t="s">
        <v>24</v>
      </c>
      <c r="C8" s="3" t="s">
        <v>25</v>
      </c>
      <c r="D8" s="4">
        <v>43659</v>
      </c>
      <c r="E8" s="5" t="s">
        <v>17</v>
      </c>
      <c r="F8" s="13">
        <v>194</v>
      </c>
      <c r="G8" s="3">
        <v>191</v>
      </c>
      <c r="H8" s="13">
        <v>192</v>
      </c>
      <c r="I8" s="3">
        <v>194</v>
      </c>
      <c r="J8" s="3">
        <v>187</v>
      </c>
      <c r="K8" s="3">
        <v>191</v>
      </c>
      <c r="L8" s="6">
        <v>6</v>
      </c>
      <c r="M8" s="6">
        <v>1149</v>
      </c>
      <c r="N8" s="7">
        <v>191.5</v>
      </c>
      <c r="O8" s="6">
        <v>8</v>
      </c>
      <c r="P8" s="7">
        <v>199.5</v>
      </c>
    </row>
  </sheetData>
  <conditionalFormatting sqref="F1">
    <cfRule type="top10" priority="37" bottom="1" rank="1"/>
    <cfRule type="top10" dxfId="169" priority="38" rank="1"/>
  </conditionalFormatting>
  <conditionalFormatting sqref="G1">
    <cfRule type="top10" priority="35" bottom="1" rank="1"/>
    <cfRule type="top10" dxfId="168" priority="36" rank="1"/>
  </conditionalFormatting>
  <conditionalFormatting sqref="H1">
    <cfRule type="top10" priority="33" bottom="1" rank="1"/>
    <cfRule type="top10" dxfId="167" priority="34" rank="1"/>
  </conditionalFormatting>
  <conditionalFormatting sqref="I1">
    <cfRule type="top10" priority="31" bottom="1" rank="1"/>
    <cfRule type="top10" dxfId="166" priority="32" rank="1"/>
  </conditionalFormatting>
  <conditionalFormatting sqref="J1">
    <cfRule type="top10" priority="29" bottom="1" rank="1"/>
    <cfRule type="top10" dxfId="165" priority="30" rank="1"/>
  </conditionalFormatting>
  <conditionalFormatting sqref="K1">
    <cfRule type="top10" priority="27" bottom="1" rank="1"/>
    <cfRule type="top10" dxfId="164" priority="28" rank="1"/>
  </conditionalFormatting>
  <conditionalFormatting sqref="F2:F4">
    <cfRule type="top10" priority="39" bottom="1" rank="1"/>
    <cfRule type="top10" dxfId="163" priority="40" rank="1"/>
  </conditionalFormatting>
  <conditionalFormatting sqref="G2:G4">
    <cfRule type="top10" priority="41" bottom="1" rank="1"/>
    <cfRule type="top10" dxfId="162" priority="42" rank="1"/>
  </conditionalFormatting>
  <conditionalFormatting sqref="H2:H4">
    <cfRule type="top10" priority="43" bottom="1" rank="1"/>
    <cfRule type="top10" dxfId="161" priority="44" rank="1"/>
  </conditionalFormatting>
  <conditionalFormatting sqref="I2:I4">
    <cfRule type="top10" priority="45" bottom="1" rank="1"/>
    <cfRule type="top10" dxfId="160" priority="46" rank="1"/>
  </conditionalFormatting>
  <conditionalFormatting sqref="J2:J4">
    <cfRule type="top10" priority="47" bottom="1" rank="1"/>
    <cfRule type="top10" dxfId="159" priority="48" rank="1"/>
  </conditionalFormatting>
  <conditionalFormatting sqref="K2:K4">
    <cfRule type="top10" priority="49" bottom="1" rank="1"/>
    <cfRule type="top10" dxfId="158" priority="50" rank="1"/>
  </conditionalFormatting>
  <conditionalFormatting sqref="L6">
    <cfRule type="top10" dxfId="157" priority="25" bottom="1" rank="1"/>
    <cfRule type="top10" dxfId="156" priority="26" rank="1"/>
  </conditionalFormatting>
  <conditionalFormatting sqref="F6">
    <cfRule type="top10" priority="23" bottom="1" rank="1"/>
    <cfRule type="top10" dxfId="155" priority="24" rank="1"/>
  </conditionalFormatting>
  <conditionalFormatting sqref="G6">
    <cfRule type="top10" priority="21" bottom="1" rank="1"/>
    <cfRule type="top10" dxfId="154" priority="22" rank="1"/>
  </conditionalFormatting>
  <conditionalFormatting sqref="H6">
    <cfRule type="top10" priority="19" bottom="1" rank="1"/>
    <cfRule type="top10" dxfId="153" priority="20" rank="1"/>
  </conditionalFormatting>
  <conditionalFormatting sqref="I6">
    <cfRule type="top10" priority="17" bottom="1" rank="1"/>
    <cfRule type="top10" dxfId="152" priority="18" rank="1"/>
  </conditionalFormatting>
  <conditionalFormatting sqref="J6">
    <cfRule type="top10" priority="15" bottom="1" rank="1"/>
    <cfRule type="top10" dxfId="151" priority="16" rank="1"/>
  </conditionalFormatting>
  <conditionalFormatting sqref="K6">
    <cfRule type="top10" priority="13" bottom="1" rank="1"/>
    <cfRule type="top10" dxfId="150" priority="14" rank="1"/>
  </conditionalFormatting>
  <conditionalFormatting sqref="F7:F8">
    <cfRule type="top10" priority="11" bottom="1" rank="1"/>
    <cfRule type="top10" dxfId="149" priority="12" rank="1"/>
  </conditionalFormatting>
  <conditionalFormatting sqref="G7:G8">
    <cfRule type="top10" priority="9" bottom="1" rank="1"/>
    <cfRule type="top10" dxfId="148" priority="10" rank="1"/>
  </conditionalFormatting>
  <conditionalFormatting sqref="H7:H8">
    <cfRule type="top10" priority="7" bottom="1" rank="1"/>
    <cfRule type="top10" dxfId="147" priority="8" rank="1"/>
  </conditionalFormatting>
  <conditionalFormatting sqref="I7:I8">
    <cfRule type="top10" priority="5" bottom="1" rank="1"/>
    <cfRule type="top10" dxfId="146" priority="6" rank="1"/>
  </conditionalFormatting>
  <conditionalFormatting sqref="J7:J8">
    <cfRule type="top10" priority="3" bottom="1" rank="1"/>
    <cfRule type="top10" dxfId="145" priority="4" rank="1"/>
  </conditionalFormatting>
  <conditionalFormatting sqref="K7:K8">
    <cfRule type="top10" priority="1" bottom="1" rank="1"/>
    <cfRule type="top10" dxfId="144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718662-A5E2-4673-BAF0-331BC15BCAEA}">
          <x14:formula1>
            <xm:f>'C:\Users\gih93\Documents\[ABRA2019.xlsm]Data'!#REF!</xm:f>
          </x14:formula1>
          <xm:sqref>C2:C4 C7:C8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4AE7-EDB2-4AD3-AC72-27DEB284800A}">
  <sheetPr codeName="Sheet7"/>
  <dimension ref="A1:P11"/>
  <sheetViews>
    <sheetView workbookViewId="0">
      <selection activeCell="B2" sqref="B2:P2"/>
    </sheetView>
  </sheetViews>
  <sheetFormatPr defaultRowHeight="15" x14ac:dyDescent="0.25"/>
  <cols>
    <col min="2" max="2" width="34.28515625" customWidth="1"/>
    <col min="3" max="3" width="18.7109375" customWidth="1"/>
    <col min="5" max="5" width="17.140625" customWidth="1"/>
  </cols>
  <sheetData>
    <row r="1" spans="1:16" ht="30" x14ac:dyDescent="0.3">
      <c r="A1" s="14" t="s">
        <v>21</v>
      </c>
      <c r="B1" s="15" t="s">
        <v>0</v>
      </c>
      <c r="C1" s="14" t="s">
        <v>35</v>
      </c>
      <c r="D1" s="14" t="s">
        <v>2</v>
      </c>
      <c r="E1" s="16" t="s">
        <v>3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41</v>
      </c>
      <c r="L1" s="18" t="s">
        <v>42</v>
      </c>
      <c r="M1" s="16" t="s">
        <v>43</v>
      </c>
      <c r="N1" s="19" t="s">
        <v>44</v>
      </c>
      <c r="O1" s="14" t="s">
        <v>45</v>
      </c>
      <c r="P1" s="20" t="s">
        <v>46</v>
      </c>
    </row>
    <row r="2" spans="1:16" ht="15.75" x14ac:dyDescent="0.3">
      <c r="A2" s="21">
        <v>1</v>
      </c>
      <c r="B2" s="15" t="s">
        <v>47</v>
      </c>
      <c r="C2" s="22" t="s">
        <v>48</v>
      </c>
      <c r="D2" s="23">
        <v>43680</v>
      </c>
      <c r="E2" s="24" t="s">
        <v>49</v>
      </c>
      <c r="F2" s="25">
        <v>197</v>
      </c>
      <c r="G2" s="25">
        <v>194</v>
      </c>
      <c r="H2" s="25">
        <v>197</v>
      </c>
      <c r="I2" s="25">
        <v>197</v>
      </c>
      <c r="J2" s="25"/>
      <c r="K2" s="25"/>
      <c r="L2" s="26">
        <f>COUNT(F2:K2)</f>
        <v>4</v>
      </c>
      <c r="M2" s="26">
        <f>SUM(F2:K2)</f>
        <v>785</v>
      </c>
      <c r="N2" s="27">
        <f>SUM(M2/L2)</f>
        <v>196.25</v>
      </c>
      <c r="O2" s="22">
        <v>9</v>
      </c>
      <c r="P2" s="28">
        <f>SUM(N2+O2)</f>
        <v>205.25</v>
      </c>
    </row>
    <row r="3" spans="1:16" ht="15.75" x14ac:dyDescent="0.3">
      <c r="A3" s="21">
        <v>2</v>
      </c>
      <c r="B3" s="15" t="s">
        <v>47</v>
      </c>
      <c r="C3" s="22" t="s">
        <v>53</v>
      </c>
      <c r="D3" s="23">
        <v>43680</v>
      </c>
      <c r="E3" s="24" t="s">
        <v>49</v>
      </c>
      <c r="F3" s="25">
        <v>196</v>
      </c>
      <c r="G3" s="35">
        <v>195</v>
      </c>
      <c r="H3" s="25">
        <v>195</v>
      </c>
      <c r="I3" s="25">
        <v>194</v>
      </c>
      <c r="J3" s="25"/>
      <c r="K3" s="25"/>
      <c r="L3" s="26">
        <f>COUNT(F3:K3)</f>
        <v>4</v>
      </c>
      <c r="M3" s="26">
        <f>SUM(F3:K3)</f>
        <v>780</v>
      </c>
      <c r="N3" s="27">
        <f>SUM(M3/L3)</f>
        <v>195</v>
      </c>
      <c r="O3" s="22">
        <v>6</v>
      </c>
      <c r="P3" s="28">
        <f>SUM(N3+O3)</f>
        <v>201</v>
      </c>
    </row>
    <row r="4" spans="1:16" ht="15.75" x14ac:dyDescent="0.3">
      <c r="A4" s="21">
        <v>3</v>
      </c>
      <c r="B4" s="15" t="s">
        <v>47</v>
      </c>
      <c r="C4" s="22" t="s">
        <v>54</v>
      </c>
      <c r="D4" s="23">
        <v>43680</v>
      </c>
      <c r="E4" s="29" t="s">
        <v>49</v>
      </c>
      <c r="F4" s="25">
        <v>189</v>
      </c>
      <c r="G4" s="25">
        <v>194</v>
      </c>
      <c r="H4" s="25">
        <v>196</v>
      </c>
      <c r="I4" s="25">
        <v>194</v>
      </c>
      <c r="J4" s="25"/>
      <c r="K4" s="25"/>
      <c r="L4" s="26">
        <f>COUNT(F4:K4)</f>
        <v>4</v>
      </c>
      <c r="M4" s="26">
        <f>SUM(F4:K4)</f>
        <v>773</v>
      </c>
      <c r="N4" s="27">
        <f>SUM(M4/L4)</f>
        <v>193.25</v>
      </c>
      <c r="O4" s="22">
        <v>3</v>
      </c>
      <c r="P4" s="28">
        <f>SUM(N4+O4)</f>
        <v>196.25</v>
      </c>
    </row>
    <row r="5" spans="1:16" ht="15.75" x14ac:dyDescent="0.3">
      <c r="A5" s="21">
        <v>4</v>
      </c>
      <c r="B5" s="15" t="s">
        <v>47</v>
      </c>
      <c r="C5" s="22" t="s">
        <v>51</v>
      </c>
      <c r="D5" s="23">
        <v>43680</v>
      </c>
      <c r="E5" s="24" t="s">
        <v>49</v>
      </c>
      <c r="F5" s="25">
        <v>190</v>
      </c>
      <c r="G5" s="25">
        <v>195</v>
      </c>
      <c r="H5" s="25">
        <v>192</v>
      </c>
      <c r="I5" s="25">
        <v>193</v>
      </c>
      <c r="J5" s="25"/>
      <c r="K5" s="25"/>
      <c r="L5" s="26">
        <f>COUNT(F5:K5)</f>
        <v>4</v>
      </c>
      <c r="M5" s="26">
        <f>SUM(F5:K5)</f>
        <v>770</v>
      </c>
      <c r="N5" s="27">
        <f>SUM(M5/L5)</f>
        <v>192.5</v>
      </c>
      <c r="O5" s="22">
        <v>2</v>
      </c>
      <c r="P5" s="28">
        <f>SUM(N5+O5)</f>
        <v>194.5</v>
      </c>
    </row>
    <row r="6" spans="1:16" ht="15.75" x14ac:dyDescent="0.3">
      <c r="A6" s="21">
        <v>5</v>
      </c>
      <c r="B6" s="15" t="s">
        <v>47</v>
      </c>
      <c r="C6" s="22" t="s">
        <v>55</v>
      </c>
      <c r="D6" s="23">
        <v>43680</v>
      </c>
      <c r="E6" s="29" t="s">
        <v>49</v>
      </c>
      <c r="F6" s="25">
        <v>198</v>
      </c>
      <c r="G6" s="25">
        <v>189</v>
      </c>
      <c r="H6" s="25">
        <v>182</v>
      </c>
      <c r="I6" s="25">
        <v>192</v>
      </c>
      <c r="J6" s="25"/>
      <c r="K6" s="25"/>
      <c r="L6" s="26">
        <f>COUNT(F6:K6)</f>
        <v>4</v>
      </c>
      <c r="M6" s="26">
        <f>SUM(F6:K6)</f>
        <v>761</v>
      </c>
      <c r="N6" s="27">
        <f>SUM(M6/L6)</f>
        <v>190.25</v>
      </c>
      <c r="O6" s="22">
        <v>4</v>
      </c>
      <c r="P6" s="28">
        <f>SUM(N6+O6)</f>
        <v>194.25</v>
      </c>
    </row>
    <row r="7" spans="1:16" x14ac:dyDescent="0.25">
      <c r="A7" s="36"/>
      <c r="B7" s="37"/>
      <c r="C7" s="36"/>
      <c r="D7" s="36"/>
      <c r="E7" s="38"/>
      <c r="F7" s="39"/>
      <c r="G7" s="39"/>
      <c r="H7" s="39"/>
      <c r="I7" s="39"/>
      <c r="J7" s="39"/>
      <c r="K7" s="39"/>
      <c r="L7" s="40"/>
      <c r="M7" s="38"/>
      <c r="N7" s="41"/>
      <c r="O7" s="36"/>
      <c r="P7" s="42"/>
    </row>
    <row r="8" spans="1:16" ht="30" x14ac:dyDescent="0.3">
      <c r="A8" s="14" t="s">
        <v>21</v>
      </c>
      <c r="B8" s="15" t="s">
        <v>0</v>
      </c>
      <c r="C8" s="14" t="s">
        <v>35</v>
      </c>
      <c r="D8" s="14" t="s">
        <v>2</v>
      </c>
      <c r="E8" s="16" t="s">
        <v>3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8" t="s">
        <v>42</v>
      </c>
      <c r="M8" s="16" t="s">
        <v>43</v>
      </c>
      <c r="N8" s="19" t="s">
        <v>44</v>
      </c>
      <c r="O8" s="14" t="s">
        <v>45</v>
      </c>
      <c r="P8" s="20" t="s">
        <v>46</v>
      </c>
    </row>
    <row r="9" spans="1:16" ht="16.5" thickBot="1" x14ac:dyDescent="0.35">
      <c r="A9" s="21">
        <v>1</v>
      </c>
      <c r="B9" s="15" t="s">
        <v>52</v>
      </c>
      <c r="C9" s="22" t="s">
        <v>16</v>
      </c>
      <c r="D9" s="23">
        <v>43680</v>
      </c>
      <c r="E9" s="24" t="s">
        <v>49</v>
      </c>
      <c r="F9" s="43">
        <v>195</v>
      </c>
      <c r="G9" s="25">
        <v>196</v>
      </c>
      <c r="H9" s="35">
        <v>191</v>
      </c>
      <c r="I9" s="25">
        <v>190</v>
      </c>
      <c r="J9" s="25"/>
      <c r="K9" s="25"/>
      <c r="L9" s="26">
        <f>COUNT(F9:K9)</f>
        <v>4</v>
      </c>
      <c r="M9" s="26">
        <f>SUM(F9:K9)</f>
        <v>772</v>
      </c>
      <c r="N9" s="27">
        <f>SUM(M9/L9)</f>
        <v>193</v>
      </c>
      <c r="O9" s="22">
        <v>13</v>
      </c>
      <c r="P9" s="28">
        <f>SUM(N9+O9)</f>
        <v>206</v>
      </c>
    </row>
    <row r="10" spans="1:16" ht="15.75" x14ac:dyDescent="0.3">
      <c r="A10" s="44">
        <v>2</v>
      </c>
      <c r="B10" s="45" t="s">
        <v>52</v>
      </c>
      <c r="C10" s="46" t="s">
        <v>26</v>
      </c>
      <c r="D10" s="47">
        <v>43680</v>
      </c>
      <c r="E10" s="48" t="s">
        <v>49</v>
      </c>
      <c r="F10" s="49">
        <v>188</v>
      </c>
      <c r="G10" s="50">
        <v>187</v>
      </c>
      <c r="H10" s="30">
        <v>191</v>
      </c>
      <c r="I10" s="30">
        <v>189</v>
      </c>
      <c r="J10" s="30"/>
      <c r="K10" s="30"/>
      <c r="L10" s="51">
        <f>COUNT(F10:K10)</f>
        <v>4</v>
      </c>
      <c r="M10" s="51">
        <f>SUM(F10:K10)</f>
        <v>755</v>
      </c>
      <c r="N10" s="52">
        <f>SUM(M10/L10)</f>
        <v>188.75</v>
      </c>
      <c r="O10" s="46">
        <v>4</v>
      </c>
      <c r="P10" s="53">
        <f>SUM(N10+O10)</f>
        <v>192.75</v>
      </c>
    </row>
    <row r="11" spans="1:16" ht="15.75" x14ac:dyDescent="0.3">
      <c r="A11" s="21">
        <v>3</v>
      </c>
      <c r="B11" s="15" t="s">
        <v>52</v>
      </c>
      <c r="C11" s="22" t="s">
        <v>27</v>
      </c>
      <c r="D11" s="23">
        <v>43680</v>
      </c>
      <c r="E11" s="29" t="s">
        <v>49</v>
      </c>
      <c r="F11" s="25">
        <v>181</v>
      </c>
      <c r="G11" s="25">
        <v>188</v>
      </c>
      <c r="H11" s="25">
        <v>189</v>
      </c>
      <c r="I11" s="25">
        <v>186</v>
      </c>
      <c r="J11" s="25"/>
      <c r="K11" s="25"/>
      <c r="L11" s="26">
        <f>COUNT(F11:K11)</f>
        <v>4</v>
      </c>
      <c r="M11" s="26">
        <f>SUM(F11:K11)</f>
        <v>744</v>
      </c>
      <c r="N11" s="27">
        <f>SUM(M11/L11)</f>
        <v>186</v>
      </c>
      <c r="O11" s="22">
        <v>3</v>
      </c>
      <c r="P11" s="28">
        <f>SUM(N11+O11)</f>
        <v>189</v>
      </c>
    </row>
  </sheetData>
  <protectedRanges>
    <protectedRange algorithmName="SHA-512" hashValue="eHHGZp1QU9slQwrV1rkPvmLyM6CvgknQHPIOO3TeudOjFVA47YoNedor8sB5AS16YCEzg6rnk1SW7Qh1UBWa3g==" saltValue="NnJayuyCuLyzeiA6G0urAA==" spinCount="100000" sqref="O1:O11" name="Range3"/>
    <protectedRange algorithmName="SHA-512" hashValue="ON39YdpmFHfN9f47KpiRvqrKx0V9+erV1CNkpWzYhW/Qyc6aT8rEyCrvauWSYGZK2ia3o7vd3akF07acHAFpOA==" saltValue="yVW9XmDwTqEnmpSGai0KYg==" spinCount="100000" sqref="C2:K11" name="Range1"/>
  </protectedRanges>
  <conditionalFormatting sqref="F9:F11">
    <cfRule type="top10" dxfId="143" priority="6" rank="1"/>
  </conditionalFormatting>
  <conditionalFormatting sqref="G9:G11">
    <cfRule type="top10" dxfId="142" priority="5" rank="1"/>
  </conditionalFormatting>
  <conditionalFormatting sqref="H9:H11">
    <cfRule type="top10" dxfId="141" priority="4" rank="1"/>
  </conditionalFormatting>
  <conditionalFormatting sqref="I9:I11">
    <cfRule type="top10" dxfId="140" priority="3" rank="1"/>
  </conditionalFormatting>
  <conditionalFormatting sqref="J9:J11">
    <cfRule type="top10" dxfId="139" priority="2" rank="1"/>
  </conditionalFormatting>
  <conditionalFormatting sqref="K9:K11">
    <cfRule type="top10" dxfId="138" priority="1" rank="1"/>
  </conditionalFormatting>
  <conditionalFormatting sqref="F2:F6">
    <cfRule type="top10" dxfId="137" priority="7" rank="1"/>
  </conditionalFormatting>
  <conditionalFormatting sqref="G2:G6">
    <cfRule type="top10" dxfId="136" priority="8" rank="1"/>
  </conditionalFormatting>
  <conditionalFormatting sqref="H2:H6">
    <cfRule type="top10" dxfId="135" priority="9" rank="1"/>
  </conditionalFormatting>
  <conditionalFormatting sqref="I2:I6">
    <cfRule type="top10" dxfId="134" priority="10" rank="1"/>
  </conditionalFormatting>
  <conditionalFormatting sqref="J2:J6">
    <cfRule type="top10" dxfId="133" priority="11" rank="1"/>
  </conditionalFormatting>
  <conditionalFormatting sqref="K2:K6">
    <cfRule type="top10" dxfId="132" priority="12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CD37A9-CF62-4066-A87A-5352E17E3912}">
          <x14:formula1>
            <xm:f>'C:\Users\abra2\Desktop\ABRA Files and More\AUTO BENCH REST ASSOCIATION FILE\ABRA 2019\Virginia\[Match 08 03 2019.xlsx]DATA SHEET'!#REF!</xm:f>
          </x14:formula1>
          <xm:sqref>C2:C6</xm:sqref>
        </x14:dataValidation>
        <x14:dataValidation type="list" allowBlank="1" showInputMessage="1" showErrorMessage="1" xr:uid="{EB32BE83-BAC8-4416-B6D4-D71587EBB10C}">
          <x14:formula1>
            <xm:f>'C:\Users\abra2\Desktop\ABRA Files and More\AUTO BENCH REST ASSOCIATION FILE\ABRA 2019\Virginia\[Match 08 03 2019.xlsx]DATA SHEET'!#REF!</xm:f>
          </x14:formula1>
          <xm:sqref>C1 C8:C11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DCA1-825C-4FD3-AB46-B720BEAE7A39}">
  <sheetPr codeName="Sheet8">
    <pageSetUpPr fitToPage="1"/>
  </sheetPr>
  <dimension ref="A1:P10"/>
  <sheetViews>
    <sheetView workbookViewId="0">
      <selection activeCell="J21" sqref="J21"/>
    </sheetView>
  </sheetViews>
  <sheetFormatPr defaultRowHeight="15" x14ac:dyDescent="0.25"/>
  <cols>
    <col min="2" max="2" width="34.28515625" customWidth="1"/>
    <col min="3" max="3" width="18.7109375" customWidth="1"/>
    <col min="4" max="4" width="9.7109375" bestFit="1" customWidth="1"/>
    <col min="5" max="5" width="17.140625" customWidth="1"/>
  </cols>
  <sheetData>
    <row r="1" spans="1:16" ht="30" x14ac:dyDescent="0.3">
      <c r="A1" s="14" t="s">
        <v>21</v>
      </c>
      <c r="B1" s="15" t="s">
        <v>0</v>
      </c>
      <c r="C1" s="14" t="s">
        <v>35</v>
      </c>
      <c r="D1" s="14" t="s">
        <v>2</v>
      </c>
      <c r="E1" s="16" t="s">
        <v>3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41</v>
      </c>
      <c r="L1" s="18" t="s">
        <v>42</v>
      </c>
      <c r="M1" s="16" t="s">
        <v>43</v>
      </c>
      <c r="N1" s="19" t="s">
        <v>44</v>
      </c>
      <c r="O1" s="14" t="s">
        <v>45</v>
      </c>
      <c r="P1" s="20" t="s">
        <v>46</v>
      </c>
    </row>
    <row r="2" spans="1:16" ht="15.75" x14ac:dyDescent="0.3">
      <c r="A2" s="21">
        <v>1</v>
      </c>
      <c r="B2" s="15" t="s">
        <v>47</v>
      </c>
      <c r="C2" s="22" t="s">
        <v>48</v>
      </c>
      <c r="D2" s="23">
        <v>43701</v>
      </c>
      <c r="E2" s="24" t="s">
        <v>56</v>
      </c>
      <c r="F2" s="25">
        <v>196</v>
      </c>
      <c r="G2" s="25">
        <v>192</v>
      </c>
      <c r="H2" s="25">
        <v>194</v>
      </c>
      <c r="I2" s="25">
        <v>191</v>
      </c>
      <c r="J2" s="25"/>
      <c r="K2" s="25"/>
      <c r="L2" s="26">
        <f>COUNT(F2:K2)</f>
        <v>4</v>
      </c>
      <c r="M2" s="26">
        <f>SUM(F2:K2)</f>
        <v>773</v>
      </c>
      <c r="N2" s="27">
        <f>SUM(M2/L2)</f>
        <v>193.25</v>
      </c>
      <c r="O2" s="22">
        <v>5</v>
      </c>
      <c r="P2" s="28">
        <f>SUM(N2+O2)</f>
        <v>198.25</v>
      </c>
    </row>
    <row r="3" spans="1:16" x14ac:dyDescent="0.25">
      <c r="A3" s="36"/>
      <c r="B3" s="37"/>
      <c r="C3" s="36"/>
      <c r="D3" s="36"/>
      <c r="E3" s="38"/>
      <c r="F3" s="39"/>
      <c r="G3" s="39"/>
      <c r="H3" s="39"/>
      <c r="I3" s="39"/>
      <c r="J3" s="39"/>
      <c r="K3" s="39"/>
      <c r="L3" s="40"/>
      <c r="M3" s="38"/>
      <c r="N3" s="41"/>
      <c r="O3" s="36"/>
      <c r="P3" s="42"/>
    </row>
    <row r="4" spans="1:16" ht="30" x14ac:dyDescent="0.3">
      <c r="A4" s="14" t="s">
        <v>21</v>
      </c>
      <c r="B4" s="15" t="s">
        <v>0</v>
      </c>
      <c r="C4" s="14" t="s">
        <v>35</v>
      </c>
      <c r="D4" s="14" t="s">
        <v>2</v>
      </c>
      <c r="E4" s="16" t="s">
        <v>3</v>
      </c>
      <c r="F4" s="17" t="s">
        <v>36</v>
      </c>
      <c r="G4" s="17" t="s">
        <v>37</v>
      </c>
      <c r="H4" s="17" t="s">
        <v>38</v>
      </c>
      <c r="I4" s="17" t="s">
        <v>39</v>
      </c>
      <c r="J4" s="17" t="s">
        <v>40</v>
      </c>
      <c r="K4" s="17" t="s">
        <v>41</v>
      </c>
      <c r="L4" s="18" t="s">
        <v>42</v>
      </c>
      <c r="M4" s="16" t="s">
        <v>43</v>
      </c>
      <c r="N4" s="19" t="s">
        <v>44</v>
      </c>
      <c r="O4" s="14" t="s">
        <v>45</v>
      </c>
      <c r="P4" s="20" t="s">
        <v>46</v>
      </c>
    </row>
    <row r="5" spans="1:16" ht="16.5" thickBot="1" x14ac:dyDescent="0.35">
      <c r="A5" s="21">
        <v>1</v>
      </c>
      <c r="B5" s="15" t="s">
        <v>52</v>
      </c>
      <c r="C5" s="46" t="s">
        <v>26</v>
      </c>
      <c r="D5" s="23">
        <v>43701</v>
      </c>
      <c r="E5" s="24" t="s">
        <v>56</v>
      </c>
      <c r="F5" s="43">
        <v>195</v>
      </c>
      <c r="G5" s="25">
        <v>188</v>
      </c>
      <c r="H5" s="35">
        <v>192</v>
      </c>
      <c r="I5" s="25">
        <v>188</v>
      </c>
      <c r="J5" s="25"/>
      <c r="K5" s="25"/>
      <c r="L5" s="26">
        <f>COUNT(F5:K5)</f>
        <v>4</v>
      </c>
      <c r="M5" s="26">
        <f>SUM(F5:K5)</f>
        <v>763</v>
      </c>
      <c r="N5" s="27">
        <f>SUM(M5/L5)</f>
        <v>190.75</v>
      </c>
      <c r="O5" s="22">
        <v>11</v>
      </c>
      <c r="P5" s="28">
        <f>SUM(N5+O5)</f>
        <v>201.75</v>
      </c>
    </row>
    <row r="6" spans="1:16" ht="15.75" x14ac:dyDescent="0.3">
      <c r="A6" s="44">
        <v>2</v>
      </c>
      <c r="B6" s="45" t="s">
        <v>52</v>
      </c>
      <c r="C6" s="22" t="s">
        <v>16</v>
      </c>
      <c r="D6" s="47">
        <v>43701</v>
      </c>
      <c r="E6" s="48" t="s">
        <v>56</v>
      </c>
      <c r="F6" s="49">
        <v>190</v>
      </c>
      <c r="G6" s="50">
        <v>186</v>
      </c>
      <c r="H6" s="30">
        <v>186</v>
      </c>
      <c r="I6" s="30">
        <v>184</v>
      </c>
      <c r="J6" s="30"/>
      <c r="K6" s="30"/>
      <c r="L6" s="51">
        <f>COUNT(F6:K6)</f>
        <v>4</v>
      </c>
      <c r="M6" s="51">
        <f>SUM(F6:K6)</f>
        <v>746</v>
      </c>
      <c r="N6" s="52">
        <f>SUM(M6/L6)</f>
        <v>186.5</v>
      </c>
      <c r="O6" s="46">
        <v>4</v>
      </c>
      <c r="P6" s="53">
        <f>SUM(N6+O6)</f>
        <v>190.5</v>
      </c>
    </row>
    <row r="7" spans="1:16" ht="15.75" x14ac:dyDescent="0.3">
      <c r="A7" s="21">
        <v>3</v>
      </c>
      <c r="B7" s="15" t="s">
        <v>52</v>
      </c>
      <c r="C7" s="22" t="s">
        <v>20</v>
      </c>
      <c r="D7" s="23">
        <v>43701</v>
      </c>
      <c r="E7" s="29" t="s">
        <v>56</v>
      </c>
      <c r="F7" s="25">
        <v>188</v>
      </c>
      <c r="G7" s="25">
        <v>182</v>
      </c>
      <c r="H7" s="25">
        <v>179</v>
      </c>
      <c r="I7" s="25">
        <v>190</v>
      </c>
      <c r="J7" s="25"/>
      <c r="K7" s="25"/>
      <c r="L7" s="26">
        <f>COUNT(F7:K7)</f>
        <v>4</v>
      </c>
      <c r="M7" s="26">
        <f>SUM(F7:K7)</f>
        <v>739</v>
      </c>
      <c r="N7" s="27">
        <f>SUM(M7/L7)</f>
        <v>184.75</v>
      </c>
      <c r="O7" s="22">
        <v>5</v>
      </c>
      <c r="P7" s="28">
        <f>SUM(N7+O7)</f>
        <v>189.75</v>
      </c>
    </row>
    <row r="9" spans="1:16" ht="30" x14ac:dyDescent="0.3">
      <c r="A9" s="14" t="s">
        <v>21</v>
      </c>
      <c r="B9" s="15" t="s">
        <v>0</v>
      </c>
      <c r="C9" s="14" t="s">
        <v>35</v>
      </c>
      <c r="D9" s="14" t="s">
        <v>2</v>
      </c>
      <c r="E9" s="16" t="s">
        <v>3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6" t="s">
        <v>43</v>
      </c>
      <c r="N9" s="19" t="s">
        <v>44</v>
      </c>
      <c r="O9" s="14" t="s">
        <v>45</v>
      </c>
      <c r="P9" s="20" t="s">
        <v>46</v>
      </c>
    </row>
    <row r="10" spans="1:16" ht="15.75" x14ac:dyDescent="0.3">
      <c r="A10" s="21">
        <v>1</v>
      </c>
      <c r="B10" s="15" t="s">
        <v>57</v>
      </c>
      <c r="C10" s="22" t="s">
        <v>58</v>
      </c>
      <c r="D10" s="23">
        <v>43701</v>
      </c>
      <c r="E10" s="24" t="s">
        <v>56</v>
      </c>
      <c r="F10" s="25">
        <v>193</v>
      </c>
      <c r="G10" s="25">
        <v>189</v>
      </c>
      <c r="H10" s="25">
        <v>186</v>
      </c>
      <c r="I10" s="25">
        <v>185</v>
      </c>
      <c r="J10" s="25"/>
      <c r="K10" s="25"/>
      <c r="L10" s="26">
        <f>COUNT(F10:K10)</f>
        <v>4</v>
      </c>
      <c r="M10" s="26">
        <f>SUM(F10:K10)</f>
        <v>753</v>
      </c>
      <c r="N10" s="27">
        <f>SUM(M10/L10)</f>
        <v>188.25</v>
      </c>
      <c r="O10" s="22">
        <v>5</v>
      </c>
      <c r="P10" s="28">
        <f>SUM(N10+O10)</f>
        <v>193.25</v>
      </c>
    </row>
  </sheetData>
  <protectedRanges>
    <protectedRange algorithmName="SHA-512" hashValue="eHHGZp1QU9slQwrV1rkPvmLyM6CvgknQHPIOO3TeudOjFVA47YoNedor8sB5AS16YCEzg6rnk1SW7Qh1UBWa3g==" saltValue="NnJayuyCuLyzeiA6G0urAA==" spinCount="100000" sqref="O1:O7 O9:O10" name="Range3"/>
    <protectedRange algorithmName="SHA-512" hashValue="ON39YdpmFHfN9f47KpiRvqrKx0V9+erV1CNkpWzYhW/Qyc6aT8rEyCrvauWSYGZK2ia3o7vd3akF07acHAFpOA==" saltValue="yVW9XmDwTqEnmpSGai0KYg==" spinCount="100000" sqref="D6:K7 C2:K5 D10:K10" name="Range1"/>
  </protectedRanges>
  <sortState ref="A5:P7">
    <sortCondition ref="A5:A7"/>
  </sortState>
  <conditionalFormatting sqref="F5:F7">
    <cfRule type="top10" dxfId="131" priority="12" rank="1"/>
  </conditionalFormatting>
  <conditionalFormatting sqref="G5:G7">
    <cfRule type="top10" dxfId="130" priority="11" rank="1"/>
  </conditionalFormatting>
  <conditionalFormatting sqref="H5:H7">
    <cfRule type="top10" dxfId="129" priority="10" rank="1"/>
  </conditionalFormatting>
  <conditionalFormatting sqref="I5:I7">
    <cfRule type="top10" dxfId="128" priority="9" rank="1"/>
  </conditionalFormatting>
  <conditionalFormatting sqref="J5:J7">
    <cfRule type="top10" dxfId="127" priority="8" rank="1"/>
  </conditionalFormatting>
  <conditionalFormatting sqref="K5:K7">
    <cfRule type="top10" dxfId="126" priority="7" rank="1"/>
  </conditionalFormatting>
  <conditionalFormatting sqref="F2">
    <cfRule type="top10" dxfId="125" priority="87" rank="1"/>
  </conditionalFormatting>
  <conditionalFormatting sqref="G2">
    <cfRule type="top10" dxfId="124" priority="88" rank="1"/>
  </conditionalFormatting>
  <conditionalFormatting sqref="H2">
    <cfRule type="top10" dxfId="123" priority="89" rank="1"/>
  </conditionalFormatting>
  <conditionalFormatting sqref="I2">
    <cfRule type="top10" dxfId="122" priority="90" rank="1"/>
  </conditionalFormatting>
  <conditionalFormatting sqref="J2">
    <cfRule type="top10" dxfId="121" priority="91" rank="1"/>
  </conditionalFormatting>
  <conditionalFormatting sqref="K2">
    <cfRule type="top10" dxfId="120" priority="92" rank="1"/>
  </conditionalFormatting>
  <conditionalFormatting sqref="F10">
    <cfRule type="top10" dxfId="119" priority="1" rank="1"/>
  </conditionalFormatting>
  <conditionalFormatting sqref="G10">
    <cfRule type="top10" dxfId="118" priority="2" rank="1"/>
  </conditionalFormatting>
  <conditionalFormatting sqref="H10">
    <cfRule type="top10" dxfId="117" priority="3" rank="1"/>
  </conditionalFormatting>
  <conditionalFormatting sqref="I10">
    <cfRule type="top10" dxfId="116" priority="4" rank="1"/>
  </conditionalFormatting>
  <conditionalFormatting sqref="J10">
    <cfRule type="top10" dxfId="115" priority="5" rank="1"/>
  </conditionalFormatting>
  <conditionalFormatting sqref="K10">
    <cfRule type="top10" dxfId="114" priority="6" rank="1"/>
  </conditionalFormatting>
  <pageMargins left="0.7" right="0.7" top="0.75" bottom="0.75" header="0.3" footer="0.3"/>
  <pageSetup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F9EC74-843F-46E3-A7DD-2041539A22C8}">
          <x14:formula1>
            <xm:f>'C:\Users\abra2\Desktop\ABRA Files and More\AUTO BENCH REST ASSOCIATION FILE\ABRA 2019\Virginia\[Match 08 03 2019.xlsx]DATA SHEET'!#REF!</xm:f>
          </x14:formula1>
          <xm:sqref>C1 C4:C5 C9</xm:sqref>
        </x14:dataValidation>
        <x14:dataValidation type="list" allowBlank="1" showInputMessage="1" showErrorMessage="1" xr:uid="{EDB48AA5-5025-4EC5-86C6-FD740DBE51D6}">
          <x14:formula1>
            <xm:f>'C:\Users\abra2\Desktop\ABRA Files and More\AUTO BENCH REST ASSOCIATION FILE\ABRA 2019\Virginia\[Match 08 03 2019.xlsx]DATA SHEET'!#REF!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64702-C713-45B7-B78F-ED55517C5359}">
  <sheetPr codeName="Sheet9"/>
  <dimension ref="A1:R80"/>
  <sheetViews>
    <sheetView topLeftCell="A13" workbookViewId="0">
      <selection activeCell="C36" sqref="C36:Q36"/>
    </sheetView>
  </sheetViews>
  <sheetFormatPr defaultRowHeight="15" x14ac:dyDescent="0.25"/>
  <cols>
    <col min="1" max="1" width="12.7109375" customWidth="1"/>
    <col min="2" max="2" width="10.85546875" customWidth="1"/>
    <col min="3" max="3" width="17.85546875" customWidth="1"/>
    <col min="4" max="4" width="17.140625" customWidth="1"/>
    <col min="5" max="5" width="11.7109375" customWidth="1"/>
    <col min="6" max="6" width="17.140625" customWidth="1"/>
  </cols>
  <sheetData>
    <row r="1" spans="1:17" ht="30" x14ac:dyDescent="0.3">
      <c r="A1" s="54" t="s">
        <v>59</v>
      </c>
      <c r="B1" s="14" t="s">
        <v>21</v>
      </c>
      <c r="C1" s="15" t="s">
        <v>0</v>
      </c>
      <c r="D1" s="14" t="s">
        <v>35</v>
      </c>
      <c r="E1" s="14" t="s">
        <v>2</v>
      </c>
      <c r="F1" s="16" t="s">
        <v>3</v>
      </c>
      <c r="G1" s="17" t="s">
        <v>36</v>
      </c>
      <c r="H1" s="17" t="s">
        <v>37</v>
      </c>
      <c r="I1" s="17" t="s">
        <v>38</v>
      </c>
      <c r="J1" s="17" t="s">
        <v>39</v>
      </c>
      <c r="K1" s="17" t="s">
        <v>40</v>
      </c>
      <c r="L1" s="17" t="s">
        <v>41</v>
      </c>
      <c r="M1" s="18" t="s">
        <v>42</v>
      </c>
      <c r="N1" s="16" t="s">
        <v>43</v>
      </c>
      <c r="O1" s="19" t="s">
        <v>44</v>
      </c>
      <c r="P1" s="14" t="s">
        <v>45</v>
      </c>
      <c r="Q1" s="20" t="s">
        <v>46</v>
      </c>
    </row>
    <row r="2" spans="1:17" ht="15.75" x14ac:dyDescent="0.3">
      <c r="A2" s="54" t="s">
        <v>60</v>
      </c>
      <c r="B2" s="14">
        <v>1</v>
      </c>
      <c r="C2" s="13" t="s">
        <v>24</v>
      </c>
      <c r="D2" s="14" t="s">
        <v>61</v>
      </c>
      <c r="E2" s="55">
        <v>43708</v>
      </c>
      <c r="F2" s="56" t="s">
        <v>56</v>
      </c>
      <c r="G2" s="17">
        <v>198</v>
      </c>
      <c r="H2" s="17">
        <v>197</v>
      </c>
      <c r="I2" s="17">
        <v>200</v>
      </c>
      <c r="J2" s="17">
        <v>198</v>
      </c>
      <c r="K2" s="17">
        <v>197</v>
      </c>
      <c r="L2" s="17">
        <v>197</v>
      </c>
      <c r="M2" s="18">
        <f t="shared" ref="M2:M19" si="0">COUNT(G2:L2)</f>
        <v>6</v>
      </c>
      <c r="N2" s="18">
        <f t="shared" ref="N2:N19" si="1">SUM(G2:L2)</f>
        <v>1187</v>
      </c>
      <c r="O2" s="19">
        <f t="shared" ref="O2:O19" si="2">SUM(N2/M2)</f>
        <v>197.83333333333334</v>
      </c>
      <c r="P2" s="14">
        <v>22</v>
      </c>
      <c r="Q2" s="20">
        <f t="shared" ref="Q2:Q19" si="3">SUM(O2+P2)</f>
        <v>219.83333333333334</v>
      </c>
    </row>
    <row r="3" spans="1:17" ht="15.75" x14ac:dyDescent="0.3">
      <c r="A3" s="54" t="s">
        <v>62</v>
      </c>
      <c r="B3" s="14">
        <v>2</v>
      </c>
      <c r="C3" s="13" t="s">
        <v>24</v>
      </c>
      <c r="D3" s="14" t="s">
        <v>63</v>
      </c>
      <c r="E3" s="55">
        <v>43708</v>
      </c>
      <c r="F3" s="56" t="s">
        <v>56</v>
      </c>
      <c r="G3" s="17">
        <v>196</v>
      </c>
      <c r="H3" s="17">
        <v>198</v>
      </c>
      <c r="I3" s="17">
        <v>197</v>
      </c>
      <c r="J3" s="17">
        <v>194</v>
      </c>
      <c r="K3" s="17">
        <v>197</v>
      </c>
      <c r="L3" s="17">
        <v>194</v>
      </c>
      <c r="M3" s="18">
        <f t="shared" si="0"/>
        <v>6</v>
      </c>
      <c r="N3" s="18">
        <f t="shared" si="1"/>
        <v>1176</v>
      </c>
      <c r="O3" s="19">
        <f t="shared" si="2"/>
        <v>196</v>
      </c>
      <c r="P3" s="14">
        <v>8</v>
      </c>
      <c r="Q3" s="20">
        <f t="shared" si="3"/>
        <v>204</v>
      </c>
    </row>
    <row r="4" spans="1:17" ht="15.75" x14ac:dyDescent="0.3">
      <c r="A4" s="54" t="s">
        <v>64</v>
      </c>
      <c r="B4" s="14">
        <v>3</v>
      </c>
      <c r="C4" s="13" t="s">
        <v>24</v>
      </c>
      <c r="D4" s="14" t="s">
        <v>65</v>
      </c>
      <c r="E4" s="55">
        <v>43708</v>
      </c>
      <c r="F4" s="56" t="s">
        <v>56</v>
      </c>
      <c r="G4" s="17">
        <v>196</v>
      </c>
      <c r="H4" s="17">
        <v>198</v>
      </c>
      <c r="I4" s="17">
        <v>193</v>
      </c>
      <c r="J4" s="17">
        <v>197</v>
      </c>
      <c r="K4" s="17">
        <v>194</v>
      </c>
      <c r="L4" s="17">
        <v>198</v>
      </c>
      <c r="M4" s="18">
        <f t="shared" si="0"/>
        <v>6</v>
      </c>
      <c r="N4" s="18">
        <f t="shared" si="1"/>
        <v>1176</v>
      </c>
      <c r="O4" s="19">
        <f t="shared" si="2"/>
        <v>196</v>
      </c>
      <c r="P4" s="14">
        <v>6</v>
      </c>
      <c r="Q4" s="20">
        <f t="shared" si="3"/>
        <v>202</v>
      </c>
    </row>
    <row r="5" spans="1:17" ht="15.75" x14ac:dyDescent="0.3">
      <c r="A5" s="54" t="s">
        <v>66</v>
      </c>
      <c r="B5" s="14">
        <v>4</v>
      </c>
      <c r="C5" s="13" t="s">
        <v>24</v>
      </c>
      <c r="D5" s="14" t="s">
        <v>67</v>
      </c>
      <c r="E5" s="55">
        <v>43708</v>
      </c>
      <c r="F5" s="56" t="s">
        <v>56</v>
      </c>
      <c r="G5" s="17">
        <v>196</v>
      </c>
      <c r="H5" s="17">
        <v>197</v>
      </c>
      <c r="I5" s="17">
        <v>196</v>
      </c>
      <c r="J5" s="17">
        <v>193</v>
      </c>
      <c r="K5" s="17">
        <v>199</v>
      </c>
      <c r="L5" s="17">
        <v>195</v>
      </c>
      <c r="M5" s="18">
        <f t="shared" si="0"/>
        <v>6</v>
      </c>
      <c r="N5" s="18">
        <f t="shared" si="1"/>
        <v>1176</v>
      </c>
      <c r="O5" s="19">
        <f t="shared" si="2"/>
        <v>196</v>
      </c>
      <c r="P5" s="14">
        <v>8</v>
      </c>
      <c r="Q5" s="20">
        <f t="shared" si="3"/>
        <v>204</v>
      </c>
    </row>
    <row r="6" spans="1:17" ht="15.75" x14ac:dyDescent="0.3">
      <c r="A6" s="54" t="s">
        <v>68</v>
      </c>
      <c r="B6" s="14">
        <v>5</v>
      </c>
      <c r="C6" s="13" t="s">
        <v>24</v>
      </c>
      <c r="D6" s="14" t="s">
        <v>69</v>
      </c>
      <c r="E6" s="55">
        <v>43708</v>
      </c>
      <c r="F6" s="56" t="s">
        <v>56</v>
      </c>
      <c r="G6" s="17">
        <v>196</v>
      </c>
      <c r="H6" s="17">
        <v>196</v>
      </c>
      <c r="I6" s="17">
        <v>195</v>
      </c>
      <c r="J6" s="17">
        <v>194</v>
      </c>
      <c r="K6" s="17">
        <v>196</v>
      </c>
      <c r="L6" s="17">
        <v>199</v>
      </c>
      <c r="M6" s="18">
        <f t="shared" si="0"/>
        <v>6</v>
      </c>
      <c r="N6" s="18">
        <f t="shared" si="1"/>
        <v>1176</v>
      </c>
      <c r="O6" s="19">
        <f t="shared" si="2"/>
        <v>196</v>
      </c>
      <c r="P6" s="14">
        <v>8</v>
      </c>
      <c r="Q6" s="20">
        <f t="shared" si="3"/>
        <v>204</v>
      </c>
    </row>
    <row r="7" spans="1:17" ht="15.75" x14ac:dyDescent="0.3">
      <c r="A7" s="54" t="s">
        <v>70</v>
      </c>
      <c r="B7" s="14">
        <f t="shared" ref="B7:B14" si="4">COUNTIF($O$2:$O$14,"&gt;="&amp;O7)</f>
        <v>6</v>
      </c>
      <c r="C7" s="13" t="s">
        <v>24</v>
      </c>
      <c r="D7" s="14" t="s">
        <v>71</v>
      </c>
      <c r="E7" s="55">
        <v>43708</v>
      </c>
      <c r="F7" s="56" t="s">
        <v>56</v>
      </c>
      <c r="G7" s="17">
        <v>196</v>
      </c>
      <c r="H7" s="17">
        <v>200</v>
      </c>
      <c r="I7" s="17">
        <v>197</v>
      </c>
      <c r="J7" s="17">
        <v>195</v>
      </c>
      <c r="K7" s="17">
        <v>192</v>
      </c>
      <c r="L7" s="17">
        <v>194</v>
      </c>
      <c r="M7" s="18">
        <f t="shared" si="0"/>
        <v>6</v>
      </c>
      <c r="N7" s="18">
        <f t="shared" si="1"/>
        <v>1174</v>
      </c>
      <c r="O7" s="19">
        <f t="shared" si="2"/>
        <v>195.66666666666666</v>
      </c>
      <c r="P7" s="14">
        <v>8</v>
      </c>
      <c r="Q7" s="20">
        <f t="shared" si="3"/>
        <v>203.66666666666666</v>
      </c>
    </row>
    <row r="8" spans="1:17" ht="15.75" x14ac:dyDescent="0.3">
      <c r="A8" s="54" t="s">
        <v>72</v>
      </c>
      <c r="B8" s="14">
        <f t="shared" si="4"/>
        <v>7</v>
      </c>
      <c r="C8" s="13" t="s">
        <v>24</v>
      </c>
      <c r="D8" s="14" t="s">
        <v>48</v>
      </c>
      <c r="E8" s="55">
        <v>43708</v>
      </c>
      <c r="F8" s="56" t="s">
        <v>56</v>
      </c>
      <c r="G8" s="17">
        <v>196</v>
      </c>
      <c r="H8" s="17">
        <v>196</v>
      </c>
      <c r="I8" s="17">
        <v>196</v>
      </c>
      <c r="J8" s="17">
        <v>189</v>
      </c>
      <c r="K8" s="17">
        <v>195</v>
      </c>
      <c r="L8" s="17">
        <v>197</v>
      </c>
      <c r="M8" s="18">
        <f t="shared" si="0"/>
        <v>6</v>
      </c>
      <c r="N8" s="18">
        <f t="shared" si="1"/>
        <v>1169</v>
      </c>
      <c r="O8" s="19">
        <f t="shared" si="2"/>
        <v>194.83333333333334</v>
      </c>
      <c r="P8" s="14">
        <v>4</v>
      </c>
      <c r="Q8" s="20">
        <f t="shared" si="3"/>
        <v>198.83333333333334</v>
      </c>
    </row>
    <row r="9" spans="1:17" ht="15.75" x14ac:dyDescent="0.3">
      <c r="A9" s="54" t="s">
        <v>73</v>
      </c>
      <c r="B9" s="14">
        <f t="shared" si="4"/>
        <v>8</v>
      </c>
      <c r="C9" s="13" t="s">
        <v>24</v>
      </c>
      <c r="D9" s="14" t="s">
        <v>74</v>
      </c>
      <c r="E9" s="55">
        <v>43708</v>
      </c>
      <c r="F9" s="56" t="s">
        <v>56</v>
      </c>
      <c r="G9" s="17">
        <v>196</v>
      </c>
      <c r="H9" s="17">
        <v>191</v>
      </c>
      <c r="I9" s="17">
        <v>194</v>
      </c>
      <c r="J9" s="17">
        <v>196</v>
      </c>
      <c r="K9" s="17">
        <v>195</v>
      </c>
      <c r="L9" s="17">
        <v>196</v>
      </c>
      <c r="M9" s="18">
        <f t="shared" si="0"/>
        <v>6</v>
      </c>
      <c r="N9" s="18">
        <f t="shared" si="1"/>
        <v>1168</v>
      </c>
      <c r="O9" s="19">
        <f t="shared" si="2"/>
        <v>194.66666666666666</v>
      </c>
      <c r="P9" s="14">
        <v>4</v>
      </c>
      <c r="Q9" s="20">
        <f t="shared" si="3"/>
        <v>198.66666666666666</v>
      </c>
    </row>
    <row r="10" spans="1:17" ht="15.75" x14ac:dyDescent="0.3">
      <c r="A10" s="54" t="s">
        <v>75</v>
      </c>
      <c r="B10" s="14">
        <f t="shared" si="4"/>
        <v>9</v>
      </c>
      <c r="C10" s="13" t="s">
        <v>24</v>
      </c>
      <c r="D10" s="14" t="s">
        <v>76</v>
      </c>
      <c r="E10" s="55">
        <v>43708</v>
      </c>
      <c r="F10" s="56" t="s">
        <v>56</v>
      </c>
      <c r="G10" s="17">
        <v>194</v>
      </c>
      <c r="H10" s="17">
        <v>193</v>
      </c>
      <c r="I10" s="17">
        <v>195</v>
      </c>
      <c r="J10" s="17">
        <v>193</v>
      </c>
      <c r="K10" s="17">
        <v>194</v>
      </c>
      <c r="L10" s="17">
        <v>197</v>
      </c>
      <c r="M10" s="18">
        <f t="shared" si="0"/>
        <v>6</v>
      </c>
      <c r="N10" s="18">
        <f t="shared" si="1"/>
        <v>1166</v>
      </c>
      <c r="O10" s="19">
        <f t="shared" si="2"/>
        <v>194.33333333333334</v>
      </c>
      <c r="P10" s="14">
        <v>4</v>
      </c>
      <c r="Q10" s="20">
        <f t="shared" si="3"/>
        <v>198.33333333333334</v>
      </c>
    </row>
    <row r="11" spans="1:17" ht="15.75" x14ac:dyDescent="0.3">
      <c r="A11" s="54" t="s">
        <v>77</v>
      </c>
      <c r="B11" s="14">
        <f t="shared" si="4"/>
        <v>10</v>
      </c>
      <c r="C11" s="13" t="s">
        <v>24</v>
      </c>
      <c r="D11" s="14" t="s">
        <v>78</v>
      </c>
      <c r="E11" s="55">
        <v>43708</v>
      </c>
      <c r="F11" s="56" t="s">
        <v>56</v>
      </c>
      <c r="G11" s="17">
        <v>197</v>
      </c>
      <c r="H11" s="17">
        <v>195</v>
      </c>
      <c r="I11" s="17">
        <v>192</v>
      </c>
      <c r="J11" s="17">
        <v>191</v>
      </c>
      <c r="K11" s="17">
        <v>195</v>
      </c>
      <c r="L11" s="17">
        <v>195</v>
      </c>
      <c r="M11" s="18">
        <f t="shared" si="0"/>
        <v>6</v>
      </c>
      <c r="N11" s="18">
        <f t="shared" si="1"/>
        <v>1165</v>
      </c>
      <c r="O11" s="19">
        <f t="shared" si="2"/>
        <v>194.16666666666666</v>
      </c>
      <c r="P11" s="14">
        <v>4</v>
      </c>
      <c r="Q11" s="20">
        <f t="shared" si="3"/>
        <v>198.16666666666666</v>
      </c>
    </row>
    <row r="12" spans="1:17" ht="15.75" x14ac:dyDescent="0.3">
      <c r="A12" s="54" t="s">
        <v>79</v>
      </c>
      <c r="B12" s="14">
        <f t="shared" si="4"/>
        <v>11</v>
      </c>
      <c r="C12" s="13" t="s">
        <v>24</v>
      </c>
      <c r="D12" s="14" t="s">
        <v>34</v>
      </c>
      <c r="E12" s="55">
        <v>43708</v>
      </c>
      <c r="F12" s="56" t="s">
        <v>56</v>
      </c>
      <c r="G12" s="17">
        <v>192</v>
      </c>
      <c r="H12" s="17">
        <v>197</v>
      </c>
      <c r="I12" s="17">
        <v>193</v>
      </c>
      <c r="J12" s="17">
        <v>190</v>
      </c>
      <c r="K12" s="17">
        <v>194</v>
      </c>
      <c r="L12" s="17">
        <v>195</v>
      </c>
      <c r="M12" s="18">
        <f t="shared" si="0"/>
        <v>6</v>
      </c>
      <c r="N12" s="18">
        <f t="shared" si="1"/>
        <v>1161</v>
      </c>
      <c r="O12" s="19">
        <f t="shared" si="2"/>
        <v>193.5</v>
      </c>
      <c r="P12" s="14">
        <v>4</v>
      </c>
      <c r="Q12" s="20">
        <f t="shared" si="3"/>
        <v>197.5</v>
      </c>
    </row>
    <row r="13" spans="1:17" ht="15.75" x14ac:dyDescent="0.3">
      <c r="A13" s="54" t="s">
        <v>80</v>
      </c>
      <c r="B13" s="14">
        <f t="shared" si="4"/>
        <v>12</v>
      </c>
      <c r="C13" s="13" t="s">
        <v>24</v>
      </c>
      <c r="D13" s="14" t="s">
        <v>81</v>
      </c>
      <c r="E13" s="55">
        <v>43708</v>
      </c>
      <c r="F13" s="56" t="s">
        <v>56</v>
      </c>
      <c r="G13" s="17">
        <v>192</v>
      </c>
      <c r="H13" s="17">
        <v>193</v>
      </c>
      <c r="I13" s="17">
        <v>187</v>
      </c>
      <c r="J13" s="17">
        <v>195</v>
      </c>
      <c r="K13" s="17">
        <v>196</v>
      </c>
      <c r="L13" s="17">
        <v>195</v>
      </c>
      <c r="M13" s="18">
        <f t="shared" si="0"/>
        <v>6</v>
      </c>
      <c r="N13" s="18">
        <f t="shared" si="1"/>
        <v>1158</v>
      </c>
      <c r="O13" s="19">
        <f t="shared" si="2"/>
        <v>193</v>
      </c>
      <c r="P13" s="14">
        <v>4</v>
      </c>
      <c r="Q13" s="20">
        <f t="shared" si="3"/>
        <v>197</v>
      </c>
    </row>
    <row r="14" spans="1:17" ht="15.75" x14ac:dyDescent="0.3">
      <c r="A14" s="54" t="s">
        <v>82</v>
      </c>
      <c r="B14" s="14">
        <f t="shared" si="4"/>
        <v>13</v>
      </c>
      <c r="C14" s="13" t="s">
        <v>24</v>
      </c>
      <c r="D14" s="14" t="s">
        <v>83</v>
      </c>
      <c r="E14" s="55">
        <v>43708</v>
      </c>
      <c r="F14" s="56" t="s">
        <v>56</v>
      </c>
      <c r="G14" s="17">
        <v>191</v>
      </c>
      <c r="H14" s="17">
        <v>193</v>
      </c>
      <c r="I14" s="17">
        <v>196</v>
      </c>
      <c r="J14" s="17">
        <v>189</v>
      </c>
      <c r="K14" s="17">
        <v>195</v>
      </c>
      <c r="L14" s="17">
        <v>191</v>
      </c>
      <c r="M14" s="18">
        <f t="shared" si="0"/>
        <v>6</v>
      </c>
      <c r="N14" s="18">
        <f t="shared" si="1"/>
        <v>1155</v>
      </c>
      <c r="O14" s="19">
        <f t="shared" si="2"/>
        <v>192.5</v>
      </c>
      <c r="P14" s="14">
        <v>4</v>
      </c>
      <c r="Q14" s="20">
        <f t="shared" si="3"/>
        <v>196.5</v>
      </c>
    </row>
    <row r="15" spans="1:17" ht="15.75" x14ac:dyDescent="0.3">
      <c r="A15" s="54" t="s">
        <v>84</v>
      </c>
      <c r="B15" s="14">
        <v>14</v>
      </c>
      <c r="C15" s="13" t="s">
        <v>24</v>
      </c>
      <c r="D15" s="14" t="s">
        <v>85</v>
      </c>
      <c r="E15" s="55">
        <v>43708</v>
      </c>
      <c r="F15" s="56" t="s">
        <v>56</v>
      </c>
      <c r="G15" s="17">
        <v>192</v>
      </c>
      <c r="H15" s="17">
        <v>194</v>
      </c>
      <c r="I15" s="17">
        <v>193</v>
      </c>
      <c r="J15" s="17">
        <v>193</v>
      </c>
      <c r="K15" s="17">
        <v>190</v>
      </c>
      <c r="L15" s="17">
        <v>191</v>
      </c>
      <c r="M15" s="18">
        <f t="shared" si="0"/>
        <v>6</v>
      </c>
      <c r="N15" s="18">
        <f t="shared" si="1"/>
        <v>1153</v>
      </c>
      <c r="O15" s="19">
        <f t="shared" si="2"/>
        <v>192.16666666666666</v>
      </c>
      <c r="P15" s="14">
        <v>4</v>
      </c>
      <c r="Q15" s="20">
        <f t="shared" si="3"/>
        <v>196.16666666666666</v>
      </c>
    </row>
    <row r="16" spans="1:17" ht="15.75" x14ac:dyDescent="0.3">
      <c r="A16" s="54" t="s">
        <v>86</v>
      </c>
      <c r="B16" s="14">
        <v>15</v>
      </c>
      <c r="C16" s="13" t="s">
        <v>24</v>
      </c>
      <c r="D16" s="14" t="s">
        <v>87</v>
      </c>
      <c r="E16" s="55">
        <v>43708</v>
      </c>
      <c r="F16" s="56" t="s">
        <v>56</v>
      </c>
      <c r="G16" s="17">
        <v>188</v>
      </c>
      <c r="H16" s="17">
        <v>192</v>
      </c>
      <c r="I16" s="17">
        <v>190</v>
      </c>
      <c r="J16" s="17">
        <v>191</v>
      </c>
      <c r="K16" s="17">
        <v>193</v>
      </c>
      <c r="L16" s="17">
        <v>193</v>
      </c>
      <c r="M16" s="18">
        <f t="shared" si="0"/>
        <v>6</v>
      </c>
      <c r="N16" s="18">
        <f t="shared" si="1"/>
        <v>1147</v>
      </c>
      <c r="O16" s="19">
        <f t="shared" si="2"/>
        <v>191.16666666666666</v>
      </c>
      <c r="P16" s="14">
        <v>4</v>
      </c>
      <c r="Q16" s="20">
        <f t="shared" si="3"/>
        <v>195.16666666666666</v>
      </c>
    </row>
    <row r="17" spans="1:18" ht="15.75" x14ac:dyDescent="0.3">
      <c r="A17" s="54" t="s">
        <v>88</v>
      </c>
      <c r="B17" s="14">
        <v>16</v>
      </c>
      <c r="C17" s="13" t="s">
        <v>24</v>
      </c>
      <c r="D17" s="14" t="s">
        <v>89</v>
      </c>
      <c r="E17" s="55">
        <v>43708</v>
      </c>
      <c r="F17" s="56" t="s">
        <v>56</v>
      </c>
      <c r="G17" s="17">
        <v>190</v>
      </c>
      <c r="H17" s="17">
        <v>192</v>
      </c>
      <c r="I17" s="17">
        <v>194</v>
      </c>
      <c r="J17" s="17">
        <v>187</v>
      </c>
      <c r="K17" s="17">
        <v>191</v>
      </c>
      <c r="L17" s="17">
        <v>189</v>
      </c>
      <c r="M17" s="18">
        <f t="shared" si="0"/>
        <v>6</v>
      </c>
      <c r="N17" s="18">
        <f t="shared" si="1"/>
        <v>1143</v>
      </c>
      <c r="O17" s="19">
        <f t="shared" si="2"/>
        <v>190.5</v>
      </c>
      <c r="P17" s="14">
        <v>4</v>
      </c>
      <c r="Q17" s="20">
        <f t="shared" si="3"/>
        <v>194.5</v>
      </c>
    </row>
    <row r="18" spans="1:18" ht="15.75" x14ac:dyDescent="0.3">
      <c r="A18" s="54" t="s">
        <v>90</v>
      </c>
      <c r="B18" s="14">
        <v>17</v>
      </c>
      <c r="C18" s="13" t="s">
        <v>24</v>
      </c>
      <c r="D18" s="14" t="s">
        <v>31</v>
      </c>
      <c r="E18" s="55">
        <v>43708</v>
      </c>
      <c r="F18" s="56" t="s">
        <v>56</v>
      </c>
      <c r="G18" s="17">
        <v>190</v>
      </c>
      <c r="H18" s="17">
        <v>184</v>
      </c>
      <c r="I18" s="17">
        <v>187</v>
      </c>
      <c r="J18" s="17">
        <v>186</v>
      </c>
      <c r="K18" s="17">
        <v>189</v>
      </c>
      <c r="L18" s="17">
        <v>193</v>
      </c>
      <c r="M18" s="18">
        <f t="shared" si="0"/>
        <v>6</v>
      </c>
      <c r="N18" s="18">
        <f t="shared" si="1"/>
        <v>1129</v>
      </c>
      <c r="O18" s="19">
        <f t="shared" si="2"/>
        <v>188.16666666666666</v>
      </c>
      <c r="P18" s="14">
        <v>4</v>
      </c>
      <c r="Q18" s="20">
        <f t="shared" si="3"/>
        <v>192.16666666666666</v>
      </c>
    </row>
    <row r="19" spans="1:18" ht="15.75" x14ac:dyDescent="0.3">
      <c r="A19" s="54" t="s">
        <v>91</v>
      </c>
      <c r="B19" s="14">
        <v>18</v>
      </c>
      <c r="C19" s="13" t="s">
        <v>24</v>
      </c>
      <c r="D19" s="14" t="s">
        <v>92</v>
      </c>
      <c r="E19" s="55">
        <v>43708</v>
      </c>
      <c r="F19" s="56" t="s">
        <v>56</v>
      </c>
      <c r="G19" s="17">
        <v>192</v>
      </c>
      <c r="H19" s="17">
        <v>190</v>
      </c>
      <c r="I19" s="17">
        <v>184</v>
      </c>
      <c r="J19" s="17">
        <v>184</v>
      </c>
      <c r="K19" s="17">
        <v>189</v>
      </c>
      <c r="L19" s="17">
        <v>185</v>
      </c>
      <c r="M19" s="18">
        <f t="shared" si="0"/>
        <v>6</v>
      </c>
      <c r="N19" s="18">
        <f t="shared" si="1"/>
        <v>1124</v>
      </c>
      <c r="O19" s="19">
        <f t="shared" si="2"/>
        <v>187.33333333333334</v>
      </c>
      <c r="P19" s="14">
        <v>4</v>
      </c>
      <c r="Q19" s="20">
        <f t="shared" si="3"/>
        <v>191.33333333333334</v>
      </c>
    </row>
    <row r="21" spans="1:18" ht="30" x14ac:dyDescent="0.3">
      <c r="A21" s="58" t="s">
        <v>59</v>
      </c>
      <c r="B21" s="14" t="s">
        <v>21</v>
      </c>
      <c r="C21" s="15" t="s">
        <v>0</v>
      </c>
      <c r="D21" s="14" t="s">
        <v>35</v>
      </c>
      <c r="E21" s="14" t="s">
        <v>2</v>
      </c>
      <c r="F21" s="16" t="s">
        <v>3</v>
      </c>
      <c r="G21" s="17" t="s">
        <v>36</v>
      </c>
      <c r="H21" s="17" t="s">
        <v>37</v>
      </c>
      <c r="I21" s="17" t="s">
        <v>38</v>
      </c>
      <c r="J21" s="17" t="s">
        <v>39</v>
      </c>
      <c r="K21" s="17" t="s">
        <v>40</v>
      </c>
      <c r="L21" s="17" t="s">
        <v>41</v>
      </c>
      <c r="M21" s="18" t="s">
        <v>42</v>
      </c>
      <c r="N21" s="16" t="s">
        <v>43</v>
      </c>
      <c r="O21" s="19" t="s">
        <v>44</v>
      </c>
      <c r="P21" s="14" t="s">
        <v>45</v>
      </c>
      <c r="Q21" s="20" t="s">
        <v>46</v>
      </c>
      <c r="R21" s="57"/>
    </row>
    <row r="22" spans="1:18" ht="15.75" x14ac:dyDescent="0.3">
      <c r="A22" s="54" t="s">
        <v>93</v>
      </c>
      <c r="B22" s="14">
        <v>1</v>
      </c>
      <c r="C22" s="15" t="s">
        <v>134</v>
      </c>
      <c r="D22" s="14" t="s">
        <v>94</v>
      </c>
      <c r="E22" s="55">
        <v>43708</v>
      </c>
      <c r="F22" s="56" t="s">
        <v>56</v>
      </c>
      <c r="G22" s="17">
        <v>194</v>
      </c>
      <c r="H22" s="17">
        <v>197</v>
      </c>
      <c r="I22" s="17">
        <v>195</v>
      </c>
      <c r="J22" s="17">
        <v>196.1</v>
      </c>
      <c r="K22" s="17">
        <v>194</v>
      </c>
      <c r="L22" s="17">
        <v>197</v>
      </c>
      <c r="M22" s="18">
        <f t="shared" ref="M22:M46" si="5">COUNT(G22:L22)</f>
        <v>6</v>
      </c>
      <c r="N22" s="18">
        <f t="shared" ref="N22:N46" si="6">SUM(G22:L22)</f>
        <v>1173.0999999999999</v>
      </c>
      <c r="O22" s="19">
        <f t="shared" ref="O22:O46" si="7">SUM(N22/M22)</f>
        <v>195.51666666666665</v>
      </c>
      <c r="P22" s="14">
        <v>22</v>
      </c>
      <c r="Q22" s="20">
        <f t="shared" ref="Q22:Q46" si="8">SUM(O22+P22)</f>
        <v>217.51666666666665</v>
      </c>
      <c r="R22" s="57"/>
    </row>
    <row r="23" spans="1:18" ht="15.75" x14ac:dyDescent="0.3">
      <c r="A23" s="54" t="s">
        <v>60</v>
      </c>
      <c r="B23" s="14">
        <v>2</v>
      </c>
      <c r="C23" s="15" t="s">
        <v>134</v>
      </c>
      <c r="D23" s="14" t="s">
        <v>95</v>
      </c>
      <c r="E23" s="55">
        <v>43708</v>
      </c>
      <c r="F23" s="56" t="s">
        <v>56</v>
      </c>
      <c r="G23" s="17">
        <v>192</v>
      </c>
      <c r="H23" s="17">
        <v>196</v>
      </c>
      <c r="I23" s="17">
        <v>193</v>
      </c>
      <c r="J23" s="17">
        <v>196</v>
      </c>
      <c r="K23" s="17">
        <v>192</v>
      </c>
      <c r="L23" s="17">
        <v>193</v>
      </c>
      <c r="M23" s="18">
        <f t="shared" si="5"/>
        <v>6</v>
      </c>
      <c r="N23" s="18">
        <f t="shared" si="6"/>
        <v>1162</v>
      </c>
      <c r="O23" s="19">
        <f t="shared" si="7"/>
        <v>193.66666666666666</v>
      </c>
      <c r="P23" s="14">
        <v>12</v>
      </c>
      <c r="Q23" s="20">
        <f t="shared" si="8"/>
        <v>205.66666666666666</v>
      </c>
      <c r="R23" s="57"/>
    </row>
    <row r="24" spans="1:18" ht="15.75" x14ac:dyDescent="0.3">
      <c r="A24" s="54" t="s">
        <v>96</v>
      </c>
      <c r="B24" s="14">
        <v>3</v>
      </c>
      <c r="C24" s="15" t="s">
        <v>134</v>
      </c>
      <c r="D24" s="14" t="s">
        <v>30</v>
      </c>
      <c r="E24" s="55">
        <v>43708</v>
      </c>
      <c r="F24" s="56" t="s">
        <v>56</v>
      </c>
      <c r="G24" s="17">
        <v>196</v>
      </c>
      <c r="H24" s="17">
        <v>189</v>
      </c>
      <c r="I24" s="17">
        <v>195</v>
      </c>
      <c r="J24" s="17">
        <v>195</v>
      </c>
      <c r="K24" s="17">
        <v>195.1</v>
      </c>
      <c r="L24" s="17">
        <v>191</v>
      </c>
      <c r="M24" s="18">
        <f t="shared" si="5"/>
        <v>6</v>
      </c>
      <c r="N24" s="18">
        <f t="shared" si="6"/>
        <v>1161.0999999999999</v>
      </c>
      <c r="O24" s="19">
        <f t="shared" si="7"/>
        <v>193.51666666666665</v>
      </c>
      <c r="P24" s="14">
        <v>10</v>
      </c>
      <c r="Q24" s="20">
        <f t="shared" si="8"/>
        <v>203.51666666666665</v>
      </c>
      <c r="R24" s="57"/>
    </row>
    <row r="25" spans="1:18" ht="15.75" x14ac:dyDescent="0.3">
      <c r="A25" s="54" t="s">
        <v>97</v>
      </c>
      <c r="B25" s="14">
        <v>4</v>
      </c>
      <c r="C25" s="15" t="s">
        <v>134</v>
      </c>
      <c r="D25" s="14" t="s">
        <v>98</v>
      </c>
      <c r="E25" s="55">
        <v>43708</v>
      </c>
      <c r="F25" s="56" t="s">
        <v>56</v>
      </c>
      <c r="G25" s="17">
        <v>189</v>
      </c>
      <c r="H25" s="17">
        <v>194</v>
      </c>
      <c r="I25" s="17">
        <v>197</v>
      </c>
      <c r="J25" s="17">
        <v>193</v>
      </c>
      <c r="K25" s="17">
        <v>191</v>
      </c>
      <c r="L25" s="17">
        <v>194</v>
      </c>
      <c r="M25" s="18">
        <f t="shared" si="5"/>
        <v>6</v>
      </c>
      <c r="N25" s="18">
        <f t="shared" si="6"/>
        <v>1158</v>
      </c>
      <c r="O25" s="19">
        <f t="shared" si="7"/>
        <v>193</v>
      </c>
      <c r="P25" s="14">
        <v>8</v>
      </c>
      <c r="Q25" s="20">
        <f t="shared" si="8"/>
        <v>201</v>
      </c>
      <c r="R25" s="57"/>
    </row>
    <row r="26" spans="1:18" ht="15.75" x14ac:dyDescent="0.3">
      <c r="A26" s="54" t="s">
        <v>99</v>
      </c>
      <c r="B26" s="14">
        <v>5</v>
      </c>
      <c r="C26" s="15" t="s">
        <v>134</v>
      </c>
      <c r="D26" s="14" t="s">
        <v>29</v>
      </c>
      <c r="E26" s="55">
        <v>43708</v>
      </c>
      <c r="F26" s="56" t="s">
        <v>56</v>
      </c>
      <c r="G26" s="17">
        <v>194</v>
      </c>
      <c r="H26" s="17">
        <v>196</v>
      </c>
      <c r="I26" s="17">
        <v>196</v>
      </c>
      <c r="J26" s="17">
        <v>192</v>
      </c>
      <c r="K26" s="17">
        <v>183</v>
      </c>
      <c r="L26" s="17">
        <v>192</v>
      </c>
      <c r="M26" s="18">
        <f t="shared" si="5"/>
        <v>6</v>
      </c>
      <c r="N26" s="18">
        <f t="shared" si="6"/>
        <v>1153</v>
      </c>
      <c r="O26" s="19">
        <f t="shared" si="7"/>
        <v>192.16666666666666</v>
      </c>
      <c r="P26" s="14">
        <v>4</v>
      </c>
      <c r="Q26" s="20">
        <f t="shared" si="8"/>
        <v>196.16666666666666</v>
      </c>
      <c r="R26" s="57"/>
    </row>
    <row r="27" spans="1:18" ht="15.75" x14ac:dyDescent="0.3">
      <c r="A27" s="54" t="s">
        <v>100</v>
      </c>
      <c r="B27" s="14">
        <v>6</v>
      </c>
      <c r="C27" s="15" t="s">
        <v>134</v>
      </c>
      <c r="D27" s="14" t="s">
        <v>101</v>
      </c>
      <c r="E27" s="55">
        <v>43708</v>
      </c>
      <c r="F27" s="56" t="s">
        <v>56</v>
      </c>
      <c r="G27" s="17">
        <v>195</v>
      </c>
      <c r="H27" s="17">
        <v>193</v>
      </c>
      <c r="I27" s="17">
        <v>193</v>
      </c>
      <c r="J27" s="17">
        <v>186</v>
      </c>
      <c r="K27" s="17">
        <v>193</v>
      </c>
      <c r="L27" s="17">
        <v>191</v>
      </c>
      <c r="M27" s="18">
        <f t="shared" si="5"/>
        <v>6</v>
      </c>
      <c r="N27" s="18">
        <f t="shared" si="6"/>
        <v>1151</v>
      </c>
      <c r="O27" s="19">
        <f t="shared" si="7"/>
        <v>191.83333333333334</v>
      </c>
      <c r="P27" s="14">
        <v>4</v>
      </c>
      <c r="Q27" s="20">
        <f t="shared" si="8"/>
        <v>195.83333333333334</v>
      </c>
      <c r="R27" s="57"/>
    </row>
    <row r="28" spans="1:18" ht="15.75" x14ac:dyDescent="0.3">
      <c r="A28" s="54" t="s">
        <v>102</v>
      </c>
      <c r="B28" s="14">
        <v>7</v>
      </c>
      <c r="C28" s="15" t="s">
        <v>134</v>
      </c>
      <c r="D28" s="59" t="s">
        <v>103</v>
      </c>
      <c r="E28" s="55">
        <v>43708</v>
      </c>
      <c r="F28" s="56" t="s">
        <v>56</v>
      </c>
      <c r="G28" s="17">
        <v>193</v>
      </c>
      <c r="H28" s="17">
        <v>192</v>
      </c>
      <c r="I28" s="17">
        <v>195</v>
      </c>
      <c r="J28" s="17">
        <v>188</v>
      </c>
      <c r="K28" s="17">
        <v>195</v>
      </c>
      <c r="L28" s="17">
        <v>187</v>
      </c>
      <c r="M28" s="18">
        <f t="shared" si="5"/>
        <v>6</v>
      </c>
      <c r="N28" s="18">
        <f t="shared" si="6"/>
        <v>1150</v>
      </c>
      <c r="O28" s="19">
        <f t="shared" si="7"/>
        <v>191.66666666666666</v>
      </c>
      <c r="P28" s="14">
        <v>4</v>
      </c>
      <c r="Q28" s="20">
        <f t="shared" si="8"/>
        <v>195.66666666666666</v>
      </c>
      <c r="R28" s="57"/>
    </row>
    <row r="29" spans="1:18" ht="15.75" x14ac:dyDescent="0.3">
      <c r="A29" s="54" t="s">
        <v>104</v>
      </c>
      <c r="B29" s="14">
        <v>8</v>
      </c>
      <c r="C29" s="15" t="s">
        <v>134</v>
      </c>
      <c r="D29" s="59" t="s">
        <v>65</v>
      </c>
      <c r="E29" s="55">
        <v>43708</v>
      </c>
      <c r="F29" s="56" t="s">
        <v>56</v>
      </c>
      <c r="G29" s="17">
        <v>196.1</v>
      </c>
      <c r="H29" s="17">
        <v>187</v>
      </c>
      <c r="I29" s="17">
        <v>193</v>
      </c>
      <c r="J29" s="17">
        <v>190</v>
      </c>
      <c r="K29" s="17">
        <v>191</v>
      </c>
      <c r="L29" s="17">
        <v>191</v>
      </c>
      <c r="M29" s="18">
        <f t="shared" si="5"/>
        <v>6</v>
      </c>
      <c r="N29" s="18">
        <f t="shared" si="6"/>
        <v>1148.0999999999999</v>
      </c>
      <c r="O29" s="19">
        <f t="shared" si="7"/>
        <v>191.35</v>
      </c>
      <c r="P29" s="14">
        <v>8</v>
      </c>
      <c r="Q29" s="20">
        <f t="shared" si="8"/>
        <v>199.35</v>
      </c>
      <c r="R29" s="57"/>
    </row>
    <row r="30" spans="1:18" ht="15.75" x14ac:dyDescent="0.3">
      <c r="A30" s="54" t="s">
        <v>105</v>
      </c>
      <c r="B30" s="14">
        <v>9</v>
      </c>
      <c r="C30" s="15" t="s">
        <v>134</v>
      </c>
      <c r="D30" s="14" t="s">
        <v>26</v>
      </c>
      <c r="E30" s="55">
        <v>43708</v>
      </c>
      <c r="F30" s="56" t="s">
        <v>56</v>
      </c>
      <c r="G30" s="17">
        <v>190</v>
      </c>
      <c r="H30" s="17">
        <v>194</v>
      </c>
      <c r="I30" s="17">
        <v>190</v>
      </c>
      <c r="J30" s="17">
        <v>192</v>
      </c>
      <c r="K30" s="17">
        <v>189</v>
      </c>
      <c r="L30" s="17">
        <v>192</v>
      </c>
      <c r="M30" s="18">
        <f t="shared" si="5"/>
        <v>6</v>
      </c>
      <c r="N30" s="18">
        <f t="shared" si="6"/>
        <v>1147</v>
      </c>
      <c r="O30" s="19">
        <f t="shared" si="7"/>
        <v>191.16666666666666</v>
      </c>
      <c r="P30" s="14">
        <v>4</v>
      </c>
      <c r="Q30" s="20">
        <f t="shared" si="8"/>
        <v>195.16666666666666</v>
      </c>
      <c r="R30" s="57"/>
    </row>
    <row r="31" spans="1:18" ht="15.75" x14ac:dyDescent="0.3">
      <c r="A31" s="54" t="s">
        <v>106</v>
      </c>
      <c r="B31" s="14">
        <v>10</v>
      </c>
      <c r="C31" s="15" t="s">
        <v>134</v>
      </c>
      <c r="D31" s="14" t="s">
        <v>107</v>
      </c>
      <c r="E31" s="55">
        <v>43708</v>
      </c>
      <c r="F31" s="56" t="s">
        <v>56</v>
      </c>
      <c r="G31" s="17">
        <v>188</v>
      </c>
      <c r="H31" s="17">
        <v>190</v>
      </c>
      <c r="I31" s="17">
        <v>190</v>
      </c>
      <c r="J31" s="17">
        <v>192</v>
      </c>
      <c r="K31" s="17">
        <v>195</v>
      </c>
      <c r="L31" s="17">
        <v>191</v>
      </c>
      <c r="M31" s="18">
        <f t="shared" si="5"/>
        <v>6</v>
      </c>
      <c r="N31" s="18">
        <f t="shared" si="6"/>
        <v>1146</v>
      </c>
      <c r="O31" s="19">
        <f t="shared" si="7"/>
        <v>191</v>
      </c>
      <c r="P31" s="14">
        <v>4</v>
      </c>
      <c r="Q31" s="20">
        <f t="shared" si="8"/>
        <v>195</v>
      </c>
      <c r="R31" s="57"/>
    </row>
    <row r="32" spans="1:18" ht="15.75" x14ac:dyDescent="0.3">
      <c r="A32" s="54" t="s">
        <v>108</v>
      </c>
      <c r="B32" s="14">
        <v>11</v>
      </c>
      <c r="C32" s="15" t="s">
        <v>134</v>
      </c>
      <c r="D32" s="14" t="s">
        <v>16</v>
      </c>
      <c r="E32" s="55">
        <v>43708</v>
      </c>
      <c r="F32" s="56" t="s">
        <v>56</v>
      </c>
      <c r="G32" s="17">
        <v>196</v>
      </c>
      <c r="H32" s="17">
        <v>195</v>
      </c>
      <c r="I32" s="17">
        <v>192</v>
      </c>
      <c r="J32" s="17">
        <v>188</v>
      </c>
      <c r="K32" s="17">
        <v>184</v>
      </c>
      <c r="L32" s="17">
        <v>187</v>
      </c>
      <c r="M32" s="18">
        <f t="shared" si="5"/>
        <v>6</v>
      </c>
      <c r="N32" s="18">
        <f t="shared" si="6"/>
        <v>1142</v>
      </c>
      <c r="O32" s="19">
        <f t="shared" si="7"/>
        <v>190.33333333333334</v>
      </c>
      <c r="P32" s="14">
        <v>4</v>
      </c>
      <c r="Q32" s="20">
        <f t="shared" si="8"/>
        <v>194.33333333333334</v>
      </c>
      <c r="R32" s="57"/>
    </row>
    <row r="33" spans="1:18" ht="15.75" x14ac:dyDescent="0.3">
      <c r="A33" s="54" t="s">
        <v>109</v>
      </c>
      <c r="B33" s="14">
        <v>12</v>
      </c>
      <c r="C33" s="15" t="s">
        <v>134</v>
      </c>
      <c r="D33" s="14" t="s">
        <v>110</v>
      </c>
      <c r="E33" s="55">
        <v>43708</v>
      </c>
      <c r="F33" s="56" t="s">
        <v>56</v>
      </c>
      <c r="G33" s="17">
        <v>192</v>
      </c>
      <c r="H33" s="17">
        <v>190</v>
      </c>
      <c r="I33" s="17">
        <v>189</v>
      </c>
      <c r="J33" s="17">
        <v>187</v>
      </c>
      <c r="K33" s="17">
        <v>192</v>
      </c>
      <c r="L33" s="17">
        <v>190</v>
      </c>
      <c r="M33" s="18">
        <f t="shared" si="5"/>
        <v>6</v>
      </c>
      <c r="N33" s="18">
        <f t="shared" si="6"/>
        <v>1140</v>
      </c>
      <c r="O33" s="19">
        <f t="shared" si="7"/>
        <v>190</v>
      </c>
      <c r="P33" s="14">
        <v>4</v>
      </c>
      <c r="Q33" s="20">
        <f t="shared" si="8"/>
        <v>194</v>
      </c>
      <c r="R33" s="57"/>
    </row>
    <row r="34" spans="1:18" ht="15.75" x14ac:dyDescent="0.3">
      <c r="A34" s="54" t="s">
        <v>111</v>
      </c>
      <c r="B34" s="14">
        <v>13</v>
      </c>
      <c r="C34" s="15" t="s">
        <v>134</v>
      </c>
      <c r="D34" s="14" t="s">
        <v>112</v>
      </c>
      <c r="E34" s="55">
        <v>43708</v>
      </c>
      <c r="F34" s="56" t="s">
        <v>56</v>
      </c>
      <c r="G34" s="17">
        <v>192</v>
      </c>
      <c r="H34" s="17">
        <v>189</v>
      </c>
      <c r="I34" s="17">
        <v>191</v>
      </c>
      <c r="J34" s="17">
        <v>188</v>
      </c>
      <c r="K34" s="17">
        <v>191</v>
      </c>
      <c r="L34" s="17">
        <v>188</v>
      </c>
      <c r="M34" s="18">
        <f t="shared" si="5"/>
        <v>6</v>
      </c>
      <c r="N34" s="18">
        <f t="shared" si="6"/>
        <v>1139</v>
      </c>
      <c r="O34" s="19">
        <f t="shared" si="7"/>
        <v>189.83333333333334</v>
      </c>
      <c r="P34" s="14">
        <v>4</v>
      </c>
      <c r="Q34" s="20">
        <f t="shared" si="8"/>
        <v>193.83333333333334</v>
      </c>
      <c r="R34" s="57"/>
    </row>
    <row r="35" spans="1:18" ht="15.75" x14ac:dyDescent="0.3">
      <c r="A35" s="54" t="s">
        <v>113</v>
      </c>
      <c r="B35" s="14">
        <v>14</v>
      </c>
      <c r="C35" s="15" t="s">
        <v>134</v>
      </c>
      <c r="D35" s="14" t="s">
        <v>114</v>
      </c>
      <c r="E35" s="55">
        <v>43708</v>
      </c>
      <c r="F35" s="56" t="s">
        <v>56</v>
      </c>
      <c r="G35" s="17">
        <v>195</v>
      </c>
      <c r="H35" s="17">
        <v>190</v>
      </c>
      <c r="I35" s="17">
        <v>185</v>
      </c>
      <c r="J35" s="17">
        <v>189</v>
      </c>
      <c r="K35" s="17">
        <v>192</v>
      </c>
      <c r="L35" s="17">
        <v>188</v>
      </c>
      <c r="M35" s="18">
        <f t="shared" si="5"/>
        <v>6</v>
      </c>
      <c r="N35" s="18">
        <f t="shared" si="6"/>
        <v>1139</v>
      </c>
      <c r="O35" s="19">
        <f t="shared" si="7"/>
        <v>189.83333333333334</v>
      </c>
      <c r="P35" s="14">
        <v>4</v>
      </c>
      <c r="Q35" s="20">
        <f t="shared" si="8"/>
        <v>193.83333333333334</v>
      </c>
      <c r="R35" s="57"/>
    </row>
    <row r="36" spans="1:18" ht="15.75" x14ac:dyDescent="0.3">
      <c r="A36" s="54" t="s">
        <v>115</v>
      </c>
      <c r="B36" s="14">
        <v>15</v>
      </c>
      <c r="C36" s="15" t="s">
        <v>134</v>
      </c>
      <c r="D36" s="14" t="s">
        <v>20</v>
      </c>
      <c r="E36" s="55">
        <v>43708</v>
      </c>
      <c r="F36" s="56" t="s">
        <v>56</v>
      </c>
      <c r="G36" s="17">
        <v>188</v>
      </c>
      <c r="H36" s="17">
        <v>191</v>
      </c>
      <c r="I36" s="17">
        <v>188</v>
      </c>
      <c r="J36" s="17">
        <v>190</v>
      </c>
      <c r="K36" s="17">
        <v>189</v>
      </c>
      <c r="L36" s="17">
        <v>191</v>
      </c>
      <c r="M36" s="18">
        <f t="shared" si="5"/>
        <v>6</v>
      </c>
      <c r="N36" s="18">
        <f t="shared" si="6"/>
        <v>1137</v>
      </c>
      <c r="O36" s="19">
        <f t="shared" si="7"/>
        <v>189.5</v>
      </c>
      <c r="P36" s="14">
        <v>4</v>
      </c>
      <c r="Q36" s="20">
        <f t="shared" si="8"/>
        <v>193.5</v>
      </c>
      <c r="R36" s="57"/>
    </row>
    <row r="37" spans="1:18" ht="15.75" x14ac:dyDescent="0.3">
      <c r="A37" s="54" t="s">
        <v>116</v>
      </c>
      <c r="B37" s="14">
        <v>16</v>
      </c>
      <c r="C37" s="15" t="s">
        <v>134</v>
      </c>
      <c r="D37" s="14" t="s">
        <v>117</v>
      </c>
      <c r="E37" s="55">
        <v>43708</v>
      </c>
      <c r="F37" s="56" t="s">
        <v>56</v>
      </c>
      <c r="G37" s="17">
        <v>194</v>
      </c>
      <c r="H37" s="17">
        <v>191</v>
      </c>
      <c r="I37" s="17">
        <v>187</v>
      </c>
      <c r="J37" s="17">
        <v>191</v>
      </c>
      <c r="K37" s="17">
        <v>186</v>
      </c>
      <c r="L37" s="17">
        <v>186</v>
      </c>
      <c r="M37" s="18">
        <f t="shared" si="5"/>
        <v>6</v>
      </c>
      <c r="N37" s="18">
        <f t="shared" si="6"/>
        <v>1135</v>
      </c>
      <c r="O37" s="19">
        <f t="shared" si="7"/>
        <v>189.16666666666666</v>
      </c>
      <c r="P37" s="14">
        <v>4</v>
      </c>
      <c r="Q37" s="20">
        <f t="shared" si="8"/>
        <v>193.16666666666666</v>
      </c>
      <c r="R37" s="57"/>
    </row>
    <row r="38" spans="1:18" ht="15.75" x14ac:dyDescent="0.3">
      <c r="A38" s="54" t="s">
        <v>118</v>
      </c>
      <c r="B38" s="14">
        <v>17</v>
      </c>
      <c r="C38" s="15" t="s">
        <v>134</v>
      </c>
      <c r="D38" s="14" t="s">
        <v>119</v>
      </c>
      <c r="E38" s="55">
        <v>43708</v>
      </c>
      <c r="F38" s="56" t="s">
        <v>56</v>
      </c>
      <c r="G38" s="17">
        <v>190</v>
      </c>
      <c r="H38" s="17">
        <v>189</v>
      </c>
      <c r="I38" s="17">
        <v>190</v>
      </c>
      <c r="J38" s="17">
        <v>188</v>
      </c>
      <c r="K38" s="17">
        <v>185</v>
      </c>
      <c r="L38" s="17">
        <v>192</v>
      </c>
      <c r="M38" s="18">
        <f t="shared" si="5"/>
        <v>6</v>
      </c>
      <c r="N38" s="18">
        <f t="shared" si="6"/>
        <v>1134</v>
      </c>
      <c r="O38" s="19">
        <f t="shared" si="7"/>
        <v>189</v>
      </c>
      <c r="P38" s="14">
        <v>4</v>
      </c>
      <c r="Q38" s="20">
        <f t="shared" si="8"/>
        <v>193</v>
      </c>
      <c r="R38" s="57"/>
    </row>
    <row r="39" spans="1:18" ht="15.75" x14ac:dyDescent="0.3">
      <c r="A39" s="54" t="s">
        <v>120</v>
      </c>
      <c r="B39" s="14">
        <v>18</v>
      </c>
      <c r="C39" s="15" t="s">
        <v>134</v>
      </c>
      <c r="D39" s="14" t="s">
        <v>121</v>
      </c>
      <c r="E39" s="55">
        <v>43708</v>
      </c>
      <c r="F39" s="56" t="s">
        <v>56</v>
      </c>
      <c r="G39" s="17">
        <v>189</v>
      </c>
      <c r="H39" s="17">
        <v>188</v>
      </c>
      <c r="I39" s="17">
        <v>183</v>
      </c>
      <c r="J39" s="17">
        <v>188</v>
      </c>
      <c r="K39" s="17">
        <v>186</v>
      </c>
      <c r="L39" s="17">
        <v>193</v>
      </c>
      <c r="M39" s="18">
        <f t="shared" si="5"/>
        <v>6</v>
      </c>
      <c r="N39" s="18">
        <f t="shared" si="6"/>
        <v>1127</v>
      </c>
      <c r="O39" s="19">
        <f t="shared" si="7"/>
        <v>187.83333333333334</v>
      </c>
      <c r="P39" s="14">
        <v>4</v>
      </c>
      <c r="Q39" s="20">
        <f t="shared" si="8"/>
        <v>191.83333333333334</v>
      </c>
      <c r="R39" s="57"/>
    </row>
    <row r="40" spans="1:18" ht="15.75" x14ac:dyDescent="0.3">
      <c r="A40" s="54" t="s">
        <v>122</v>
      </c>
      <c r="B40" s="14">
        <v>19</v>
      </c>
      <c r="C40" s="15" t="s">
        <v>134</v>
      </c>
      <c r="D40" s="59" t="s">
        <v>123</v>
      </c>
      <c r="E40" s="55">
        <v>43708</v>
      </c>
      <c r="F40" s="56" t="s">
        <v>56</v>
      </c>
      <c r="G40" s="17">
        <v>187</v>
      </c>
      <c r="H40" s="17">
        <v>188</v>
      </c>
      <c r="I40" s="17">
        <v>183</v>
      </c>
      <c r="J40" s="17">
        <v>184</v>
      </c>
      <c r="K40" s="17">
        <v>191</v>
      </c>
      <c r="L40" s="17">
        <v>189</v>
      </c>
      <c r="M40" s="18">
        <f t="shared" si="5"/>
        <v>6</v>
      </c>
      <c r="N40" s="18">
        <f t="shared" si="6"/>
        <v>1122</v>
      </c>
      <c r="O40" s="19">
        <f t="shared" si="7"/>
        <v>187</v>
      </c>
      <c r="P40" s="14">
        <v>4</v>
      </c>
      <c r="Q40" s="20">
        <f t="shared" si="8"/>
        <v>191</v>
      </c>
      <c r="R40" s="57"/>
    </row>
    <row r="41" spans="1:18" ht="15.75" x14ac:dyDescent="0.3">
      <c r="A41" s="54" t="s">
        <v>124</v>
      </c>
      <c r="B41" s="14">
        <v>20</v>
      </c>
      <c r="C41" s="15" t="s">
        <v>134</v>
      </c>
      <c r="D41" s="14" t="s">
        <v>125</v>
      </c>
      <c r="E41" s="55">
        <v>43708</v>
      </c>
      <c r="F41" s="56" t="s">
        <v>56</v>
      </c>
      <c r="G41" s="17">
        <v>184</v>
      </c>
      <c r="H41" s="17">
        <v>187</v>
      </c>
      <c r="I41" s="17">
        <v>186</v>
      </c>
      <c r="J41" s="17">
        <v>187</v>
      </c>
      <c r="K41" s="17">
        <v>190</v>
      </c>
      <c r="L41" s="17">
        <v>185</v>
      </c>
      <c r="M41" s="18">
        <f t="shared" si="5"/>
        <v>6</v>
      </c>
      <c r="N41" s="18">
        <f t="shared" si="6"/>
        <v>1119</v>
      </c>
      <c r="O41" s="19">
        <f t="shared" si="7"/>
        <v>186.5</v>
      </c>
      <c r="P41" s="14">
        <v>4</v>
      </c>
      <c r="Q41" s="20">
        <f t="shared" si="8"/>
        <v>190.5</v>
      </c>
      <c r="R41" s="57"/>
    </row>
    <row r="42" spans="1:18" ht="15.75" x14ac:dyDescent="0.3">
      <c r="A42" s="54" t="s">
        <v>126</v>
      </c>
      <c r="B42" s="14">
        <v>21</v>
      </c>
      <c r="C42" s="15" t="s">
        <v>134</v>
      </c>
      <c r="D42" s="14" t="s">
        <v>127</v>
      </c>
      <c r="E42" s="55">
        <v>43708</v>
      </c>
      <c r="F42" s="56" t="s">
        <v>56</v>
      </c>
      <c r="G42" s="17">
        <v>186</v>
      </c>
      <c r="H42" s="17">
        <v>189</v>
      </c>
      <c r="I42" s="17">
        <v>186</v>
      </c>
      <c r="J42" s="17">
        <v>183</v>
      </c>
      <c r="K42" s="17">
        <v>184</v>
      </c>
      <c r="L42" s="17">
        <v>188</v>
      </c>
      <c r="M42" s="18">
        <f t="shared" si="5"/>
        <v>6</v>
      </c>
      <c r="N42" s="18">
        <f t="shared" si="6"/>
        <v>1116</v>
      </c>
      <c r="O42" s="19">
        <f t="shared" si="7"/>
        <v>186</v>
      </c>
      <c r="P42" s="14">
        <v>4</v>
      </c>
      <c r="Q42" s="20">
        <f t="shared" si="8"/>
        <v>190</v>
      </c>
      <c r="R42" s="57"/>
    </row>
    <row r="43" spans="1:18" ht="15.75" x14ac:dyDescent="0.3">
      <c r="A43" s="54" t="s">
        <v>128</v>
      </c>
      <c r="B43" s="14">
        <v>22</v>
      </c>
      <c r="C43" s="15" t="s">
        <v>134</v>
      </c>
      <c r="D43" s="14" t="s">
        <v>27</v>
      </c>
      <c r="E43" s="55">
        <v>43708</v>
      </c>
      <c r="F43" s="56" t="s">
        <v>56</v>
      </c>
      <c r="G43" s="17">
        <v>183</v>
      </c>
      <c r="H43" s="17">
        <v>190</v>
      </c>
      <c r="I43" s="17">
        <v>182</v>
      </c>
      <c r="J43" s="17">
        <v>177</v>
      </c>
      <c r="K43" s="17">
        <v>182</v>
      </c>
      <c r="L43" s="17">
        <v>189</v>
      </c>
      <c r="M43" s="18">
        <f t="shared" si="5"/>
        <v>6</v>
      </c>
      <c r="N43" s="18">
        <f t="shared" si="6"/>
        <v>1103</v>
      </c>
      <c r="O43" s="19">
        <f t="shared" si="7"/>
        <v>183.83333333333334</v>
      </c>
      <c r="P43" s="14">
        <v>4</v>
      </c>
      <c r="Q43" s="20">
        <f t="shared" si="8"/>
        <v>187.83333333333334</v>
      </c>
      <c r="R43" s="57"/>
    </row>
    <row r="44" spans="1:18" ht="15.75" x14ac:dyDescent="0.3">
      <c r="A44" s="54" t="s">
        <v>129</v>
      </c>
      <c r="B44" s="14">
        <v>23</v>
      </c>
      <c r="C44" s="15" t="s">
        <v>134</v>
      </c>
      <c r="D44" s="14" t="s">
        <v>130</v>
      </c>
      <c r="E44" s="55">
        <v>43708</v>
      </c>
      <c r="F44" s="56" t="s">
        <v>56</v>
      </c>
      <c r="G44" s="17">
        <v>188</v>
      </c>
      <c r="H44" s="17">
        <v>186</v>
      </c>
      <c r="I44" s="17">
        <v>186</v>
      </c>
      <c r="J44" s="17">
        <v>178</v>
      </c>
      <c r="K44" s="17">
        <v>184</v>
      </c>
      <c r="L44" s="17">
        <v>177</v>
      </c>
      <c r="M44" s="18">
        <f t="shared" si="5"/>
        <v>6</v>
      </c>
      <c r="N44" s="18">
        <f t="shared" si="6"/>
        <v>1099</v>
      </c>
      <c r="O44" s="19">
        <f t="shared" si="7"/>
        <v>183.16666666666666</v>
      </c>
      <c r="P44" s="14">
        <v>4</v>
      </c>
      <c r="Q44" s="20">
        <f t="shared" si="8"/>
        <v>187.16666666666666</v>
      </c>
      <c r="R44" s="57"/>
    </row>
    <row r="45" spans="1:18" ht="15.75" x14ac:dyDescent="0.3">
      <c r="A45" s="54" t="s">
        <v>115</v>
      </c>
      <c r="B45" s="14">
        <v>24</v>
      </c>
      <c r="C45" s="15" t="s">
        <v>134</v>
      </c>
      <c r="D45" s="14" t="s">
        <v>131</v>
      </c>
      <c r="E45" s="55">
        <v>43708</v>
      </c>
      <c r="F45" s="56" t="s">
        <v>56</v>
      </c>
      <c r="G45" s="17">
        <v>186</v>
      </c>
      <c r="H45" s="17">
        <v>186</v>
      </c>
      <c r="I45" s="17">
        <v>187</v>
      </c>
      <c r="J45" s="17">
        <v>176</v>
      </c>
      <c r="K45" s="17">
        <v>179</v>
      </c>
      <c r="L45" s="17">
        <v>184</v>
      </c>
      <c r="M45" s="18">
        <f t="shared" si="5"/>
        <v>6</v>
      </c>
      <c r="N45" s="18">
        <f t="shared" si="6"/>
        <v>1098</v>
      </c>
      <c r="O45" s="19">
        <f t="shared" si="7"/>
        <v>183</v>
      </c>
      <c r="P45" s="14">
        <v>4</v>
      </c>
      <c r="Q45" s="20">
        <f t="shared" si="8"/>
        <v>187</v>
      </c>
      <c r="R45" s="57"/>
    </row>
    <row r="46" spans="1:18" ht="15.75" x14ac:dyDescent="0.3">
      <c r="A46" s="54" t="s">
        <v>132</v>
      </c>
      <c r="B46" s="14">
        <v>25</v>
      </c>
      <c r="C46" s="15" t="s">
        <v>134</v>
      </c>
      <c r="D46" s="14" t="s">
        <v>133</v>
      </c>
      <c r="E46" s="55">
        <v>43708</v>
      </c>
      <c r="F46" s="56" t="s">
        <v>56</v>
      </c>
      <c r="G46" s="17">
        <v>159</v>
      </c>
      <c r="H46" s="17">
        <v>151</v>
      </c>
      <c r="I46" s="17">
        <v>165</v>
      </c>
      <c r="J46" s="17">
        <v>175</v>
      </c>
      <c r="K46" s="17">
        <v>182</v>
      </c>
      <c r="L46" s="17">
        <v>160</v>
      </c>
      <c r="M46" s="18">
        <f t="shared" si="5"/>
        <v>6</v>
      </c>
      <c r="N46" s="18">
        <f t="shared" si="6"/>
        <v>992</v>
      </c>
      <c r="O46" s="19">
        <f t="shared" si="7"/>
        <v>165.33333333333334</v>
      </c>
      <c r="P46" s="14">
        <v>4</v>
      </c>
      <c r="Q46" s="20">
        <f t="shared" si="8"/>
        <v>169.33333333333334</v>
      </c>
      <c r="R46" s="57"/>
    </row>
    <row r="48" spans="1:18" ht="30" x14ac:dyDescent="0.3">
      <c r="A48" s="14" t="s">
        <v>135</v>
      </c>
      <c r="B48" s="14" t="s">
        <v>21</v>
      </c>
      <c r="C48" s="15" t="s">
        <v>0</v>
      </c>
      <c r="D48" s="14" t="s">
        <v>35</v>
      </c>
      <c r="E48" s="14" t="s">
        <v>2</v>
      </c>
      <c r="F48" s="16" t="s">
        <v>3</v>
      </c>
      <c r="G48" s="17" t="s">
        <v>36</v>
      </c>
      <c r="H48" s="17" t="s">
        <v>37</v>
      </c>
      <c r="I48" s="17" t="s">
        <v>38</v>
      </c>
      <c r="J48" s="17" t="s">
        <v>39</v>
      </c>
      <c r="K48" s="17" t="s">
        <v>40</v>
      </c>
      <c r="L48" s="17" t="s">
        <v>41</v>
      </c>
      <c r="M48" s="18" t="s">
        <v>42</v>
      </c>
      <c r="N48" s="16" t="s">
        <v>43</v>
      </c>
      <c r="O48" s="19" t="s">
        <v>44</v>
      </c>
      <c r="P48" s="14" t="s">
        <v>45</v>
      </c>
      <c r="Q48" s="20" t="s">
        <v>46</v>
      </c>
    </row>
    <row r="49" spans="1:17" ht="15.75" x14ac:dyDescent="0.3">
      <c r="A49" s="14" t="s">
        <v>136</v>
      </c>
      <c r="B49" s="14">
        <f>COUNTIF($O$2:$O$14,"&gt;="&amp;O49)</f>
        <v>9</v>
      </c>
      <c r="C49" s="15" t="s">
        <v>137</v>
      </c>
      <c r="D49" s="14" t="s">
        <v>138</v>
      </c>
      <c r="E49" s="55">
        <v>43708</v>
      </c>
      <c r="F49" s="56" t="s">
        <v>56</v>
      </c>
      <c r="G49" s="17">
        <v>199</v>
      </c>
      <c r="H49" s="17">
        <v>193</v>
      </c>
      <c r="I49" s="17">
        <v>197</v>
      </c>
      <c r="J49" s="17">
        <v>187</v>
      </c>
      <c r="K49" s="17">
        <v>196</v>
      </c>
      <c r="L49" s="17">
        <v>194</v>
      </c>
      <c r="M49" s="18">
        <f>COUNT(G49:L49)</f>
        <v>6</v>
      </c>
      <c r="N49" s="18">
        <f>SUM(G49:L49)</f>
        <v>1166</v>
      </c>
      <c r="O49" s="19">
        <f>SUM(N49/M49)</f>
        <v>194.33333333333334</v>
      </c>
      <c r="P49" s="14">
        <v>30</v>
      </c>
      <c r="Q49" s="20">
        <f>SUM(O49+P49)</f>
        <v>224.33333333333334</v>
      </c>
    </row>
    <row r="50" spans="1:17" ht="15.75" x14ac:dyDescent="0.3">
      <c r="A50" s="14" t="s">
        <v>139</v>
      </c>
      <c r="B50" s="14">
        <f>COUNTIF($O$2:$O$14,"&gt;="&amp;O50)</f>
        <v>13</v>
      </c>
      <c r="C50" s="15" t="s">
        <v>137</v>
      </c>
      <c r="D50" s="14" t="s">
        <v>140</v>
      </c>
      <c r="E50" s="55">
        <v>43708</v>
      </c>
      <c r="F50" s="56" t="s">
        <v>56</v>
      </c>
      <c r="G50" s="17">
        <v>192</v>
      </c>
      <c r="H50" s="17">
        <v>188</v>
      </c>
      <c r="I50" s="17">
        <v>185</v>
      </c>
      <c r="J50" s="17">
        <v>190</v>
      </c>
      <c r="K50" s="17">
        <v>189</v>
      </c>
      <c r="L50" s="17">
        <v>189</v>
      </c>
      <c r="M50" s="18">
        <f>COUNT(G50:L50)</f>
        <v>6</v>
      </c>
      <c r="N50" s="18">
        <f>SUM(G50:L50)</f>
        <v>1133</v>
      </c>
      <c r="O50" s="19">
        <f>SUM(N50/M50)</f>
        <v>188.83333333333334</v>
      </c>
      <c r="P50" s="14">
        <v>12</v>
      </c>
      <c r="Q50" s="20">
        <f>SUM(O50+P50)</f>
        <v>200.83333333333334</v>
      </c>
    </row>
    <row r="51" spans="1:17" ht="15.75" x14ac:dyDescent="0.3">
      <c r="A51" s="14" t="s">
        <v>141</v>
      </c>
      <c r="B51" s="14">
        <f>COUNTIF($O$2:$O$14,"&gt;="&amp;O51)</f>
        <v>13</v>
      </c>
      <c r="C51" s="15" t="s">
        <v>137</v>
      </c>
      <c r="D51" s="14" t="s">
        <v>142</v>
      </c>
      <c r="E51" s="55">
        <v>43708</v>
      </c>
      <c r="F51" s="56" t="s">
        <v>56</v>
      </c>
      <c r="G51" s="17">
        <v>193</v>
      </c>
      <c r="H51" s="17">
        <v>190</v>
      </c>
      <c r="I51" s="17">
        <v>190</v>
      </c>
      <c r="J51" s="17">
        <v>185</v>
      </c>
      <c r="K51" s="17">
        <v>185</v>
      </c>
      <c r="L51" s="17">
        <v>181</v>
      </c>
      <c r="M51" s="18">
        <f>COUNT(G51:L51)</f>
        <v>6</v>
      </c>
      <c r="N51" s="18">
        <f>SUM(G51:L51)</f>
        <v>1124</v>
      </c>
      <c r="O51" s="19">
        <f>SUM(N51/M51)</f>
        <v>187.33333333333334</v>
      </c>
      <c r="P51" s="14">
        <v>6</v>
      </c>
      <c r="Q51" s="20">
        <f>SUM(O51+P51)</f>
        <v>193.33333333333334</v>
      </c>
    </row>
    <row r="53" spans="1:17" ht="30" x14ac:dyDescent="0.3">
      <c r="A53" s="54" t="s">
        <v>143</v>
      </c>
      <c r="B53" s="14" t="s">
        <v>21</v>
      </c>
      <c r="C53" s="15" t="s">
        <v>0</v>
      </c>
      <c r="D53" s="14" t="s">
        <v>35</v>
      </c>
      <c r="E53" s="14" t="s">
        <v>2</v>
      </c>
      <c r="F53" s="16" t="s">
        <v>3</v>
      </c>
      <c r="G53" s="17" t="s">
        <v>36</v>
      </c>
      <c r="H53" s="17" t="s">
        <v>37</v>
      </c>
      <c r="I53" s="17" t="s">
        <v>38</v>
      </c>
      <c r="J53" s="17" t="s">
        <v>39</v>
      </c>
      <c r="K53" s="17" t="s">
        <v>40</v>
      </c>
      <c r="L53" s="17" t="s">
        <v>41</v>
      </c>
      <c r="M53" s="18" t="s">
        <v>42</v>
      </c>
      <c r="N53" s="16" t="s">
        <v>43</v>
      </c>
      <c r="O53" s="19" t="s">
        <v>44</v>
      </c>
      <c r="P53" s="14" t="s">
        <v>45</v>
      </c>
      <c r="Q53" s="20" t="s">
        <v>46</v>
      </c>
    </row>
    <row r="54" spans="1:17" ht="15.75" x14ac:dyDescent="0.3">
      <c r="A54" s="54" t="s">
        <v>144</v>
      </c>
      <c r="B54" s="14">
        <v>1</v>
      </c>
      <c r="C54" s="15" t="s">
        <v>181</v>
      </c>
      <c r="D54" s="14" t="s">
        <v>103</v>
      </c>
      <c r="E54" s="55">
        <v>43708</v>
      </c>
      <c r="F54" s="56" t="s">
        <v>56</v>
      </c>
      <c r="G54" s="17">
        <v>187</v>
      </c>
      <c r="H54" s="17">
        <v>192</v>
      </c>
      <c r="I54" s="17">
        <v>187</v>
      </c>
      <c r="J54" s="17">
        <v>186</v>
      </c>
      <c r="K54" s="17">
        <v>192</v>
      </c>
      <c r="L54" s="17">
        <v>186.1</v>
      </c>
      <c r="M54" s="18">
        <f t="shared" ref="M54:M63" si="9">COUNT(G54:L54)</f>
        <v>6</v>
      </c>
      <c r="N54" s="18">
        <f t="shared" ref="N54:N63" si="10">SUM(G54:L54)</f>
        <v>1130.0999999999999</v>
      </c>
      <c r="O54" s="19">
        <f t="shared" ref="O54:O63" si="11">SUM(N54/M54)</f>
        <v>188.35</v>
      </c>
      <c r="P54" s="14">
        <v>22</v>
      </c>
      <c r="Q54" s="20">
        <f t="shared" ref="Q54:Q63" si="12">SUM(O54+P54)</f>
        <v>210.35</v>
      </c>
    </row>
    <row r="55" spans="1:17" ht="15.75" x14ac:dyDescent="0.3">
      <c r="A55" s="54" t="s">
        <v>145</v>
      </c>
      <c r="B55" s="14">
        <v>2</v>
      </c>
      <c r="C55" s="15" t="s">
        <v>181</v>
      </c>
      <c r="D55" s="14" t="s">
        <v>112</v>
      </c>
      <c r="E55" s="55">
        <v>43708</v>
      </c>
      <c r="F55" s="56" t="s">
        <v>56</v>
      </c>
      <c r="G55" s="17">
        <v>181</v>
      </c>
      <c r="H55" s="17">
        <v>177</v>
      </c>
      <c r="I55" s="17">
        <v>183</v>
      </c>
      <c r="J55" s="17">
        <v>192</v>
      </c>
      <c r="K55" s="17">
        <v>195</v>
      </c>
      <c r="L55" s="17">
        <v>187</v>
      </c>
      <c r="M55" s="18">
        <f t="shared" si="9"/>
        <v>6</v>
      </c>
      <c r="N55" s="18">
        <f t="shared" si="10"/>
        <v>1115</v>
      </c>
      <c r="O55" s="19">
        <f t="shared" si="11"/>
        <v>185.83333333333334</v>
      </c>
      <c r="P55" s="14">
        <v>20</v>
      </c>
      <c r="Q55" s="20">
        <f t="shared" si="12"/>
        <v>205.83333333333334</v>
      </c>
    </row>
    <row r="56" spans="1:17" ht="15.75" x14ac:dyDescent="0.3">
      <c r="A56" s="54" t="s">
        <v>146</v>
      </c>
      <c r="B56" s="14">
        <v>3</v>
      </c>
      <c r="C56" s="15" t="s">
        <v>181</v>
      </c>
      <c r="D56" s="14" t="s">
        <v>147</v>
      </c>
      <c r="E56" s="55">
        <v>43708</v>
      </c>
      <c r="F56" s="56" t="s">
        <v>56</v>
      </c>
      <c r="G56" s="17">
        <v>181</v>
      </c>
      <c r="H56" s="17">
        <v>187</v>
      </c>
      <c r="I56" s="17">
        <v>183</v>
      </c>
      <c r="J56" s="17">
        <v>183</v>
      </c>
      <c r="K56" s="17">
        <v>192.1</v>
      </c>
      <c r="L56" s="17">
        <v>185</v>
      </c>
      <c r="M56" s="18">
        <f t="shared" si="9"/>
        <v>6</v>
      </c>
      <c r="N56" s="18">
        <f t="shared" si="10"/>
        <v>1111.0999999999999</v>
      </c>
      <c r="O56" s="19">
        <f t="shared" si="11"/>
        <v>185.18333333333331</v>
      </c>
      <c r="P56" s="14">
        <v>6</v>
      </c>
      <c r="Q56" s="20">
        <f t="shared" si="12"/>
        <v>191.18333333333331</v>
      </c>
    </row>
    <row r="57" spans="1:17" ht="15.75" x14ac:dyDescent="0.3">
      <c r="A57" s="54" t="s">
        <v>148</v>
      </c>
      <c r="B57" s="14">
        <v>4</v>
      </c>
      <c r="C57" s="15" t="s">
        <v>181</v>
      </c>
      <c r="D57" s="14" t="s">
        <v>149</v>
      </c>
      <c r="E57" s="55">
        <v>43708</v>
      </c>
      <c r="F57" s="56" t="s">
        <v>56</v>
      </c>
      <c r="G57" s="17">
        <v>185</v>
      </c>
      <c r="H57" s="17">
        <v>184</v>
      </c>
      <c r="I57" s="17">
        <v>180</v>
      </c>
      <c r="J57" s="17">
        <v>183</v>
      </c>
      <c r="K57" s="17">
        <v>182</v>
      </c>
      <c r="L57" s="17">
        <v>182</v>
      </c>
      <c r="M57" s="18">
        <f t="shared" si="9"/>
        <v>6</v>
      </c>
      <c r="N57" s="18">
        <f t="shared" si="10"/>
        <v>1096</v>
      </c>
      <c r="O57" s="19">
        <f t="shared" si="11"/>
        <v>182.66666666666666</v>
      </c>
      <c r="P57" s="14">
        <v>4</v>
      </c>
      <c r="Q57" s="20">
        <f t="shared" si="12"/>
        <v>186.66666666666666</v>
      </c>
    </row>
    <row r="58" spans="1:17" ht="15.75" x14ac:dyDescent="0.3">
      <c r="A58" s="54" t="s">
        <v>150</v>
      </c>
      <c r="B58" s="14">
        <v>5</v>
      </c>
      <c r="C58" s="15" t="s">
        <v>181</v>
      </c>
      <c r="D58" s="14" t="s">
        <v>151</v>
      </c>
      <c r="E58" s="55">
        <v>43708</v>
      </c>
      <c r="F58" s="56" t="s">
        <v>56</v>
      </c>
      <c r="G58" s="17">
        <v>172</v>
      </c>
      <c r="H58" s="17">
        <v>184</v>
      </c>
      <c r="I58" s="17">
        <v>184</v>
      </c>
      <c r="J58" s="17">
        <v>178</v>
      </c>
      <c r="K58" s="17">
        <v>186</v>
      </c>
      <c r="L58" s="17">
        <v>186</v>
      </c>
      <c r="M58" s="18">
        <f t="shared" si="9"/>
        <v>6</v>
      </c>
      <c r="N58" s="18">
        <f t="shared" si="10"/>
        <v>1090</v>
      </c>
      <c r="O58" s="19">
        <f t="shared" si="11"/>
        <v>181.66666666666666</v>
      </c>
      <c r="P58" s="14">
        <v>4</v>
      </c>
      <c r="Q58" s="20">
        <f t="shared" si="12"/>
        <v>185.66666666666666</v>
      </c>
    </row>
    <row r="59" spans="1:17" ht="15.75" x14ac:dyDescent="0.3">
      <c r="A59" s="54" t="s">
        <v>152</v>
      </c>
      <c r="B59" s="14">
        <v>6</v>
      </c>
      <c r="C59" s="15" t="s">
        <v>181</v>
      </c>
      <c r="D59" s="14" t="s">
        <v>123</v>
      </c>
      <c r="E59" s="55">
        <v>43708</v>
      </c>
      <c r="F59" s="56" t="s">
        <v>56</v>
      </c>
      <c r="G59" s="17">
        <v>183</v>
      </c>
      <c r="H59" s="17">
        <v>180</v>
      </c>
      <c r="I59" s="17">
        <v>181</v>
      </c>
      <c r="J59" s="17">
        <v>180</v>
      </c>
      <c r="K59" s="17">
        <v>183</v>
      </c>
      <c r="L59" s="17">
        <v>183</v>
      </c>
      <c r="M59" s="18">
        <f t="shared" si="9"/>
        <v>6</v>
      </c>
      <c r="N59" s="18">
        <f t="shared" si="10"/>
        <v>1090</v>
      </c>
      <c r="O59" s="19">
        <f t="shared" si="11"/>
        <v>181.66666666666666</v>
      </c>
      <c r="P59" s="14">
        <v>4</v>
      </c>
      <c r="Q59" s="20">
        <f t="shared" si="12"/>
        <v>185.66666666666666</v>
      </c>
    </row>
    <row r="60" spans="1:17" ht="15.75" x14ac:dyDescent="0.3">
      <c r="A60" s="54" t="s">
        <v>153</v>
      </c>
      <c r="B60" s="14">
        <v>7</v>
      </c>
      <c r="C60" s="15" t="s">
        <v>181</v>
      </c>
      <c r="D60" s="14" t="s">
        <v>154</v>
      </c>
      <c r="E60" s="55">
        <v>43708</v>
      </c>
      <c r="F60" s="56" t="s">
        <v>56</v>
      </c>
      <c r="G60" s="17">
        <v>183</v>
      </c>
      <c r="H60" s="17">
        <v>178</v>
      </c>
      <c r="I60" s="17">
        <v>182</v>
      </c>
      <c r="J60" s="17">
        <v>185.1</v>
      </c>
      <c r="K60" s="17">
        <v>180</v>
      </c>
      <c r="L60" s="17">
        <v>177</v>
      </c>
      <c r="M60" s="18">
        <f t="shared" si="9"/>
        <v>6</v>
      </c>
      <c r="N60" s="18">
        <f t="shared" si="10"/>
        <v>1085.0999999999999</v>
      </c>
      <c r="O60" s="19">
        <f t="shared" si="11"/>
        <v>180.85</v>
      </c>
      <c r="P60" s="14">
        <v>4</v>
      </c>
      <c r="Q60" s="20">
        <f t="shared" si="12"/>
        <v>184.85</v>
      </c>
    </row>
    <row r="61" spans="1:17" ht="15.75" x14ac:dyDescent="0.3">
      <c r="A61" s="54" t="s">
        <v>155</v>
      </c>
      <c r="B61" s="14">
        <v>8</v>
      </c>
      <c r="C61" s="15" t="s">
        <v>181</v>
      </c>
      <c r="D61" s="14" t="s">
        <v>156</v>
      </c>
      <c r="E61" s="55">
        <v>43708</v>
      </c>
      <c r="F61" s="56" t="s">
        <v>56</v>
      </c>
      <c r="G61" s="17">
        <v>183</v>
      </c>
      <c r="H61" s="17">
        <v>173</v>
      </c>
      <c r="I61" s="17">
        <v>181</v>
      </c>
      <c r="J61" s="17">
        <v>185</v>
      </c>
      <c r="K61" s="17">
        <v>181</v>
      </c>
      <c r="L61" s="17">
        <v>180</v>
      </c>
      <c r="M61" s="18">
        <f t="shared" si="9"/>
        <v>6</v>
      </c>
      <c r="N61" s="18">
        <f t="shared" si="10"/>
        <v>1083</v>
      </c>
      <c r="O61" s="19">
        <f t="shared" si="11"/>
        <v>180.5</v>
      </c>
      <c r="P61" s="14">
        <v>4</v>
      </c>
      <c r="Q61" s="20">
        <f t="shared" si="12"/>
        <v>184.5</v>
      </c>
    </row>
    <row r="62" spans="1:17" ht="15.75" x14ac:dyDescent="0.3">
      <c r="A62" s="54" t="s">
        <v>157</v>
      </c>
      <c r="B62" s="14">
        <v>9</v>
      </c>
      <c r="C62" s="15" t="s">
        <v>181</v>
      </c>
      <c r="D62" s="14" t="s">
        <v>98</v>
      </c>
      <c r="E62" s="55">
        <v>43708</v>
      </c>
      <c r="F62" s="56" t="s">
        <v>56</v>
      </c>
      <c r="G62" s="17">
        <v>178</v>
      </c>
      <c r="H62" s="17">
        <v>180</v>
      </c>
      <c r="I62" s="17">
        <v>178</v>
      </c>
      <c r="J62" s="17">
        <v>182</v>
      </c>
      <c r="K62" s="17">
        <v>176</v>
      </c>
      <c r="L62" s="17">
        <v>181</v>
      </c>
      <c r="M62" s="18">
        <f t="shared" si="9"/>
        <v>6</v>
      </c>
      <c r="N62" s="18">
        <f t="shared" si="10"/>
        <v>1075</v>
      </c>
      <c r="O62" s="19">
        <f t="shared" si="11"/>
        <v>179.16666666666666</v>
      </c>
      <c r="P62" s="14">
        <v>4</v>
      </c>
      <c r="Q62" s="20">
        <f t="shared" si="12"/>
        <v>183.16666666666666</v>
      </c>
    </row>
    <row r="63" spans="1:17" ht="15.75" x14ac:dyDescent="0.3">
      <c r="A63" s="54" t="s">
        <v>158</v>
      </c>
      <c r="B63" s="14">
        <v>10</v>
      </c>
      <c r="C63" s="15" t="s">
        <v>181</v>
      </c>
      <c r="D63" s="14" t="s">
        <v>159</v>
      </c>
      <c r="E63" s="55">
        <v>43708</v>
      </c>
      <c r="F63" s="56" t="s">
        <v>56</v>
      </c>
      <c r="G63" s="17">
        <v>174</v>
      </c>
      <c r="H63" s="17">
        <v>179</v>
      </c>
      <c r="I63" s="17">
        <v>184</v>
      </c>
      <c r="J63" s="17">
        <v>173</v>
      </c>
      <c r="K63" s="17">
        <v>179</v>
      </c>
      <c r="L63" s="17">
        <v>174</v>
      </c>
      <c r="M63" s="18">
        <f t="shared" si="9"/>
        <v>6</v>
      </c>
      <c r="N63" s="18">
        <f t="shared" si="10"/>
        <v>1063</v>
      </c>
      <c r="O63" s="19">
        <f t="shared" si="11"/>
        <v>177.16666666666666</v>
      </c>
      <c r="P63" s="14">
        <v>4</v>
      </c>
      <c r="Q63" s="20">
        <f t="shared" si="12"/>
        <v>181.16666666666666</v>
      </c>
    </row>
    <row r="65" spans="1:17" ht="30" x14ac:dyDescent="0.3">
      <c r="A65" s="54" t="s">
        <v>172</v>
      </c>
      <c r="B65" s="14" t="s">
        <v>21</v>
      </c>
      <c r="C65" s="15" t="s">
        <v>160</v>
      </c>
      <c r="D65" s="14" t="s">
        <v>35</v>
      </c>
      <c r="E65" s="14" t="s">
        <v>2</v>
      </c>
      <c r="F65" s="16" t="s">
        <v>3</v>
      </c>
      <c r="G65" s="17" t="s">
        <v>36</v>
      </c>
      <c r="H65" s="17" t="s">
        <v>37</v>
      </c>
      <c r="I65" s="17" t="s">
        <v>38</v>
      </c>
      <c r="J65" s="17" t="s">
        <v>39</v>
      </c>
      <c r="K65" s="17" t="s">
        <v>40</v>
      </c>
      <c r="L65" s="17" t="s">
        <v>41</v>
      </c>
      <c r="M65" s="18" t="s">
        <v>42</v>
      </c>
      <c r="N65" s="16" t="s">
        <v>43</v>
      </c>
      <c r="O65" s="19" t="s">
        <v>44</v>
      </c>
      <c r="P65" s="14" t="s">
        <v>45</v>
      </c>
      <c r="Q65" s="20" t="s">
        <v>46</v>
      </c>
    </row>
    <row r="66" spans="1:17" ht="15.75" x14ac:dyDescent="0.3">
      <c r="A66" s="60" t="s">
        <v>173</v>
      </c>
      <c r="B66" s="21">
        <f>COUNTIF($O$2:$O$2,"&gt;="&amp;O66)</f>
        <v>1</v>
      </c>
      <c r="C66" s="15" t="s">
        <v>24</v>
      </c>
      <c r="D66" s="22" t="s">
        <v>161</v>
      </c>
      <c r="E66" s="23">
        <v>43708</v>
      </c>
      <c r="F66" s="29" t="s">
        <v>162</v>
      </c>
      <c r="G66" s="25">
        <v>192</v>
      </c>
      <c r="H66" s="25">
        <v>194</v>
      </c>
      <c r="I66" s="25">
        <v>195</v>
      </c>
      <c r="J66" s="25">
        <v>189</v>
      </c>
      <c r="K66" s="25">
        <v>186</v>
      </c>
      <c r="L66" s="25">
        <v>186</v>
      </c>
      <c r="M66" s="26">
        <f>COUNT(G66:L66)</f>
        <v>6</v>
      </c>
      <c r="N66" s="26">
        <f>SUM(G66:L66)</f>
        <v>1142</v>
      </c>
      <c r="O66" s="27">
        <f>SUM(N66/M66)</f>
        <v>190.33333333333334</v>
      </c>
      <c r="P66" s="22">
        <v>10</v>
      </c>
      <c r="Q66" s="28">
        <f>SUM(O66+P66)</f>
        <v>200.33333333333334</v>
      </c>
    </row>
    <row r="67" spans="1:17" x14ac:dyDescent="0.25">
      <c r="A67" s="61"/>
      <c r="B67" s="36"/>
      <c r="C67" s="37"/>
      <c r="D67" s="36"/>
      <c r="E67" s="36"/>
      <c r="F67" s="38"/>
      <c r="G67" s="39"/>
      <c r="H67" s="39"/>
      <c r="I67" s="39"/>
      <c r="J67" s="39"/>
      <c r="K67" s="39"/>
      <c r="L67" s="39"/>
      <c r="M67" s="40"/>
      <c r="N67" s="38"/>
      <c r="O67" s="41"/>
      <c r="P67" s="36"/>
      <c r="Q67" s="42"/>
    </row>
    <row r="68" spans="1:17" ht="30" x14ac:dyDescent="0.3">
      <c r="A68" s="54" t="s">
        <v>172</v>
      </c>
      <c r="B68" s="14" t="s">
        <v>21</v>
      </c>
      <c r="C68" s="15" t="s">
        <v>160</v>
      </c>
      <c r="D68" s="14" t="s">
        <v>35</v>
      </c>
      <c r="E68" s="14" t="s">
        <v>2</v>
      </c>
      <c r="F68" s="16" t="s">
        <v>3</v>
      </c>
      <c r="G68" s="17" t="s">
        <v>36</v>
      </c>
      <c r="H68" s="17" t="s">
        <v>37</v>
      </c>
      <c r="I68" s="17" t="s">
        <v>38</v>
      </c>
      <c r="J68" s="17" t="s">
        <v>39</v>
      </c>
      <c r="K68" s="17" t="s">
        <v>40</v>
      </c>
      <c r="L68" s="17" t="s">
        <v>41</v>
      </c>
      <c r="M68" s="18" t="s">
        <v>42</v>
      </c>
      <c r="N68" s="16" t="s">
        <v>43</v>
      </c>
      <c r="O68" s="19" t="s">
        <v>44</v>
      </c>
      <c r="P68" s="14" t="s">
        <v>45</v>
      </c>
      <c r="Q68" s="20" t="s">
        <v>46</v>
      </c>
    </row>
    <row r="69" spans="1:17" ht="15.75" x14ac:dyDescent="0.3">
      <c r="A69" s="60" t="s">
        <v>174</v>
      </c>
      <c r="B69" s="21">
        <f>COUNTIF($O$5:$O$5,"&gt;="&amp;O69)</f>
        <v>1</v>
      </c>
      <c r="C69" s="15" t="s">
        <v>137</v>
      </c>
      <c r="D69" s="22" t="s">
        <v>161</v>
      </c>
      <c r="E69" s="23">
        <v>43708</v>
      </c>
      <c r="F69" s="29" t="s">
        <v>163</v>
      </c>
      <c r="G69" s="25">
        <v>185</v>
      </c>
      <c r="H69" s="25">
        <v>173</v>
      </c>
      <c r="I69" s="25">
        <v>176</v>
      </c>
      <c r="J69" s="25">
        <v>183</v>
      </c>
      <c r="K69" s="25">
        <v>177</v>
      </c>
      <c r="L69" s="25">
        <v>183</v>
      </c>
      <c r="M69" s="26">
        <f t="shared" ref="M69" si="13">COUNT(G69:L69)</f>
        <v>6</v>
      </c>
      <c r="N69" s="26">
        <f>SUM(G69:L69)</f>
        <v>1077</v>
      </c>
      <c r="O69" s="27">
        <f>SUM(N69/M69)</f>
        <v>179.5</v>
      </c>
      <c r="P69" s="22">
        <v>10</v>
      </c>
      <c r="Q69" s="28">
        <f>SUM(O69+P69)</f>
        <v>189.5</v>
      </c>
    </row>
    <row r="70" spans="1:17" x14ac:dyDescent="0.25">
      <c r="A70" s="61"/>
      <c r="B70" s="36"/>
      <c r="C70" s="37"/>
      <c r="D70" s="36"/>
      <c r="E70" s="36"/>
      <c r="F70" s="38"/>
      <c r="G70" s="39"/>
      <c r="H70" s="39"/>
      <c r="I70" s="39"/>
      <c r="J70" s="39"/>
      <c r="K70" s="39"/>
      <c r="L70" s="39"/>
      <c r="M70" s="40"/>
      <c r="N70" s="38"/>
      <c r="O70" s="41"/>
      <c r="P70" s="36"/>
      <c r="Q70" s="42"/>
    </row>
    <row r="71" spans="1:17" ht="30" x14ac:dyDescent="0.3">
      <c r="A71" s="54" t="s">
        <v>172</v>
      </c>
      <c r="B71" s="14" t="s">
        <v>21</v>
      </c>
      <c r="C71" s="15" t="s">
        <v>160</v>
      </c>
      <c r="D71" s="14" t="s">
        <v>35</v>
      </c>
      <c r="E71" s="14" t="s">
        <v>2</v>
      </c>
      <c r="F71" s="16" t="s">
        <v>3</v>
      </c>
      <c r="G71" s="17" t="s">
        <v>36</v>
      </c>
      <c r="H71" s="17" t="s">
        <v>37</v>
      </c>
      <c r="I71" s="17" t="s">
        <v>38</v>
      </c>
      <c r="J71" s="17" t="s">
        <v>39</v>
      </c>
      <c r="K71" s="17" t="s">
        <v>40</v>
      </c>
      <c r="L71" s="17" t="s">
        <v>41</v>
      </c>
      <c r="M71" s="18" t="s">
        <v>42</v>
      </c>
      <c r="N71" s="16" t="s">
        <v>43</v>
      </c>
      <c r="O71" s="19" t="s">
        <v>44</v>
      </c>
      <c r="P71" s="14" t="s">
        <v>45</v>
      </c>
      <c r="Q71" s="20" t="s">
        <v>46</v>
      </c>
    </row>
    <row r="72" spans="1:17" ht="15.75" x14ac:dyDescent="0.3">
      <c r="A72" s="60" t="s">
        <v>99</v>
      </c>
      <c r="B72" s="21">
        <f>COUNTIF($O$8:$O$11,"&gt;="&amp;O72)</f>
        <v>4</v>
      </c>
      <c r="C72" s="15" t="s">
        <v>134</v>
      </c>
      <c r="D72" s="22" t="s">
        <v>164</v>
      </c>
      <c r="E72" s="23">
        <v>43708</v>
      </c>
      <c r="F72" s="29" t="s">
        <v>163</v>
      </c>
      <c r="G72" s="25">
        <v>192</v>
      </c>
      <c r="H72" s="25">
        <v>194</v>
      </c>
      <c r="I72" s="25">
        <v>195</v>
      </c>
      <c r="J72" s="25">
        <v>195</v>
      </c>
      <c r="K72" s="25">
        <v>192</v>
      </c>
      <c r="L72" s="25">
        <v>190</v>
      </c>
      <c r="M72" s="26">
        <f>COUNT(G72:L72)</f>
        <v>6</v>
      </c>
      <c r="N72" s="26">
        <f>SUM(G72:L72)</f>
        <v>1158</v>
      </c>
      <c r="O72" s="27">
        <f>SUM(N72/M72)</f>
        <v>193</v>
      </c>
      <c r="P72" s="22">
        <v>26</v>
      </c>
      <c r="Q72" s="28">
        <f>SUM(O72+P72)</f>
        <v>219</v>
      </c>
    </row>
    <row r="73" spans="1:17" ht="15.75" x14ac:dyDescent="0.3">
      <c r="A73" s="60" t="s">
        <v>175</v>
      </c>
      <c r="B73" s="21">
        <f>COUNTIF($O$8:$O$11,"&gt;="&amp;O73)</f>
        <v>4</v>
      </c>
      <c r="C73" s="15" t="s">
        <v>134</v>
      </c>
      <c r="D73" s="22" t="s">
        <v>165</v>
      </c>
      <c r="E73" s="23">
        <v>43708</v>
      </c>
      <c r="F73" s="29" t="s">
        <v>163</v>
      </c>
      <c r="G73" s="25">
        <v>191</v>
      </c>
      <c r="H73" s="25">
        <v>190</v>
      </c>
      <c r="I73" s="25">
        <v>191</v>
      </c>
      <c r="J73" s="25">
        <v>188</v>
      </c>
      <c r="K73" s="25">
        <v>189</v>
      </c>
      <c r="L73" s="25">
        <v>192</v>
      </c>
      <c r="M73" s="26">
        <f>COUNT(G73:L73)</f>
        <v>6</v>
      </c>
      <c r="N73" s="26">
        <f>SUM(G73:L73)</f>
        <v>1141</v>
      </c>
      <c r="O73" s="27">
        <f>SUM(N73/M73)</f>
        <v>190.16666666666666</v>
      </c>
      <c r="P73" s="22">
        <v>12</v>
      </c>
      <c r="Q73" s="28">
        <f>SUM(O73+P73)</f>
        <v>202.16666666666666</v>
      </c>
    </row>
    <row r="74" spans="1:17" ht="15.75" x14ac:dyDescent="0.3">
      <c r="A74" s="60" t="s">
        <v>176</v>
      </c>
      <c r="B74" s="21">
        <f>COUNTIF($O$8:$O$11,"&gt;="&amp;O74)</f>
        <v>4</v>
      </c>
      <c r="C74" s="15" t="s">
        <v>134</v>
      </c>
      <c r="D74" s="22" t="s">
        <v>166</v>
      </c>
      <c r="E74" s="23">
        <v>43708</v>
      </c>
      <c r="F74" s="29" t="s">
        <v>163</v>
      </c>
      <c r="G74" s="25">
        <v>193</v>
      </c>
      <c r="H74" s="25">
        <v>189</v>
      </c>
      <c r="I74" s="25">
        <v>183</v>
      </c>
      <c r="J74" s="25">
        <v>189</v>
      </c>
      <c r="K74" s="25">
        <v>187</v>
      </c>
      <c r="L74" s="25">
        <v>189</v>
      </c>
      <c r="M74" s="26">
        <f>COUNT(G74:L74)</f>
        <v>6</v>
      </c>
      <c r="N74" s="26">
        <f>SUM(G74:L74)</f>
        <v>1130</v>
      </c>
      <c r="O74" s="27">
        <f>SUM(N74/M74)</f>
        <v>188.33333333333334</v>
      </c>
      <c r="P74" s="22">
        <v>10</v>
      </c>
      <c r="Q74" s="28">
        <f>SUM(O74+P74)</f>
        <v>198.33333333333334</v>
      </c>
    </row>
    <row r="75" spans="1:17" ht="15.75" x14ac:dyDescent="0.3">
      <c r="A75" s="60" t="s">
        <v>177</v>
      </c>
      <c r="B75" s="21">
        <f>COUNTIF($O$8:$O$11,"&gt;="&amp;O75)</f>
        <v>4</v>
      </c>
      <c r="C75" s="15" t="s">
        <v>134</v>
      </c>
      <c r="D75" s="22" t="s">
        <v>167</v>
      </c>
      <c r="E75" s="23">
        <v>43708</v>
      </c>
      <c r="F75" s="29" t="s">
        <v>163</v>
      </c>
      <c r="G75" s="25">
        <v>179</v>
      </c>
      <c r="H75" s="25">
        <v>176</v>
      </c>
      <c r="I75" s="25">
        <v>181</v>
      </c>
      <c r="J75" s="25">
        <v>189</v>
      </c>
      <c r="K75" s="25">
        <v>191</v>
      </c>
      <c r="L75" s="25">
        <v>189</v>
      </c>
      <c r="M75" s="26">
        <f>COUNT(G75:L75)</f>
        <v>6</v>
      </c>
      <c r="N75" s="26">
        <f>SUM(G75:L75)</f>
        <v>1105</v>
      </c>
      <c r="O75" s="27">
        <f>SUM(N75/M75)</f>
        <v>184.16666666666666</v>
      </c>
      <c r="P75" s="22">
        <v>4</v>
      </c>
      <c r="Q75" s="28">
        <f>SUM(O75+P75)</f>
        <v>188.16666666666666</v>
      </c>
    </row>
    <row r="76" spans="1:17" x14ac:dyDescent="0.25">
      <c r="A76" s="61"/>
      <c r="B76" s="36"/>
      <c r="C76" s="37"/>
      <c r="D76" s="36"/>
      <c r="E76" s="36"/>
      <c r="F76" s="38"/>
      <c r="G76" s="39"/>
      <c r="H76" s="39"/>
      <c r="I76" s="39"/>
      <c r="J76" s="39"/>
      <c r="K76" s="39"/>
      <c r="L76" s="39"/>
      <c r="M76" s="40"/>
      <c r="N76" s="38"/>
      <c r="O76" s="41"/>
      <c r="P76" s="36"/>
      <c r="Q76" s="42"/>
    </row>
    <row r="77" spans="1:17" ht="30" x14ac:dyDescent="0.3">
      <c r="A77" s="54" t="s">
        <v>172</v>
      </c>
      <c r="B77" s="14" t="s">
        <v>21</v>
      </c>
      <c r="C77" s="15" t="s">
        <v>160</v>
      </c>
      <c r="D77" s="14" t="s">
        <v>35</v>
      </c>
      <c r="E77" s="14" t="s">
        <v>2</v>
      </c>
      <c r="F77" s="16" t="s">
        <v>3</v>
      </c>
      <c r="G77" s="17" t="s">
        <v>36</v>
      </c>
      <c r="H77" s="17" t="s">
        <v>37</v>
      </c>
      <c r="I77" s="17" t="s">
        <v>38</v>
      </c>
      <c r="J77" s="17" t="s">
        <v>39</v>
      </c>
      <c r="K77" s="17" t="s">
        <v>40</v>
      </c>
      <c r="L77" s="17" t="s">
        <v>41</v>
      </c>
      <c r="M77" s="18" t="s">
        <v>42</v>
      </c>
      <c r="N77" s="16" t="s">
        <v>43</v>
      </c>
      <c r="O77" s="19" t="s">
        <v>44</v>
      </c>
      <c r="P77" s="14" t="s">
        <v>45</v>
      </c>
      <c r="Q77" s="20" t="s">
        <v>46</v>
      </c>
    </row>
    <row r="78" spans="1:17" ht="15.75" x14ac:dyDescent="0.3">
      <c r="A78" s="60" t="s">
        <v>178</v>
      </c>
      <c r="B78" s="21">
        <f>COUNTIF($O$14:$O$16,"&gt;="&amp;O78)</f>
        <v>3</v>
      </c>
      <c r="C78" s="15" t="s">
        <v>168</v>
      </c>
      <c r="D78" s="22" t="s">
        <v>169</v>
      </c>
      <c r="E78" s="23">
        <v>43708</v>
      </c>
      <c r="F78" s="29" t="s">
        <v>163</v>
      </c>
      <c r="G78" s="25">
        <v>184.1</v>
      </c>
      <c r="H78" s="25">
        <v>181</v>
      </c>
      <c r="I78" s="25">
        <v>176</v>
      </c>
      <c r="J78" s="25">
        <v>174</v>
      </c>
      <c r="K78" s="25">
        <v>181</v>
      </c>
      <c r="L78" s="25">
        <v>184</v>
      </c>
      <c r="M78" s="26">
        <f>COUNT(G78:L78)</f>
        <v>6</v>
      </c>
      <c r="N78" s="26">
        <f>SUM(G78:L78)</f>
        <v>1080.0999999999999</v>
      </c>
      <c r="O78" s="27">
        <f>SUM(N78/M78)</f>
        <v>180.01666666666665</v>
      </c>
      <c r="P78" s="22">
        <v>22</v>
      </c>
      <c r="Q78" s="28">
        <f>SUM(O78+P78)</f>
        <v>202.01666666666665</v>
      </c>
    </row>
    <row r="79" spans="1:17" ht="15.75" x14ac:dyDescent="0.3">
      <c r="A79" s="60" t="s">
        <v>179</v>
      </c>
      <c r="B79" s="21">
        <f>COUNTIF($O$14:$O$16,"&gt;="&amp;O79)</f>
        <v>3</v>
      </c>
      <c r="C79" s="15" t="s">
        <v>168</v>
      </c>
      <c r="D79" s="22" t="s">
        <v>170</v>
      </c>
      <c r="E79" s="23">
        <v>43708</v>
      </c>
      <c r="F79" s="29" t="s">
        <v>163</v>
      </c>
      <c r="G79" s="25">
        <v>184</v>
      </c>
      <c r="H79" s="25">
        <v>182</v>
      </c>
      <c r="I79" s="25">
        <v>175</v>
      </c>
      <c r="J79" s="25">
        <v>179</v>
      </c>
      <c r="K79" s="25">
        <v>177</v>
      </c>
      <c r="L79" s="25">
        <v>180</v>
      </c>
      <c r="M79" s="26">
        <f>COUNT(G79:L79)</f>
        <v>6</v>
      </c>
      <c r="N79" s="26">
        <f>SUM(G79:L79)</f>
        <v>1077</v>
      </c>
      <c r="O79" s="27">
        <f>SUM(N79/M79)</f>
        <v>179.5</v>
      </c>
      <c r="P79" s="22">
        <v>16</v>
      </c>
      <c r="Q79" s="28">
        <f>SUM(O79+P79)</f>
        <v>195.5</v>
      </c>
    </row>
    <row r="80" spans="1:17" ht="15.75" x14ac:dyDescent="0.3">
      <c r="A80" s="60" t="s">
        <v>180</v>
      </c>
      <c r="B80" s="21">
        <f>COUNTIF($O$14:$O$16,"&gt;="&amp;O80)</f>
        <v>3</v>
      </c>
      <c r="C80" s="15" t="s">
        <v>168</v>
      </c>
      <c r="D80" s="22" t="s">
        <v>171</v>
      </c>
      <c r="E80" s="23">
        <v>43708</v>
      </c>
      <c r="F80" s="29" t="s">
        <v>163</v>
      </c>
      <c r="G80" s="25">
        <v>175</v>
      </c>
      <c r="H80" s="25">
        <v>174</v>
      </c>
      <c r="I80" s="25">
        <v>176.1</v>
      </c>
      <c r="J80" s="25">
        <v>172</v>
      </c>
      <c r="K80" s="25">
        <v>167</v>
      </c>
      <c r="L80" s="25">
        <v>168</v>
      </c>
      <c r="M80" s="26">
        <f>COUNT(G80:L80)</f>
        <v>6</v>
      </c>
      <c r="N80" s="26">
        <f>SUM(G80:L80)</f>
        <v>1032.0999999999999</v>
      </c>
      <c r="O80" s="27">
        <f>SUM(N80/M80)</f>
        <v>172.01666666666665</v>
      </c>
      <c r="P80" s="22">
        <v>10</v>
      </c>
      <c r="Q80" s="28">
        <f>SUM(O80+P80)</f>
        <v>182.01666666666665</v>
      </c>
    </row>
  </sheetData>
  <protectedRanges>
    <protectedRange algorithmName="SHA-512" hashValue="FG7sbUW81RLTrqZOgRQY3WT58Fmv2wpczdNtHSivDYpua2f0csBbi4PHtU2Z8RiB+M2w+jl67Do94rJCq0Ck5Q==" saltValue="84WXeaapoYvzxj0ZBNU3eQ==" spinCount="100000" sqref="R22:R46" name="Range1_1"/>
    <protectedRange algorithmName="SHA-512" hashValue="FG7sbUW81RLTrqZOgRQY3WT58Fmv2wpczdNtHSivDYpua2f0csBbi4PHtU2Z8RiB+M2w+jl67Do94rJCq0Ck5Q==" saltValue="84WXeaapoYvzxj0ZBNU3eQ==" spinCount="100000" sqref="Q22:Q46 N22:O46" name="Range1_2"/>
    <protectedRange algorithmName="SHA-512" hashValue="FG7sbUW81RLTrqZOgRQY3WT58Fmv2wpczdNtHSivDYpua2f0csBbi4PHtU2Z8RiB+M2w+jl67Do94rJCq0Ck5Q==" saltValue="84WXeaapoYvzxj0ZBNU3eQ==" spinCount="100000" sqref="N49:O51 Q49:Q51" name="Range1_3"/>
    <protectedRange algorithmName="SHA-512" hashValue="FG7sbUW81RLTrqZOgRQY3WT58Fmv2wpczdNtHSivDYpua2f0csBbi4PHtU2Z8RiB+M2w+jl67Do94rJCq0Ck5Q==" saltValue="84WXeaapoYvzxj0ZBNU3eQ==" spinCount="100000" sqref="Q54:Q63 N54:O63" name="Range1_5"/>
    <protectedRange algorithmName="SHA-512" hashValue="FG7sbUW81RLTrqZOgRQY3WT58Fmv2wpczdNtHSivDYpua2f0csBbi4PHtU2Z8RiB+M2w+jl67Do94rJCq0Ck5Q==" saltValue="84WXeaapoYvzxj0ZBNU3eQ==" spinCount="100000" sqref="Q66 N78:O80 Q69 N66:O66 Q72:Q75 N69:O69 N72:O75 Q78:Q80" name="Range1_7"/>
  </protectedRanges>
  <conditionalFormatting sqref="G2:G14">
    <cfRule type="top10" dxfId="113" priority="78" rank="1"/>
  </conditionalFormatting>
  <conditionalFormatting sqref="H2:H14">
    <cfRule type="top10" dxfId="112" priority="77" rank="1"/>
  </conditionalFormatting>
  <conditionalFormatting sqref="I2:I14">
    <cfRule type="top10" dxfId="111" priority="76" rank="1"/>
  </conditionalFormatting>
  <conditionalFormatting sqref="J2:J14">
    <cfRule type="top10" dxfId="110" priority="75" rank="1"/>
  </conditionalFormatting>
  <conditionalFormatting sqref="K2:K16">
    <cfRule type="top10" dxfId="109" priority="74" rank="1"/>
  </conditionalFormatting>
  <conditionalFormatting sqref="L2:L14">
    <cfRule type="top10" dxfId="108" priority="73" rank="1"/>
  </conditionalFormatting>
  <conditionalFormatting sqref="G22:G33">
    <cfRule type="top10" dxfId="107" priority="61" rank="1"/>
  </conditionalFormatting>
  <conditionalFormatting sqref="H22:H33">
    <cfRule type="top10" dxfId="106" priority="62" rank="1"/>
  </conditionalFormatting>
  <conditionalFormatting sqref="I22:I33">
    <cfRule type="top10" dxfId="105" priority="63" rank="1"/>
  </conditionalFormatting>
  <conditionalFormatting sqref="J22:J33">
    <cfRule type="top10" dxfId="104" priority="64" rank="1"/>
  </conditionalFormatting>
  <conditionalFormatting sqref="K22:K33">
    <cfRule type="top10" dxfId="103" priority="65" rank="1"/>
  </conditionalFormatting>
  <conditionalFormatting sqref="L22:L33">
    <cfRule type="top10" dxfId="102" priority="66" rank="1"/>
  </conditionalFormatting>
  <conditionalFormatting sqref="G49:G51">
    <cfRule type="top10" dxfId="101" priority="60" rank="1"/>
  </conditionalFormatting>
  <conditionalFormatting sqref="H49:H51">
    <cfRule type="top10" dxfId="100" priority="59" rank="1"/>
  </conditionalFormatting>
  <conditionalFormatting sqref="I49:I51">
    <cfRule type="top10" dxfId="99" priority="58" rank="1"/>
  </conditionalFormatting>
  <conditionalFormatting sqref="J49:J51">
    <cfRule type="top10" dxfId="98" priority="57" rank="1"/>
  </conditionalFormatting>
  <conditionalFormatting sqref="K49:K51">
    <cfRule type="top10" dxfId="97" priority="56" rank="1"/>
  </conditionalFormatting>
  <conditionalFormatting sqref="L49:L51">
    <cfRule type="top10" dxfId="96" priority="55" rank="1"/>
  </conditionalFormatting>
  <conditionalFormatting sqref="G54:G63">
    <cfRule type="top10" dxfId="95" priority="54" rank="1"/>
  </conditionalFormatting>
  <conditionalFormatting sqref="H54:H63">
    <cfRule type="top10" dxfId="94" priority="53" rank="1"/>
  </conditionalFormatting>
  <conditionalFormatting sqref="I54:I63">
    <cfRule type="top10" dxfId="93" priority="52" rank="1"/>
  </conditionalFormatting>
  <conditionalFormatting sqref="J54:J63">
    <cfRule type="top10" dxfId="92" priority="51" rank="1"/>
  </conditionalFormatting>
  <conditionalFormatting sqref="K54:K63">
    <cfRule type="top10" dxfId="91" priority="50" rank="1"/>
  </conditionalFormatting>
  <conditionalFormatting sqref="L54:L63">
    <cfRule type="top10" dxfId="90" priority="49" rank="1"/>
  </conditionalFormatting>
  <conditionalFormatting sqref="G66">
    <cfRule type="top10" dxfId="89" priority="1" rank="1"/>
  </conditionalFormatting>
  <conditionalFormatting sqref="H66">
    <cfRule type="top10" dxfId="88" priority="2" rank="1"/>
  </conditionalFormatting>
  <conditionalFormatting sqref="I66">
    <cfRule type="top10" dxfId="87" priority="3" rank="1"/>
  </conditionalFormatting>
  <conditionalFormatting sqref="J66">
    <cfRule type="top10" dxfId="86" priority="4" rank="1"/>
  </conditionalFormatting>
  <conditionalFormatting sqref="K66:K67">
    <cfRule type="top10" dxfId="85" priority="5" rank="1"/>
  </conditionalFormatting>
  <conditionalFormatting sqref="L66">
    <cfRule type="top10" dxfId="84" priority="6" rank="1"/>
  </conditionalFormatting>
  <conditionalFormatting sqref="G69">
    <cfRule type="top10" dxfId="83" priority="7" rank="1"/>
  </conditionalFormatting>
  <conditionalFormatting sqref="H69">
    <cfRule type="top10" dxfId="82" priority="8" rank="1"/>
  </conditionalFormatting>
  <conditionalFormatting sqref="I69">
    <cfRule type="top10" dxfId="81" priority="9" rank="1"/>
  </conditionalFormatting>
  <conditionalFormatting sqref="J69">
    <cfRule type="top10" dxfId="80" priority="10" rank="1"/>
  </conditionalFormatting>
  <conditionalFormatting sqref="K69">
    <cfRule type="top10" dxfId="79" priority="11" rank="1"/>
  </conditionalFormatting>
  <conditionalFormatting sqref="L69">
    <cfRule type="top10" dxfId="78" priority="12" rank="1"/>
  </conditionalFormatting>
  <conditionalFormatting sqref="G72:G75">
    <cfRule type="top10" dxfId="77" priority="13" rank="1"/>
  </conditionalFormatting>
  <conditionalFormatting sqref="H72:H75">
    <cfRule type="top10" dxfId="76" priority="14" rank="1"/>
  </conditionalFormatting>
  <conditionalFormatting sqref="I72:I75">
    <cfRule type="top10" dxfId="75" priority="15" rank="1"/>
  </conditionalFormatting>
  <conditionalFormatting sqref="J72:J75">
    <cfRule type="top10" dxfId="74" priority="16" rank="1"/>
  </conditionalFormatting>
  <conditionalFormatting sqref="K72:K75">
    <cfRule type="top10" dxfId="73" priority="17" rank="1"/>
  </conditionalFormatting>
  <conditionalFormatting sqref="L72:L75">
    <cfRule type="top10" dxfId="72" priority="18" rank="1"/>
  </conditionalFormatting>
  <conditionalFormatting sqref="G78:G80">
    <cfRule type="top10" dxfId="71" priority="19" rank="1"/>
  </conditionalFormatting>
  <conditionalFormatting sqref="H78:H80">
    <cfRule type="top10" dxfId="70" priority="20" rank="1"/>
  </conditionalFormatting>
  <conditionalFormatting sqref="I78:I80">
    <cfRule type="top10" dxfId="69" priority="21" rank="1"/>
  </conditionalFormatting>
  <conditionalFormatting sqref="J78:J80">
    <cfRule type="top10" dxfId="68" priority="22" rank="1"/>
  </conditionalFormatting>
  <conditionalFormatting sqref="K78:K80">
    <cfRule type="top10" dxfId="67" priority="23" rank="1"/>
  </conditionalFormatting>
  <conditionalFormatting sqref="L78:L80">
    <cfRule type="top10" dxfId="66" priority="24" rank="1"/>
  </conditionalFormatting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CE5A51-C215-4E35-8EC4-95B47D82DBAF}">
          <x14:formula1>
            <xm:f>'E:\[abra state va.xlsx]DATA SHEET'!#REF!</xm:f>
          </x14:formula1>
          <xm:sqref>D3</xm:sqref>
        </x14:dataValidation>
        <x14:dataValidation type="list" allowBlank="1" showInputMessage="1" showErrorMessage="1" xr:uid="{B9D614F4-FE00-4839-B6A2-E9D311240C28}">
          <x14:formula1>
            <xm:f>'E:\[abra state va.xlsx]DATA SHEET'!#REF!</xm:f>
          </x14:formula1>
          <xm:sqref>D65:D66 D53:D63 D77:D80 D68:D69 D71:D75 D48:D51 D21:D46 D1:D2 D4:D19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Virginia 04 06 2019</vt:lpstr>
      <vt:lpstr>Virginia 04 27 19</vt:lpstr>
      <vt:lpstr>Virginia 0518 19 (2)</vt:lpstr>
      <vt:lpstr>Virginia 06 01 19</vt:lpstr>
      <vt:lpstr>Virginia 06 29 2019</vt:lpstr>
      <vt:lpstr>Virginia 07 13 2019</vt:lpstr>
      <vt:lpstr>Virginia 08 03 19</vt:lpstr>
      <vt:lpstr>Virginia 08242019</vt:lpstr>
      <vt:lpstr>Virginia 08 31 2019</vt:lpstr>
      <vt:lpstr>Virginia 09 07 2019</vt:lpstr>
      <vt:lpstr>Virginia 09 15 19</vt:lpstr>
      <vt:lpstr>Virgina 10 05 19</vt:lpstr>
      <vt:lpstr>Virginia 10 12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2019-10-08T00:41:02Z</cp:lastPrinted>
  <dcterms:created xsi:type="dcterms:W3CDTF">2019-04-11T23:38:07Z</dcterms:created>
  <dcterms:modified xsi:type="dcterms:W3CDTF">2019-10-15T23:54:48Z</dcterms:modified>
</cp:coreProperties>
</file>