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68B98220-AEEF-41C3-9692-08DBA38D1F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FACTORY RANKING" sheetId="20" r:id="rId1"/>
    <sheet name="Degweg, Doug" sheetId="136" r:id="rId2"/>
    <sheet name="Gates, Pam" sheetId="133" r:id="rId3"/>
    <sheet name="Jospeh, John" sheetId="137" r:id="rId4"/>
    <sheet name="Poor, Bill" sheetId="135" r:id="rId5"/>
    <sheet name="Wilson, Steve" sheetId="134" r:id="rId6"/>
  </sheets>
  <externalReferences>
    <externalReference r:id="rId7"/>
    <externalReference r:id="rId8"/>
  </externalReferences>
  <definedNames>
    <definedName name="_xlnm._FilterDatabase" localSheetId="0" hidden="1">'OHIO FACTORY RANKING'!$B$1:$I$1</definedName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37" l="1"/>
  <c r="I6" i="136"/>
  <c r="I6" i="133"/>
  <c r="I6" i="135"/>
  <c r="I6" i="134"/>
  <c r="I4" i="20"/>
  <c r="H6" i="137"/>
  <c r="H6" i="136"/>
  <c r="H6" i="133"/>
  <c r="H6" i="135"/>
  <c r="H6" i="134"/>
  <c r="H4" i="20"/>
  <c r="G6" i="137"/>
  <c r="G6" i="136"/>
  <c r="G6" i="133"/>
  <c r="G6" i="135"/>
  <c r="G6" i="134"/>
  <c r="G4" i="20"/>
  <c r="F6" i="137"/>
  <c r="F6" i="136"/>
  <c r="F6" i="133"/>
  <c r="F6" i="135"/>
  <c r="F6" i="134"/>
  <c r="F4" i="20"/>
  <c r="E6" i="137"/>
  <c r="E6" i="136"/>
  <c r="E6" i="133"/>
  <c r="E6" i="135"/>
  <c r="E6" i="134"/>
  <c r="E4" i="20"/>
  <c r="L2" i="137"/>
  <c r="M2" i="137" s="1"/>
  <c r="O2" i="137" s="1"/>
  <c r="K2" i="137"/>
  <c r="K4" i="137" s="1"/>
  <c r="N4" i="137"/>
  <c r="I2" i="20"/>
  <c r="H2" i="20"/>
  <c r="G2" i="20"/>
  <c r="F2" i="20"/>
  <c r="E2" i="20"/>
  <c r="L2" i="136"/>
  <c r="K2" i="136"/>
  <c r="M2" i="136" s="1"/>
  <c r="O2" i="136" s="1"/>
  <c r="N4" i="136"/>
  <c r="L3" i="135"/>
  <c r="M3" i="135" s="1"/>
  <c r="O3" i="135" s="1"/>
  <c r="K3" i="135"/>
  <c r="L4" i="137" l="1"/>
  <c r="M4" i="137" s="1"/>
  <c r="O4" i="137" s="1"/>
  <c r="K4" i="136"/>
  <c r="L4" i="136"/>
  <c r="M4" i="136" s="1"/>
  <c r="O4" i="136" s="1"/>
  <c r="L4" i="134"/>
  <c r="M4" i="134" s="1"/>
  <c r="O4" i="134" s="1"/>
  <c r="K4" i="134"/>
  <c r="H3" i="20"/>
  <c r="F3" i="20"/>
  <c r="L2" i="135"/>
  <c r="M2" i="135" s="1"/>
  <c r="O2" i="135" s="1"/>
  <c r="K2" i="135"/>
  <c r="K5" i="135" s="1"/>
  <c r="N5" i="135"/>
  <c r="L5" i="135" l="1"/>
  <c r="L3" i="134"/>
  <c r="M3" i="134" s="1"/>
  <c r="O3" i="134" s="1"/>
  <c r="K3" i="134"/>
  <c r="M5" i="135" l="1"/>
  <c r="E3" i="20"/>
  <c r="L2" i="134"/>
  <c r="M2" i="134" s="1"/>
  <c r="O2" i="134" s="1"/>
  <c r="K2" i="134"/>
  <c r="K6" i="134" s="1"/>
  <c r="F6" i="20" s="1"/>
  <c r="N6" i="134"/>
  <c r="H6" i="20" s="1"/>
  <c r="O5" i="135" l="1"/>
  <c r="I3" i="20" s="1"/>
  <c r="G3" i="20"/>
  <c r="L6" i="134"/>
  <c r="L2" i="133"/>
  <c r="M2" i="133" s="1"/>
  <c r="O2" i="133" s="1"/>
  <c r="K2" i="133"/>
  <c r="M6" i="134" l="1"/>
  <c r="E6" i="20"/>
  <c r="K4" i="133"/>
  <c r="F5" i="20" s="1"/>
  <c r="N4" i="133"/>
  <c r="H5" i="20" s="1"/>
  <c r="O6" i="134" l="1"/>
  <c r="I6" i="20" s="1"/>
  <c r="G6" i="20"/>
  <c r="L4" i="133"/>
  <c r="M4" i="133" l="1"/>
  <c r="E5" i="20"/>
  <c r="O4" i="133" l="1"/>
  <c r="I5" i="20" s="1"/>
  <c r="G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30C31894-710D-4CB2-B475-4F5225C9EEC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A773910-4FF1-4B49-B054-729ECB052E3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84D8A7B7-6F3C-4E3F-9B99-B5DF5ECB4C5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411BC2C3-803D-44D9-A359-04996EE0300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3943F3B1-2F17-4671-813F-57242CB3B5B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<sst xmlns="http://schemas.openxmlformats.org/spreadsheetml/2006/main" count="117" uniqueCount="32">
  <si>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</si>
  <si>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</si>
  <si>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</si>
  <si>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</si>
  <si>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</si>
  <si>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</si>
  <si>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</si>
  <si>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</si>
  <si>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</si>
  <si>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</si>
  <si>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</si>
  <si>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</si>
  <si>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</si>
  <si>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</si>
  <si>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</si>
  <si>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</si>
  <si>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</si>
  <si>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</si>
  <si>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</si>
  <si>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</si>
  <si>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</si>
  <si>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Gates, Pam</t>
  </si>
  <si>
    <t>Pam Gates</t>
  </si>
  <si>
    <t>Fresno, OH</t>
  </si>
  <si>
    <t>Steve Wilson</t>
  </si>
  <si>
    <t>Wilson, Steve</t>
  </si>
  <si>
    <t>Poor, Bill</t>
  </si>
  <si>
    <t>Bill Poor</t>
  </si>
  <si>
    <t>Doug Depweg</t>
  </si>
  <si>
    <t>Depweg, Doug</t>
  </si>
  <si>
    <t>John, Jospeh</t>
  </si>
  <si>
    <t>John Jospeh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</si>
</sst>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10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9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6"/>
  <sheetViews>
    <sheetView tabSelected="1" topLeftCell="B1" zoomScaleNormal="100" workbookViewId="0">
      <selection activeCell="D19" sqref="D19"/>
    </sheetView>
  </sheetViews>
  <sheetFormatPr defaultColWidth="16" defaultRowHeight="15" x14ac:dyDescent="0.25"/>
  <cols>
    <col min="1" max="1" width="16" style="9"/>
    <col min="2" max="2" width="8" style="10" bestFit="1" customWidth="1"/>
    <col min="3" max="5" width="16" style="10"/>
    <col min="6" max="6" width="11.140625" style="12" bestFit="1" customWidth="1"/>
    <col min="7" max="7" width="7" style="22" bestFit="1" customWidth="1"/>
    <col min="8" max="8" width="6.5703125" style="10" bestFit="1" customWidth="1"/>
    <col min="9" max="9" width="16" style="22"/>
    <col min="10" max="16384" width="16" style="9"/>
  </cols>
  <sheetData>
    <row r="1" spans="2:9" s="6" customFormat="1" x14ac:dyDescent="0.25">
      <c r="B1" s="7" t="s">
        <v>7</v>
      </c>
      <c r="C1" s="7" t="s">
        <v>0</v>
      </c>
      <c r="D1" s="7" t="s">
        <v>9</v>
      </c>
      <c r="E1" s="7" t="s">
        <v>4</v>
      </c>
      <c r="F1" s="8" t="s">
        <v>20</v>
      </c>
      <c r="G1" s="21" t="s">
        <v>8</v>
      </c>
      <c r="H1" s="7" t="s">
        <v>3</v>
      </c>
      <c r="I1" s="21" t="s">
        <v>5</v>
      </c>
    </row>
    <row r="2" spans="2:9" x14ac:dyDescent="0.25">
      <c r="B2" s="10">
        <v>1</v>
      </c>
      <c r="C2" s="10" t="s">
        <v>6</v>
      </c>
      <c r="D2" s="13" t="s">
        <v>29</v>
      </c>
      <c r="E2" s="11">
        <f>SUM('Degweg, Doug'!L4)</f>
        <v>1107.001</v>
      </c>
      <c r="F2" s="11">
        <f>SUM('Degweg, Doug'!K4)</f>
        <v>6</v>
      </c>
      <c r="G2" s="22">
        <f>SUM('Degweg, Doug'!M4)</f>
        <v>184.50016666666667</v>
      </c>
      <c r="H2" s="11">
        <f>SUM('Degweg, Doug'!N4)</f>
        <v>26</v>
      </c>
      <c r="I2" s="22">
        <f>SUM('Degweg, Doug'!O4)</f>
        <v>210.50016666666667</v>
      </c>
    </row>
    <row r="3" spans="2:9" x14ac:dyDescent="0.25">
      <c r="B3" s="10">
        <v>2</v>
      </c>
      <c r="C3" s="10" t="s">
        <v>6</v>
      </c>
      <c r="D3" s="32" t="s">
        <v>26</v>
      </c>
      <c r="E3" s="11">
        <f>SUM('Poor, Bill'!L5)</f>
        <v>1811</v>
      </c>
      <c r="F3" s="11">
        <f>SUM('Poor, Bill'!K5)</f>
        <v>10</v>
      </c>
      <c r="G3" s="22">
        <f>SUM('Poor, Bill'!M5)</f>
        <v>181.1</v>
      </c>
      <c r="H3" s="11">
        <f>SUM('Poor, Bill'!N5)</f>
        <v>21</v>
      </c>
      <c r="I3" s="22">
        <f>SUM('Poor, Bill'!O5)</f>
        <v>202.1</v>
      </c>
    </row>
    <row r="4" spans="2:9" x14ac:dyDescent="0.25">
      <c r="B4" s="10">
        <v>3</v>
      </c>
      <c r="C4" s="10" t="s">
        <v>6</v>
      </c>
      <c r="D4" s="13" t="s">
        <v>30</v>
      </c>
      <c r="E4" s="11">
        <f>SUM('Jospeh, John'!L4)</f>
        <v>1082</v>
      </c>
      <c r="F4" s="11">
        <f>SUM('Jospeh, John'!K4)</f>
        <v>6</v>
      </c>
      <c r="G4" s="22">
        <f>SUM('Jospeh, John'!M4)</f>
        <v>180.33333333333334</v>
      </c>
      <c r="H4" s="11">
        <f>SUM('Jospeh, John'!N4)</f>
        <v>14</v>
      </c>
      <c r="I4" s="22">
        <f>SUM('Jospeh, John'!O4)</f>
        <v>194.33333333333334</v>
      </c>
    </row>
    <row r="5" spans="2:9" x14ac:dyDescent="0.25">
      <c r="B5" s="10">
        <v>4</v>
      </c>
      <c r="C5" s="10" t="s">
        <v>6</v>
      </c>
      <c r="D5" s="13" t="s">
        <v>21</v>
      </c>
      <c r="E5" s="11">
        <f>SUM('Gates, Pam'!L4)</f>
        <v>719</v>
      </c>
      <c r="F5" s="11">
        <f>SUM('Gates, Pam'!K4)</f>
        <v>4</v>
      </c>
      <c r="G5" s="22">
        <f>SUM('Gates, Pam'!M4)</f>
        <v>179.75</v>
      </c>
      <c r="H5" s="11">
        <f>SUM('Gates, Pam'!N4)</f>
        <v>5</v>
      </c>
      <c r="I5" s="22">
        <f>SUM('Gates, Pam'!O4)</f>
        <v>184.75</v>
      </c>
    </row>
    <row r="6" spans="2:9" x14ac:dyDescent="0.25">
      <c r="B6" s="10">
        <v>5</v>
      </c>
      <c r="C6" s="10" t="s">
        <v>6</v>
      </c>
      <c r="D6" s="13" t="s">
        <v>25</v>
      </c>
      <c r="E6" s="11">
        <f>SUM('Wilson, Steve'!L6)</f>
        <v>2029</v>
      </c>
      <c r="F6" s="11">
        <f>SUM('Wilson, Steve'!K6)</f>
        <v>12</v>
      </c>
      <c r="G6" s="22">
        <f>SUM('Wilson, Steve'!M6)</f>
        <v>169.08333333333334</v>
      </c>
      <c r="H6" s="11">
        <f>SUM('Wilson, Steve'!N6)</f>
        <v>14</v>
      </c>
      <c r="I6" s="22">
        <f>SUM('Wilson, Steve'!O6)</f>
        <v>183.08333333333334</v>
      </c>
    </row>
  </sheetData>
  <sortState ref="D2:I6">
    <sortCondition descending="1" ref="I2:I6"/>
  </sortState>
  <hyperlinks>
    <hyperlink ref="D5" location="'Gates, Pam'!A1" display="Gates, Pam" xr:uid="{906AF43E-B6CD-4889-9D66-7D785FF5A4DF}"/>
    <hyperlink ref="D6" location="'Wilson, Steve'!A1" display="Wilson, Steve" xr:uid="{5D479335-E5A3-48EC-BC18-68CF6BE7A17B}"/>
    <hyperlink ref="D3" location="'Poor, Bill'!A1" display="Poor, Bill" xr:uid="{E6D475E2-181D-43CC-9D0E-8E95A1A4D21E}"/>
    <hyperlink ref="D2" location="'Degweg, Doug'!A1" display="Depweg, Doug" xr:uid="{80ABF282-4721-4AD3-93A5-DFC0B5F6C588}"/>
    <hyperlink ref="D4" location="'Jospeh, John'!A1" display="John, Jospeh" xr:uid="{48E7E26A-2A64-48B5-BE27-4CD9E8B1606B}"/>
  </hyperlinks>
  <printOptions headings="1"/>
  <pageMargins left="0.7" right="0.7" top="0.75" bottom="0" header="0.3" footer="0.3"/>
  <pageSetup orientation="landscape" horizontalDpi="4294967293" r:id="rId1"/>
  <headerFooter>
    <oddHeader>&amp;L&amp;"Book Antiqua,Bold"&amp;12Factory Indoor Rankings&amp;C&amp;"Book Antiqua,Bold"&amp;12OHIO&amp;R&amp;"Book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F07F-97E6-4EE1-9A26-3FE067890E04}">
  <dimension ref="A1:O6"/>
  <sheetViews>
    <sheetView workbookViewId="0">
      <selection activeCell="I7" sqref="I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x14ac:dyDescent="0.3">
      <c r="A2" s="24" t="s">
        <v>6</v>
      </c>
      <c r="B2" s="25" t="s">
        <v>28</v>
      </c>
      <c r="C2" s="26">
        <v>43840</v>
      </c>
      <c r="D2" s="27" t="s">
        <v>23</v>
      </c>
      <c r="E2" s="28">
        <v>184</v>
      </c>
      <c r="F2" s="28">
        <v>188</v>
      </c>
      <c r="G2" s="28">
        <v>184</v>
      </c>
      <c r="H2" s="28">
        <v>184.001</v>
      </c>
      <c r="I2" s="28">
        <v>178</v>
      </c>
      <c r="J2" s="28">
        <v>189</v>
      </c>
      <c r="K2" s="29">
        <f>COUNT(E2:J2)</f>
        <v>6</v>
      </c>
      <c r="L2" s="29">
        <f>SUM(E2:J2)</f>
        <v>1107.001</v>
      </c>
      <c r="M2" s="30">
        <f>SUM(L2/K2)</f>
        <v>184.50016666666667</v>
      </c>
      <c r="N2" s="25">
        <v>26</v>
      </c>
      <c r="O2" s="31">
        <f>SUM(M2+N2)</f>
        <v>210.50016666666667</v>
      </c>
    </row>
    <row r="3" spans="1:15" x14ac:dyDescent="0.25">
      <c r="D3" s="1"/>
    </row>
    <row r="4" spans="1:15" x14ac:dyDescent="0.25">
      <c r="K4" s="5">
        <f>SUM(K2:K3)</f>
        <v>6</v>
      </c>
      <c r="L4" s="5">
        <f>SUM(L2:L3)</f>
        <v>1107.001</v>
      </c>
      <c r="M4" s="1">
        <f>SUM(L4/K4)</f>
        <v>184.50016666666667</v>
      </c>
      <c r="N4" s="5">
        <f>SUM(N2:N3)</f>
        <v>26</v>
      </c>
      <c r="O4" s="1">
        <f t="shared" ref="O4" si="0">SUM(M4+N4)</f>
        <v>210.50016666666667</v>
      </c>
    </row>
    <row r="6" spans="1:15" x14ac:dyDescent="0.25">
      <c r="E6" s="5">
        <f>SUM('Jospeh, John'!L4)</f>
        <v>1082</v>
      </c>
      <c r="F6" s="5">
        <f>SUM('Jospeh, John'!K4)</f>
        <v>6</v>
      </c>
      <c r="G6" s="1">
        <f>SUM('Jospeh, John'!M4)</f>
        <v>180.33333333333334</v>
      </c>
      <c r="H6" s="5">
        <f>SUM('Jospeh, John'!N4)</f>
        <v>14</v>
      </c>
      <c r="I6" s="1">
        <f>SUM('Jospeh, John'!O4)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1">
    <cfRule type="top10" priority="23" bottom="1" rank="1"/>
    <cfRule type="top10" dxfId="41" priority="24" rank="1"/>
  </conditionalFormatting>
  <conditionalFormatting sqref="F1">
    <cfRule type="top10" priority="21" bottom="1" rank="1"/>
    <cfRule type="top10" dxfId="40" priority="22" rank="1"/>
  </conditionalFormatting>
  <conditionalFormatting sqref="G1">
    <cfRule type="top10" priority="19" bottom="1" rank="1"/>
    <cfRule type="top10" dxfId="39" priority="20" rank="1"/>
  </conditionalFormatting>
  <conditionalFormatting sqref="H1">
    <cfRule type="top10" priority="17" bottom="1" rank="1"/>
    <cfRule type="top10" dxfId="38" priority="18" rank="1"/>
  </conditionalFormatting>
  <conditionalFormatting sqref="I1">
    <cfRule type="top10" priority="15" bottom="1" rank="1"/>
    <cfRule type="top10" dxfId="37" priority="16" rank="1"/>
  </conditionalFormatting>
  <conditionalFormatting sqref="J1">
    <cfRule type="top10" priority="13" bottom="1" rank="1"/>
    <cfRule type="top10" dxfId="36" priority="14" rank="1"/>
  </conditionalFormatting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4" rank="1"/>
  </conditionalFormatting>
  <conditionalFormatting sqref="H2">
    <cfRule type="top10" dxfId="26" priority="3" rank="1"/>
  </conditionalFormatting>
  <conditionalFormatting sqref="I2">
    <cfRule type="top10" dxfId="25" priority="2" rank="1"/>
  </conditionalFormatting>
  <conditionalFormatting sqref="J2">
    <cfRule type="top10" dxfId="2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EF7F1A-7C72-4DE2-9AAA-E14E37A8FDF6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C410-0B98-498B-81F3-01C5EC57E6F9}">
  <dimension ref="A1:O6"/>
  <sheetViews>
    <sheetView workbookViewId="0">
      <selection activeCell="I7" sqref="I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x14ac:dyDescent="0.3">
      <c r="A2" s="14" t="s">
        <v>6</v>
      </c>
      <c r="B2" s="15" t="s">
        <v>22</v>
      </c>
      <c r="C2" s="16">
        <v>43791</v>
      </c>
      <c r="D2" s="23" t="s">
        <v>23</v>
      </c>
      <c r="E2" s="17">
        <v>173</v>
      </c>
      <c r="F2" s="17">
        <v>179</v>
      </c>
      <c r="G2" s="17">
        <v>187</v>
      </c>
      <c r="H2" s="17">
        <v>180</v>
      </c>
      <c r="I2" s="17"/>
      <c r="J2" s="17"/>
      <c r="K2" s="18">
        <f>COUNT(E2:J2)</f>
        <v>4</v>
      </c>
      <c r="L2" s="18">
        <f>SUM(E2:J2)</f>
        <v>719</v>
      </c>
      <c r="M2" s="19">
        <f>SUM(L2/K2)</f>
        <v>179.75</v>
      </c>
      <c r="N2" s="15">
        <v>5</v>
      </c>
      <c r="O2" s="20">
        <f>SUM(M2+N2)</f>
        <v>184.75</v>
      </c>
    </row>
    <row r="3" spans="1:15" x14ac:dyDescent="0.25">
      <c r="D3" s="1"/>
    </row>
    <row r="4" spans="1:15" x14ac:dyDescent="0.25">
      <c r="K4" s="5">
        <f>SUM(K2:K3)</f>
        <v>4</v>
      </c>
      <c r="L4" s="5">
        <f>SUM(L2:L3)</f>
        <v>719</v>
      </c>
      <c r="M4" s="1">
        <f>SUM(L4/K4)</f>
        <v>179.75</v>
      </c>
      <c r="N4" s="5">
        <f>SUM(N2:N3)</f>
        <v>5</v>
      </c>
      <c r="O4" s="1">
        <f t="shared" ref="O4" si="0">SUM(M4+N4)</f>
        <v>184.75</v>
      </c>
    </row>
    <row r="6" spans="1:15" x14ac:dyDescent="0.25">
      <c r="E6" s="5">
        <f>SUM('Jospeh, John'!L4)</f>
        <v>1082</v>
      </c>
      <c r="F6" s="5">
        <f>SUM('Jospeh, John'!K4)</f>
        <v>6</v>
      </c>
      <c r="G6" s="1">
        <f>SUM('Jospeh, John'!M4)</f>
        <v>180.33333333333334</v>
      </c>
      <c r="H6" s="5">
        <f>SUM('Jospeh, John'!N4)</f>
        <v>14</v>
      </c>
      <c r="I6" s="1">
        <f>SUM('Jospeh, John'!O4)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1">
    <cfRule type="top10" priority="43" bottom="1" rank="1"/>
    <cfRule type="top10" dxfId="95" priority="44" rank="1"/>
  </conditionalFormatting>
  <conditionalFormatting sqref="F1">
    <cfRule type="top10" priority="41" bottom="1" rank="1"/>
    <cfRule type="top10" dxfId="94" priority="42" rank="1"/>
  </conditionalFormatting>
  <conditionalFormatting sqref="G1">
    <cfRule type="top10" priority="39" bottom="1" rank="1"/>
    <cfRule type="top10" dxfId="93" priority="40" rank="1"/>
  </conditionalFormatting>
  <conditionalFormatting sqref="H1">
    <cfRule type="top10" priority="37" bottom="1" rank="1"/>
    <cfRule type="top10" dxfId="92" priority="38" rank="1"/>
  </conditionalFormatting>
  <conditionalFormatting sqref="I1">
    <cfRule type="top10" priority="35" bottom="1" rank="1"/>
    <cfRule type="top10" dxfId="91" priority="36" rank="1"/>
  </conditionalFormatting>
  <conditionalFormatting sqref="J1">
    <cfRule type="top10" priority="33" bottom="1" rank="1"/>
    <cfRule type="top10" dxfId="90" priority="34" rank="1"/>
  </conditionalFormatting>
  <conditionalFormatting sqref="E2">
    <cfRule type="top10" dxfId="89" priority="6" rank="1"/>
  </conditionalFormatting>
  <conditionalFormatting sqref="F2">
    <cfRule type="top10" dxfId="88" priority="5" rank="1"/>
  </conditionalFormatting>
  <conditionalFormatting sqref="G2">
    <cfRule type="top10" dxfId="87" priority="4" rank="1"/>
  </conditionalFormatting>
  <conditionalFormatting sqref="H2">
    <cfRule type="top10" dxfId="86" priority="3" rank="1"/>
  </conditionalFormatting>
  <conditionalFormatting sqref="I2">
    <cfRule type="top10" dxfId="85" priority="2" rank="1"/>
  </conditionalFormatting>
  <conditionalFormatting sqref="J2">
    <cfRule type="top10" dxfId="8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BC1ECF-9032-4C34-93D1-5319B20C23ED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AABC-D3E9-43AE-9974-46D9E68F64E3}">
  <dimension ref="A1:O6"/>
  <sheetViews>
    <sheetView workbookViewId="0">
      <selection activeCell="I7" sqref="I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x14ac:dyDescent="0.3">
      <c r="A2" s="24" t="s">
        <v>6</v>
      </c>
      <c r="B2" s="25" t="s">
        <v>31</v>
      </c>
      <c r="C2" s="26">
        <v>43840</v>
      </c>
      <c r="D2" s="27" t="s">
        <v>23</v>
      </c>
      <c r="E2" s="28">
        <v>177</v>
      </c>
      <c r="F2" s="28">
        <v>178</v>
      </c>
      <c r="G2" s="28">
        <v>187</v>
      </c>
      <c r="H2" s="28">
        <v>179</v>
      </c>
      <c r="I2" s="28">
        <v>181</v>
      </c>
      <c r="J2" s="28">
        <v>180</v>
      </c>
      <c r="K2" s="29">
        <f>COUNT(E2:J2)</f>
        <v>6</v>
      </c>
      <c r="L2" s="29">
        <f>SUM(E2:J2)</f>
        <v>1082</v>
      </c>
      <c r="M2" s="30">
        <f>SUM(L2/K2)</f>
        <v>180.33333333333334</v>
      </c>
      <c r="N2" s="25">
        <v>14</v>
      </c>
      <c r="O2" s="31">
        <f>SUM(M2+N2)</f>
        <v>194.33333333333334</v>
      </c>
    </row>
    <row r="3" spans="1:15" x14ac:dyDescent="0.25">
      <c r="D3" s="1"/>
    </row>
    <row r="4" spans="1:15" x14ac:dyDescent="0.25">
      <c r="K4" s="5">
        <f>SUM(K2:K3)</f>
        <v>6</v>
      </c>
      <c r="L4" s="5">
        <f>SUM(L2:L3)</f>
        <v>1082</v>
      </c>
      <c r="M4" s="1">
        <f>SUM(L4/K4)</f>
        <v>180.33333333333334</v>
      </c>
      <c r="N4" s="5">
        <f>SUM(N2:N3)</f>
        <v>14</v>
      </c>
      <c r="O4" s="1">
        <f t="shared" ref="O4" si="0">SUM(M4+N4)</f>
        <v>194.33333333333334</v>
      </c>
    </row>
    <row r="6" spans="1:15" x14ac:dyDescent="0.25">
      <c r="E6" s="5">
        <f>SUM('Jospeh, John'!L4)</f>
        <v>1082</v>
      </c>
      <c r="F6" s="5">
        <f>SUM('Jospeh, John'!K4)</f>
        <v>6</v>
      </c>
      <c r="G6" s="1">
        <f>SUM('Jospeh, John'!M4)</f>
        <v>180.33333333333334</v>
      </c>
      <c r="H6" s="5">
        <f>SUM('Jospeh, John'!N4)</f>
        <v>14</v>
      </c>
      <c r="I6" s="1">
        <f>SUM('Jospeh, John'!O4)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7_2"/>
    <protectedRange algorithmName="SHA-512" hashValue="ON39YdpmFHfN9f47KpiRvqrKx0V9+erV1CNkpWzYhW/Qyc6aT8rEyCrvauWSYGZK2ia3o7vd3akF07acHAFpOA==" saltValue="yVW9XmDwTqEnmpSGai0KYg==" spinCount="100000" sqref="D2" name="Range1_1_6_2"/>
  </protectedRanges>
  <conditionalFormatting sqref="E1">
    <cfRule type="top10" priority="23" bottom="1" rank="1"/>
    <cfRule type="top10" dxfId="23" priority="24" rank="1"/>
  </conditionalFormatting>
  <conditionalFormatting sqref="F1">
    <cfRule type="top10" priority="21" bottom="1" rank="1"/>
    <cfRule type="top10" dxfId="22" priority="22" rank="1"/>
  </conditionalFormatting>
  <conditionalFormatting sqref="G1">
    <cfRule type="top10" priority="19" bottom="1" rank="1"/>
    <cfRule type="top10" dxfId="21" priority="20" rank="1"/>
  </conditionalFormatting>
  <conditionalFormatting sqref="H1">
    <cfRule type="top10" priority="17" bottom="1" rank="1"/>
    <cfRule type="top10" dxfId="20" priority="18" rank="1"/>
  </conditionalFormatting>
  <conditionalFormatting sqref="I1">
    <cfRule type="top10" priority="15" bottom="1" rank="1"/>
    <cfRule type="top10" dxfId="19" priority="16" rank="1"/>
  </conditionalFormatting>
  <conditionalFormatting sqref="J1">
    <cfRule type="top10" priority="13" bottom="1" rank="1"/>
    <cfRule type="top10" dxfId="18" priority="14" rank="1"/>
  </conditionalFormatting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1CEA1-C420-41A8-8C7E-82263BF660F7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EFDC-8778-46C9-8E24-CAF7608BF98C}">
  <dimension ref="A1:O6"/>
  <sheetViews>
    <sheetView workbookViewId="0">
      <selection activeCell="I7" sqref="I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x14ac:dyDescent="0.3">
      <c r="A2" s="14" t="s">
        <v>6</v>
      </c>
      <c r="B2" s="15" t="s">
        <v>27</v>
      </c>
      <c r="C2" s="16">
        <v>43826</v>
      </c>
      <c r="D2" s="23" t="s">
        <v>23</v>
      </c>
      <c r="E2" s="17">
        <v>178</v>
      </c>
      <c r="F2" s="17">
        <v>186</v>
      </c>
      <c r="G2" s="17">
        <v>178</v>
      </c>
      <c r="H2" s="17">
        <v>183</v>
      </c>
      <c r="I2" s="17"/>
      <c r="J2" s="17"/>
      <c r="K2" s="18">
        <f>COUNT(E2:J2)</f>
        <v>4</v>
      </c>
      <c r="L2" s="18">
        <f>SUM(E2:J2)</f>
        <v>725</v>
      </c>
      <c r="M2" s="19">
        <f>SUM(L2/K2)</f>
        <v>181.25</v>
      </c>
      <c r="N2" s="15">
        <v>13</v>
      </c>
      <c r="O2" s="20">
        <f>SUM(M2+N2)</f>
        <v>194.25</v>
      </c>
    </row>
    <row r="3" spans="1:15" ht="15.75" x14ac:dyDescent="0.3">
      <c r="A3" s="24" t="s">
        <v>6</v>
      </c>
      <c r="B3" s="25" t="s">
        <v>27</v>
      </c>
      <c r="C3" s="26">
        <v>43840</v>
      </c>
      <c r="D3" s="27" t="s">
        <v>23</v>
      </c>
      <c r="E3" s="28">
        <v>182</v>
      </c>
      <c r="F3" s="28">
        <v>177</v>
      </c>
      <c r="G3" s="28">
        <v>180</v>
      </c>
      <c r="H3" s="28">
        <v>184</v>
      </c>
      <c r="I3" s="28">
        <v>175</v>
      </c>
      <c r="J3" s="28">
        <v>188</v>
      </c>
      <c r="K3" s="29">
        <f>COUNT(E3:J3)</f>
        <v>6</v>
      </c>
      <c r="L3" s="29">
        <f>SUM(E3:J3)</f>
        <v>1086</v>
      </c>
      <c r="M3" s="30">
        <f>SUM(L3/K3)</f>
        <v>181</v>
      </c>
      <c r="N3" s="25">
        <v>8</v>
      </c>
      <c r="O3" s="31">
        <f>SUM(M3+N3)</f>
        <v>189</v>
      </c>
    </row>
    <row r="4" spans="1:15" x14ac:dyDescent="0.25">
      <c r="D4" s="1"/>
    </row>
    <row r="5" spans="1:15" x14ac:dyDescent="0.25">
      <c r="K5" s="5">
        <f>SUM(K2:K4)</f>
        <v>10</v>
      </c>
      <c r="L5" s="5">
        <f>SUM(L2:L4)</f>
        <v>1811</v>
      </c>
      <c r="M5" s="1">
        <f>SUM(L5/K5)</f>
        <v>181.1</v>
      </c>
      <c r="N5" s="5">
        <f>SUM(N2:N4)</f>
        <v>21</v>
      </c>
      <c r="O5" s="1">
        <f t="shared" ref="O5" si="0">SUM(M5+N5)</f>
        <v>202.1</v>
      </c>
    </row>
    <row r="6" spans="1:15" x14ac:dyDescent="0.25">
      <c r="E6" s="5">
        <f>SUM('Jospeh, John'!L4)</f>
        <v>1082</v>
      </c>
      <c r="F6" s="5">
        <f>SUM('Jospeh, John'!K4)</f>
        <v>6</v>
      </c>
      <c r="G6" s="1">
        <f>SUM('Jospeh, John'!M4)</f>
        <v>180.33333333333334</v>
      </c>
      <c r="H6" s="5">
        <f>SUM('Jospeh, John'!N4)</f>
        <v>14</v>
      </c>
      <c r="I6" s="1">
        <f>SUM('Jospeh, John'!O4)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E1">
    <cfRule type="top10" priority="29" bottom="1" rank="1"/>
    <cfRule type="top10" dxfId="83" priority="30" rank="1"/>
  </conditionalFormatting>
  <conditionalFormatting sqref="F1">
    <cfRule type="top10" priority="27" bottom="1" rank="1"/>
    <cfRule type="top10" dxfId="82" priority="28" rank="1"/>
  </conditionalFormatting>
  <conditionalFormatting sqref="G1">
    <cfRule type="top10" priority="25" bottom="1" rank="1"/>
    <cfRule type="top10" dxfId="81" priority="26" rank="1"/>
  </conditionalFormatting>
  <conditionalFormatting sqref="H1">
    <cfRule type="top10" priority="23" bottom="1" rank="1"/>
    <cfRule type="top10" dxfId="80" priority="24" rank="1"/>
  </conditionalFormatting>
  <conditionalFormatting sqref="I1">
    <cfRule type="top10" priority="21" bottom="1" rank="1"/>
    <cfRule type="top10" dxfId="79" priority="22" rank="1"/>
  </conditionalFormatting>
  <conditionalFormatting sqref="J1">
    <cfRule type="top10" priority="19" bottom="1" rank="1"/>
    <cfRule type="top10" dxfId="78" priority="20" rank="1"/>
  </conditionalFormatting>
  <conditionalFormatting sqref="E2">
    <cfRule type="top10" dxfId="77" priority="12" rank="1"/>
  </conditionalFormatting>
  <conditionalFormatting sqref="F2">
    <cfRule type="top10" dxfId="76" priority="11" rank="1"/>
  </conditionalFormatting>
  <conditionalFormatting sqref="G2">
    <cfRule type="top10" dxfId="75" priority="10" rank="1"/>
  </conditionalFormatting>
  <conditionalFormatting sqref="H2">
    <cfRule type="top10" dxfId="74" priority="9" rank="1"/>
  </conditionalFormatting>
  <conditionalFormatting sqref="I2">
    <cfRule type="top10" dxfId="73" priority="8" rank="1"/>
  </conditionalFormatting>
  <conditionalFormatting sqref="J2">
    <cfRule type="top10" dxfId="72" priority="7" rank="1"/>
  </conditionalFormatting>
  <conditionalFormatting sqref="E3">
    <cfRule type="top10" dxfId="47" priority="6" rank="1"/>
  </conditionalFormatting>
  <conditionalFormatting sqref="F3">
    <cfRule type="top10" dxfId="46" priority="5" rank="1"/>
  </conditionalFormatting>
  <conditionalFormatting sqref="G3">
    <cfRule type="top10" dxfId="45" priority="4" rank="1"/>
  </conditionalFormatting>
  <conditionalFormatting sqref="H3">
    <cfRule type="top10" dxfId="44" priority="3" rank="1"/>
  </conditionalFormatting>
  <conditionalFormatting sqref="I3">
    <cfRule type="top10" dxfId="43" priority="2" rank="1"/>
  </conditionalFormatting>
  <conditionalFormatting sqref="J3">
    <cfRule type="top10" dxfId="4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256E68-F2CE-4C58-BA63-61B00DEEB8B5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BF2053F1-7D01-422E-88EA-0C9576A63558}">
          <x14:formula1>
            <xm:f>'[Fresno OH Score Program.xlsx]DATA SHEET'!#REF!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C0C3-3297-4527-9210-D435B01E87AA}">
  <dimension ref="A1:O6"/>
  <sheetViews>
    <sheetView workbookViewId="0">
      <selection activeCell="I7" sqref="I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5" ht="15.75" x14ac:dyDescent="0.3">
      <c r="A2" s="24" t="s">
        <v>6</v>
      </c>
      <c r="B2" s="25" t="s">
        <v>24</v>
      </c>
      <c r="C2" s="26">
        <v>43805</v>
      </c>
      <c r="D2" s="27" t="s">
        <v>23</v>
      </c>
      <c r="E2" s="28">
        <v>154</v>
      </c>
      <c r="F2" s="28">
        <v>165</v>
      </c>
      <c r="G2" s="28">
        <v>161</v>
      </c>
      <c r="H2" s="28">
        <v>163</v>
      </c>
      <c r="I2" s="28"/>
      <c r="J2" s="28"/>
      <c r="K2" s="29">
        <f>COUNT(E2:J2)</f>
        <v>4</v>
      </c>
      <c r="L2" s="29">
        <f>SUM(E2:J2)</f>
        <v>643</v>
      </c>
      <c r="M2" s="30">
        <f>SUM(L2/K2)</f>
        <v>160.75</v>
      </c>
      <c r="N2" s="25">
        <v>5</v>
      </c>
      <c r="O2" s="31">
        <f>SUM(M2+N2)</f>
        <v>165.75</v>
      </c>
    </row>
    <row r="3" spans="1:15" ht="15.75" x14ac:dyDescent="0.3">
      <c r="A3" s="24" t="s">
        <v>6</v>
      </c>
      <c r="B3" s="25" t="s">
        <v>24</v>
      </c>
      <c r="C3" s="26">
        <v>43819</v>
      </c>
      <c r="D3" s="27" t="s">
        <v>23</v>
      </c>
      <c r="E3" s="28">
        <v>175</v>
      </c>
      <c r="F3" s="28">
        <v>172</v>
      </c>
      <c r="G3" s="28">
        <v>172</v>
      </c>
      <c r="H3" s="28">
        <v>177</v>
      </c>
      <c r="I3" s="28"/>
      <c r="J3" s="28"/>
      <c r="K3" s="29">
        <f>COUNT(E3:J3)</f>
        <v>4</v>
      </c>
      <c r="L3" s="29">
        <f>SUM(E3:J3)</f>
        <v>696</v>
      </c>
      <c r="M3" s="30">
        <f>SUM(L3/K3)</f>
        <v>174</v>
      </c>
      <c r="N3" s="25">
        <v>5</v>
      </c>
      <c r="O3" s="31">
        <f>SUM(M3+N3)</f>
        <v>179</v>
      </c>
    </row>
    <row r="4" spans="1:15" ht="15.75" x14ac:dyDescent="0.3">
      <c r="A4" s="14" t="s">
        <v>6</v>
      </c>
      <c r="B4" s="15" t="s">
        <v>24</v>
      </c>
      <c r="C4" s="16">
        <v>43826</v>
      </c>
      <c r="D4" s="23" t="s">
        <v>23</v>
      </c>
      <c r="E4" s="17">
        <v>174</v>
      </c>
      <c r="F4" s="17">
        <v>174</v>
      </c>
      <c r="G4" s="17">
        <v>165</v>
      </c>
      <c r="H4" s="17">
        <v>177</v>
      </c>
      <c r="I4" s="17"/>
      <c r="J4" s="17"/>
      <c r="K4" s="18">
        <f>COUNT(E4:J4)</f>
        <v>4</v>
      </c>
      <c r="L4" s="18">
        <f>SUM(E4:J4)</f>
        <v>690</v>
      </c>
      <c r="M4" s="19">
        <f>SUM(L4/K4)</f>
        <v>172.5</v>
      </c>
      <c r="N4" s="15">
        <v>4</v>
      </c>
      <c r="O4" s="20">
        <f>SUM(M4+N4)</f>
        <v>176.5</v>
      </c>
    </row>
    <row r="5" spans="1:15" x14ac:dyDescent="0.25">
      <c r="D5" s="1"/>
    </row>
    <row r="6" spans="1:15" x14ac:dyDescent="0.25">
      <c r="E6" s="5">
        <f>SUM('Jospeh, John'!L4)</f>
        <v>1082</v>
      </c>
      <c r="F6" s="5">
        <f>SUM('Jospeh, John'!K4)</f>
        <v>6</v>
      </c>
      <c r="G6" s="1">
        <f>SUM('Jospeh, John'!M4)</f>
        <v>180.33333333333334</v>
      </c>
      <c r="H6" s="5">
        <f>SUM('Jospeh, John'!N4)</f>
        <v>14</v>
      </c>
      <c r="I6" s="1">
        <f>SUM('Jospeh, John'!O4)</f>
        <v>194.33333333333334</v>
      </c>
      <c r="K6" s="5">
        <f>SUM(K2:K5)</f>
        <v>12</v>
      </c>
      <c r="L6" s="5">
        <f>SUM(L2:L5)</f>
        <v>2029</v>
      </c>
      <c r="M6" s="1">
        <f>SUM(L6/K6)</f>
        <v>169.08333333333334</v>
      </c>
      <c r="N6" s="5">
        <f>SUM(N2:N5)</f>
        <v>14</v>
      </c>
      <c r="O6" s="1">
        <f t="shared" ref="O6" si="0">SUM(M6+N6)</f>
        <v>183.08333333333334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</protectedRanges>
  <conditionalFormatting sqref="E1">
    <cfRule type="top10" priority="35" bottom="1" rank="1"/>
    <cfRule type="top10" dxfId="71" priority="36" rank="1"/>
  </conditionalFormatting>
  <conditionalFormatting sqref="F1">
    <cfRule type="top10" priority="33" bottom="1" rank="1"/>
    <cfRule type="top10" dxfId="70" priority="34" rank="1"/>
  </conditionalFormatting>
  <conditionalFormatting sqref="G1">
    <cfRule type="top10" priority="31" bottom="1" rank="1"/>
    <cfRule type="top10" dxfId="69" priority="32" rank="1"/>
  </conditionalFormatting>
  <conditionalFormatting sqref="H1">
    <cfRule type="top10" priority="29" bottom="1" rank="1"/>
    <cfRule type="top10" dxfId="68" priority="30" rank="1"/>
  </conditionalFormatting>
  <conditionalFormatting sqref="I1">
    <cfRule type="top10" priority="27" bottom="1" rank="1"/>
    <cfRule type="top10" dxfId="67" priority="28" rank="1"/>
  </conditionalFormatting>
  <conditionalFormatting sqref="J1">
    <cfRule type="top10" priority="25" bottom="1" rank="1"/>
    <cfRule type="top10" dxfId="66" priority="26" rank="1"/>
  </conditionalFormatting>
  <conditionalFormatting sqref="E2">
    <cfRule type="top10" dxfId="65" priority="18" rank="1"/>
  </conditionalFormatting>
  <conditionalFormatting sqref="F2">
    <cfRule type="top10" dxfId="64" priority="17" rank="1"/>
  </conditionalFormatting>
  <conditionalFormatting sqref="G2">
    <cfRule type="top10" dxfId="63" priority="16" rank="1"/>
  </conditionalFormatting>
  <conditionalFormatting sqref="H2">
    <cfRule type="top10" dxfId="62" priority="15" rank="1"/>
  </conditionalFormatting>
  <conditionalFormatting sqref="I2">
    <cfRule type="top10" dxfId="61" priority="14" rank="1"/>
  </conditionalFormatting>
  <conditionalFormatting sqref="J2">
    <cfRule type="top10" dxfId="60" priority="13" rank="1"/>
  </conditionalFormatting>
  <conditionalFormatting sqref="E3">
    <cfRule type="top10" dxfId="59" priority="12" rank="1"/>
  </conditionalFormatting>
  <conditionalFormatting sqref="F3">
    <cfRule type="top10" dxfId="58" priority="11" rank="1"/>
  </conditionalFormatting>
  <conditionalFormatting sqref="G3">
    <cfRule type="top10" dxfId="57" priority="10" rank="1"/>
  </conditionalFormatting>
  <conditionalFormatting sqref="H3">
    <cfRule type="top10" dxfId="56" priority="9" rank="1"/>
  </conditionalFormatting>
  <conditionalFormatting sqref="I3">
    <cfRule type="top10" dxfId="55" priority="8" rank="1"/>
  </conditionalFormatting>
  <conditionalFormatting sqref="J3">
    <cfRule type="top10" dxfId="54" priority="7" rank="1"/>
  </conditionalFormatting>
  <conditionalFormatting sqref="E4">
    <cfRule type="top10" dxfId="53" priority="6" rank="1"/>
  </conditionalFormatting>
  <conditionalFormatting sqref="F4">
    <cfRule type="top10" dxfId="52" priority="5" rank="1"/>
  </conditionalFormatting>
  <conditionalFormatting sqref="G4">
    <cfRule type="top10" dxfId="51" priority="4" rank="1"/>
  </conditionalFormatting>
  <conditionalFormatting sqref="H4">
    <cfRule type="top10" dxfId="50" priority="3" rank="1"/>
  </conditionalFormatting>
  <conditionalFormatting sqref="I4">
    <cfRule type="top10" dxfId="49" priority="2" rank="1"/>
  </conditionalFormatting>
  <conditionalFormatting sqref="J4">
    <cfRule type="top10" dxfId="48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5BACED-021F-4753-AEF1-2A1C09F2B0B7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1F042BBD-B002-4286-A0BA-20CBB5A6622E}">
          <x14:formula1>
            <xm:f>'[Fresno OH Score Program.xlsx]DATA SHEET'!#REF!</xm:f>
          </x14:formula1>
          <xm:sqref>B3:B4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OHIO FACTORY RANKING</vt:lpstr>
      <vt:lpstr>Degweg, Doug</vt:lpstr>
      <vt:lpstr>Gates, Pam</vt:lpstr>
      <vt:lpstr>Jospeh, John</vt:lpstr>
      <vt:lpstr>Poor, Bill</vt:lpstr>
      <vt:lpstr>Wilson, Steve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2020-01-14T01:47:24Z</dcterms:modified>
</cp:coreProperties>
</file>