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South Carolina\"/>
    </mc:Choice>
  </mc:AlternateContent>
  <xr:revisionPtr revIDLastSave="0" documentId="13_ncr:1_{9677A2BF-20CB-4D73-A611-EDCC2DF85BD9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South Carolina 2020 Rankings" sheetId="1" r:id="rId1"/>
    <sheet name="Bobby Splawn" sheetId="24" r:id="rId2"/>
    <sheet name="Bob Cvammen" sheetId="17" r:id="rId3"/>
    <sheet name="Eisenschmied, Dave" sheetId="11" r:id="rId4"/>
    <sheet name="Dwayne Lewis" sheetId="30" r:id="rId5"/>
    <sheet name="Eric Petzoldt" sheetId="26" r:id="rId6"/>
    <sheet name="Ernie Converse" sheetId="21" r:id="rId7"/>
    <sheet name="Melvin Ferguson" sheetId="25" r:id="rId8"/>
    <sheet name="Fortson, Justin" sheetId="12" r:id="rId9"/>
    <sheet name="Greenway, Tony" sheetId="10" r:id="rId10"/>
    <sheet name="Terry Clothier" sheetId="27" r:id="rId11"/>
    <sheet name="Hovan, John" sheetId="2" r:id="rId12"/>
    <sheet name="Janice Engleman" sheetId="22" r:id="rId13"/>
    <sheet name="Hudson, Billy" sheetId="5" r:id="rId14"/>
    <sheet name="Walter Smith" sheetId="18" r:id="rId15"/>
    <sheet name="Steve DuVall" sheetId="29" r:id="rId16"/>
    <sheet name="Steve Nicholas" sheetId="19" r:id="rId17"/>
    <sheet name="Smith, Woody" sheetId="6" r:id="rId18"/>
    <sheet name="Sullivan, Kevin" sheetId="7" r:id="rId19"/>
    <sheet name="Steve Kiemele" sheetId="28" r:id="rId20"/>
    <sheet name="Wayne Yates" sheetId="20" r:id="rId21"/>
  </sheets>
  <externalReferences>
    <externalReference r:id="rId22"/>
    <externalReference r:id="rId2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N5" i="30"/>
  <c r="L5" i="30"/>
  <c r="K5" i="30"/>
  <c r="E10" i="1"/>
  <c r="N5" i="29"/>
  <c r="G10" i="1" s="1"/>
  <c r="L5" i="29"/>
  <c r="K5" i="29"/>
  <c r="D10" i="1" s="1"/>
  <c r="M5" i="30" l="1"/>
  <c r="O5" i="30" s="1"/>
  <c r="M5" i="29"/>
  <c r="E56" i="1"/>
  <c r="N15" i="28"/>
  <c r="G56" i="1" s="1"/>
  <c r="L15" i="28"/>
  <c r="K15" i="28"/>
  <c r="D56" i="1" s="1"/>
  <c r="N5" i="28"/>
  <c r="G30" i="1" s="1"/>
  <c r="L5" i="28"/>
  <c r="E30" i="1" s="1"/>
  <c r="K5" i="28"/>
  <c r="D30" i="1" s="1"/>
  <c r="N21" i="12"/>
  <c r="G29" i="1" s="1"/>
  <c r="K21" i="12"/>
  <c r="D29" i="1" s="1"/>
  <c r="D17" i="1"/>
  <c r="N5" i="27"/>
  <c r="G17" i="1" s="1"/>
  <c r="L5" i="27"/>
  <c r="M5" i="27" s="1"/>
  <c r="K5" i="27"/>
  <c r="D13" i="1"/>
  <c r="N5" i="26"/>
  <c r="G13" i="1" s="1"/>
  <c r="L5" i="26"/>
  <c r="E13" i="1" s="1"/>
  <c r="K5" i="26"/>
  <c r="D9" i="1"/>
  <c r="N5" i="25"/>
  <c r="G9" i="1" s="1"/>
  <c r="L5" i="25"/>
  <c r="E9" i="1" s="1"/>
  <c r="K5" i="25"/>
  <c r="O5" i="29" l="1"/>
  <c r="H10" i="1" s="1"/>
  <c r="F10" i="1"/>
  <c r="M15" i="28"/>
  <c r="E17" i="1"/>
  <c r="O5" i="27"/>
  <c r="H17" i="1" s="1"/>
  <c r="F17" i="1"/>
  <c r="M5" i="28"/>
  <c r="L21" i="12"/>
  <c r="M5" i="26"/>
  <c r="M5" i="25"/>
  <c r="N6" i="24"/>
  <c r="G44" i="1" s="1"/>
  <c r="K6" i="24"/>
  <c r="D44" i="1" s="1"/>
  <c r="E15" i="1"/>
  <c r="N15" i="22"/>
  <c r="G15" i="1" s="1"/>
  <c r="L15" i="22"/>
  <c r="K15" i="22"/>
  <c r="D15" i="1" s="1"/>
  <c r="O5" i="26" l="1"/>
  <c r="H13" i="1" s="1"/>
  <c r="F13" i="1"/>
  <c r="O5" i="25"/>
  <c r="H9" i="1" s="1"/>
  <c r="F9" i="1"/>
  <c r="O15" i="28"/>
  <c r="H56" i="1" s="1"/>
  <c r="F56" i="1"/>
  <c r="O5" i="28"/>
  <c r="H30" i="1" s="1"/>
  <c r="F30" i="1"/>
  <c r="M21" i="12"/>
  <c r="E29" i="1"/>
  <c r="L6" i="24"/>
  <c r="M15" i="22"/>
  <c r="L2" i="18"/>
  <c r="K2" i="18"/>
  <c r="L2" i="11"/>
  <c r="K2" i="11"/>
  <c r="O15" i="22" l="1"/>
  <c r="H15" i="1" s="1"/>
  <c r="F15" i="1"/>
  <c r="M6" i="24"/>
  <c r="E44" i="1"/>
  <c r="O21" i="12"/>
  <c r="H29" i="1" s="1"/>
  <c r="F29" i="1"/>
  <c r="M2" i="18"/>
  <c r="O2" i="18" s="1"/>
  <c r="M2" i="11"/>
  <c r="O2" i="11" s="1"/>
  <c r="N19" i="19"/>
  <c r="G41" i="1" s="1"/>
  <c r="L19" i="19"/>
  <c r="K19" i="19"/>
  <c r="D41" i="1" s="1"/>
  <c r="N5" i="22"/>
  <c r="G43" i="1" s="1"/>
  <c r="K5" i="22"/>
  <c r="D43" i="1" s="1"/>
  <c r="N40" i="11"/>
  <c r="G42" i="1" s="1"/>
  <c r="K40" i="11"/>
  <c r="D42" i="1" s="1"/>
  <c r="O6" i="24" l="1"/>
  <c r="H44" i="1" s="1"/>
  <c r="F44" i="1"/>
  <c r="M19" i="19"/>
  <c r="F41" i="1" s="1"/>
  <c r="O19" i="19"/>
  <c r="H41" i="1" s="1"/>
  <c r="E41" i="1"/>
  <c r="L5" i="22"/>
  <c r="L40" i="11"/>
  <c r="M5" i="22" l="1"/>
  <c r="E43" i="1"/>
  <c r="M40" i="11"/>
  <c r="E42" i="1"/>
  <c r="L9" i="21"/>
  <c r="E53" i="1" s="1"/>
  <c r="K9" i="21"/>
  <c r="D53" i="1" s="1"/>
  <c r="N9" i="21"/>
  <c r="G53" i="1" s="1"/>
  <c r="L9" i="20"/>
  <c r="E27" i="1" s="1"/>
  <c r="K9" i="20"/>
  <c r="D27" i="1" s="1"/>
  <c r="N9" i="20"/>
  <c r="G27" i="1" s="1"/>
  <c r="L5" i="19"/>
  <c r="K5" i="19"/>
  <c r="D12" i="1" s="1"/>
  <c r="N5" i="19"/>
  <c r="G12" i="1" s="1"/>
  <c r="L2" i="7"/>
  <c r="L6" i="7"/>
  <c r="E11" i="1" s="1"/>
  <c r="K2" i="7"/>
  <c r="K6" i="7" s="1"/>
  <c r="D11" i="1" s="1"/>
  <c r="L2" i="6"/>
  <c r="L11" i="6" s="1"/>
  <c r="K2" i="6"/>
  <c r="K11" i="6" s="1"/>
  <c r="D7" i="1" s="1"/>
  <c r="L2" i="5"/>
  <c r="L11" i="5" s="1"/>
  <c r="E6" i="1" s="1"/>
  <c r="K2" i="5"/>
  <c r="K11" i="5" s="1"/>
  <c r="D6" i="1" s="1"/>
  <c r="L2" i="2"/>
  <c r="L11" i="2" s="1"/>
  <c r="K2" i="2"/>
  <c r="K11" i="2" s="1"/>
  <c r="D39" i="1" s="1"/>
  <c r="L2" i="12"/>
  <c r="L11" i="12" s="1"/>
  <c r="K2" i="12"/>
  <c r="K11" i="12" s="1"/>
  <c r="D52" i="1" s="1"/>
  <c r="L22" i="11"/>
  <c r="K22" i="11"/>
  <c r="K29" i="11" s="1"/>
  <c r="D54" i="1" s="1"/>
  <c r="L11" i="11"/>
  <c r="K11" i="11"/>
  <c r="D24" i="1" s="1"/>
  <c r="N11" i="2"/>
  <c r="G39" i="1" s="1"/>
  <c r="L2" i="10"/>
  <c r="L9" i="10" s="1"/>
  <c r="K2" i="10"/>
  <c r="K9" i="10" s="1"/>
  <c r="D38" i="1" s="1"/>
  <c r="N11" i="11"/>
  <c r="G24" i="1" s="1"/>
  <c r="K10" i="18"/>
  <c r="D25" i="1" s="1"/>
  <c r="N10" i="18"/>
  <c r="G25" i="1" s="1"/>
  <c r="L10" i="18"/>
  <c r="L2" i="17"/>
  <c r="L5" i="17" s="1"/>
  <c r="M5" i="17" s="1"/>
  <c r="K2" i="17"/>
  <c r="K5" i="17" s="1"/>
  <c r="D16" i="1" s="1"/>
  <c r="N5" i="17"/>
  <c r="G16" i="1" s="1"/>
  <c r="N9" i="10"/>
  <c r="G38" i="1" s="1"/>
  <c r="N6" i="7"/>
  <c r="G11" i="1"/>
  <c r="N11" i="6"/>
  <c r="G7" i="1" s="1"/>
  <c r="N11" i="5"/>
  <c r="G6" i="1" s="1"/>
  <c r="N11" i="12"/>
  <c r="G52" i="1" s="1"/>
  <c r="N29" i="11"/>
  <c r="G54" i="1" s="1"/>
  <c r="M5" i="19" l="1"/>
  <c r="F12" i="1" s="1"/>
  <c r="M2" i="7"/>
  <c r="O2" i="7" s="1"/>
  <c r="E16" i="1"/>
  <c r="O5" i="22"/>
  <c r="H43" i="1" s="1"/>
  <c r="F43" i="1"/>
  <c r="M9" i="21"/>
  <c r="F53" i="1" s="1"/>
  <c r="E12" i="1"/>
  <c r="O40" i="11"/>
  <c r="H42" i="1" s="1"/>
  <c r="F42" i="1"/>
  <c r="M2" i="2"/>
  <c r="O2" i="2" s="1"/>
  <c r="M10" i="18"/>
  <c r="F25" i="1" s="1"/>
  <c r="M22" i="11"/>
  <c r="O22" i="11" s="1"/>
  <c r="L29" i="11"/>
  <c r="M9" i="10"/>
  <c r="E38" i="1"/>
  <c r="F16" i="1"/>
  <c r="O5" i="17"/>
  <c r="H16" i="1" s="1"/>
  <c r="E24" i="1"/>
  <c r="M11" i="11"/>
  <c r="M11" i="2"/>
  <c r="E7" i="1"/>
  <c r="M11" i="6"/>
  <c r="M11" i="12"/>
  <c r="E52" i="1"/>
  <c r="M2" i="10"/>
  <c r="O2" i="10" s="1"/>
  <c r="E39" i="1"/>
  <c r="M2" i="12"/>
  <c r="O2" i="12" s="1"/>
  <c r="M11" i="5"/>
  <c r="M9" i="20"/>
  <c r="M2" i="5"/>
  <c r="O2" i="5" s="1"/>
  <c r="M2" i="17"/>
  <c r="O2" i="17" s="1"/>
  <c r="M6" i="7"/>
  <c r="M2" i="6"/>
  <c r="O2" i="6" s="1"/>
  <c r="E25" i="1"/>
  <c r="O5" i="19" l="1"/>
  <c r="H12" i="1" s="1"/>
  <c r="O10" i="18"/>
  <c r="H25" i="1" s="1"/>
  <c r="O9" i="21"/>
  <c r="H53" i="1" s="1"/>
  <c r="M29" i="11"/>
  <c r="E54" i="1"/>
  <c r="O11" i="5"/>
  <c r="H6" i="1" s="1"/>
  <c r="F6" i="1"/>
  <c r="F52" i="1"/>
  <c r="O11" i="12"/>
  <c r="H52" i="1" s="1"/>
  <c r="O11" i="11"/>
  <c r="H24" i="1" s="1"/>
  <c r="F24" i="1"/>
  <c r="F38" i="1"/>
  <c r="O9" i="10"/>
  <c r="H38" i="1" s="1"/>
  <c r="F11" i="1"/>
  <c r="O6" i="7"/>
  <c r="H11" i="1" s="1"/>
  <c r="F27" i="1"/>
  <c r="O9" i="20"/>
  <c r="H27" i="1" s="1"/>
  <c r="F7" i="1"/>
  <c r="O11" i="6"/>
  <c r="H7" i="1" s="1"/>
  <c r="O11" i="2"/>
  <c r="H39" i="1" s="1"/>
  <c r="F39" i="1"/>
  <c r="F54" i="1" l="1"/>
  <c r="O29" i="11"/>
  <c r="H54" i="1" s="1"/>
</calcChain>
</file>

<file path=xl/sharedStrings.xml><?xml version="1.0" encoding="utf-8"?>
<sst xmlns="http://schemas.openxmlformats.org/spreadsheetml/2006/main" count="751" uniqueCount="79">
  <si>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</si>
  <si>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</si>
  <si>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</si>
  <si>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</si>
  <si>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</si>
  <si>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</si>
  <si>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</si>
  <si>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</si>
  <si>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</si>
  <si>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</si>
  <si>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</si>
  <si>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</si>
  <si>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</si>
  <si>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</si>
  <si>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</si>
  <si>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</si>
  <si>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</si>
  <si>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Billy Hudson</t>
  </si>
  <si>
    <t>Woody Smith</t>
  </si>
  <si>
    <t>Kevin Sullivan</t>
  </si>
  <si>
    <t>Lite Barrel Bolt</t>
  </si>
  <si>
    <t>Unlimited Semi Auto</t>
  </si>
  <si>
    <t>Tony Greenway</t>
  </si>
  <si>
    <t>Dave Eisenschmied</t>
  </si>
  <si>
    <t>Factory Semi Auto</t>
  </si>
  <si>
    <t>Justin Forston</t>
  </si>
  <si>
    <t>Target Total</t>
  </si>
  <si>
    <t>Agg</t>
  </si>
  <si>
    <t>Agg + Points</t>
  </si>
  <si>
    <t>Outlaw Heavy</t>
  </si>
  <si>
    <t>Hudson, Billy</t>
  </si>
  <si>
    <t>Smith, Woody</t>
  </si>
  <si>
    <t>Sullivan, Kevin</t>
  </si>
  <si>
    <t>Outtlaw Lite</t>
  </si>
  <si>
    <t>Unlimited</t>
  </si>
  <si>
    <t>Greenway, Tony</t>
  </si>
  <si>
    <t>Eisenschmied,Dave</t>
  </si>
  <si>
    <t># 0f Targets</t>
  </si>
  <si>
    <t>Factory</t>
  </si>
  <si>
    <t>Forston, Justin</t>
  </si>
  <si>
    <t>ABRA OUTLAW HEAVY RANKING 2020</t>
  </si>
  <si>
    <t>ABRA OUTLAW LITE RANKING 2020</t>
  </si>
  <si>
    <t>ABRA UNLIMITED RANKING 2020</t>
  </si>
  <si>
    <t>ABRA FACTORY RANKING 2020</t>
  </si>
  <si>
    <t>Back to Ranking</t>
  </si>
  <si>
    <t>Belton South Carolina</t>
  </si>
  <si>
    <t>Belton Sc</t>
  </si>
  <si>
    <t>Bob Cvammen</t>
  </si>
  <si>
    <t>Cvammen, Bob</t>
  </si>
  <si>
    <t>Walter Smith</t>
  </si>
  <si>
    <t>Smith, Walter</t>
  </si>
  <si>
    <t>John Hovan</t>
  </si>
  <si>
    <t>Hovan, John</t>
  </si>
  <si>
    <t>Outlaw Hvy</t>
  </si>
  <si>
    <t>Belton, SC</t>
  </si>
  <si>
    <t>Nicholas, Steve</t>
  </si>
  <si>
    <t>Steve Nicholas</t>
  </si>
  <si>
    <t>Wayne Yates</t>
  </si>
  <si>
    <t>Outlaw Lt</t>
  </si>
  <si>
    <t>Justin Fortson</t>
  </si>
  <si>
    <t>Ernie Converse</t>
  </si>
  <si>
    <t>Janice Engleman</t>
  </si>
  <si>
    <t>Janice Engelman</t>
  </si>
  <si>
    <t>Ernest Converse</t>
  </si>
  <si>
    <t xml:space="preserve">Outlaw Hvy </t>
  </si>
  <si>
    <t xml:space="preserve">Unlimited </t>
  </si>
  <si>
    <t>Bobby Splawn</t>
  </si>
  <si>
    <t xml:space="preserve">Factory </t>
  </si>
  <si>
    <t>Adult Outlaw Heavy</t>
  </si>
  <si>
    <t>Melvin Ferguson</t>
  </si>
  <si>
    <t>Eric Petzoldt</t>
  </si>
  <si>
    <t>Terry Clothier</t>
  </si>
  <si>
    <t>Adult Outlaw Lite</t>
  </si>
  <si>
    <t>Steve Kiemele</t>
  </si>
  <si>
    <t>Adult Unlimited</t>
  </si>
  <si>
    <t>Adult Factory</t>
  </si>
  <si>
    <t xml:space="preserve"> </t>
  </si>
  <si>
    <t>Steve DuVall</t>
  </si>
  <si>
    <t>Dwayne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</si>
</sst>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>
      <alignment horizontal="center"/>
    </xf>
    <xf numFmtId="0" fontId="3" fillId="0" borderId="0" xfId="1" applyFill="1"/>
    <xf numFmtId="4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 wrapText="1"/>
      <protection hidden="1"/>
    </xf>
    <xf numFmtId="49" fontId="6" fillId="0" borderId="1" xfId="0" applyNumberFormat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9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>
    <pageSetUpPr fitToPage="1"/>
  </sheetPr>
  <dimension ref="A1:H56"/>
  <sheetViews>
    <sheetView tabSelected="1" topLeftCell="A22" workbookViewId="0"/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42" bestFit="1" customWidth="1"/>
    <col min="4" max="4" width="15.6640625" style="8" bestFit="1" customWidth="1"/>
    <col min="5" max="5" width="16.109375" style="8" bestFit="1" customWidth="1"/>
    <col min="6" max="6" width="9.109375" style="17"/>
    <col min="7" max="7" width="9.109375" style="8"/>
    <col min="8" max="8" width="16.33203125" style="17" bestFit="1" customWidth="1"/>
  </cols>
  <sheetData>
    <row r="1" spans="1:8" x14ac:dyDescent="0.3">
      <c r="A1" s="10"/>
      <c r="B1" s="10"/>
      <c r="C1" s="37"/>
      <c r="D1" s="10"/>
      <c r="E1" s="10"/>
      <c r="F1" s="15"/>
      <c r="G1" s="10"/>
      <c r="H1" s="15"/>
    </row>
    <row r="2" spans="1:8" ht="28.8" x14ac:dyDescent="0.55000000000000004">
      <c r="A2" s="10"/>
      <c r="B2" s="10"/>
      <c r="C2" s="38" t="s">
        <v>40</v>
      </c>
      <c r="D2" s="10"/>
      <c r="E2" s="10"/>
      <c r="F2" s="15"/>
      <c r="G2" s="10"/>
      <c r="H2" s="15"/>
    </row>
    <row r="3" spans="1:8" ht="18" x14ac:dyDescent="0.35">
      <c r="A3" s="10"/>
      <c r="B3" s="10"/>
      <c r="C3" s="37"/>
      <c r="D3" s="14" t="s">
        <v>45</v>
      </c>
      <c r="E3" s="10"/>
      <c r="F3" s="15"/>
      <c r="G3" s="10"/>
      <c r="H3" s="15"/>
    </row>
    <row r="4" spans="1:8" x14ac:dyDescent="0.3">
      <c r="A4" s="10"/>
      <c r="B4" s="10"/>
      <c r="C4" s="37"/>
      <c r="D4" s="10"/>
      <c r="E4" s="10"/>
      <c r="F4" s="15"/>
      <c r="G4" s="10"/>
      <c r="H4" s="15"/>
    </row>
    <row r="5" spans="1:8" ht="17.399999999999999" x14ac:dyDescent="0.45">
      <c r="A5" s="11" t="s">
        <v>0</v>
      </c>
      <c r="B5" s="11" t="s">
        <v>1</v>
      </c>
      <c r="C5" s="39" t="s">
        <v>2</v>
      </c>
      <c r="D5" s="11" t="s">
        <v>37</v>
      </c>
      <c r="E5" s="11" t="s">
        <v>26</v>
      </c>
      <c r="F5" s="16" t="s">
        <v>27</v>
      </c>
      <c r="G5" s="11" t="s">
        <v>14</v>
      </c>
      <c r="H5" s="16" t="s">
        <v>28</v>
      </c>
    </row>
    <row r="6" spans="1:8" x14ac:dyDescent="0.3">
      <c r="A6" s="8">
        <v>1</v>
      </c>
      <c r="B6" s="8" t="s">
        <v>29</v>
      </c>
      <c r="C6" s="35" t="s">
        <v>30</v>
      </c>
      <c r="D6" s="9">
        <f>SUM('Hudson, Billy'!K11)</f>
        <v>32</v>
      </c>
      <c r="E6" s="9">
        <f>SUM('Hudson, Billy'!L11)</f>
        <v>6228</v>
      </c>
      <c r="F6" s="17">
        <f>SUM('Hudson, Billy'!M11)</f>
        <v>194.625</v>
      </c>
      <c r="G6" s="9">
        <f>SUM('Hudson, Billy'!N11)</f>
        <v>111</v>
      </c>
      <c r="H6" s="17">
        <f>SUM('Hudson, Billy'!O11)</f>
        <v>305.625</v>
      </c>
    </row>
    <row r="7" spans="1:8" x14ac:dyDescent="0.3">
      <c r="A7" s="8">
        <v>2</v>
      </c>
      <c r="B7" s="8" t="s">
        <v>29</v>
      </c>
      <c r="C7" s="35" t="s">
        <v>31</v>
      </c>
      <c r="D7" s="9">
        <f>SUM('Smith, Woody'!K11)</f>
        <v>32</v>
      </c>
      <c r="E7" s="9">
        <f>SUM('Smith, Woody'!L11)</f>
        <v>6106</v>
      </c>
      <c r="F7" s="17">
        <f>SUM('Smith, Woody'!M11)</f>
        <v>190.8125</v>
      </c>
      <c r="G7" s="9">
        <f>SUM('Smith, Woody'!N11)</f>
        <v>45</v>
      </c>
      <c r="H7" s="17">
        <f>SUM('Smith, Woody'!O11)</f>
        <v>235.8125</v>
      </c>
    </row>
    <row r="8" spans="1:8" x14ac:dyDescent="0.3">
      <c r="A8" s="44"/>
      <c r="B8" s="44"/>
      <c r="C8" s="47"/>
      <c r="D8" s="45"/>
      <c r="E8" s="45"/>
      <c r="F8" s="46"/>
      <c r="G8" s="45"/>
      <c r="H8" s="46"/>
    </row>
    <row r="9" spans="1:8" x14ac:dyDescent="0.3">
      <c r="A9" s="8">
        <v>3</v>
      </c>
      <c r="B9" s="8" t="s">
        <v>29</v>
      </c>
      <c r="C9" s="35" t="s">
        <v>69</v>
      </c>
      <c r="D9" s="9">
        <f>SUM('Melvin Ferguson'!K5)</f>
        <v>6</v>
      </c>
      <c r="E9" s="9">
        <f>SUM('Melvin Ferguson'!L5)</f>
        <v>1162</v>
      </c>
      <c r="F9" s="17">
        <f>SUM('Melvin Ferguson'!M5)</f>
        <v>193.66666666666666</v>
      </c>
      <c r="G9" s="9">
        <f>SUM('Melvin Ferguson'!N5)</f>
        <v>16</v>
      </c>
      <c r="H9" s="17">
        <f>SUM('Melvin Ferguson'!O5)</f>
        <v>209.66666666666666</v>
      </c>
    </row>
    <row r="10" spans="1:8" x14ac:dyDescent="0.3">
      <c r="A10" s="8">
        <v>4</v>
      </c>
      <c r="B10" s="8" t="s">
        <v>29</v>
      </c>
      <c r="C10" s="35" t="s">
        <v>77</v>
      </c>
      <c r="D10" s="9">
        <f>SUM('Steve DuVall'!K5)</f>
        <v>4</v>
      </c>
      <c r="E10" s="9">
        <f>SUM('Steve DuVall'!L5)</f>
        <v>781</v>
      </c>
      <c r="F10" s="17">
        <f>SUM('Steve DuVall'!M5)</f>
        <v>195.25</v>
      </c>
      <c r="G10" s="9">
        <f>SUM('Steve DuVall'!N5)</f>
        <v>6</v>
      </c>
      <c r="H10" s="17">
        <f>SUM('Steve DuVall'!O5)</f>
        <v>201.25</v>
      </c>
    </row>
    <row r="11" spans="1:8" x14ac:dyDescent="0.3">
      <c r="A11" s="8">
        <v>5</v>
      </c>
      <c r="B11" s="8" t="s">
        <v>29</v>
      </c>
      <c r="C11" s="35" t="s">
        <v>32</v>
      </c>
      <c r="D11" s="9">
        <f>SUM('Sullivan, Kevin'!K6)</f>
        <v>10</v>
      </c>
      <c r="E11" s="9">
        <f>SUM('Sullivan, Kevin'!L6)</f>
        <v>1883</v>
      </c>
      <c r="F11" s="17">
        <f>SUM('Sullivan, Kevin'!M6)</f>
        <v>188.3</v>
      </c>
      <c r="G11" s="9">
        <f>SUM('Sullivan, Kevin'!N6)</f>
        <v>9</v>
      </c>
      <c r="H11" s="17">
        <f>SUM('Sullivan, Kevin'!O6)</f>
        <v>197.3</v>
      </c>
    </row>
    <row r="12" spans="1:8" x14ac:dyDescent="0.3">
      <c r="A12" s="8">
        <v>6</v>
      </c>
      <c r="B12" s="8" t="s">
        <v>29</v>
      </c>
      <c r="C12" s="35" t="s">
        <v>55</v>
      </c>
      <c r="D12" s="9">
        <f>SUM('Steve Nicholas'!K5)</f>
        <v>6</v>
      </c>
      <c r="E12" s="9">
        <f>SUM('Steve Nicholas'!L5)</f>
        <v>1136</v>
      </c>
      <c r="F12" s="17">
        <f>SUM('Steve Nicholas'!M5)</f>
        <v>189.33333333333334</v>
      </c>
      <c r="G12" s="9">
        <f>SUM('Steve Nicholas'!N5)</f>
        <v>4</v>
      </c>
      <c r="H12" s="17">
        <f>SUM('Steve Nicholas'!O5)</f>
        <v>193.33333333333334</v>
      </c>
    </row>
    <row r="13" spans="1:8" x14ac:dyDescent="0.3">
      <c r="A13" s="8">
        <v>7</v>
      </c>
      <c r="B13" s="8" t="s">
        <v>29</v>
      </c>
      <c r="C13" s="35" t="s">
        <v>70</v>
      </c>
      <c r="D13" s="9">
        <f>SUM('Eric Petzoldt'!K5)</f>
        <v>6</v>
      </c>
      <c r="E13" s="9">
        <f>SUM('Eric Petzoldt'!L5)</f>
        <v>1120</v>
      </c>
      <c r="F13" s="17">
        <f>SUM('Eric Petzoldt'!M5)</f>
        <v>186.66666666666666</v>
      </c>
      <c r="G13" s="9">
        <f>SUM('Eric Petzoldt'!N5)</f>
        <v>4</v>
      </c>
      <c r="H13" s="17">
        <f>SUM('Eric Petzoldt'!O5)</f>
        <v>190.66666666666666</v>
      </c>
    </row>
    <row r="14" spans="1:8" x14ac:dyDescent="0.3">
      <c r="A14" s="8">
        <v>8</v>
      </c>
      <c r="B14" s="8" t="s">
        <v>29</v>
      </c>
      <c r="C14" s="35" t="s">
        <v>78</v>
      </c>
      <c r="D14" s="9">
        <f>SUM('Dwayne Lewis'!K5)</f>
        <v>4</v>
      </c>
      <c r="E14" s="9">
        <f>SUM('Dwayne Lewis'!L5)</f>
        <v>746</v>
      </c>
      <c r="F14" s="17">
        <f>SUM('Dwayne Lewis'!M5)</f>
        <v>186.5</v>
      </c>
      <c r="G14" s="9">
        <f>SUM('Dwayne Lewis'!N5)</f>
        <v>2</v>
      </c>
      <c r="H14" s="17">
        <f>SUM('Dwayne Lewis'!O5)</f>
        <v>188.5</v>
      </c>
    </row>
    <row r="15" spans="1:8" x14ac:dyDescent="0.3">
      <c r="A15" s="8">
        <v>9</v>
      </c>
      <c r="B15" s="8" t="s">
        <v>29</v>
      </c>
      <c r="C15" s="35" t="s">
        <v>61</v>
      </c>
      <c r="D15" s="9">
        <f>SUM('Janice Engleman'!K15)</f>
        <v>4</v>
      </c>
      <c r="E15" s="9">
        <f>SUM('Janice Engleman'!L15)</f>
        <v>715</v>
      </c>
      <c r="F15" s="17">
        <f>SUM('Janice Engleman'!M15)</f>
        <v>178.75</v>
      </c>
      <c r="G15" s="9">
        <f>SUM('Janice Engleman'!N15)</f>
        <v>3</v>
      </c>
      <c r="H15" s="17">
        <f>SUM('Janice Engleman'!O15)</f>
        <v>181.75</v>
      </c>
    </row>
    <row r="16" spans="1:8" x14ac:dyDescent="0.3">
      <c r="A16" s="8">
        <v>10</v>
      </c>
      <c r="B16" s="8" t="s">
        <v>29</v>
      </c>
      <c r="C16" s="35" t="s">
        <v>48</v>
      </c>
      <c r="D16" s="9">
        <f>SUM('Bob Cvammen'!K5)</f>
        <v>4</v>
      </c>
      <c r="E16" s="9">
        <f>SUM('Bob Cvammen'!L5)</f>
        <v>711</v>
      </c>
      <c r="F16" s="17">
        <f>SUM('Bob Cvammen'!M5)</f>
        <v>177.75</v>
      </c>
      <c r="G16" s="9">
        <f>SUM('Bob Cvammen'!N5)</f>
        <v>2</v>
      </c>
      <c r="H16" s="17">
        <f>SUM('Bob Cvammen'!O5)</f>
        <v>179.75</v>
      </c>
    </row>
    <row r="17" spans="1:8" x14ac:dyDescent="0.3">
      <c r="A17" s="8">
        <v>11</v>
      </c>
      <c r="B17" s="8" t="s">
        <v>29</v>
      </c>
      <c r="C17" s="35" t="s">
        <v>71</v>
      </c>
      <c r="D17" s="9">
        <f>SUM('Terry Clothier'!K5)</f>
        <v>6</v>
      </c>
      <c r="E17" s="9">
        <f>SUM('Terry Clothier'!L5)</f>
        <v>472</v>
      </c>
      <c r="F17" s="17">
        <f>SUM('Terry Clothier'!M5)</f>
        <v>78.666666666666671</v>
      </c>
      <c r="G17" s="9">
        <f>SUM('Terry Clothier'!N5)</f>
        <v>4</v>
      </c>
      <c r="H17" s="17">
        <f>SUM('Terry Clothier'!O5)</f>
        <v>82.666666666666671</v>
      </c>
    </row>
    <row r="18" spans="1:8" x14ac:dyDescent="0.3">
      <c r="C18" s="35"/>
      <c r="D18" s="9"/>
      <c r="E18" s="9"/>
      <c r="G18" s="9"/>
    </row>
    <row r="19" spans="1:8" x14ac:dyDescent="0.3">
      <c r="A19" s="10"/>
      <c r="B19" s="10"/>
      <c r="C19" s="37"/>
      <c r="D19" s="10"/>
      <c r="E19" s="10"/>
      <c r="F19" s="15"/>
      <c r="G19" s="10"/>
      <c r="H19" s="15"/>
    </row>
    <row r="20" spans="1:8" ht="28.8" x14ac:dyDescent="0.55000000000000004">
      <c r="A20" s="10"/>
      <c r="B20" s="10"/>
      <c r="C20" s="38" t="s">
        <v>41</v>
      </c>
      <c r="D20" s="10"/>
      <c r="E20" s="10"/>
      <c r="F20" s="15"/>
      <c r="G20" s="10"/>
      <c r="H20" s="15"/>
    </row>
    <row r="21" spans="1:8" ht="18" x14ac:dyDescent="0.35">
      <c r="A21" s="10"/>
      <c r="B21" s="10"/>
      <c r="C21" s="37"/>
      <c r="D21" s="14" t="s">
        <v>45</v>
      </c>
      <c r="E21" s="10"/>
      <c r="F21" s="15"/>
      <c r="G21" s="10"/>
      <c r="H21" s="15"/>
    </row>
    <row r="22" spans="1:8" x14ac:dyDescent="0.3">
      <c r="A22" s="10"/>
      <c r="B22" s="10"/>
      <c r="C22" s="37"/>
      <c r="D22" s="10"/>
      <c r="E22" s="10"/>
      <c r="F22" s="15"/>
      <c r="G22" s="10"/>
      <c r="H22" s="15"/>
    </row>
    <row r="23" spans="1:8" ht="17.399999999999999" x14ac:dyDescent="0.45">
      <c r="A23" s="11" t="s">
        <v>0</v>
      </c>
      <c r="B23" s="11" t="s">
        <v>1</v>
      </c>
      <c r="C23" s="60" t="s">
        <v>2</v>
      </c>
      <c r="D23" s="61" t="s">
        <v>37</v>
      </c>
      <c r="E23" s="61" t="s">
        <v>26</v>
      </c>
      <c r="F23" s="62" t="s">
        <v>27</v>
      </c>
      <c r="G23" s="61" t="s">
        <v>14</v>
      </c>
      <c r="H23" s="62" t="s">
        <v>28</v>
      </c>
    </row>
    <row r="24" spans="1:8" x14ac:dyDescent="0.3">
      <c r="A24" s="8">
        <v>1</v>
      </c>
      <c r="B24" s="8" t="s">
        <v>33</v>
      </c>
      <c r="C24" s="40" t="s">
        <v>23</v>
      </c>
      <c r="D24" s="63">
        <f>SUM('Eisenschmied, Dave'!K11)</f>
        <v>32</v>
      </c>
      <c r="E24" s="63">
        <f>SUM('Eisenschmied, Dave'!L11)</f>
        <v>5657.0010000000002</v>
      </c>
      <c r="F24" s="64">
        <f>SUM('Eisenschmied, Dave'!M11)</f>
        <v>176.78128125000001</v>
      </c>
      <c r="G24" s="63">
        <f>SUM('Eisenschmied, Dave'!N11)</f>
        <v>89</v>
      </c>
      <c r="H24" s="64">
        <f>SUM('Eisenschmied, Dave'!O11)</f>
        <v>265.78128125000001</v>
      </c>
    </row>
    <row r="25" spans="1:8" x14ac:dyDescent="0.3">
      <c r="A25" s="8">
        <v>2</v>
      </c>
      <c r="B25" s="8" t="s">
        <v>33</v>
      </c>
      <c r="C25" s="57" t="s">
        <v>50</v>
      </c>
      <c r="D25" s="9">
        <f>SUM('Walter Smith'!K10)</f>
        <v>26</v>
      </c>
      <c r="E25" s="9">
        <f>SUM('Walter Smith'!L10)</f>
        <v>4660</v>
      </c>
      <c r="F25" s="17">
        <f>SUM('Walter Smith'!M10)</f>
        <v>179.23076923076923</v>
      </c>
      <c r="G25" s="9">
        <f>SUM('Walter Smith'!N10)</f>
        <v>40</v>
      </c>
      <c r="H25" s="17">
        <f>SUM('Walter Smith'!O10)</f>
        <v>219.23076923076923</v>
      </c>
    </row>
    <row r="26" spans="1:8" hidden="1" x14ac:dyDescent="0.3">
      <c r="A26" s="44"/>
      <c r="B26" s="44"/>
      <c r="C26" s="59"/>
      <c r="D26" s="45"/>
      <c r="E26" s="45"/>
      <c r="F26" s="46"/>
      <c r="G26" s="45"/>
      <c r="H26" s="46"/>
    </row>
    <row r="27" spans="1:8" x14ac:dyDescent="0.3">
      <c r="A27" s="8">
        <v>3</v>
      </c>
      <c r="B27" s="8" t="s">
        <v>33</v>
      </c>
      <c r="C27" s="58" t="s">
        <v>57</v>
      </c>
      <c r="D27" s="63">
        <f>SUM('Wayne Yates'!K9)</f>
        <v>24</v>
      </c>
      <c r="E27" s="63">
        <f>SUM('Wayne Yates'!L9)</f>
        <v>3909</v>
      </c>
      <c r="F27" s="64">
        <f>SUM('Wayne Yates'!M9)</f>
        <v>162.875</v>
      </c>
      <c r="G27" s="63">
        <f>SUM('Wayne Yates'!N9)</f>
        <v>21</v>
      </c>
      <c r="H27" s="64">
        <f>SUM('Wayne Yates'!O9)</f>
        <v>183.875</v>
      </c>
    </row>
    <row r="28" spans="1:8" x14ac:dyDescent="0.3">
      <c r="A28" s="44"/>
      <c r="B28" s="44"/>
      <c r="C28" s="59"/>
      <c r="D28" s="45"/>
      <c r="E28" s="45"/>
      <c r="F28" s="46"/>
      <c r="G28" s="45"/>
      <c r="H28" s="46"/>
    </row>
    <row r="29" spans="1:8" x14ac:dyDescent="0.3">
      <c r="A29" s="8">
        <v>4</v>
      </c>
      <c r="B29" s="8" t="s">
        <v>33</v>
      </c>
      <c r="C29" s="36" t="s">
        <v>59</v>
      </c>
      <c r="D29" s="9">
        <f>SUM('Fortson, Justin'!K21)</f>
        <v>6</v>
      </c>
      <c r="E29" s="9">
        <f>SUM('Fortson, Justin'!L21)</f>
        <v>1144</v>
      </c>
      <c r="F29" s="17">
        <f>SUM('Fortson, Justin'!M21)</f>
        <v>190.66666666666666</v>
      </c>
      <c r="G29" s="9">
        <f>SUM('Fortson, Justin'!N21)</f>
        <v>26</v>
      </c>
      <c r="H29" s="17">
        <f>SUM('Fortson, Justin'!O21)</f>
        <v>216.66666666666666</v>
      </c>
    </row>
    <row r="30" spans="1:8" x14ac:dyDescent="0.3">
      <c r="A30" s="8">
        <v>5</v>
      </c>
      <c r="B30" s="8" t="s">
        <v>33</v>
      </c>
      <c r="C30" s="36" t="s">
        <v>73</v>
      </c>
      <c r="D30" s="9">
        <f>SUM('Steve Kiemele'!K5)</f>
        <v>6</v>
      </c>
      <c r="E30" s="9">
        <f>SUM('Steve Kiemele'!L5)</f>
        <v>1141</v>
      </c>
      <c r="F30" s="17">
        <f>SUM('Steve Kiemele'!M5)</f>
        <v>190.16666666666666</v>
      </c>
      <c r="G30" s="9">
        <f>SUM('Steve Kiemele'!N5)</f>
        <v>20</v>
      </c>
      <c r="H30" s="17">
        <f>SUM('Steve Kiemele'!O5)</f>
        <v>210.16666666666666</v>
      </c>
    </row>
    <row r="31" spans="1:8" x14ac:dyDescent="0.3">
      <c r="C31" s="41"/>
      <c r="D31" s="9"/>
      <c r="E31" s="9"/>
      <c r="G31" s="9"/>
    </row>
    <row r="32" spans="1:8" x14ac:dyDescent="0.3">
      <c r="A32" s="10"/>
      <c r="B32" s="10"/>
      <c r="C32" s="37"/>
      <c r="D32" s="10"/>
      <c r="E32" s="10"/>
      <c r="F32" s="15"/>
      <c r="G32" s="10"/>
      <c r="H32" s="15"/>
    </row>
    <row r="33" spans="1:8" ht="28.8" x14ac:dyDescent="0.55000000000000004">
      <c r="A33" s="10"/>
      <c r="B33" s="10"/>
      <c r="C33" s="38" t="s">
        <v>42</v>
      </c>
      <c r="D33" s="10"/>
      <c r="E33" s="10"/>
      <c r="F33" s="15"/>
      <c r="G33" s="10"/>
      <c r="H33" s="15"/>
    </row>
    <row r="34" spans="1:8" ht="18" x14ac:dyDescent="0.35">
      <c r="A34" s="10"/>
      <c r="B34" s="10"/>
      <c r="C34" s="37"/>
      <c r="D34" s="14" t="s">
        <v>45</v>
      </c>
      <c r="E34" s="10"/>
      <c r="F34" s="15"/>
      <c r="G34" s="10"/>
      <c r="H34" s="15"/>
    </row>
    <row r="35" spans="1:8" x14ac:dyDescent="0.3">
      <c r="A35" s="10"/>
      <c r="B35" s="10"/>
      <c r="C35" s="37"/>
      <c r="D35" s="10"/>
      <c r="E35" s="10"/>
      <c r="F35" s="15"/>
      <c r="G35" s="10"/>
      <c r="H35" s="15"/>
    </row>
    <row r="36" spans="1:8" x14ac:dyDescent="0.3">
      <c r="A36" s="10"/>
      <c r="B36" s="10"/>
      <c r="C36" s="37"/>
      <c r="D36" s="10"/>
      <c r="E36" s="10"/>
      <c r="F36" s="15"/>
      <c r="G36" s="10"/>
      <c r="H36" s="15"/>
    </row>
    <row r="37" spans="1:8" ht="17.399999999999999" x14ac:dyDescent="0.45">
      <c r="A37" s="11" t="s">
        <v>0</v>
      </c>
      <c r="B37" s="11" t="s">
        <v>1</v>
      </c>
      <c r="C37" s="39" t="s">
        <v>2</v>
      </c>
      <c r="D37" s="11" t="s">
        <v>37</v>
      </c>
      <c r="E37" s="11" t="s">
        <v>26</v>
      </c>
      <c r="F37" s="16" t="s">
        <v>27</v>
      </c>
      <c r="G37" s="11" t="s">
        <v>14</v>
      </c>
      <c r="H37" s="16" t="s">
        <v>28</v>
      </c>
    </row>
    <row r="38" spans="1:8" x14ac:dyDescent="0.3">
      <c r="A38" s="8">
        <v>1</v>
      </c>
      <c r="B38" s="8" t="s">
        <v>34</v>
      </c>
      <c r="C38" s="36" t="s">
        <v>35</v>
      </c>
      <c r="D38" s="9">
        <f>SUM('Greenway, Tony'!K9)</f>
        <v>22</v>
      </c>
      <c r="E38" s="9">
        <f>SUM('Greenway, Tony'!L9)</f>
        <v>4147.0020000000004</v>
      </c>
      <c r="F38" s="17">
        <f>SUM('Greenway, Tony'!M9)</f>
        <v>188.50009090909091</v>
      </c>
      <c r="G38" s="9">
        <f>SUM('Greenway, Tony'!N9)</f>
        <v>69</v>
      </c>
      <c r="H38" s="17">
        <f>SUM('Greenway, Tony'!O9)</f>
        <v>257.50009090909089</v>
      </c>
    </row>
    <row r="39" spans="1:8" x14ac:dyDescent="0.3">
      <c r="A39" s="8">
        <v>2</v>
      </c>
      <c r="B39" s="8" t="s">
        <v>34</v>
      </c>
      <c r="C39" s="35" t="s">
        <v>52</v>
      </c>
      <c r="D39" s="9">
        <f>SUM('Hovan, John'!K11)</f>
        <v>32</v>
      </c>
      <c r="E39" s="9">
        <f>SUM('Hovan, John'!L11)</f>
        <v>5512</v>
      </c>
      <c r="F39" s="17">
        <f>SUM('Hovan, John'!M11)</f>
        <v>172.25</v>
      </c>
      <c r="G39" s="9">
        <f>SUM('Hovan, John'!N11)</f>
        <v>32</v>
      </c>
      <c r="H39" s="17">
        <f>SUM('Hovan, John'!O11)</f>
        <v>204.25</v>
      </c>
    </row>
    <row r="40" spans="1:8" x14ac:dyDescent="0.3">
      <c r="A40" s="44"/>
      <c r="B40" s="44"/>
      <c r="C40" s="47"/>
      <c r="D40" s="45"/>
      <c r="E40" s="45"/>
      <c r="F40" s="46"/>
      <c r="G40" s="45"/>
      <c r="H40" s="46"/>
    </row>
    <row r="41" spans="1:8" x14ac:dyDescent="0.3">
      <c r="A41" s="8">
        <v>3</v>
      </c>
      <c r="B41" s="8" t="s">
        <v>34</v>
      </c>
      <c r="C41" s="35" t="s">
        <v>56</v>
      </c>
      <c r="D41" s="9">
        <f>SUM('Steve Nicholas'!K19)</f>
        <v>18</v>
      </c>
      <c r="E41" s="9">
        <f>SUM('Steve Nicholas'!L19)</f>
        <v>3338</v>
      </c>
      <c r="F41" s="17">
        <f>SUM('Steve Nicholas'!M19)</f>
        <v>185.44444444444446</v>
      </c>
      <c r="G41" s="9">
        <f>SUM('Steve Nicholas'!N19)</f>
        <v>46</v>
      </c>
      <c r="H41" s="17">
        <f>SUM('Steve Nicholas'!O19)</f>
        <v>231.44444444444446</v>
      </c>
    </row>
    <row r="42" spans="1:8" x14ac:dyDescent="0.3">
      <c r="A42" s="8">
        <v>4</v>
      </c>
      <c r="B42" s="8" t="s">
        <v>34</v>
      </c>
      <c r="C42" s="35" t="s">
        <v>23</v>
      </c>
      <c r="D42" s="9">
        <f>SUM('Eisenschmied, Dave'!K40)</f>
        <v>8</v>
      </c>
      <c r="E42" s="9">
        <f>SUM('Eisenschmied, Dave'!L40)</f>
        <v>1402</v>
      </c>
      <c r="F42" s="17">
        <f>SUM('Eisenschmied, Dave'!M40)</f>
        <v>175.25</v>
      </c>
      <c r="G42" s="9">
        <f>SUM('Eisenschmied, Dave'!N40)</f>
        <v>7</v>
      </c>
      <c r="H42" s="17">
        <f>SUM('Eisenschmied, Dave'!O40)</f>
        <v>182.25</v>
      </c>
    </row>
    <row r="43" spans="1:8" x14ac:dyDescent="0.3">
      <c r="A43" s="8">
        <v>5</v>
      </c>
      <c r="B43" s="8" t="s">
        <v>34</v>
      </c>
      <c r="C43" s="35" t="s">
        <v>61</v>
      </c>
      <c r="D43" s="9">
        <f>SUM('Janice Engleman'!K5)</f>
        <v>4</v>
      </c>
      <c r="E43" s="9">
        <f>SUM('Janice Engleman'!L5)</f>
        <v>672</v>
      </c>
      <c r="F43" s="17">
        <f>SUM('Janice Engleman'!M5)</f>
        <v>168</v>
      </c>
      <c r="G43" s="9">
        <f>SUM('Janice Engleman'!N5)</f>
        <v>2</v>
      </c>
      <c r="H43" s="17">
        <f>SUM('Janice Engleman'!O5)</f>
        <v>170</v>
      </c>
    </row>
    <row r="44" spans="1:8" x14ac:dyDescent="0.3">
      <c r="A44" s="8">
        <v>6</v>
      </c>
      <c r="B44" s="8" t="s">
        <v>34</v>
      </c>
      <c r="C44" s="35" t="s">
        <v>66</v>
      </c>
      <c r="D44" s="9">
        <f>SUM('Bobby Splawn'!K6)</f>
        <v>8</v>
      </c>
      <c r="E44" s="9">
        <f>SUM('Bobby Splawn'!L6)</f>
        <v>1290</v>
      </c>
      <c r="F44" s="17">
        <f>SUM('Bobby Splawn'!M6)</f>
        <v>161.25</v>
      </c>
      <c r="G44" s="9">
        <f>SUM('Bobby Splawn'!N6)</f>
        <v>5</v>
      </c>
      <c r="H44" s="17">
        <f>SUM('Bobby Splawn'!O6)</f>
        <v>166.25</v>
      </c>
    </row>
    <row r="45" spans="1:8" x14ac:dyDescent="0.3">
      <c r="C45" s="36"/>
      <c r="D45" s="9"/>
      <c r="E45" s="9"/>
      <c r="G45" s="9"/>
    </row>
    <row r="46" spans="1:8" x14ac:dyDescent="0.3">
      <c r="A46" s="10"/>
      <c r="B46" s="10"/>
      <c r="C46" s="37"/>
      <c r="D46" s="10"/>
      <c r="E46" s="10"/>
      <c r="F46" s="15"/>
      <c r="G46" s="10"/>
      <c r="H46" s="15"/>
    </row>
    <row r="47" spans="1:8" ht="28.8" x14ac:dyDescent="0.55000000000000004">
      <c r="A47" s="10"/>
      <c r="B47" s="10"/>
      <c r="C47" s="38" t="s">
        <v>43</v>
      </c>
      <c r="D47" s="10"/>
      <c r="E47" s="10"/>
      <c r="F47" s="15"/>
      <c r="G47" s="10"/>
      <c r="H47" s="15"/>
    </row>
    <row r="48" spans="1:8" ht="18" x14ac:dyDescent="0.35">
      <c r="A48" s="10"/>
      <c r="B48" s="10"/>
      <c r="C48" s="37"/>
      <c r="D48" s="14" t="s">
        <v>45</v>
      </c>
      <c r="E48" s="10"/>
      <c r="F48" s="15"/>
      <c r="G48" s="10"/>
      <c r="H48" s="15"/>
    </row>
    <row r="49" spans="1:8" x14ac:dyDescent="0.3">
      <c r="A49" s="10"/>
      <c r="B49" s="10"/>
      <c r="C49" s="37"/>
      <c r="D49" s="10"/>
      <c r="E49" s="10"/>
      <c r="F49" s="15"/>
      <c r="G49" s="10"/>
      <c r="H49" s="15"/>
    </row>
    <row r="50" spans="1:8" x14ac:dyDescent="0.3">
      <c r="A50" s="10"/>
      <c r="B50" s="10"/>
      <c r="C50" s="37"/>
      <c r="D50" s="10"/>
      <c r="E50" s="10"/>
      <c r="F50" s="15"/>
      <c r="G50" s="10"/>
      <c r="H50" s="15"/>
    </row>
    <row r="51" spans="1:8" ht="17.399999999999999" x14ac:dyDescent="0.45">
      <c r="A51" s="11" t="s">
        <v>0</v>
      </c>
      <c r="B51" s="11" t="s">
        <v>1</v>
      </c>
      <c r="C51" s="39" t="s">
        <v>2</v>
      </c>
      <c r="D51" s="11" t="s">
        <v>37</v>
      </c>
      <c r="E51" s="11" t="s">
        <v>26</v>
      </c>
      <c r="F51" s="16" t="s">
        <v>27</v>
      </c>
      <c r="G51" s="11" t="s">
        <v>14</v>
      </c>
      <c r="H51" s="16" t="s">
        <v>28</v>
      </c>
    </row>
    <row r="52" spans="1:8" x14ac:dyDescent="0.3">
      <c r="A52" s="8">
        <v>1</v>
      </c>
      <c r="B52" s="8" t="s">
        <v>38</v>
      </c>
      <c r="C52" s="36" t="s">
        <v>39</v>
      </c>
      <c r="D52" s="9">
        <f>SUM('Fortson, Justin'!K11)</f>
        <v>32</v>
      </c>
      <c r="E52" s="9">
        <f>SUM('Fortson, Justin'!L11)</f>
        <v>5846.0020000000004</v>
      </c>
      <c r="F52" s="17">
        <f>SUM('Fortson, Justin'!M11)</f>
        <v>182.68756250000001</v>
      </c>
      <c r="G52" s="9">
        <f>SUM('Fortson, Justin'!N11)</f>
        <v>93</v>
      </c>
      <c r="H52" s="17">
        <f>SUM('Fortson, Justin'!O11)</f>
        <v>275.68756250000001</v>
      </c>
    </row>
    <row r="53" spans="1:8" x14ac:dyDescent="0.3">
      <c r="A53" s="8">
        <v>2</v>
      </c>
      <c r="B53" s="8" t="s">
        <v>38</v>
      </c>
      <c r="C53" s="36" t="s">
        <v>60</v>
      </c>
      <c r="D53" s="9">
        <f>SUM('Ernie Converse'!K9)</f>
        <v>22</v>
      </c>
      <c r="E53" s="9">
        <f>SUM('Ernie Converse'!L9)</f>
        <v>3965</v>
      </c>
      <c r="F53" s="17">
        <f>SUM('Ernie Converse'!M9)</f>
        <v>180.22727272727272</v>
      </c>
      <c r="G53" s="9">
        <f>SUM('Ernie Converse'!N9)</f>
        <v>55</v>
      </c>
      <c r="H53" s="17">
        <f>SUM('Ernie Converse'!O9)</f>
        <v>235.22727272727272</v>
      </c>
    </row>
    <row r="54" spans="1:8" x14ac:dyDescent="0.3">
      <c r="A54" s="8">
        <v>3</v>
      </c>
      <c r="B54" s="8" t="s">
        <v>38</v>
      </c>
      <c r="C54" s="36" t="s">
        <v>36</v>
      </c>
      <c r="D54" s="9">
        <f>SUM('Eisenschmied, Dave'!K29)</f>
        <v>24</v>
      </c>
      <c r="E54" s="9">
        <f>SUM('Eisenschmied, Dave'!L29)</f>
        <v>4054</v>
      </c>
      <c r="F54" s="17">
        <f>SUM('Eisenschmied, Dave'!M29)</f>
        <v>168.91666666666666</v>
      </c>
      <c r="G54" s="9">
        <f>SUM('Eisenschmied, Dave'!N29)</f>
        <v>27</v>
      </c>
      <c r="H54" s="17">
        <f>SUM('Eisenschmied, Dave'!O29)</f>
        <v>195.91666666666666</v>
      </c>
    </row>
    <row r="55" spans="1:8" x14ac:dyDescent="0.3">
      <c r="A55" s="44"/>
      <c r="B55" s="44"/>
      <c r="C55" s="47"/>
      <c r="D55" s="45"/>
      <c r="E55" s="45"/>
      <c r="F55" s="46"/>
      <c r="G55" s="45"/>
      <c r="H55" s="46"/>
    </row>
    <row r="56" spans="1:8" x14ac:dyDescent="0.3">
      <c r="A56" s="8">
        <v>4</v>
      </c>
      <c r="B56" s="8" t="s">
        <v>38</v>
      </c>
      <c r="C56" s="36" t="s">
        <v>73</v>
      </c>
      <c r="D56" s="9">
        <f>SUM('Steve Kiemele'!K15)</f>
        <v>6</v>
      </c>
      <c r="E56" s="9">
        <f>SUM('Steve Kiemele'!L15)</f>
        <v>1095</v>
      </c>
      <c r="F56" s="17">
        <f>SUM('Steve Kiemele'!M15)</f>
        <v>182.5</v>
      </c>
      <c r="G56" s="9">
        <f>SUM('Steve Kiemele'!N15)</f>
        <v>16</v>
      </c>
      <c r="H56" s="17">
        <f>SUM('Steve Kiemele'!O15)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C25:C26 C31" name="Range1_11"/>
  </protectedRanges>
  <sortState xmlns:xlrd2="http://schemas.microsoft.com/office/spreadsheetml/2017/richdata2" ref="C52:H54">
    <sortCondition descending="1" ref="H52:H54"/>
  </sortState>
  <hyperlinks>
    <hyperlink ref="C6" location="'Hudson, Billy'!A1" display="Hudson, Billy" xr:uid="{AAE4E962-BA64-4734-B64D-10AECC8B6066}"/>
    <hyperlink ref="C7" location="'Smith, Woody'!A1" display="Smith, Woody" xr:uid="{3275076E-13C6-4984-83A2-D8DB9A5D9998}"/>
    <hyperlink ref="C11" location="'Sullivan, Kevin'!A1" display="Sullivan, Kevin" xr:uid="{DAD7505B-BC8A-4303-8C5D-2DBA67F2FE17}"/>
    <hyperlink ref="C38" location="'Greenway, Tony'!A1" display="Greenway, Tony" xr:uid="{976FDBDE-9E90-418F-9005-9F402B65632E}"/>
    <hyperlink ref="C54" location="'Eisenschmied, Dave'!A1" display="Eisenschmied,Dave" xr:uid="{EAC635C3-B59C-413C-96B3-C4367EE27F15}"/>
    <hyperlink ref="C52" location="'Fortson, Justin'!A1" display="Forston, Justin" xr:uid="{ABFE797A-508A-425F-9662-7D3160212C73}"/>
    <hyperlink ref="C16" location="'Bob Cvammen'!A1" display="Cvammen, Bob" xr:uid="{0D172D7A-9C59-413E-B25D-DD61791C8554}"/>
    <hyperlink ref="C25" location="'Walter Smith'!A1" display="Smith, Walter" xr:uid="{D5E91259-699A-47D0-A532-428621D4C8A3}"/>
    <hyperlink ref="C24" location="'Eisenschmied, Dave'!A1" display="Dave Eisenschmied" xr:uid="{74296035-D69F-4F6C-B191-FD884BADDB5D}"/>
    <hyperlink ref="C39" location="'Hovan, John'!A1" display="Hovan, John" xr:uid="{1914D06A-407B-4BB2-8758-2419CA4B0080}"/>
    <hyperlink ref="C12" location="'Steve Nicholas'!A1" display="Nicholas, Steve" xr:uid="{F5521B98-BA7A-4DE2-B43C-839A41A6E311}"/>
    <hyperlink ref="C27" location="'Wayne Yates'!A1" display="Wayne Yates" xr:uid="{0B73B56C-9231-4F1C-9290-9678F9A3EF61}"/>
    <hyperlink ref="C53" location="'Ernie Converse'!A1" display="Ernie Converse" xr:uid="{99BA94AF-2184-4221-8B7A-E1337D802149}"/>
    <hyperlink ref="C42" location="'Eisenschmied, Dave'!A1" display="Dave Eisenschmied" xr:uid="{1F4A79BA-C069-4499-93BA-DF4C85DFF159}"/>
    <hyperlink ref="C41" location="'Steve Nicholas'!A1" display="Steve Nicholas" xr:uid="{B85E03A0-6CFC-4D6F-984B-E613963AE051}"/>
    <hyperlink ref="C43" location="'Janice Engleman'!A1" display="Janice Engleman" xr:uid="{2A6040CD-A4B8-4F8A-9152-2200FB6FC93A}"/>
    <hyperlink ref="C15" location="'Janice Engleman'!A1" display="Janice Engleman" xr:uid="{0119A1DA-FC6E-4579-8F21-0C614318414A}"/>
    <hyperlink ref="C44" location="'Bobby Splawn'!A1" display="Bobby Splawn" xr:uid="{33392687-5D5A-4545-98BF-198A573F9558}"/>
    <hyperlink ref="C9" location="'Melvin Ferguson'!A1" display="Melvin Ferguson" xr:uid="{0FF7EA91-60CB-4F5B-81E1-1057980426BF}"/>
    <hyperlink ref="C13" location="'Eric Petzoldt'!A1" display="Eric Petzoldt" xr:uid="{A0473477-9573-4314-99E9-B7E9CA156505}"/>
    <hyperlink ref="C17" location="'Terry Clothier'!A1" display="Terry Clothier" xr:uid="{2B1D78BC-C4CE-42B5-9B6F-5496335D8DFD}"/>
    <hyperlink ref="C29" location="'Fortson, Justin'!A1" display="Justin Fortson" xr:uid="{7A8210A4-08F7-48A7-8BE4-95FE6A95A7AD}"/>
    <hyperlink ref="C30" location="'Steve Kiemele'!A1" display="Steve Kiemele" xr:uid="{05DC6E65-FCAF-4411-8662-542B28CB2ED1}"/>
    <hyperlink ref="C56" location="'Steve Kiemele'!A1" display="Steve Kiemele" xr:uid="{9D665F70-986F-4A72-A714-8C0B36D5B78F}"/>
    <hyperlink ref="C10" location="'Steve DuVall'!A1" display="Steve DuVall" xr:uid="{D5839100-0C28-4532-8109-F598D661A777}"/>
    <hyperlink ref="C14" location="'Dwayne Lewis'!A1" display="Dwayne Lewis" xr:uid="{82A877B7-58E0-479D-91D9-32B77C008485}"/>
  </hyperlinks>
  <pageMargins left="0.7" right="0.7" top="0.75" bottom="0.75" header="0.3" footer="0.3"/>
  <pageSetup scale="84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C25:C26 C31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9"/>
  <sheetViews>
    <sheetView workbookViewId="0">
      <selection activeCell="A6" sqref="A6:O6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34</v>
      </c>
      <c r="B2" s="22" t="s">
        <v>22</v>
      </c>
      <c r="C2" s="23">
        <v>43897</v>
      </c>
      <c r="D2" s="29" t="s">
        <v>46</v>
      </c>
      <c r="E2" s="24">
        <v>187</v>
      </c>
      <c r="F2" s="24">
        <v>186</v>
      </c>
      <c r="G2" s="24">
        <v>186</v>
      </c>
      <c r="H2" s="24">
        <v>192</v>
      </c>
      <c r="I2" s="24"/>
      <c r="J2" s="24"/>
      <c r="K2" s="25">
        <f>COUNT(E2:J2)</f>
        <v>4</v>
      </c>
      <c r="L2" s="25">
        <f>SUM(E2:J2)</f>
        <v>751</v>
      </c>
      <c r="M2" s="26">
        <f>IFERROR(L2/K2,0)</f>
        <v>187.75</v>
      </c>
      <c r="N2" s="27">
        <v>13</v>
      </c>
      <c r="O2" s="28">
        <f>SUM(M2+N2)</f>
        <v>200.75</v>
      </c>
    </row>
    <row r="3" spans="1:17" x14ac:dyDescent="0.3">
      <c r="A3" s="21" t="s">
        <v>34</v>
      </c>
      <c r="B3" s="22" t="s">
        <v>22</v>
      </c>
      <c r="C3" s="23">
        <v>44044</v>
      </c>
      <c r="D3" s="34" t="s">
        <v>54</v>
      </c>
      <c r="E3" s="24">
        <v>191</v>
      </c>
      <c r="F3" s="24">
        <v>188</v>
      </c>
      <c r="G3" s="24">
        <v>186</v>
      </c>
      <c r="H3" s="24">
        <v>184</v>
      </c>
      <c r="I3" s="24"/>
      <c r="J3" s="24"/>
      <c r="K3" s="25">
        <v>4</v>
      </c>
      <c r="L3" s="25">
        <v>749</v>
      </c>
      <c r="M3" s="26">
        <v>187.25</v>
      </c>
      <c r="N3" s="27">
        <v>8</v>
      </c>
      <c r="O3" s="28">
        <v>195.25</v>
      </c>
    </row>
    <row r="4" spans="1:17" x14ac:dyDescent="0.3">
      <c r="A4" s="21" t="s">
        <v>65</v>
      </c>
      <c r="B4" s="22" t="s">
        <v>22</v>
      </c>
      <c r="C4" s="23">
        <v>44093</v>
      </c>
      <c r="D4" s="34" t="s">
        <v>54</v>
      </c>
      <c r="E4" s="24">
        <v>184</v>
      </c>
      <c r="F4" s="24">
        <v>189</v>
      </c>
      <c r="G4" s="24">
        <v>186.001</v>
      </c>
      <c r="H4" s="24">
        <v>186.001</v>
      </c>
      <c r="I4" s="24"/>
      <c r="J4" s="24"/>
      <c r="K4" s="25">
        <v>4</v>
      </c>
      <c r="L4" s="25">
        <v>745.00199999999995</v>
      </c>
      <c r="M4" s="26">
        <v>186.25049999999999</v>
      </c>
      <c r="N4" s="27">
        <v>13</v>
      </c>
      <c r="O4" s="28">
        <v>199.25049999999999</v>
      </c>
    </row>
    <row r="5" spans="1:17" x14ac:dyDescent="0.3">
      <c r="A5" s="48" t="s">
        <v>74</v>
      </c>
      <c r="B5" s="49" t="s">
        <v>22</v>
      </c>
      <c r="C5" s="50">
        <v>44107</v>
      </c>
      <c r="D5" s="51" t="s">
        <v>54</v>
      </c>
      <c r="E5" s="52">
        <v>187</v>
      </c>
      <c r="F5" s="52">
        <v>187</v>
      </c>
      <c r="G5" s="52">
        <v>184</v>
      </c>
      <c r="H5" s="52">
        <v>191</v>
      </c>
      <c r="I5" s="52">
        <v>187</v>
      </c>
      <c r="J5" s="52">
        <v>193</v>
      </c>
      <c r="K5" s="53">
        <v>6</v>
      </c>
      <c r="L5" s="53">
        <v>1129</v>
      </c>
      <c r="M5" s="54">
        <v>188.16666666666666</v>
      </c>
      <c r="N5" s="55">
        <v>22</v>
      </c>
      <c r="O5" s="56">
        <v>210.16666666666666</v>
      </c>
    </row>
    <row r="6" spans="1:17" x14ac:dyDescent="0.3">
      <c r="A6" s="21" t="s">
        <v>74</v>
      </c>
      <c r="B6" s="22" t="s">
        <v>22</v>
      </c>
      <c r="C6" s="23">
        <v>44142</v>
      </c>
      <c r="D6" s="34" t="s">
        <v>54</v>
      </c>
      <c r="E6" s="24">
        <v>191</v>
      </c>
      <c r="F6" s="24">
        <v>195</v>
      </c>
      <c r="G6" s="24">
        <v>193</v>
      </c>
      <c r="H6" s="24">
        <v>194</v>
      </c>
      <c r="I6" s="24"/>
      <c r="J6" s="24"/>
      <c r="K6" s="25">
        <v>4</v>
      </c>
      <c r="L6" s="25">
        <v>773</v>
      </c>
      <c r="M6" s="26">
        <v>193.25</v>
      </c>
      <c r="N6" s="27">
        <v>13</v>
      </c>
      <c r="O6" s="28">
        <v>206.25</v>
      </c>
    </row>
    <row r="9" spans="1:17" x14ac:dyDescent="0.3">
      <c r="K9" s="7">
        <f>SUM(K2:K8)</f>
        <v>22</v>
      </c>
      <c r="L9" s="7">
        <f>SUM(L2:L8)</f>
        <v>4147.0020000000004</v>
      </c>
      <c r="M9" s="13">
        <f>SUM(L9/K9)</f>
        <v>188.50009090909091</v>
      </c>
      <c r="N9" s="7">
        <f>SUM(N2:N8)</f>
        <v>69</v>
      </c>
      <c r="O9" s="13">
        <f>SUM(M9+N9)</f>
        <v>257.50009090909089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8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B5:C5 E5:J5" name="Range1_4_1_1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B6:C6 E6:J6" name="Range1_4_1_1_1_2"/>
    <protectedRange algorithmName="SHA-512" hashValue="ON39YdpmFHfN9f47KpiRvqrKx0V9+erV1CNkpWzYhW/Qyc6aT8rEyCrvauWSYGZK2ia3o7vd3akF07acHAFpOA==" saltValue="yVW9XmDwTqEnmpSGai0KYg==" spinCount="100000" sqref="D6" name="Range1_1_4_1_1_1"/>
  </protectedRanges>
  <conditionalFormatting sqref="E2">
    <cfRule type="top10" dxfId="299" priority="25" rank="1"/>
  </conditionalFormatting>
  <conditionalFormatting sqref="F2">
    <cfRule type="top10" dxfId="298" priority="26" rank="1"/>
  </conditionalFormatting>
  <conditionalFormatting sqref="G2">
    <cfRule type="top10" dxfId="297" priority="27" rank="1"/>
  </conditionalFormatting>
  <conditionalFormatting sqref="H2">
    <cfRule type="top10" dxfId="296" priority="28" rank="1"/>
  </conditionalFormatting>
  <conditionalFormatting sqref="I2">
    <cfRule type="top10" dxfId="295" priority="29" rank="1"/>
  </conditionalFormatting>
  <conditionalFormatting sqref="J2">
    <cfRule type="top10" dxfId="294" priority="30" rank="1"/>
  </conditionalFormatting>
  <conditionalFormatting sqref="E3">
    <cfRule type="top10" dxfId="293" priority="24" rank="1"/>
  </conditionalFormatting>
  <conditionalFormatting sqref="F3">
    <cfRule type="top10" dxfId="292" priority="23" rank="1"/>
  </conditionalFormatting>
  <conditionalFormatting sqref="G3">
    <cfRule type="top10" dxfId="291" priority="22" rank="1"/>
  </conditionalFormatting>
  <conditionalFormatting sqref="H3">
    <cfRule type="top10" dxfId="290" priority="21" rank="1"/>
  </conditionalFormatting>
  <conditionalFormatting sqref="I3">
    <cfRule type="top10" dxfId="289" priority="20" rank="1"/>
  </conditionalFormatting>
  <conditionalFormatting sqref="J3">
    <cfRule type="top10" dxfId="288" priority="19" rank="1"/>
  </conditionalFormatting>
  <conditionalFormatting sqref="F4">
    <cfRule type="top10" dxfId="287" priority="18" rank="1"/>
  </conditionalFormatting>
  <conditionalFormatting sqref="G4">
    <cfRule type="top10" dxfId="286" priority="17" rank="1"/>
  </conditionalFormatting>
  <conditionalFormatting sqref="H4">
    <cfRule type="top10" dxfId="285" priority="16" rank="1"/>
  </conditionalFormatting>
  <conditionalFormatting sqref="I4">
    <cfRule type="top10" dxfId="284" priority="15" rank="1"/>
  </conditionalFormatting>
  <conditionalFormatting sqref="J4">
    <cfRule type="top10" dxfId="283" priority="14" rank="1"/>
  </conditionalFormatting>
  <conditionalFormatting sqref="E4">
    <cfRule type="top10" dxfId="282" priority="13" rank="1"/>
  </conditionalFormatting>
  <conditionalFormatting sqref="E5">
    <cfRule type="top10" dxfId="281" priority="12" rank="1"/>
  </conditionalFormatting>
  <conditionalFormatting sqref="F5">
    <cfRule type="top10" dxfId="280" priority="11" rank="1"/>
  </conditionalFormatting>
  <conditionalFormatting sqref="G5">
    <cfRule type="top10" dxfId="279" priority="10" rank="1"/>
  </conditionalFormatting>
  <conditionalFormatting sqref="H5">
    <cfRule type="top10" dxfId="278" priority="9" rank="1"/>
  </conditionalFormatting>
  <conditionalFormatting sqref="I5">
    <cfRule type="top10" dxfId="277" priority="8" rank="1"/>
  </conditionalFormatting>
  <conditionalFormatting sqref="J5">
    <cfRule type="top10" dxfId="276" priority="7" rank="1"/>
  </conditionalFormatting>
  <conditionalFormatting sqref="E6">
    <cfRule type="top10" dxfId="275" priority="6" rank="1"/>
  </conditionalFormatting>
  <conditionalFormatting sqref="F6">
    <cfRule type="top10" dxfId="274" priority="5" rank="1"/>
  </conditionalFormatting>
  <conditionalFormatting sqref="G6">
    <cfRule type="top10" dxfId="273" priority="4" rank="1"/>
  </conditionalFormatting>
  <conditionalFormatting sqref="H6">
    <cfRule type="top10" dxfId="272" priority="3" rank="1"/>
  </conditionalFormatting>
  <conditionalFormatting sqref="I6">
    <cfRule type="top10" dxfId="271" priority="2" rank="1"/>
  </conditionalFormatting>
  <conditionalFormatting sqref="J6">
    <cfRule type="top10" dxfId="270" priority="1" rank="1"/>
  </conditionalFormatting>
  <hyperlinks>
    <hyperlink ref="Q1" location="'South Carolina 2020 Rankings'!A1" display="Back to Ranking" xr:uid="{2C1ADBE7-B182-4D3E-ABC9-00C581F9A5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647687-6C3D-4042-9C8B-2A5AC17A3F5E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1213-C7A0-4157-A2D2-F81F52367F4F}">
  <dimension ref="A1:Q5"/>
  <sheetViews>
    <sheetView workbookViewId="0">
      <selection activeCell="D12" sqref="D1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48" t="s">
        <v>68</v>
      </c>
      <c r="B2" s="49" t="s">
        <v>71</v>
      </c>
      <c r="C2" s="50">
        <v>44107</v>
      </c>
      <c r="D2" s="51" t="s">
        <v>54</v>
      </c>
      <c r="E2" s="52">
        <v>153</v>
      </c>
      <c r="F2" s="52">
        <v>159</v>
      </c>
      <c r="G2" s="52">
        <v>160</v>
      </c>
      <c r="H2" s="52">
        <v>0</v>
      </c>
      <c r="I2" s="52">
        <v>0</v>
      </c>
      <c r="J2" s="52">
        <v>0</v>
      </c>
      <c r="K2" s="53">
        <v>6</v>
      </c>
      <c r="L2" s="53">
        <v>472</v>
      </c>
      <c r="M2" s="54">
        <v>78.666666666666671</v>
      </c>
      <c r="N2" s="55">
        <v>4</v>
      </c>
      <c r="O2" s="56">
        <v>82.666666666666671</v>
      </c>
    </row>
    <row r="5" spans="1:17" x14ac:dyDescent="0.3">
      <c r="K5" s="7">
        <f>SUM(K2:K4)</f>
        <v>6</v>
      </c>
      <c r="L5" s="7">
        <f>SUM(L2:L4)</f>
        <v>472</v>
      </c>
      <c r="M5" s="13">
        <f>SUM(L5/K5)</f>
        <v>78.666666666666671</v>
      </c>
      <c r="N5" s="7">
        <f>SUM(N2:N4)</f>
        <v>4</v>
      </c>
      <c r="O5" s="13">
        <f>SUM(M5+N5)</f>
        <v>82.666666666666671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69" priority="6" rank="1"/>
  </conditionalFormatting>
  <conditionalFormatting sqref="F2">
    <cfRule type="top10" dxfId="268" priority="5" rank="1"/>
  </conditionalFormatting>
  <conditionalFormatting sqref="G2">
    <cfRule type="top10" dxfId="267" priority="4" rank="1"/>
  </conditionalFormatting>
  <conditionalFormatting sqref="H2">
    <cfRule type="top10" dxfId="266" priority="3" rank="1"/>
  </conditionalFormatting>
  <conditionalFormatting sqref="I2">
    <cfRule type="top10" dxfId="265" priority="2" rank="1"/>
  </conditionalFormatting>
  <conditionalFormatting sqref="J2">
    <cfRule type="top10" dxfId="264" priority="1" rank="1"/>
  </conditionalFormatting>
  <hyperlinks>
    <hyperlink ref="Q1" location="'South Carolina 2020 Rankings'!A1" display="Back to Ranking" xr:uid="{9F758343-2A34-470F-9EE4-4B6B37F547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3D3985-E5C7-493E-B494-3E544BC341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1"/>
  <sheetViews>
    <sheetView workbookViewId="0">
      <selection activeCell="A8" sqref="A8:O8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ht="27" x14ac:dyDescent="0.3">
      <c r="A2" s="21" t="s">
        <v>21</v>
      </c>
      <c r="B2" s="22" t="s">
        <v>51</v>
      </c>
      <c r="C2" s="23">
        <v>43897</v>
      </c>
      <c r="D2" s="29" t="s">
        <v>46</v>
      </c>
      <c r="E2" s="24">
        <v>159</v>
      </c>
      <c r="F2" s="24">
        <v>158</v>
      </c>
      <c r="G2" s="24">
        <v>162</v>
      </c>
      <c r="H2" s="24">
        <v>156</v>
      </c>
      <c r="I2" s="24"/>
      <c r="J2" s="24"/>
      <c r="K2" s="25">
        <f>COUNT(E2:J2)</f>
        <v>4</v>
      </c>
      <c r="L2" s="25">
        <f>SUM(E2:J2)</f>
        <v>635</v>
      </c>
      <c r="M2" s="26">
        <f>IFERROR(L2/K2,0)</f>
        <v>158.75</v>
      </c>
      <c r="N2" s="27">
        <v>4</v>
      </c>
      <c r="O2" s="28">
        <f>SUM(M2+N2)</f>
        <v>162.75</v>
      </c>
    </row>
    <row r="3" spans="1:17" x14ac:dyDescent="0.3">
      <c r="A3" s="21" t="s">
        <v>34</v>
      </c>
      <c r="B3" s="22" t="s">
        <v>51</v>
      </c>
      <c r="C3" s="23">
        <v>43988</v>
      </c>
      <c r="D3" s="34" t="s">
        <v>54</v>
      </c>
      <c r="E3" s="24">
        <v>172</v>
      </c>
      <c r="F3" s="24">
        <v>173</v>
      </c>
      <c r="G3" s="24">
        <v>176</v>
      </c>
      <c r="H3" s="24">
        <v>184</v>
      </c>
      <c r="I3" s="24">
        <v>183</v>
      </c>
      <c r="J3" s="24">
        <v>179</v>
      </c>
      <c r="K3" s="25">
        <v>6</v>
      </c>
      <c r="L3" s="25">
        <v>1067</v>
      </c>
      <c r="M3" s="26">
        <v>177.83333333333334</v>
      </c>
      <c r="N3" s="27">
        <v>10</v>
      </c>
      <c r="O3" s="28">
        <v>187.83333333333334</v>
      </c>
    </row>
    <row r="4" spans="1:17" x14ac:dyDescent="0.3">
      <c r="A4" s="21" t="s">
        <v>34</v>
      </c>
      <c r="B4" s="22" t="s">
        <v>51</v>
      </c>
      <c r="C4" s="23">
        <v>44030</v>
      </c>
      <c r="D4" s="34" t="s">
        <v>54</v>
      </c>
      <c r="E4" s="24">
        <v>173</v>
      </c>
      <c r="F4" s="24">
        <v>159</v>
      </c>
      <c r="G4" s="24">
        <v>166</v>
      </c>
      <c r="H4" s="24">
        <v>176</v>
      </c>
      <c r="I4" s="24"/>
      <c r="J4" s="24"/>
      <c r="K4" s="25">
        <v>4</v>
      </c>
      <c r="L4" s="25">
        <v>674</v>
      </c>
      <c r="M4" s="26">
        <v>168.5</v>
      </c>
      <c r="N4" s="27">
        <v>3</v>
      </c>
      <c r="O4" s="28">
        <v>171.5</v>
      </c>
    </row>
    <row r="5" spans="1:17" x14ac:dyDescent="0.3">
      <c r="A5" s="21" t="s">
        <v>34</v>
      </c>
      <c r="B5" s="22" t="s">
        <v>51</v>
      </c>
      <c r="C5" s="23">
        <v>44044</v>
      </c>
      <c r="D5" s="34" t="s">
        <v>54</v>
      </c>
      <c r="E5" s="24">
        <v>170</v>
      </c>
      <c r="F5" s="24">
        <v>162</v>
      </c>
      <c r="G5" s="24">
        <v>168</v>
      </c>
      <c r="H5" s="24">
        <v>168</v>
      </c>
      <c r="I5" s="24"/>
      <c r="J5" s="24"/>
      <c r="K5" s="25">
        <v>4</v>
      </c>
      <c r="L5" s="25">
        <v>668</v>
      </c>
      <c r="M5" s="26">
        <v>167</v>
      </c>
      <c r="N5" s="27">
        <v>2</v>
      </c>
      <c r="O5" s="28">
        <v>169</v>
      </c>
    </row>
    <row r="6" spans="1:17" x14ac:dyDescent="0.3">
      <c r="A6" s="21" t="s">
        <v>65</v>
      </c>
      <c r="B6" s="22" t="s">
        <v>51</v>
      </c>
      <c r="C6" s="23">
        <v>44093</v>
      </c>
      <c r="D6" s="34" t="s">
        <v>54</v>
      </c>
      <c r="E6" s="24">
        <v>176</v>
      </c>
      <c r="F6" s="24">
        <v>175</v>
      </c>
      <c r="G6" s="24">
        <v>186</v>
      </c>
      <c r="H6" s="24">
        <v>172</v>
      </c>
      <c r="I6" s="24"/>
      <c r="J6" s="24"/>
      <c r="K6" s="25">
        <v>4</v>
      </c>
      <c r="L6" s="25">
        <v>709</v>
      </c>
      <c r="M6" s="26">
        <v>177.25</v>
      </c>
      <c r="N6" s="27">
        <v>3</v>
      </c>
      <c r="O6" s="28">
        <v>180.25</v>
      </c>
    </row>
    <row r="7" spans="1:17" x14ac:dyDescent="0.3">
      <c r="A7" s="48" t="s">
        <v>74</v>
      </c>
      <c r="B7" s="49" t="s">
        <v>51</v>
      </c>
      <c r="C7" s="50">
        <v>44107</v>
      </c>
      <c r="D7" s="51" t="s">
        <v>54</v>
      </c>
      <c r="E7" s="52">
        <v>170</v>
      </c>
      <c r="F7" s="52">
        <v>172</v>
      </c>
      <c r="G7" s="52">
        <v>176</v>
      </c>
      <c r="H7" s="52">
        <v>164</v>
      </c>
      <c r="I7" s="52">
        <v>169</v>
      </c>
      <c r="J7" s="52">
        <v>175</v>
      </c>
      <c r="K7" s="53">
        <v>6</v>
      </c>
      <c r="L7" s="53">
        <v>1026</v>
      </c>
      <c r="M7" s="54">
        <v>171</v>
      </c>
      <c r="N7" s="55">
        <v>6</v>
      </c>
      <c r="O7" s="56">
        <v>177</v>
      </c>
    </row>
    <row r="8" spans="1:17" x14ac:dyDescent="0.3">
      <c r="A8" s="21" t="s">
        <v>74</v>
      </c>
      <c r="B8" s="22" t="s">
        <v>51</v>
      </c>
      <c r="C8" s="23">
        <v>44142</v>
      </c>
      <c r="D8" s="34" t="s">
        <v>54</v>
      </c>
      <c r="E8" s="24">
        <v>186</v>
      </c>
      <c r="F8" s="24">
        <v>188</v>
      </c>
      <c r="G8" s="24">
        <v>175</v>
      </c>
      <c r="H8" s="24">
        <v>184</v>
      </c>
      <c r="I8" s="24"/>
      <c r="J8" s="24"/>
      <c r="K8" s="25">
        <v>4</v>
      </c>
      <c r="L8" s="25">
        <v>733</v>
      </c>
      <c r="M8" s="26">
        <v>183.25</v>
      </c>
      <c r="N8" s="27">
        <v>4</v>
      </c>
      <c r="O8" s="28">
        <v>187.25</v>
      </c>
    </row>
    <row r="11" spans="1:17" x14ac:dyDescent="0.3">
      <c r="K11" s="7">
        <f>SUM(K2:K10)</f>
        <v>32</v>
      </c>
      <c r="L11" s="7">
        <f>SUM(L2:L10)</f>
        <v>5512</v>
      </c>
      <c r="M11" s="13">
        <f>SUM(L11/K11)</f>
        <v>172.25</v>
      </c>
      <c r="N11" s="7">
        <f>SUM(N2:N10)</f>
        <v>32</v>
      </c>
      <c r="O11" s="13">
        <f>SUM(M11+N11)</f>
        <v>204.25</v>
      </c>
    </row>
  </sheetData>
  <protectedRanges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12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6:J6 B6:C6" name="Range1_18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B7:C7 E7:J7" name="Range1_4_1_1_1"/>
    <protectedRange algorithmName="SHA-512" hashValue="ON39YdpmFHfN9f47KpiRvqrKx0V9+erV1CNkpWzYhW/Qyc6aT8rEyCrvauWSYGZK2ia3o7vd3akF07acHAFpOA==" saltValue="yVW9XmDwTqEnmpSGai0KYg==" spinCount="100000" sqref="D7" name="Range1_1_4_1_1"/>
    <protectedRange algorithmName="SHA-512" hashValue="ON39YdpmFHfN9f47KpiRvqrKx0V9+erV1CNkpWzYhW/Qyc6aT8rEyCrvauWSYGZK2ia3o7vd3akF07acHAFpOA==" saltValue="yVW9XmDwTqEnmpSGai0KYg==" spinCount="100000" sqref="B8:C8 E8:J8" name="Range1_4_1_1_1_2"/>
    <protectedRange algorithmName="SHA-512" hashValue="ON39YdpmFHfN9f47KpiRvqrKx0V9+erV1CNkpWzYhW/Qyc6aT8rEyCrvauWSYGZK2ia3o7vd3akF07acHAFpOA==" saltValue="yVW9XmDwTqEnmpSGai0KYg==" spinCount="100000" sqref="D8" name="Range1_1_4_1_1_1"/>
  </protectedRanges>
  <conditionalFormatting sqref="E2">
    <cfRule type="top10" dxfId="263" priority="37" rank="1"/>
  </conditionalFormatting>
  <conditionalFormatting sqref="F2">
    <cfRule type="top10" dxfId="262" priority="38" rank="1"/>
  </conditionalFormatting>
  <conditionalFormatting sqref="G2">
    <cfRule type="top10" dxfId="261" priority="39" rank="1"/>
  </conditionalFormatting>
  <conditionalFormatting sqref="H2">
    <cfRule type="top10" dxfId="260" priority="40" rank="1"/>
  </conditionalFormatting>
  <conditionalFormatting sqref="I2">
    <cfRule type="top10" dxfId="259" priority="41" rank="1"/>
  </conditionalFormatting>
  <conditionalFormatting sqref="J2">
    <cfRule type="top10" dxfId="258" priority="42" rank="1"/>
  </conditionalFormatting>
  <conditionalFormatting sqref="E3">
    <cfRule type="top10" dxfId="257" priority="36" rank="1"/>
  </conditionalFormatting>
  <conditionalFormatting sqref="F3">
    <cfRule type="top10" dxfId="256" priority="35" rank="1"/>
  </conditionalFormatting>
  <conditionalFormatting sqref="G3">
    <cfRule type="top10" dxfId="255" priority="34" rank="1"/>
  </conditionalFormatting>
  <conditionalFormatting sqref="H3">
    <cfRule type="top10" dxfId="254" priority="33" rank="1"/>
  </conditionalFormatting>
  <conditionalFormatting sqref="I3">
    <cfRule type="top10" dxfId="253" priority="32" rank="1"/>
  </conditionalFormatting>
  <conditionalFormatting sqref="J3">
    <cfRule type="top10" dxfId="252" priority="31" rank="1"/>
  </conditionalFormatting>
  <conditionalFormatting sqref="E4">
    <cfRule type="top10" dxfId="251" priority="30" rank="1"/>
  </conditionalFormatting>
  <conditionalFormatting sqref="F4">
    <cfRule type="top10" dxfId="250" priority="29" rank="1"/>
  </conditionalFormatting>
  <conditionalFormatting sqref="G4">
    <cfRule type="top10" dxfId="249" priority="28" rank="1"/>
  </conditionalFormatting>
  <conditionalFormatting sqref="H4">
    <cfRule type="top10" dxfId="248" priority="27" rank="1"/>
  </conditionalFormatting>
  <conditionalFormatting sqref="I4">
    <cfRule type="top10" dxfId="247" priority="26" rank="1"/>
  </conditionalFormatting>
  <conditionalFormatting sqref="J4">
    <cfRule type="top10" dxfId="246" priority="25" rank="1"/>
  </conditionalFormatting>
  <conditionalFormatting sqref="E5">
    <cfRule type="top10" dxfId="245" priority="24" rank="1"/>
  </conditionalFormatting>
  <conditionalFormatting sqref="F5">
    <cfRule type="top10" dxfId="244" priority="23" rank="1"/>
  </conditionalFormatting>
  <conditionalFormatting sqref="G5">
    <cfRule type="top10" dxfId="243" priority="22" rank="1"/>
  </conditionalFormatting>
  <conditionalFormatting sqref="H5">
    <cfRule type="top10" dxfId="242" priority="21" rank="1"/>
  </conditionalFormatting>
  <conditionalFormatting sqref="I5">
    <cfRule type="top10" dxfId="241" priority="20" rank="1"/>
  </conditionalFormatting>
  <conditionalFormatting sqref="J5">
    <cfRule type="top10" dxfId="240" priority="19" rank="1"/>
  </conditionalFormatting>
  <conditionalFormatting sqref="F6">
    <cfRule type="top10" dxfId="239" priority="18" rank="1"/>
  </conditionalFormatting>
  <conditionalFormatting sqref="G6">
    <cfRule type="top10" dxfId="238" priority="17" rank="1"/>
  </conditionalFormatting>
  <conditionalFormatting sqref="H6">
    <cfRule type="top10" dxfId="237" priority="16" rank="1"/>
  </conditionalFormatting>
  <conditionalFormatting sqref="I6">
    <cfRule type="top10" dxfId="236" priority="15" rank="1"/>
  </conditionalFormatting>
  <conditionalFormatting sqref="J6">
    <cfRule type="top10" dxfId="235" priority="14" rank="1"/>
  </conditionalFormatting>
  <conditionalFormatting sqref="E6">
    <cfRule type="top10" dxfId="234" priority="13" rank="1"/>
  </conditionalFormatting>
  <conditionalFormatting sqref="E7">
    <cfRule type="top10" dxfId="233" priority="12" rank="1"/>
  </conditionalFormatting>
  <conditionalFormatting sqref="F7">
    <cfRule type="top10" dxfId="232" priority="11" rank="1"/>
  </conditionalFormatting>
  <conditionalFormatting sqref="G7">
    <cfRule type="top10" dxfId="231" priority="10" rank="1"/>
  </conditionalFormatting>
  <conditionalFormatting sqref="H7">
    <cfRule type="top10" dxfId="230" priority="9" rank="1"/>
  </conditionalFormatting>
  <conditionalFormatting sqref="I7">
    <cfRule type="top10" dxfId="229" priority="8" rank="1"/>
  </conditionalFormatting>
  <conditionalFormatting sqref="J7">
    <cfRule type="top10" dxfId="228" priority="7" rank="1"/>
  </conditionalFormatting>
  <conditionalFormatting sqref="E8">
    <cfRule type="top10" dxfId="227" priority="6" rank="1"/>
  </conditionalFormatting>
  <conditionalFormatting sqref="F8">
    <cfRule type="top10" dxfId="226" priority="5" rank="1"/>
  </conditionalFormatting>
  <conditionalFormatting sqref="G8">
    <cfRule type="top10" dxfId="225" priority="4" rank="1"/>
  </conditionalFormatting>
  <conditionalFormatting sqref="H8">
    <cfRule type="top10" dxfId="224" priority="3" rank="1"/>
  </conditionalFormatting>
  <conditionalFormatting sqref="I8">
    <cfRule type="top10" dxfId="223" priority="2" rank="1"/>
  </conditionalFormatting>
  <conditionalFormatting sqref="J8">
    <cfRule type="top10" dxfId="222" priority="1" rank="1"/>
  </conditionalFormatting>
  <hyperlinks>
    <hyperlink ref="Q1" location="'South Carolina 2020 Rankings'!A1" display="Back to Ranking" xr:uid="{FD9E3A9F-175D-40CB-8913-F83E5376C5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2F6B6C3-46FB-4B97-928D-86AF187FD82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82A8-2B81-4689-958F-8C208D723E46}">
  <dimension ref="A1:Q1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34</v>
      </c>
      <c r="B2" s="22" t="s">
        <v>62</v>
      </c>
      <c r="C2" s="23">
        <v>44030</v>
      </c>
      <c r="D2" s="34" t="s">
        <v>54</v>
      </c>
      <c r="E2" s="24">
        <v>171</v>
      </c>
      <c r="F2" s="24">
        <v>170</v>
      </c>
      <c r="G2" s="24">
        <v>163</v>
      </c>
      <c r="H2" s="24">
        <v>168</v>
      </c>
      <c r="I2" s="24"/>
      <c r="J2" s="24"/>
      <c r="K2" s="25">
        <v>4</v>
      </c>
      <c r="L2" s="25">
        <v>672</v>
      </c>
      <c r="M2" s="26">
        <v>168</v>
      </c>
      <c r="N2" s="27">
        <v>2</v>
      </c>
      <c r="O2" s="28">
        <v>170</v>
      </c>
    </row>
    <row r="5" spans="1:17" x14ac:dyDescent="0.3">
      <c r="K5" s="7">
        <f>SUM(K2:K4)</f>
        <v>4</v>
      </c>
      <c r="L5" s="7">
        <f>SUM(L2:L4)</f>
        <v>672</v>
      </c>
      <c r="M5" s="13">
        <f>SUM(L5/K5)</f>
        <v>168</v>
      </c>
      <c r="N5" s="7">
        <f>SUM(N2:N4)</f>
        <v>2</v>
      </c>
      <c r="O5" s="13">
        <f>SUM(M5+N5)</f>
        <v>170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21" t="s">
        <v>64</v>
      </c>
      <c r="B12" s="22" t="s">
        <v>62</v>
      </c>
      <c r="C12" s="23">
        <v>44093</v>
      </c>
      <c r="D12" s="34" t="s">
        <v>54</v>
      </c>
      <c r="E12" s="24">
        <v>181</v>
      </c>
      <c r="F12" s="24">
        <v>185</v>
      </c>
      <c r="G12" s="24">
        <v>175</v>
      </c>
      <c r="H12" s="24">
        <v>174</v>
      </c>
      <c r="I12" s="24"/>
      <c r="J12" s="24"/>
      <c r="K12" s="25">
        <v>4</v>
      </c>
      <c r="L12" s="25">
        <v>715</v>
      </c>
      <c r="M12" s="26">
        <v>178.75</v>
      </c>
      <c r="N12" s="27">
        <v>3</v>
      </c>
      <c r="O12" s="28">
        <v>181.75</v>
      </c>
    </row>
    <row r="15" spans="1:17" x14ac:dyDescent="0.3">
      <c r="K15" s="7">
        <f>SUM(K12:K14)</f>
        <v>4</v>
      </c>
      <c r="L15" s="7">
        <f>SUM(L12:L14)</f>
        <v>715</v>
      </c>
      <c r="M15" s="13">
        <f>SUM(L15/K15)</f>
        <v>178.75</v>
      </c>
      <c r="N15" s="7">
        <f>SUM(N12:N14)</f>
        <v>3</v>
      </c>
      <c r="O15" s="13">
        <f>SUM(M15+N15)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I12:J12 B12:C12" name="Range1_9_1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2_1"/>
  </protectedRanges>
  <conditionalFormatting sqref="H2">
    <cfRule type="top10" dxfId="221" priority="15" rank="1"/>
  </conditionalFormatting>
  <conditionalFormatting sqref="E2">
    <cfRule type="top10" dxfId="220" priority="18" rank="1"/>
  </conditionalFormatting>
  <conditionalFormatting sqref="F2">
    <cfRule type="top10" dxfId="219" priority="17" rank="1"/>
  </conditionalFormatting>
  <conditionalFormatting sqref="G2">
    <cfRule type="top10" dxfId="218" priority="16" rank="1"/>
  </conditionalFormatting>
  <conditionalFormatting sqref="I2">
    <cfRule type="top10" dxfId="217" priority="14" rank="1"/>
  </conditionalFormatting>
  <conditionalFormatting sqref="J2">
    <cfRule type="top10" dxfId="216" priority="13" rank="1"/>
  </conditionalFormatting>
  <conditionalFormatting sqref="J12">
    <cfRule type="top10" dxfId="215" priority="1" rank="1"/>
  </conditionalFormatting>
  <conditionalFormatting sqref="I12">
    <cfRule type="top10" dxfId="214" priority="6" rank="1"/>
  </conditionalFormatting>
  <conditionalFormatting sqref="E12">
    <cfRule type="top10" dxfId="213" priority="5" rank="1"/>
  </conditionalFormatting>
  <conditionalFormatting sqref="F12">
    <cfRule type="top10" dxfId="212" priority="4" rank="1"/>
  </conditionalFormatting>
  <conditionalFormatting sqref="G12">
    <cfRule type="top10" dxfId="211" priority="3" rank="1"/>
  </conditionalFormatting>
  <conditionalFormatting sqref="H12">
    <cfRule type="top10" dxfId="210" priority="2" rank="1"/>
  </conditionalFormatting>
  <hyperlinks>
    <hyperlink ref="Q1" location="'South Carolina 2020 Rankings'!A1" display="Back to Ranking" xr:uid="{9939C858-0742-4400-AFEC-C1E0947D7C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A3078-5A54-4C0E-824E-8EE78CB00CDA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11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76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16</v>
      </c>
      <c r="B2" s="22" t="s">
        <v>17</v>
      </c>
      <c r="C2" s="23">
        <v>43897</v>
      </c>
      <c r="D2" s="29" t="s">
        <v>46</v>
      </c>
      <c r="E2" s="24">
        <v>195</v>
      </c>
      <c r="F2" s="24">
        <v>195</v>
      </c>
      <c r="G2" s="24">
        <v>194</v>
      </c>
      <c r="H2" s="24">
        <v>195</v>
      </c>
      <c r="I2" s="24"/>
      <c r="J2" s="24"/>
      <c r="K2" s="25">
        <f>COUNT(E2:J2)</f>
        <v>4</v>
      </c>
      <c r="L2" s="25">
        <f>SUM(E2:J2)</f>
        <v>779</v>
      </c>
      <c r="M2" s="26">
        <f>IFERROR(L2/K2,0)</f>
        <v>194.75</v>
      </c>
      <c r="N2" s="27">
        <v>13</v>
      </c>
      <c r="O2" s="28">
        <f>SUM(M2+N2)</f>
        <v>207.75</v>
      </c>
    </row>
    <row r="3" spans="1:17" x14ac:dyDescent="0.3">
      <c r="A3" s="21" t="s">
        <v>53</v>
      </c>
      <c r="B3" s="22" t="s">
        <v>17</v>
      </c>
      <c r="C3" s="23">
        <v>43988</v>
      </c>
      <c r="D3" s="34" t="s">
        <v>54</v>
      </c>
      <c r="E3" s="24">
        <v>196</v>
      </c>
      <c r="F3" s="24">
        <v>193</v>
      </c>
      <c r="G3" s="24">
        <v>191</v>
      </c>
      <c r="H3" s="24">
        <v>197</v>
      </c>
      <c r="I3" s="24">
        <v>197</v>
      </c>
      <c r="J3" s="24">
        <v>197</v>
      </c>
      <c r="K3" s="25">
        <v>6</v>
      </c>
      <c r="L3" s="25">
        <v>1171</v>
      </c>
      <c r="M3" s="26">
        <v>195.16666666666666</v>
      </c>
      <c r="N3" s="27">
        <v>30</v>
      </c>
      <c r="O3" s="28">
        <v>225.16666666666666</v>
      </c>
    </row>
    <row r="4" spans="1:17" x14ac:dyDescent="0.3">
      <c r="A4" s="21" t="s">
        <v>53</v>
      </c>
      <c r="B4" s="22" t="s">
        <v>17</v>
      </c>
      <c r="C4" s="23">
        <v>44030</v>
      </c>
      <c r="D4" s="34" t="s">
        <v>54</v>
      </c>
      <c r="E4" s="24">
        <v>192</v>
      </c>
      <c r="F4" s="24">
        <v>191</v>
      </c>
      <c r="G4" s="24">
        <v>193</v>
      </c>
      <c r="H4" s="24">
        <v>195</v>
      </c>
      <c r="I4" s="24"/>
      <c r="J4" s="24"/>
      <c r="K4" s="25">
        <v>4</v>
      </c>
      <c r="L4" s="25">
        <v>771</v>
      </c>
      <c r="M4" s="26">
        <v>192.75</v>
      </c>
      <c r="N4" s="27">
        <v>9</v>
      </c>
      <c r="O4" s="28">
        <v>201.75</v>
      </c>
    </row>
    <row r="5" spans="1:17" x14ac:dyDescent="0.3">
      <c r="A5" s="21" t="s">
        <v>53</v>
      </c>
      <c r="B5" s="22" t="s">
        <v>17</v>
      </c>
      <c r="C5" s="23">
        <v>44044</v>
      </c>
      <c r="D5" s="34" t="s">
        <v>54</v>
      </c>
      <c r="E5" s="24">
        <v>194</v>
      </c>
      <c r="F5" s="24">
        <v>193</v>
      </c>
      <c r="G5" s="24">
        <v>194</v>
      </c>
      <c r="H5" s="24">
        <v>194</v>
      </c>
      <c r="I5" s="24"/>
      <c r="J5" s="24"/>
      <c r="K5" s="25">
        <v>4</v>
      </c>
      <c r="L5" s="25">
        <v>775</v>
      </c>
      <c r="M5" s="26">
        <v>193.75</v>
      </c>
      <c r="N5" s="27">
        <v>13</v>
      </c>
      <c r="O5" s="28">
        <v>206.75</v>
      </c>
    </row>
    <row r="6" spans="1:17" x14ac:dyDescent="0.3">
      <c r="A6" s="21" t="s">
        <v>64</v>
      </c>
      <c r="B6" s="22" t="s">
        <v>17</v>
      </c>
      <c r="C6" s="23">
        <v>44093</v>
      </c>
      <c r="D6" s="34" t="s">
        <v>54</v>
      </c>
      <c r="E6" s="24">
        <v>193</v>
      </c>
      <c r="F6" s="24">
        <v>196</v>
      </c>
      <c r="G6" s="24">
        <v>194</v>
      </c>
      <c r="H6" s="24">
        <v>193</v>
      </c>
      <c r="I6" s="24"/>
      <c r="J6" s="24"/>
      <c r="K6" s="25">
        <v>4</v>
      </c>
      <c r="L6" s="25">
        <v>776</v>
      </c>
      <c r="M6" s="26">
        <v>194</v>
      </c>
      <c r="N6" s="27">
        <v>13</v>
      </c>
      <c r="O6" s="28">
        <v>207</v>
      </c>
    </row>
    <row r="7" spans="1:17" ht="27" x14ac:dyDescent="0.3">
      <c r="A7" s="48" t="s">
        <v>68</v>
      </c>
      <c r="B7" s="49" t="s">
        <v>17</v>
      </c>
      <c r="C7" s="50">
        <v>44107</v>
      </c>
      <c r="D7" s="51" t="s">
        <v>54</v>
      </c>
      <c r="E7" s="52">
        <v>193</v>
      </c>
      <c r="F7" s="52">
        <v>197</v>
      </c>
      <c r="G7" s="52">
        <v>194</v>
      </c>
      <c r="H7" s="52">
        <v>195</v>
      </c>
      <c r="I7" s="52">
        <v>192</v>
      </c>
      <c r="J7" s="52">
        <v>197</v>
      </c>
      <c r="K7" s="53">
        <v>6</v>
      </c>
      <c r="L7" s="53">
        <v>1168</v>
      </c>
      <c r="M7" s="54">
        <v>194.66666666666666</v>
      </c>
      <c r="N7" s="55">
        <v>22</v>
      </c>
      <c r="O7" s="56">
        <v>216.66666666666666</v>
      </c>
    </row>
    <row r="8" spans="1:17" ht="27" x14ac:dyDescent="0.3">
      <c r="A8" s="21" t="s">
        <v>68</v>
      </c>
      <c r="B8" s="22" t="s">
        <v>17</v>
      </c>
      <c r="C8" s="23">
        <v>44142</v>
      </c>
      <c r="D8" s="34" t="s">
        <v>54</v>
      </c>
      <c r="E8" s="24">
        <v>197</v>
      </c>
      <c r="F8" s="24">
        <v>196</v>
      </c>
      <c r="G8" s="24">
        <v>197</v>
      </c>
      <c r="H8" s="24">
        <v>198</v>
      </c>
      <c r="I8" s="24"/>
      <c r="J8" s="24"/>
      <c r="K8" s="25">
        <v>4</v>
      </c>
      <c r="L8" s="25">
        <v>788</v>
      </c>
      <c r="M8" s="26">
        <v>197</v>
      </c>
      <c r="N8" s="27">
        <v>11</v>
      </c>
      <c r="O8" s="28">
        <v>208</v>
      </c>
    </row>
    <row r="11" spans="1:17" x14ac:dyDescent="0.3">
      <c r="K11" s="7">
        <f>SUM(K2:K10)</f>
        <v>32</v>
      </c>
      <c r="L11" s="7">
        <f>SUM(L2:L10)</f>
        <v>6228</v>
      </c>
      <c r="M11" s="13">
        <f>SUM(L11/K11)</f>
        <v>194.625</v>
      </c>
      <c r="N11" s="7">
        <f>SUM(N2:N10)</f>
        <v>111</v>
      </c>
      <c r="O11" s="13">
        <f>SUM(M11+N11)</f>
        <v>305.625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F2">
    <cfRule type="top10" dxfId="209" priority="37" rank="1"/>
  </conditionalFormatting>
  <conditionalFormatting sqref="G2">
    <cfRule type="top10" dxfId="208" priority="38" rank="1"/>
  </conditionalFormatting>
  <conditionalFormatting sqref="H2">
    <cfRule type="top10" dxfId="207" priority="39" rank="1"/>
  </conditionalFormatting>
  <conditionalFormatting sqref="I2">
    <cfRule type="top10" dxfId="206" priority="40" rank="1"/>
  </conditionalFormatting>
  <conditionalFormatting sqref="J2">
    <cfRule type="top10" dxfId="205" priority="41" rank="1"/>
  </conditionalFormatting>
  <conditionalFormatting sqref="E2">
    <cfRule type="top10" dxfId="204" priority="42" rank="1"/>
  </conditionalFormatting>
  <conditionalFormatting sqref="F3">
    <cfRule type="top10" dxfId="203" priority="35" rank="1"/>
  </conditionalFormatting>
  <conditionalFormatting sqref="G3">
    <cfRule type="top10" dxfId="202" priority="34" rank="1"/>
  </conditionalFormatting>
  <conditionalFormatting sqref="H3">
    <cfRule type="top10" dxfId="201" priority="33" rank="1"/>
  </conditionalFormatting>
  <conditionalFormatting sqref="I3">
    <cfRule type="top10" dxfId="200" priority="31" rank="1"/>
  </conditionalFormatting>
  <conditionalFormatting sqref="J3">
    <cfRule type="top10" dxfId="199" priority="32" rank="1"/>
  </conditionalFormatting>
  <conditionalFormatting sqref="E3">
    <cfRule type="top10" dxfId="198" priority="36" rank="1"/>
  </conditionalFormatting>
  <conditionalFormatting sqref="F4">
    <cfRule type="top10" dxfId="197" priority="29" rank="1"/>
  </conditionalFormatting>
  <conditionalFormatting sqref="G4">
    <cfRule type="top10" dxfId="196" priority="28" rank="1"/>
  </conditionalFormatting>
  <conditionalFormatting sqref="H4">
    <cfRule type="top10" dxfId="195" priority="27" rank="1"/>
  </conditionalFormatting>
  <conditionalFormatting sqref="I4">
    <cfRule type="top10" dxfId="194" priority="25" rank="1"/>
  </conditionalFormatting>
  <conditionalFormatting sqref="J4">
    <cfRule type="top10" dxfId="193" priority="26" rank="1"/>
  </conditionalFormatting>
  <conditionalFormatting sqref="E4">
    <cfRule type="top10" dxfId="192" priority="30" rank="1"/>
  </conditionalFormatting>
  <conditionalFormatting sqref="F5">
    <cfRule type="top10" dxfId="191" priority="23" rank="1"/>
  </conditionalFormatting>
  <conditionalFormatting sqref="G5">
    <cfRule type="top10" dxfId="190" priority="22" rank="1"/>
  </conditionalFormatting>
  <conditionalFormatting sqref="H5">
    <cfRule type="top10" dxfId="189" priority="21" rank="1"/>
  </conditionalFormatting>
  <conditionalFormatting sqref="I5">
    <cfRule type="top10" dxfId="188" priority="19" rank="1"/>
  </conditionalFormatting>
  <conditionalFormatting sqref="J5">
    <cfRule type="top10" dxfId="187" priority="20" rank="1"/>
  </conditionalFormatting>
  <conditionalFormatting sqref="E5">
    <cfRule type="top10" dxfId="186" priority="24" rank="1"/>
  </conditionalFormatting>
  <conditionalFormatting sqref="I6">
    <cfRule type="top10" dxfId="185" priority="18" rank="1"/>
  </conditionalFormatting>
  <conditionalFormatting sqref="E6">
    <cfRule type="top10" dxfId="184" priority="17" rank="1"/>
  </conditionalFormatting>
  <conditionalFormatting sqref="F6">
    <cfRule type="top10" dxfId="183" priority="16" rank="1"/>
  </conditionalFormatting>
  <conditionalFormatting sqref="G6">
    <cfRule type="top10" dxfId="182" priority="15" rank="1"/>
  </conditionalFormatting>
  <conditionalFormatting sqref="H6">
    <cfRule type="top10" dxfId="181" priority="14" rank="1"/>
  </conditionalFormatting>
  <conditionalFormatting sqref="J6">
    <cfRule type="top10" dxfId="180" priority="13" rank="1"/>
  </conditionalFormatting>
  <conditionalFormatting sqref="E7">
    <cfRule type="top10" dxfId="179" priority="12" rank="1"/>
  </conditionalFormatting>
  <conditionalFormatting sqref="F7">
    <cfRule type="top10" dxfId="178" priority="11" rank="1"/>
  </conditionalFormatting>
  <conditionalFormatting sqref="G7">
    <cfRule type="top10" dxfId="177" priority="10" rank="1"/>
  </conditionalFormatting>
  <conditionalFormatting sqref="H7">
    <cfRule type="top10" dxfId="176" priority="9" rank="1"/>
  </conditionalFormatting>
  <conditionalFormatting sqref="I7">
    <cfRule type="top10" dxfId="175" priority="8" rank="1"/>
  </conditionalFormatting>
  <conditionalFormatting sqref="J7">
    <cfRule type="top10" dxfId="174" priority="7" rank="1"/>
  </conditionalFormatting>
  <conditionalFormatting sqref="E8">
    <cfRule type="top10" dxfId="173" priority="6" rank="1"/>
  </conditionalFormatting>
  <conditionalFormatting sqref="F8">
    <cfRule type="top10" dxfId="172" priority="5" rank="1"/>
  </conditionalFormatting>
  <conditionalFormatting sqref="G8">
    <cfRule type="top10" dxfId="171" priority="4" rank="1"/>
  </conditionalFormatting>
  <conditionalFormatting sqref="H8">
    <cfRule type="top10" dxfId="170" priority="3" rank="1"/>
  </conditionalFormatting>
  <conditionalFormatting sqref="I8">
    <cfRule type="top10" dxfId="169" priority="2" rank="1"/>
  </conditionalFormatting>
  <conditionalFormatting sqref="J8">
    <cfRule type="top10" dxfId="168" priority="1" rank="1"/>
  </conditionalFormatting>
  <hyperlinks>
    <hyperlink ref="Q1" location="'South Carolina 2020 Rankings'!A1" display="Back to Ranking" xr:uid="{88E4B818-AF4F-4998-A830-4B4E1AEF80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80AE210-A040-49CD-BEFA-D45F862B9EA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10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20</v>
      </c>
      <c r="B2" s="22" t="s">
        <v>49</v>
      </c>
      <c r="C2" s="23">
        <v>43897</v>
      </c>
      <c r="D2" s="43" t="s">
        <v>54</v>
      </c>
      <c r="E2" s="24">
        <v>184</v>
      </c>
      <c r="F2" s="24">
        <v>169</v>
      </c>
      <c r="G2" s="24">
        <v>168</v>
      </c>
      <c r="H2" s="24">
        <v>166</v>
      </c>
      <c r="I2" s="24"/>
      <c r="J2" s="24"/>
      <c r="K2" s="25">
        <f>COUNT(E2:J2)</f>
        <v>4</v>
      </c>
      <c r="L2" s="25">
        <f>SUM(E2:J2)</f>
        <v>687</v>
      </c>
      <c r="M2" s="26">
        <f>IFERROR(L2/K2,0)</f>
        <v>171.75</v>
      </c>
      <c r="N2" s="27">
        <v>7</v>
      </c>
      <c r="O2" s="28">
        <f>SUM(M2+N2)</f>
        <v>178.75</v>
      </c>
    </row>
    <row r="3" spans="1:17" x14ac:dyDescent="0.3">
      <c r="A3" s="21" t="s">
        <v>58</v>
      </c>
      <c r="B3" s="22" t="s">
        <v>49</v>
      </c>
      <c r="C3" s="23">
        <v>44030</v>
      </c>
      <c r="D3" s="34" t="s">
        <v>54</v>
      </c>
      <c r="E3" s="24">
        <v>173</v>
      </c>
      <c r="F3" s="24">
        <v>184</v>
      </c>
      <c r="G3" s="24">
        <v>173</v>
      </c>
      <c r="H3" s="24">
        <v>186</v>
      </c>
      <c r="I3" s="24"/>
      <c r="J3" s="24"/>
      <c r="K3" s="25">
        <v>4</v>
      </c>
      <c r="L3" s="25">
        <v>716</v>
      </c>
      <c r="M3" s="26">
        <v>179</v>
      </c>
      <c r="N3" s="27">
        <v>8</v>
      </c>
      <c r="O3" s="28">
        <v>187</v>
      </c>
    </row>
    <row r="4" spans="1:17" x14ac:dyDescent="0.3">
      <c r="A4" s="21" t="s">
        <v>58</v>
      </c>
      <c r="B4" s="22" t="s">
        <v>49</v>
      </c>
      <c r="C4" s="23">
        <v>44044</v>
      </c>
      <c r="D4" s="34" t="s">
        <v>54</v>
      </c>
      <c r="E4" s="24">
        <v>176</v>
      </c>
      <c r="F4" s="24">
        <v>173</v>
      </c>
      <c r="G4" s="24">
        <v>183</v>
      </c>
      <c r="H4" s="24">
        <v>176</v>
      </c>
      <c r="I4" s="24"/>
      <c r="J4" s="24"/>
      <c r="K4" s="25">
        <v>4</v>
      </c>
      <c r="L4" s="25">
        <v>708</v>
      </c>
      <c r="M4" s="26">
        <v>177</v>
      </c>
      <c r="N4" s="27">
        <v>6</v>
      </c>
      <c r="O4" s="28">
        <v>183</v>
      </c>
    </row>
    <row r="5" spans="1:17" x14ac:dyDescent="0.3">
      <c r="A5" s="21" t="s">
        <v>58</v>
      </c>
      <c r="B5" s="22" t="s">
        <v>49</v>
      </c>
      <c r="C5" s="23">
        <v>44093</v>
      </c>
      <c r="D5" s="34" t="s">
        <v>54</v>
      </c>
      <c r="E5" s="24">
        <v>191</v>
      </c>
      <c r="F5" s="24">
        <v>191</v>
      </c>
      <c r="G5" s="24">
        <v>181</v>
      </c>
      <c r="H5" s="24">
        <v>176</v>
      </c>
      <c r="I5" s="24"/>
      <c r="J5" s="24"/>
      <c r="K5" s="25">
        <v>4</v>
      </c>
      <c r="L5" s="25">
        <v>739</v>
      </c>
      <c r="M5" s="26">
        <v>184.75</v>
      </c>
      <c r="N5" s="27">
        <v>9</v>
      </c>
      <c r="O5" s="28">
        <v>193.75</v>
      </c>
    </row>
    <row r="6" spans="1:17" x14ac:dyDescent="0.3">
      <c r="A6" s="48" t="s">
        <v>72</v>
      </c>
      <c r="B6" s="49" t="s">
        <v>49</v>
      </c>
      <c r="C6" s="50">
        <v>44107</v>
      </c>
      <c r="D6" s="51" t="s">
        <v>54</v>
      </c>
      <c r="E6" s="52">
        <v>186</v>
      </c>
      <c r="F6" s="52">
        <v>180</v>
      </c>
      <c r="G6" s="52">
        <v>181</v>
      </c>
      <c r="H6" s="52">
        <v>185</v>
      </c>
      <c r="I6" s="52">
        <v>169</v>
      </c>
      <c r="J6" s="52">
        <v>186</v>
      </c>
      <c r="K6" s="53">
        <v>6</v>
      </c>
      <c r="L6" s="53">
        <v>1087</v>
      </c>
      <c r="M6" s="54">
        <v>181.16666666666666</v>
      </c>
      <c r="N6" s="55">
        <v>6</v>
      </c>
      <c r="O6" s="56">
        <v>187.16666666666666</v>
      </c>
    </row>
    <row r="7" spans="1:17" x14ac:dyDescent="0.3">
      <c r="A7" s="21" t="s">
        <v>72</v>
      </c>
      <c r="B7" s="22" t="s">
        <v>49</v>
      </c>
      <c r="C7" s="23">
        <v>44142</v>
      </c>
      <c r="D7" s="34" t="s">
        <v>54</v>
      </c>
      <c r="E7" s="24">
        <v>180</v>
      </c>
      <c r="F7" s="24">
        <v>179</v>
      </c>
      <c r="G7" s="24">
        <v>184</v>
      </c>
      <c r="H7" s="24">
        <v>180</v>
      </c>
      <c r="I7" s="24"/>
      <c r="J7" s="24"/>
      <c r="K7" s="25">
        <v>4</v>
      </c>
      <c r="L7" s="25">
        <v>723</v>
      </c>
      <c r="M7" s="26">
        <v>180.75</v>
      </c>
      <c r="N7" s="27">
        <v>4</v>
      </c>
      <c r="O7" s="28">
        <v>184.75</v>
      </c>
    </row>
    <row r="10" spans="1:17" x14ac:dyDescent="0.3">
      <c r="K10" s="7">
        <f>SUM(K2:K9)</f>
        <v>26</v>
      </c>
      <c r="L10" s="7">
        <f>SUM(L2:L9)</f>
        <v>4660</v>
      </c>
      <c r="M10" s="13">
        <f>SUM(L10/K10)</f>
        <v>179.23076923076923</v>
      </c>
      <c r="N10" s="7">
        <f>SUM(N2:N9)</f>
        <v>40</v>
      </c>
      <c r="O10" s="13">
        <f>SUM(M10+N10)</f>
        <v>219.23076923076923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2:J2 B2:C2" name="Range1_11_2"/>
    <protectedRange algorithmName="SHA-512" hashValue="ON39YdpmFHfN9f47KpiRvqrKx0V9+erV1CNkpWzYhW/Qyc6aT8rEyCrvauWSYGZK2ia3o7vd3akF07acHAFpOA==" saltValue="yVW9XmDwTqEnmpSGai0KYg==" spinCount="100000" sqref="E5:J5 B5:C5" name="Range1_1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B6:C6 E6:J6" name="Range1_2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B7:C7 E7:J7" name="Range1_2_1_1_1"/>
    <protectedRange algorithmName="SHA-512" hashValue="ON39YdpmFHfN9f47KpiRvqrKx0V9+erV1CNkpWzYhW/Qyc6aT8rEyCrvauWSYGZK2ia3o7vd3akF07acHAFpOA==" saltValue="yVW9XmDwTqEnmpSGai0KYg==" spinCount="100000" sqref="D7" name="Range1_1_3_1_1_1"/>
    <protectedRange algorithmName="SHA-512" hashValue="ON39YdpmFHfN9f47KpiRvqrKx0V9+erV1CNkpWzYhW/Qyc6aT8rEyCrvauWSYGZK2ia3o7vd3akF07acHAFpOA==" saltValue="yVW9XmDwTqEnmpSGai0KYg==" spinCount="100000" sqref="E4:J4 B4:C4" name="Range1_11_1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J3">
    <cfRule type="top10" dxfId="167" priority="31" rank="1"/>
  </conditionalFormatting>
  <conditionalFormatting sqref="I3">
    <cfRule type="top10" dxfId="166" priority="32" rank="1"/>
  </conditionalFormatting>
  <conditionalFormatting sqref="H3">
    <cfRule type="top10" dxfId="165" priority="33" rank="1"/>
  </conditionalFormatting>
  <conditionalFormatting sqref="G3">
    <cfRule type="top10" dxfId="164" priority="34" rank="1"/>
  </conditionalFormatting>
  <conditionalFormatting sqref="F3">
    <cfRule type="top10" dxfId="163" priority="35" rank="1"/>
  </conditionalFormatting>
  <conditionalFormatting sqref="E3">
    <cfRule type="top10" dxfId="162" priority="36" rank="1"/>
  </conditionalFormatting>
  <conditionalFormatting sqref="J2">
    <cfRule type="top10" dxfId="161" priority="25" rank="1"/>
  </conditionalFormatting>
  <conditionalFormatting sqref="I2">
    <cfRule type="top10" dxfId="160" priority="26" rank="1"/>
  </conditionalFormatting>
  <conditionalFormatting sqref="H2">
    <cfRule type="top10" dxfId="159" priority="27" rank="1"/>
  </conditionalFormatting>
  <conditionalFormatting sqref="G2">
    <cfRule type="top10" dxfId="158" priority="28" rank="1"/>
  </conditionalFormatting>
  <conditionalFormatting sqref="F2">
    <cfRule type="top10" dxfId="157" priority="29" rank="1"/>
  </conditionalFormatting>
  <conditionalFormatting sqref="E2">
    <cfRule type="top10" dxfId="156" priority="30" rank="1"/>
  </conditionalFormatting>
  <conditionalFormatting sqref="F5">
    <cfRule type="top10" dxfId="155" priority="24" rank="1"/>
  </conditionalFormatting>
  <conditionalFormatting sqref="E5">
    <cfRule type="top10" dxfId="154" priority="23" rank="1"/>
  </conditionalFormatting>
  <conditionalFormatting sqref="I5">
    <cfRule type="top10" dxfId="153" priority="20" rank="1"/>
  </conditionalFormatting>
  <conditionalFormatting sqref="H5">
    <cfRule type="top10" dxfId="152" priority="21" rank="1"/>
  </conditionalFormatting>
  <conditionalFormatting sqref="G5">
    <cfRule type="top10" dxfId="151" priority="22" rank="1"/>
  </conditionalFormatting>
  <conditionalFormatting sqref="J5">
    <cfRule type="top10" dxfId="150" priority="19" rank="1"/>
  </conditionalFormatting>
  <conditionalFormatting sqref="E6">
    <cfRule type="top10" dxfId="149" priority="18" rank="1"/>
  </conditionalFormatting>
  <conditionalFormatting sqref="F6">
    <cfRule type="top10" dxfId="148" priority="17" rank="1"/>
  </conditionalFormatting>
  <conditionalFormatting sqref="G6">
    <cfRule type="top10" dxfId="147" priority="16" rank="1"/>
  </conditionalFormatting>
  <conditionalFormatting sqref="H6">
    <cfRule type="top10" dxfId="146" priority="15" rank="1"/>
  </conditionalFormatting>
  <conditionalFormatting sqref="I6">
    <cfRule type="top10" dxfId="145" priority="14" rank="1"/>
  </conditionalFormatting>
  <conditionalFormatting sqref="J6">
    <cfRule type="top10" dxfId="144" priority="13" rank="1"/>
  </conditionalFormatting>
  <conditionalFormatting sqref="E7">
    <cfRule type="top10" dxfId="143" priority="12" rank="1"/>
  </conditionalFormatting>
  <conditionalFormatting sqref="F7">
    <cfRule type="top10" dxfId="142" priority="11" rank="1"/>
  </conditionalFormatting>
  <conditionalFormatting sqref="G7">
    <cfRule type="top10" dxfId="141" priority="10" rank="1"/>
  </conditionalFormatting>
  <conditionalFormatting sqref="H7">
    <cfRule type="top10" dxfId="140" priority="9" rank="1"/>
  </conditionalFormatting>
  <conditionalFormatting sqref="I7">
    <cfRule type="top10" dxfId="139" priority="8" rank="1"/>
  </conditionalFormatting>
  <conditionalFormatting sqref="J7">
    <cfRule type="top10" dxfId="138" priority="7" rank="1"/>
  </conditionalFormatting>
  <conditionalFormatting sqref="J4">
    <cfRule type="top10" dxfId="5" priority="1" rank="1"/>
  </conditionalFormatting>
  <conditionalFormatting sqref="I4">
    <cfRule type="top10" dxfId="4" priority="2" rank="1"/>
  </conditionalFormatting>
  <conditionalFormatting sqref="H4">
    <cfRule type="top10" dxfId="3" priority="3" rank="1"/>
  </conditionalFormatting>
  <conditionalFormatting sqref="G4">
    <cfRule type="top10" dxfId="2" priority="4" rank="1"/>
  </conditionalFormatting>
  <conditionalFormatting sqref="F4">
    <cfRule type="top10" dxfId="1" priority="5" rank="1"/>
  </conditionalFormatting>
  <conditionalFormatting sqref="E4">
    <cfRule type="top10" dxfId="0" priority="6" rank="1"/>
  </conditionalFormatting>
  <hyperlinks>
    <hyperlink ref="Q1" location="'South Carolina 2020 Rankings'!A1" display="Back to Ranking" xr:uid="{6802111C-9222-4D78-82E2-B637B12E0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5F9E-7B7C-4E82-A215-A21192F3A52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68</v>
      </c>
      <c r="B2" s="22" t="s">
        <v>77</v>
      </c>
      <c r="C2" s="23">
        <v>44142</v>
      </c>
      <c r="D2" s="34" t="s">
        <v>54</v>
      </c>
      <c r="E2" s="24">
        <v>190</v>
      </c>
      <c r="F2" s="24">
        <v>195</v>
      </c>
      <c r="G2" s="24">
        <v>199</v>
      </c>
      <c r="H2" s="24">
        <v>197</v>
      </c>
      <c r="I2" s="24"/>
      <c r="J2" s="24"/>
      <c r="K2" s="25">
        <v>4</v>
      </c>
      <c r="L2" s="25">
        <v>781</v>
      </c>
      <c r="M2" s="26">
        <v>195.25</v>
      </c>
      <c r="N2" s="27">
        <v>6</v>
      </c>
      <c r="O2" s="28">
        <v>201.25</v>
      </c>
    </row>
    <row r="5" spans="1:17" x14ac:dyDescent="0.3">
      <c r="K5" s="7">
        <f>SUM(K2:K4)</f>
        <v>4</v>
      </c>
      <c r="L5" s="7">
        <f>SUM(L2:L4)</f>
        <v>781</v>
      </c>
      <c r="M5" s="13">
        <f>SUM(L5/K5)</f>
        <v>195.25</v>
      </c>
      <c r="N5" s="7">
        <f>SUM(N2:N4)</f>
        <v>6</v>
      </c>
      <c r="O5" s="13">
        <f>SUM(M5+N5)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37" priority="6" rank="1"/>
  </conditionalFormatting>
  <conditionalFormatting sqref="F2">
    <cfRule type="top10" dxfId="136" priority="5" rank="1"/>
  </conditionalFormatting>
  <conditionalFormatting sqref="G2">
    <cfRule type="top10" dxfId="135" priority="4" rank="1"/>
  </conditionalFormatting>
  <conditionalFormatting sqref="H2">
    <cfRule type="top10" dxfId="134" priority="3" rank="1"/>
  </conditionalFormatting>
  <conditionalFormatting sqref="I2">
    <cfRule type="top10" dxfId="133" priority="2" rank="1"/>
  </conditionalFormatting>
  <conditionalFormatting sqref="J2">
    <cfRule type="top10" dxfId="132" priority="1" rank="1"/>
  </conditionalFormatting>
  <hyperlinks>
    <hyperlink ref="Q1" location="'South Carolina 2020 Rankings'!A1" display="Back to Ranking" xr:uid="{3987BC02-4996-4095-B9FE-0E10E3102B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C007B7-5816-4522-8191-3F130E557A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C4AC-23F2-4326-B314-C01DE380F956}">
  <dimension ref="A1:Q1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53</v>
      </c>
      <c r="B2" s="22" t="s">
        <v>56</v>
      </c>
      <c r="C2" s="23">
        <v>43988</v>
      </c>
      <c r="D2" s="34" t="s">
        <v>54</v>
      </c>
      <c r="E2" s="24">
        <v>188</v>
      </c>
      <c r="F2" s="24">
        <v>186</v>
      </c>
      <c r="G2" s="24">
        <v>188</v>
      </c>
      <c r="H2" s="24">
        <v>190</v>
      </c>
      <c r="I2" s="24">
        <v>191</v>
      </c>
      <c r="J2" s="24">
        <v>193</v>
      </c>
      <c r="K2" s="25">
        <v>6</v>
      </c>
      <c r="L2" s="25">
        <v>1136</v>
      </c>
      <c r="M2" s="26">
        <v>189.33333333333334</v>
      </c>
      <c r="N2" s="27">
        <v>4</v>
      </c>
      <c r="O2" s="28">
        <v>193.33333333333334</v>
      </c>
    </row>
    <row r="5" spans="1:17" x14ac:dyDescent="0.3">
      <c r="K5" s="7">
        <f>SUM(K2:K4)</f>
        <v>6</v>
      </c>
      <c r="L5" s="7">
        <f>SUM(L2:L4)</f>
        <v>1136</v>
      </c>
      <c r="M5" s="13">
        <f>SUM(L5/K5)</f>
        <v>189.33333333333334</v>
      </c>
      <c r="N5" s="7">
        <f>SUM(N2:N4)</f>
        <v>4</v>
      </c>
      <c r="O5" s="13">
        <f>SUM(M5+N5)</f>
        <v>193.33333333333334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21" t="s">
        <v>34</v>
      </c>
      <c r="B13" s="22" t="s">
        <v>56</v>
      </c>
      <c r="C13" s="23">
        <v>44030</v>
      </c>
      <c r="D13" s="34" t="s">
        <v>54</v>
      </c>
      <c r="E13" s="24">
        <v>181</v>
      </c>
      <c r="F13" s="24">
        <v>179</v>
      </c>
      <c r="G13" s="24">
        <v>186</v>
      </c>
      <c r="H13" s="24">
        <v>191</v>
      </c>
      <c r="I13" s="24"/>
      <c r="J13" s="24"/>
      <c r="K13" s="25">
        <v>4</v>
      </c>
      <c r="L13" s="25">
        <v>737</v>
      </c>
      <c r="M13" s="26">
        <v>184.25</v>
      </c>
      <c r="N13" s="27">
        <v>13</v>
      </c>
      <c r="O13" s="28">
        <v>197.25</v>
      </c>
    </row>
    <row r="14" spans="1:17" x14ac:dyDescent="0.3">
      <c r="A14" s="21" t="s">
        <v>34</v>
      </c>
      <c r="B14" s="22" t="s">
        <v>56</v>
      </c>
      <c r="C14" s="23">
        <v>44044</v>
      </c>
      <c r="D14" s="34" t="s">
        <v>54</v>
      </c>
      <c r="E14" s="24">
        <v>186</v>
      </c>
      <c r="F14" s="24">
        <v>186</v>
      </c>
      <c r="G14" s="24">
        <v>192</v>
      </c>
      <c r="H14" s="24">
        <v>190</v>
      </c>
      <c r="I14" s="24"/>
      <c r="J14" s="24"/>
      <c r="K14" s="25">
        <v>4</v>
      </c>
      <c r="L14" s="25">
        <v>754</v>
      </c>
      <c r="M14" s="26">
        <v>188.5</v>
      </c>
      <c r="N14" s="27">
        <v>9</v>
      </c>
      <c r="O14" s="28">
        <v>197.5</v>
      </c>
    </row>
    <row r="15" spans="1:17" x14ac:dyDescent="0.3">
      <c r="A15" s="21" t="s">
        <v>65</v>
      </c>
      <c r="B15" s="22" t="s">
        <v>56</v>
      </c>
      <c r="C15" s="23">
        <v>44093</v>
      </c>
      <c r="D15" s="34" t="s">
        <v>54</v>
      </c>
      <c r="E15" s="24">
        <v>179</v>
      </c>
      <c r="F15" s="24">
        <v>176</v>
      </c>
      <c r="G15" s="24">
        <v>183</v>
      </c>
      <c r="H15" s="24">
        <v>186</v>
      </c>
      <c r="I15" s="24"/>
      <c r="J15" s="24"/>
      <c r="K15" s="25">
        <v>4</v>
      </c>
      <c r="L15" s="25">
        <v>724</v>
      </c>
      <c r="M15" s="26">
        <v>181</v>
      </c>
      <c r="N15" s="27">
        <v>4</v>
      </c>
      <c r="O15" s="28">
        <v>185</v>
      </c>
    </row>
    <row r="16" spans="1:17" x14ac:dyDescent="0.3">
      <c r="A16" s="48" t="s">
        <v>74</v>
      </c>
      <c r="B16" s="49" t="s">
        <v>56</v>
      </c>
      <c r="C16" s="50">
        <v>44107</v>
      </c>
      <c r="D16" s="51" t="s">
        <v>54</v>
      </c>
      <c r="E16" s="52">
        <v>185</v>
      </c>
      <c r="F16" s="52">
        <v>188</v>
      </c>
      <c r="G16" s="52">
        <v>187</v>
      </c>
      <c r="H16" s="52">
        <v>193</v>
      </c>
      <c r="I16" s="52">
        <v>185</v>
      </c>
      <c r="J16" s="52">
        <v>185</v>
      </c>
      <c r="K16" s="53">
        <v>6</v>
      </c>
      <c r="L16" s="53">
        <v>1123</v>
      </c>
      <c r="M16" s="54">
        <v>187.16666666666666</v>
      </c>
      <c r="N16" s="55">
        <v>20</v>
      </c>
      <c r="O16" s="56">
        <v>207.16666666666666</v>
      </c>
    </row>
    <row r="19" spans="11:15" x14ac:dyDescent="0.3">
      <c r="K19" s="7">
        <f>SUM(K13:K18)</f>
        <v>18</v>
      </c>
      <c r="L19" s="7">
        <f>SUM(L13:L18)</f>
        <v>3338</v>
      </c>
      <c r="M19" s="13">
        <f>SUM(L19/K19)</f>
        <v>185.44444444444446</v>
      </c>
      <c r="N19" s="7">
        <f>SUM(N13:N18)</f>
        <v>46</v>
      </c>
      <c r="O19" s="13">
        <f>SUM(M19+N19)</f>
        <v>231.44444444444446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E14:J14 B14:C14" name="Range1_12"/>
    <protectedRange algorithmName="SHA-512" hashValue="ON39YdpmFHfN9f47KpiRvqrKx0V9+erV1CNkpWzYhW/Qyc6aT8rEyCrvauWSYGZK2ia3o7vd3akF07acHAFpOA==" saltValue="yVW9XmDwTqEnmpSGai0KYg==" spinCount="100000" sqref="D14" name="Range1_1_6"/>
    <protectedRange algorithmName="SHA-512" hashValue="ON39YdpmFHfN9f47KpiRvqrKx0V9+erV1CNkpWzYhW/Qyc6aT8rEyCrvauWSYGZK2ia3o7vd3akF07acHAFpOA==" saltValue="yVW9XmDwTqEnmpSGai0KYg==" spinCount="100000" sqref="E15:J15 B15:C15" name="Range1_18"/>
    <protectedRange algorithmName="SHA-512" hashValue="ON39YdpmFHfN9f47KpiRvqrKx0V9+erV1CNkpWzYhW/Qyc6aT8rEyCrvauWSYGZK2ia3o7vd3akF07acHAFpOA==" saltValue="yVW9XmDwTqEnmpSGai0KYg==" spinCount="100000" sqref="D15" name="Range1_1_9"/>
    <protectedRange algorithmName="SHA-512" hashValue="ON39YdpmFHfN9f47KpiRvqrKx0V9+erV1CNkpWzYhW/Qyc6aT8rEyCrvauWSYGZK2ia3o7vd3akF07acHAFpOA==" saltValue="yVW9XmDwTqEnmpSGai0KYg==" spinCount="100000" sqref="B16:C16 E16:J16" name="Range1_4_1_1_1"/>
    <protectedRange algorithmName="SHA-512" hashValue="ON39YdpmFHfN9f47KpiRvqrKx0V9+erV1CNkpWzYhW/Qyc6aT8rEyCrvauWSYGZK2ia3o7vd3akF07acHAFpOA==" saltValue="yVW9XmDwTqEnmpSGai0KYg==" spinCount="100000" sqref="D16" name="Range1_1_4_1_1"/>
  </protectedRanges>
  <conditionalFormatting sqref="H2">
    <cfRule type="top10" dxfId="131" priority="33" rank="1"/>
  </conditionalFormatting>
  <conditionalFormatting sqref="E2">
    <cfRule type="top10" dxfId="130" priority="36" rank="1"/>
  </conditionalFormatting>
  <conditionalFormatting sqref="F2">
    <cfRule type="top10" dxfId="129" priority="35" rank="1"/>
  </conditionalFormatting>
  <conditionalFormatting sqref="G2">
    <cfRule type="top10" dxfId="128" priority="34" rank="1"/>
  </conditionalFormatting>
  <conditionalFormatting sqref="I2">
    <cfRule type="top10" dxfId="127" priority="31" rank="1"/>
  </conditionalFormatting>
  <conditionalFormatting sqref="J2">
    <cfRule type="top10" dxfId="126" priority="32" rank="1"/>
  </conditionalFormatting>
  <conditionalFormatting sqref="H13">
    <cfRule type="top10" dxfId="125" priority="21" rank="1"/>
  </conditionalFormatting>
  <conditionalFormatting sqref="E13">
    <cfRule type="top10" dxfId="124" priority="24" rank="1"/>
  </conditionalFormatting>
  <conditionalFormatting sqref="F13">
    <cfRule type="top10" dxfId="123" priority="23" rank="1"/>
  </conditionalFormatting>
  <conditionalFormatting sqref="G13">
    <cfRule type="top10" dxfId="122" priority="22" rank="1"/>
  </conditionalFormatting>
  <conditionalFormatting sqref="I13">
    <cfRule type="top10" dxfId="121" priority="20" rank="1"/>
  </conditionalFormatting>
  <conditionalFormatting sqref="J13">
    <cfRule type="top10" dxfId="120" priority="19" rank="1"/>
  </conditionalFormatting>
  <conditionalFormatting sqref="E14">
    <cfRule type="top10" dxfId="119" priority="18" rank="1"/>
  </conditionalFormatting>
  <conditionalFormatting sqref="F14">
    <cfRule type="top10" dxfId="118" priority="17" rank="1"/>
  </conditionalFormatting>
  <conditionalFormatting sqref="G14">
    <cfRule type="top10" dxfId="117" priority="16" rank="1"/>
  </conditionalFormatting>
  <conditionalFormatting sqref="H14">
    <cfRule type="top10" dxfId="116" priority="15" rank="1"/>
  </conditionalFormatting>
  <conditionalFormatting sqref="I14">
    <cfRule type="top10" dxfId="115" priority="14" rank="1"/>
  </conditionalFormatting>
  <conditionalFormatting sqref="J14">
    <cfRule type="top10" dxfId="114" priority="13" rank="1"/>
  </conditionalFormatting>
  <conditionalFormatting sqref="F15">
    <cfRule type="top10" dxfId="113" priority="12" rank="1"/>
  </conditionalFormatting>
  <conditionalFormatting sqref="G15">
    <cfRule type="top10" dxfId="112" priority="11" rank="1"/>
  </conditionalFormatting>
  <conditionalFormatting sqref="H15">
    <cfRule type="top10" dxfId="111" priority="10" rank="1"/>
  </conditionalFormatting>
  <conditionalFormatting sqref="I15">
    <cfRule type="top10" dxfId="110" priority="9" rank="1"/>
  </conditionalFormatting>
  <conditionalFormatting sqref="J15">
    <cfRule type="top10" dxfId="109" priority="8" rank="1"/>
  </conditionalFormatting>
  <conditionalFormatting sqref="E15">
    <cfRule type="top10" dxfId="108" priority="7" rank="1"/>
  </conditionalFormatting>
  <conditionalFormatting sqref="E16">
    <cfRule type="top10" dxfId="107" priority="6" rank="1"/>
  </conditionalFormatting>
  <conditionalFormatting sqref="F16">
    <cfRule type="top10" dxfId="106" priority="5" rank="1"/>
  </conditionalFormatting>
  <conditionalFormatting sqref="G16">
    <cfRule type="top10" dxfId="105" priority="4" rank="1"/>
  </conditionalFormatting>
  <conditionalFormatting sqref="H16">
    <cfRule type="top10" dxfId="104" priority="3" rank="1"/>
  </conditionalFormatting>
  <conditionalFormatting sqref="I16">
    <cfRule type="top10" dxfId="103" priority="2" rank="1"/>
  </conditionalFormatting>
  <conditionalFormatting sqref="J16">
    <cfRule type="top10" dxfId="102" priority="1" rank="1"/>
  </conditionalFormatting>
  <hyperlinks>
    <hyperlink ref="Q1" location="'South Carolina 2020 Rankings'!A1" display="Back to Ranking" xr:uid="{E9BB7DA9-674C-4A30-AE29-7372530893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DFCB06-14BF-4E51-A700-D89A6CE8226E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11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20"/>
    <col min="15" max="15" width="9.109375" style="20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31" t="s">
        <v>13</v>
      </c>
      <c r="N1" s="2" t="s">
        <v>14</v>
      </c>
      <c r="O1" s="18" t="s">
        <v>15</v>
      </c>
      <c r="Q1" s="30" t="s">
        <v>44</v>
      </c>
    </row>
    <row r="2" spans="1:17" x14ac:dyDescent="0.3">
      <c r="A2" s="21" t="s">
        <v>16</v>
      </c>
      <c r="B2" s="22" t="s">
        <v>18</v>
      </c>
      <c r="C2" s="23">
        <v>43897</v>
      </c>
      <c r="D2" s="29" t="s">
        <v>46</v>
      </c>
      <c r="E2" s="24">
        <v>194</v>
      </c>
      <c r="F2" s="24">
        <v>194</v>
      </c>
      <c r="G2" s="24">
        <v>188</v>
      </c>
      <c r="H2" s="24">
        <v>188</v>
      </c>
      <c r="I2" s="24"/>
      <c r="J2" s="24"/>
      <c r="K2" s="25">
        <f>COUNT(E2:J2)</f>
        <v>4</v>
      </c>
      <c r="L2" s="25">
        <f>SUM(E2:J2)</f>
        <v>764</v>
      </c>
      <c r="M2" s="32">
        <f>IFERROR(L2/K2,0)</f>
        <v>191</v>
      </c>
      <c r="N2" s="27">
        <v>4</v>
      </c>
      <c r="O2" s="33">
        <f>SUM(M2+N2)</f>
        <v>195</v>
      </c>
    </row>
    <row r="3" spans="1:17" x14ac:dyDescent="0.3">
      <c r="A3" s="21" t="s">
        <v>53</v>
      </c>
      <c r="B3" s="22" t="s">
        <v>18</v>
      </c>
      <c r="C3" s="23">
        <v>43988</v>
      </c>
      <c r="D3" s="34" t="s">
        <v>54</v>
      </c>
      <c r="E3" s="24">
        <v>190</v>
      </c>
      <c r="F3" s="24">
        <v>189</v>
      </c>
      <c r="G3" s="24">
        <v>197</v>
      </c>
      <c r="H3" s="24">
        <v>191</v>
      </c>
      <c r="I3" s="24">
        <v>189</v>
      </c>
      <c r="J3" s="24">
        <v>194</v>
      </c>
      <c r="K3" s="25">
        <v>6</v>
      </c>
      <c r="L3" s="25">
        <v>1150</v>
      </c>
      <c r="M3" s="26">
        <v>191.66666666666666</v>
      </c>
      <c r="N3" s="27">
        <v>12</v>
      </c>
      <c r="O3" s="28">
        <v>203.66666666666666</v>
      </c>
    </row>
    <row r="4" spans="1:17" x14ac:dyDescent="0.3">
      <c r="A4" s="21" t="s">
        <v>53</v>
      </c>
      <c r="B4" s="22" t="s">
        <v>18</v>
      </c>
      <c r="C4" s="23">
        <v>44030</v>
      </c>
      <c r="D4" s="34" t="s">
        <v>54</v>
      </c>
      <c r="E4" s="24">
        <v>191</v>
      </c>
      <c r="F4" s="24">
        <v>193</v>
      </c>
      <c r="G4" s="24">
        <v>194</v>
      </c>
      <c r="H4" s="24">
        <v>193</v>
      </c>
      <c r="I4" s="24"/>
      <c r="J4" s="24"/>
      <c r="K4" s="25">
        <v>4</v>
      </c>
      <c r="L4" s="25">
        <v>771</v>
      </c>
      <c r="M4" s="26">
        <v>192.75</v>
      </c>
      <c r="N4" s="27">
        <v>8</v>
      </c>
      <c r="O4" s="28">
        <v>200.75</v>
      </c>
    </row>
    <row r="5" spans="1:17" x14ac:dyDescent="0.3">
      <c r="A5" s="21" t="s">
        <v>53</v>
      </c>
      <c r="B5" s="22" t="s">
        <v>18</v>
      </c>
      <c r="C5" s="23">
        <v>44044</v>
      </c>
      <c r="D5" s="34" t="s">
        <v>54</v>
      </c>
      <c r="E5" s="24">
        <v>188</v>
      </c>
      <c r="F5" s="24">
        <v>188</v>
      </c>
      <c r="G5" s="24">
        <v>192</v>
      </c>
      <c r="H5" s="24">
        <v>192</v>
      </c>
      <c r="I5" s="24"/>
      <c r="J5" s="24"/>
      <c r="K5" s="25">
        <v>4</v>
      </c>
      <c r="L5" s="25">
        <v>760</v>
      </c>
      <c r="M5" s="26">
        <v>190</v>
      </c>
      <c r="N5" s="27">
        <v>4</v>
      </c>
      <c r="O5" s="28">
        <v>194</v>
      </c>
    </row>
    <row r="6" spans="1:17" x14ac:dyDescent="0.3">
      <c r="A6" s="21" t="s">
        <v>64</v>
      </c>
      <c r="B6" s="22" t="s">
        <v>18</v>
      </c>
      <c r="C6" s="23">
        <v>44093</v>
      </c>
      <c r="D6" s="34" t="s">
        <v>54</v>
      </c>
      <c r="E6" s="24">
        <v>186</v>
      </c>
      <c r="F6" s="24">
        <v>190</v>
      </c>
      <c r="G6" s="24">
        <v>181</v>
      </c>
      <c r="H6" s="24">
        <v>192</v>
      </c>
      <c r="I6" s="24"/>
      <c r="J6" s="24"/>
      <c r="K6" s="25">
        <v>4</v>
      </c>
      <c r="L6" s="25">
        <v>749</v>
      </c>
      <c r="M6" s="26">
        <v>187.25</v>
      </c>
      <c r="N6" s="27">
        <v>4</v>
      </c>
      <c r="O6" s="28">
        <v>191.25</v>
      </c>
    </row>
    <row r="7" spans="1:17" ht="27" x14ac:dyDescent="0.3">
      <c r="A7" s="48" t="s">
        <v>68</v>
      </c>
      <c r="B7" s="49" t="s">
        <v>18</v>
      </c>
      <c r="C7" s="50">
        <v>44107</v>
      </c>
      <c r="D7" s="51" t="s">
        <v>54</v>
      </c>
      <c r="E7" s="52">
        <v>192</v>
      </c>
      <c r="F7" s="52">
        <v>194</v>
      </c>
      <c r="G7" s="52">
        <v>195</v>
      </c>
      <c r="H7" s="52">
        <v>192</v>
      </c>
      <c r="I7" s="52">
        <v>192</v>
      </c>
      <c r="J7" s="52">
        <v>189</v>
      </c>
      <c r="K7" s="53">
        <v>6</v>
      </c>
      <c r="L7" s="53">
        <v>1154</v>
      </c>
      <c r="M7" s="54">
        <v>192.33333333333334</v>
      </c>
      <c r="N7" s="55">
        <v>10</v>
      </c>
      <c r="O7" s="56">
        <v>202.33333333333334</v>
      </c>
    </row>
    <row r="8" spans="1:17" ht="27" x14ac:dyDescent="0.3">
      <c r="A8" s="21" t="s">
        <v>68</v>
      </c>
      <c r="B8" s="22" t="s">
        <v>18</v>
      </c>
      <c r="C8" s="23">
        <v>44142</v>
      </c>
      <c r="D8" s="34" t="s">
        <v>54</v>
      </c>
      <c r="E8" s="24">
        <v>186</v>
      </c>
      <c r="F8" s="24">
        <v>188</v>
      </c>
      <c r="G8" s="24">
        <v>190</v>
      </c>
      <c r="H8" s="24">
        <v>194</v>
      </c>
      <c r="I8" s="24"/>
      <c r="J8" s="24"/>
      <c r="K8" s="25">
        <v>4</v>
      </c>
      <c r="L8" s="25">
        <v>758</v>
      </c>
      <c r="M8" s="26">
        <v>189.5</v>
      </c>
      <c r="N8" s="27">
        <v>3</v>
      </c>
      <c r="O8" s="28">
        <v>192.5</v>
      </c>
    </row>
    <row r="11" spans="1:17" x14ac:dyDescent="0.3">
      <c r="K11" s="7">
        <f>SUM(K2:K10)</f>
        <v>32</v>
      </c>
      <c r="L11" s="7">
        <f>SUM(L2:L10)</f>
        <v>6106</v>
      </c>
      <c r="M11" s="19">
        <f>SUM(L11/K11)</f>
        <v>190.8125</v>
      </c>
      <c r="N11" s="7">
        <f>SUM(N2:N10)</f>
        <v>45</v>
      </c>
      <c r="O11" s="19">
        <f>SUM(M11+N11)</f>
        <v>235.8125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H2">
    <cfRule type="top10" dxfId="101" priority="39" rank="1"/>
  </conditionalFormatting>
  <conditionalFormatting sqref="E2">
    <cfRule type="top10" dxfId="100" priority="42" rank="1"/>
  </conditionalFormatting>
  <conditionalFormatting sqref="F2">
    <cfRule type="top10" dxfId="99" priority="37" rank="1"/>
  </conditionalFormatting>
  <conditionalFormatting sqref="G2">
    <cfRule type="top10" dxfId="98" priority="38" rank="1"/>
  </conditionalFormatting>
  <conditionalFormatting sqref="I2">
    <cfRule type="top10" dxfId="97" priority="40" rank="1"/>
  </conditionalFormatting>
  <conditionalFormatting sqref="J2">
    <cfRule type="top10" dxfId="96" priority="41" rank="1"/>
  </conditionalFormatting>
  <conditionalFormatting sqref="F3">
    <cfRule type="top10" dxfId="95" priority="35" rank="1"/>
  </conditionalFormatting>
  <conditionalFormatting sqref="G3">
    <cfRule type="top10" dxfId="94" priority="34" rank="1"/>
  </conditionalFormatting>
  <conditionalFormatting sqref="H3">
    <cfRule type="top10" dxfId="93" priority="33" rank="1"/>
  </conditionalFormatting>
  <conditionalFormatting sqref="I3">
    <cfRule type="top10" dxfId="92" priority="31" rank="1"/>
  </conditionalFormatting>
  <conditionalFormatting sqref="J3">
    <cfRule type="top10" dxfId="91" priority="32" rank="1"/>
  </conditionalFormatting>
  <conditionalFormatting sqref="E3">
    <cfRule type="top10" dxfId="90" priority="36" rank="1"/>
  </conditionalFormatting>
  <conditionalFormatting sqref="F4">
    <cfRule type="top10" dxfId="89" priority="29" rank="1"/>
  </conditionalFormatting>
  <conditionalFormatting sqref="G4">
    <cfRule type="top10" dxfId="88" priority="28" rank="1"/>
  </conditionalFormatting>
  <conditionalFormatting sqref="H4">
    <cfRule type="top10" dxfId="87" priority="27" rank="1"/>
  </conditionalFormatting>
  <conditionalFormatting sqref="I4">
    <cfRule type="top10" dxfId="86" priority="25" rank="1"/>
  </conditionalFormatting>
  <conditionalFormatting sqref="J4">
    <cfRule type="top10" dxfId="85" priority="26" rank="1"/>
  </conditionalFormatting>
  <conditionalFormatting sqref="E4">
    <cfRule type="top10" dxfId="84" priority="30" rank="1"/>
  </conditionalFormatting>
  <conditionalFormatting sqref="F5">
    <cfRule type="top10" dxfId="83" priority="23" rank="1"/>
  </conditionalFormatting>
  <conditionalFormatting sqref="G5">
    <cfRule type="top10" dxfId="82" priority="22" rank="1"/>
  </conditionalFormatting>
  <conditionalFormatting sqref="H5">
    <cfRule type="top10" dxfId="81" priority="21" rank="1"/>
  </conditionalFormatting>
  <conditionalFormatting sqref="I5">
    <cfRule type="top10" dxfId="80" priority="19" rank="1"/>
  </conditionalFormatting>
  <conditionalFormatting sqref="J5">
    <cfRule type="top10" dxfId="79" priority="20" rank="1"/>
  </conditionalFormatting>
  <conditionalFormatting sqref="E5">
    <cfRule type="top10" dxfId="78" priority="24" rank="1"/>
  </conditionalFormatting>
  <conditionalFormatting sqref="I6">
    <cfRule type="top10" dxfId="77" priority="18" rank="1"/>
  </conditionalFormatting>
  <conditionalFormatting sqref="E6">
    <cfRule type="top10" dxfId="76" priority="17" rank="1"/>
  </conditionalFormatting>
  <conditionalFormatting sqref="F6">
    <cfRule type="top10" dxfId="75" priority="16" rank="1"/>
  </conditionalFormatting>
  <conditionalFormatting sqref="G6">
    <cfRule type="top10" dxfId="74" priority="15" rank="1"/>
  </conditionalFormatting>
  <conditionalFormatting sqref="H6">
    <cfRule type="top10" dxfId="73" priority="14" rank="1"/>
  </conditionalFormatting>
  <conditionalFormatting sqref="J6">
    <cfRule type="top10" dxfId="72" priority="13" rank="1"/>
  </conditionalFormatting>
  <conditionalFormatting sqref="E7">
    <cfRule type="top10" dxfId="71" priority="12" rank="1"/>
  </conditionalFormatting>
  <conditionalFormatting sqref="F7">
    <cfRule type="top10" dxfId="70" priority="11" rank="1"/>
  </conditionalFormatting>
  <conditionalFormatting sqref="G7">
    <cfRule type="top10" dxfId="69" priority="10" rank="1"/>
  </conditionalFormatting>
  <conditionalFormatting sqref="H7">
    <cfRule type="top10" dxfId="68" priority="9" rank="1"/>
  </conditionalFormatting>
  <conditionalFormatting sqref="I7">
    <cfRule type="top10" dxfId="67" priority="8" rank="1"/>
  </conditionalFormatting>
  <conditionalFormatting sqref="J7">
    <cfRule type="top10" dxfId="66" priority="7" rank="1"/>
  </conditionalFormatting>
  <conditionalFormatting sqref="E8">
    <cfRule type="top10" dxfId="65" priority="6" rank="1"/>
  </conditionalFormatting>
  <conditionalFormatting sqref="F8">
    <cfRule type="top10" dxfId="64" priority="5" rank="1"/>
  </conditionalFormatting>
  <conditionalFormatting sqref="G8">
    <cfRule type="top10" dxfId="63" priority="4" rank="1"/>
  </conditionalFormatting>
  <conditionalFormatting sqref="H8">
    <cfRule type="top10" dxfId="62" priority="3" rank="1"/>
  </conditionalFormatting>
  <conditionalFormatting sqref="I8">
    <cfRule type="top10" dxfId="61" priority="2" rank="1"/>
  </conditionalFormatting>
  <conditionalFormatting sqref="J8">
    <cfRule type="top10" dxfId="60" priority="1" rank="1"/>
  </conditionalFormatting>
  <hyperlinks>
    <hyperlink ref="Q1" location="'South Carolina 2020 Rankings'!A1" display="Back to Ranking" xr:uid="{AA3F9BBD-3867-4F9D-95C0-1589873D47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1FE0569-4C36-4D55-AF11-9C5629104BAD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16</v>
      </c>
      <c r="B2" s="22" t="s">
        <v>19</v>
      </c>
      <c r="C2" s="23">
        <v>43897</v>
      </c>
      <c r="D2" s="29" t="s">
        <v>46</v>
      </c>
      <c r="E2" s="24">
        <v>178</v>
      </c>
      <c r="F2" s="24">
        <v>194</v>
      </c>
      <c r="G2" s="24">
        <v>184</v>
      </c>
      <c r="H2" s="24">
        <v>189</v>
      </c>
      <c r="I2" s="24"/>
      <c r="J2" s="24"/>
      <c r="K2" s="25">
        <f>COUNT(E2:J2)</f>
        <v>4</v>
      </c>
      <c r="L2" s="25">
        <f>SUM(E2:J2)</f>
        <v>745</v>
      </c>
      <c r="M2" s="26">
        <f>IFERROR(L2/K2,0)</f>
        <v>186.25</v>
      </c>
      <c r="N2" s="27">
        <v>3</v>
      </c>
      <c r="O2" s="28">
        <f>SUM(M2+N2)</f>
        <v>189.25</v>
      </c>
    </row>
    <row r="3" spans="1:17" x14ac:dyDescent="0.3">
      <c r="A3" s="21" t="s">
        <v>53</v>
      </c>
      <c r="B3" s="22" t="s">
        <v>19</v>
      </c>
      <c r="C3" s="23">
        <v>43988</v>
      </c>
      <c r="D3" s="34" t="s">
        <v>54</v>
      </c>
      <c r="E3" s="24">
        <v>186</v>
      </c>
      <c r="F3" s="24">
        <v>188</v>
      </c>
      <c r="G3" s="24">
        <v>193</v>
      </c>
      <c r="H3" s="24">
        <v>186</v>
      </c>
      <c r="I3" s="24">
        <v>194</v>
      </c>
      <c r="J3" s="24">
        <v>191</v>
      </c>
      <c r="K3" s="25">
        <v>6</v>
      </c>
      <c r="L3" s="25">
        <v>1138</v>
      </c>
      <c r="M3" s="26">
        <v>189.66666666666666</v>
      </c>
      <c r="N3" s="27">
        <v>6</v>
      </c>
      <c r="O3" s="28">
        <v>195.66666666666666</v>
      </c>
    </row>
    <row r="6" spans="1:17" x14ac:dyDescent="0.3">
      <c r="K6" s="7">
        <f>SUM(K2:K5)</f>
        <v>10</v>
      </c>
      <c r="L6" s="7">
        <f>SUM(L2:L5)</f>
        <v>1883</v>
      </c>
      <c r="M6" s="13">
        <f>SUM(L6/K6)</f>
        <v>188.3</v>
      </c>
      <c r="N6" s="7">
        <f>SUM(N2:N5)</f>
        <v>9</v>
      </c>
      <c r="O6" s="13">
        <f>SUM(M6+N6)</f>
        <v>197.3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H2">
    <cfRule type="top10" dxfId="59" priority="9" rank="1"/>
  </conditionalFormatting>
  <conditionalFormatting sqref="E2">
    <cfRule type="top10" dxfId="58" priority="12" rank="1"/>
  </conditionalFormatting>
  <conditionalFormatting sqref="F2">
    <cfRule type="top10" dxfId="57" priority="7" rank="1"/>
  </conditionalFormatting>
  <conditionalFormatting sqref="G2">
    <cfRule type="top10" dxfId="56" priority="8" rank="1"/>
  </conditionalFormatting>
  <conditionalFormatting sqref="I2">
    <cfRule type="top10" dxfId="55" priority="10" rank="1"/>
  </conditionalFormatting>
  <conditionalFormatting sqref="J2">
    <cfRule type="top10" dxfId="54" priority="11" rank="1"/>
  </conditionalFormatting>
  <conditionalFormatting sqref="F3">
    <cfRule type="top10" dxfId="53" priority="5" rank="1"/>
  </conditionalFormatting>
  <conditionalFormatting sqref="G3">
    <cfRule type="top10" dxfId="52" priority="4" rank="1"/>
  </conditionalFormatting>
  <conditionalFormatting sqref="H3">
    <cfRule type="top10" dxfId="51" priority="3" rank="1"/>
  </conditionalFormatting>
  <conditionalFormatting sqref="I3">
    <cfRule type="top10" dxfId="50" priority="1" rank="1"/>
  </conditionalFormatting>
  <conditionalFormatting sqref="J3">
    <cfRule type="top10" dxfId="49" priority="2" rank="1"/>
  </conditionalFormatting>
  <conditionalFormatting sqref="E3">
    <cfRule type="top10" dxfId="48" priority="6" rank="1"/>
  </conditionalFormatting>
  <hyperlinks>
    <hyperlink ref="Q1" location="'South Carolina 2020 Rankings'!A1" display="Back to Ranking" xr:uid="{6569FA5D-1EDC-4F2B-8F9A-AC3690D014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A84180B-63E6-4EBB-8C6D-AA9E2B25F504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899EF-878C-48A9-8713-2F6ACBD773C0}">
  <dimension ref="A1:Q6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65</v>
      </c>
      <c r="B2" s="22" t="s">
        <v>66</v>
      </c>
      <c r="C2" s="23">
        <v>44093</v>
      </c>
      <c r="D2" s="34" t="s">
        <v>54</v>
      </c>
      <c r="E2" s="24">
        <v>159</v>
      </c>
      <c r="F2" s="24">
        <v>182</v>
      </c>
      <c r="G2" s="24">
        <v>163</v>
      </c>
      <c r="H2" s="24">
        <v>166</v>
      </c>
      <c r="I2" s="24"/>
      <c r="J2" s="24"/>
      <c r="K2" s="25">
        <v>4</v>
      </c>
      <c r="L2" s="25">
        <v>670</v>
      </c>
      <c r="M2" s="26">
        <v>167.5</v>
      </c>
      <c r="N2" s="27">
        <v>2</v>
      </c>
      <c r="O2" s="28">
        <v>169.5</v>
      </c>
    </row>
    <row r="3" spans="1:17" x14ac:dyDescent="0.3">
      <c r="A3" s="21" t="s">
        <v>74</v>
      </c>
      <c r="B3" s="22" t="s">
        <v>66</v>
      </c>
      <c r="C3" s="23">
        <v>44142</v>
      </c>
      <c r="D3" s="34" t="s">
        <v>54</v>
      </c>
      <c r="E3" s="24">
        <v>154</v>
      </c>
      <c r="F3" s="24">
        <v>151</v>
      </c>
      <c r="G3" s="24">
        <v>160</v>
      </c>
      <c r="H3" s="24">
        <v>155</v>
      </c>
      <c r="I3" s="24"/>
      <c r="J3" s="24"/>
      <c r="K3" s="25">
        <v>4</v>
      </c>
      <c r="L3" s="25">
        <v>620</v>
      </c>
      <c r="M3" s="26">
        <v>155</v>
      </c>
      <c r="N3" s="27">
        <v>3</v>
      </c>
      <c r="O3" s="28">
        <v>158</v>
      </c>
    </row>
    <row r="6" spans="1:17" x14ac:dyDescent="0.3">
      <c r="K6" s="7">
        <f>SUM(K2:K5)</f>
        <v>8</v>
      </c>
      <c r="L6" s="7">
        <f>SUM(L2:L5)</f>
        <v>1290</v>
      </c>
      <c r="M6" s="13">
        <f>SUM(L6/K6)</f>
        <v>161.25</v>
      </c>
      <c r="N6" s="7">
        <f>SUM(N2:N5)</f>
        <v>5</v>
      </c>
      <c r="O6" s="13">
        <f>SUM(M6+N6)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B3:C3 E3:J3" name="Range1_4_1_1_1_2"/>
    <protectedRange algorithmName="SHA-512" hashValue="ON39YdpmFHfN9f47KpiRvqrKx0V9+erV1CNkpWzYhW/Qyc6aT8rEyCrvauWSYGZK2ia3o7vd3akF07acHAFpOA==" saltValue="yVW9XmDwTqEnmpSGai0KYg==" spinCount="100000" sqref="D3" name="Range1_1_4_1_1_1"/>
  </protectedRanges>
  <conditionalFormatting sqref="F2">
    <cfRule type="top10" dxfId="497" priority="12" rank="1"/>
  </conditionalFormatting>
  <conditionalFormatting sqref="G2">
    <cfRule type="top10" dxfId="496" priority="11" rank="1"/>
  </conditionalFormatting>
  <conditionalFormatting sqref="H2">
    <cfRule type="top10" dxfId="495" priority="10" rank="1"/>
  </conditionalFormatting>
  <conditionalFormatting sqref="I2">
    <cfRule type="top10" dxfId="494" priority="9" rank="1"/>
  </conditionalFormatting>
  <conditionalFormatting sqref="J2">
    <cfRule type="top10" dxfId="493" priority="8" rank="1"/>
  </conditionalFormatting>
  <conditionalFormatting sqref="E2">
    <cfRule type="top10" dxfId="492" priority="7" rank="1"/>
  </conditionalFormatting>
  <conditionalFormatting sqref="E3">
    <cfRule type="top10" dxfId="491" priority="6" rank="1"/>
  </conditionalFormatting>
  <conditionalFormatting sqref="F3">
    <cfRule type="top10" dxfId="490" priority="5" rank="1"/>
  </conditionalFormatting>
  <conditionalFormatting sqref="G3">
    <cfRule type="top10" dxfId="489" priority="4" rank="1"/>
  </conditionalFormatting>
  <conditionalFormatting sqref="H3">
    <cfRule type="top10" dxfId="488" priority="3" rank="1"/>
  </conditionalFormatting>
  <conditionalFormatting sqref="I3">
    <cfRule type="top10" dxfId="487" priority="2" rank="1"/>
  </conditionalFormatting>
  <conditionalFormatting sqref="J3">
    <cfRule type="top10" dxfId="486" priority="1" rank="1"/>
  </conditionalFormatting>
  <hyperlinks>
    <hyperlink ref="Q1" location="'South Carolina 2020 Rankings'!A1" display="Back to Ranking" xr:uid="{DE6CFAC2-F3E7-4B01-856B-BE85618460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EC1733-7DBA-422A-81CA-FA0A00E3E9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383D-98A3-4D23-9ED1-5AD22DA482FA}">
  <dimension ref="A1:Q1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48" t="s">
        <v>72</v>
      </c>
      <c r="B2" s="49" t="s">
        <v>73</v>
      </c>
      <c r="C2" s="50">
        <v>44107</v>
      </c>
      <c r="D2" s="51" t="s">
        <v>54</v>
      </c>
      <c r="E2" s="52">
        <v>191</v>
      </c>
      <c r="F2" s="52">
        <v>187</v>
      </c>
      <c r="G2" s="52">
        <v>188</v>
      </c>
      <c r="H2" s="52">
        <v>191</v>
      </c>
      <c r="I2" s="52">
        <v>193</v>
      </c>
      <c r="J2" s="52">
        <v>191</v>
      </c>
      <c r="K2" s="53">
        <v>6</v>
      </c>
      <c r="L2" s="53">
        <v>1141</v>
      </c>
      <c r="M2" s="54">
        <v>190.16666666666666</v>
      </c>
      <c r="N2" s="55">
        <v>20</v>
      </c>
      <c r="O2" s="56">
        <v>210.16666666666666</v>
      </c>
    </row>
    <row r="5" spans="1:17" x14ac:dyDescent="0.3">
      <c r="K5" s="7">
        <f>SUM(K2:K4)</f>
        <v>6</v>
      </c>
      <c r="L5" s="7">
        <f>SUM(L2:L4)</f>
        <v>1141</v>
      </c>
      <c r="M5" s="13">
        <f>SUM(L5/K5)</f>
        <v>190.16666666666666</v>
      </c>
      <c r="N5" s="7">
        <f>SUM(N2:N4)</f>
        <v>20</v>
      </c>
      <c r="O5" s="13">
        <f>SUM(M5+N5)</f>
        <v>210.16666666666666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48" t="s">
        <v>75</v>
      </c>
      <c r="B12" s="49" t="s">
        <v>73</v>
      </c>
      <c r="C12" s="50">
        <v>44107</v>
      </c>
      <c r="D12" s="51" t="s">
        <v>54</v>
      </c>
      <c r="E12" s="52">
        <v>186</v>
      </c>
      <c r="F12" s="52">
        <v>180</v>
      </c>
      <c r="G12" s="52">
        <v>178</v>
      </c>
      <c r="H12" s="52">
        <v>184</v>
      </c>
      <c r="I12" s="52">
        <v>183</v>
      </c>
      <c r="J12" s="52">
        <v>184</v>
      </c>
      <c r="K12" s="53">
        <v>6</v>
      </c>
      <c r="L12" s="53">
        <v>1095</v>
      </c>
      <c r="M12" s="54">
        <v>182.5</v>
      </c>
      <c r="N12" s="55">
        <v>16</v>
      </c>
      <c r="O12" s="56">
        <v>198.5</v>
      </c>
    </row>
    <row r="15" spans="1:17" x14ac:dyDescent="0.3">
      <c r="K15" s="7">
        <f>SUM(K12:K14)</f>
        <v>6</v>
      </c>
      <c r="L15" s="7">
        <f>SUM(L12:L14)</f>
        <v>1095</v>
      </c>
      <c r="M15" s="13">
        <f>SUM(L15/K15)</f>
        <v>182.5</v>
      </c>
      <c r="N15" s="7">
        <f>SUM(N12:N14)</f>
        <v>16</v>
      </c>
      <c r="O15" s="13">
        <f>SUM(M15+N15)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12:C12 E12:J12" name="Range1_6_1_1"/>
    <protectedRange algorithmName="SHA-512" hashValue="ON39YdpmFHfN9f47KpiRvqrKx0V9+erV1CNkpWzYhW/Qyc6aT8rEyCrvauWSYGZK2ia3o7vd3akF07acHAFpOA==" saltValue="yVW9XmDwTqEnmpSGai0KYg==" spinCount="100000" sqref="D12" name="Range1_1_6_1_1"/>
  </protectedRanges>
  <conditionalFormatting sqref="E2">
    <cfRule type="top10" dxfId="47" priority="18" rank="1"/>
  </conditionalFormatting>
  <conditionalFormatting sqref="F2">
    <cfRule type="top10" dxfId="46" priority="17" rank="1"/>
  </conditionalFormatting>
  <conditionalFormatting sqref="G2">
    <cfRule type="top10" dxfId="45" priority="16" rank="1"/>
  </conditionalFormatting>
  <conditionalFormatting sqref="H2">
    <cfRule type="top10" dxfId="44" priority="15" rank="1"/>
  </conditionalFormatting>
  <conditionalFormatting sqref="I2">
    <cfRule type="top10" dxfId="43" priority="14" rank="1"/>
  </conditionalFormatting>
  <conditionalFormatting sqref="J2">
    <cfRule type="top10" dxfId="42" priority="13" rank="1"/>
  </conditionalFormatting>
  <conditionalFormatting sqref="E12">
    <cfRule type="top10" dxfId="41" priority="6" rank="1"/>
  </conditionalFormatting>
  <conditionalFormatting sqref="F12">
    <cfRule type="top10" dxfId="40" priority="5" rank="1"/>
  </conditionalFormatting>
  <conditionalFormatting sqref="G12">
    <cfRule type="top10" dxfId="39" priority="4" rank="1"/>
  </conditionalFormatting>
  <conditionalFormatting sqref="H12">
    <cfRule type="top10" dxfId="38" priority="3" rank="1"/>
  </conditionalFormatting>
  <conditionalFormatting sqref="I12">
    <cfRule type="top10" dxfId="37" priority="2" rank="1"/>
  </conditionalFormatting>
  <conditionalFormatting sqref="J12">
    <cfRule type="top10" dxfId="36" priority="1" rank="1"/>
  </conditionalFormatting>
  <hyperlinks>
    <hyperlink ref="Q1" location="'South Carolina 2020 Rankings'!A1" display="Back to Ranking" xr:uid="{415BD20D-7749-4748-B72F-BBD1ED80B0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3D4E84-9FF6-477F-8288-F0624A12F3E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9B1D-93B2-46A9-94F8-D20C9490B20A}">
  <dimension ref="A1:Q9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58</v>
      </c>
      <c r="B2" s="22" t="s">
        <v>57</v>
      </c>
      <c r="C2" s="23">
        <v>43988</v>
      </c>
      <c r="D2" s="34" t="s">
        <v>54</v>
      </c>
      <c r="E2" s="24">
        <v>153</v>
      </c>
      <c r="F2" s="24">
        <v>158</v>
      </c>
      <c r="G2" s="24">
        <v>156</v>
      </c>
      <c r="H2" s="24">
        <v>146</v>
      </c>
      <c r="I2" s="24">
        <v>147</v>
      </c>
      <c r="J2" s="24">
        <v>149</v>
      </c>
      <c r="K2" s="25">
        <v>6</v>
      </c>
      <c r="L2" s="25">
        <v>909</v>
      </c>
      <c r="M2" s="26">
        <v>151.5</v>
      </c>
      <c r="N2" s="27">
        <v>8</v>
      </c>
      <c r="O2" s="28">
        <v>159.5</v>
      </c>
    </row>
    <row r="3" spans="1:17" x14ac:dyDescent="0.3">
      <c r="A3" s="21" t="s">
        <v>53</v>
      </c>
      <c r="B3" s="22" t="s">
        <v>57</v>
      </c>
      <c r="C3" s="23">
        <v>44030</v>
      </c>
      <c r="D3" s="34" t="s">
        <v>54</v>
      </c>
      <c r="E3" s="24">
        <v>182</v>
      </c>
      <c r="F3" s="24">
        <v>179</v>
      </c>
      <c r="G3" s="24">
        <v>178</v>
      </c>
      <c r="H3" s="24">
        <v>169</v>
      </c>
      <c r="I3" s="24"/>
      <c r="J3" s="24"/>
      <c r="K3" s="25">
        <v>4</v>
      </c>
      <c r="L3" s="25">
        <v>708</v>
      </c>
      <c r="M3" s="26">
        <v>177</v>
      </c>
      <c r="N3" s="27">
        <v>3</v>
      </c>
      <c r="O3" s="28">
        <v>180</v>
      </c>
    </row>
    <row r="4" spans="1:17" x14ac:dyDescent="0.3">
      <c r="A4" s="21" t="s">
        <v>53</v>
      </c>
      <c r="B4" s="22" t="s">
        <v>57</v>
      </c>
      <c r="C4" s="23">
        <v>44044</v>
      </c>
      <c r="D4" s="34" t="s">
        <v>54</v>
      </c>
      <c r="E4" s="24">
        <v>155</v>
      </c>
      <c r="F4" s="24">
        <v>151</v>
      </c>
      <c r="G4" s="24">
        <v>169</v>
      </c>
      <c r="H4" s="24">
        <v>152</v>
      </c>
      <c r="I4" s="24"/>
      <c r="J4" s="24"/>
      <c r="K4" s="25">
        <v>4</v>
      </c>
      <c r="L4" s="25">
        <v>627</v>
      </c>
      <c r="M4" s="26">
        <v>156.75</v>
      </c>
      <c r="N4" s="27">
        <v>3</v>
      </c>
      <c r="O4" s="28">
        <v>159.75</v>
      </c>
    </row>
    <row r="5" spans="1:17" x14ac:dyDescent="0.3">
      <c r="A5" s="21" t="s">
        <v>58</v>
      </c>
      <c r="B5" s="22" t="s">
        <v>57</v>
      </c>
      <c r="C5" s="23">
        <v>44093</v>
      </c>
      <c r="D5" s="34" t="s">
        <v>54</v>
      </c>
      <c r="E5" s="24">
        <v>171</v>
      </c>
      <c r="F5" s="24">
        <v>169</v>
      </c>
      <c r="G5" s="24">
        <v>173</v>
      </c>
      <c r="H5" s="24">
        <v>163</v>
      </c>
      <c r="I5" s="24"/>
      <c r="J5" s="24"/>
      <c r="K5" s="25">
        <v>4</v>
      </c>
      <c r="L5" s="25">
        <v>676</v>
      </c>
      <c r="M5" s="26">
        <v>169</v>
      </c>
      <c r="N5" s="27">
        <v>3</v>
      </c>
      <c r="O5" s="28">
        <v>172</v>
      </c>
    </row>
    <row r="6" spans="1:17" x14ac:dyDescent="0.3">
      <c r="A6" s="48" t="s">
        <v>72</v>
      </c>
      <c r="B6" s="49" t="s">
        <v>57</v>
      </c>
      <c r="C6" s="50">
        <v>44107</v>
      </c>
      <c r="D6" s="51" t="s">
        <v>54</v>
      </c>
      <c r="E6" s="52">
        <v>170</v>
      </c>
      <c r="F6" s="52">
        <v>157</v>
      </c>
      <c r="G6" s="52">
        <v>157</v>
      </c>
      <c r="H6" s="52">
        <v>163</v>
      </c>
      <c r="I6" s="52">
        <v>171</v>
      </c>
      <c r="J6" s="52">
        <v>171</v>
      </c>
      <c r="K6" s="53">
        <v>6</v>
      </c>
      <c r="L6" s="53">
        <v>989</v>
      </c>
      <c r="M6" s="54">
        <v>164.83333333333334</v>
      </c>
      <c r="N6" s="55">
        <v>4</v>
      </c>
      <c r="O6" s="56">
        <v>168.83333333333334</v>
      </c>
    </row>
    <row r="9" spans="1:17" x14ac:dyDescent="0.3">
      <c r="K9" s="7">
        <f>SUM(K2:K8)</f>
        <v>24</v>
      </c>
      <c r="L9" s="7">
        <f>SUM(L2:L8)</f>
        <v>3909</v>
      </c>
      <c r="M9" s="13">
        <f>SUM(L9/K9)</f>
        <v>162.875</v>
      </c>
      <c r="N9" s="7">
        <f>SUM(N2:N8)</f>
        <v>21</v>
      </c>
      <c r="O9" s="13">
        <f>SUM(M9+N9)</f>
        <v>183.875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1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B6:C6 E6:J6" name="Range1_2_1_1"/>
    <protectedRange algorithmName="SHA-512" hashValue="ON39YdpmFHfN9f47KpiRvqrKx0V9+erV1CNkpWzYhW/Qyc6aT8rEyCrvauWSYGZK2ia3o7vd3akF07acHAFpOA==" saltValue="yVW9XmDwTqEnmpSGai0KYg==" spinCount="100000" sqref="D6" name="Range1_1_3_1_1"/>
  </protectedRanges>
  <conditionalFormatting sqref="H2">
    <cfRule type="top10" dxfId="35" priority="27" rank="1"/>
  </conditionalFormatting>
  <conditionalFormatting sqref="E2">
    <cfRule type="top10" dxfId="34" priority="30" rank="1"/>
  </conditionalFormatting>
  <conditionalFormatting sqref="J2">
    <cfRule type="top10" dxfId="33" priority="25" rank="1"/>
  </conditionalFormatting>
  <conditionalFormatting sqref="I2">
    <cfRule type="top10" dxfId="32" priority="26" rank="1"/>
  </conditionalFormatting>
  <conditionalFormatting sqref="G2">
    <cfRule type="top10" dxfId="31" priority="28" rank="1"/>
  </conditionalFormatting>
  <conditionalFormatting sqref="F2">
    <cfRule type="top10" dxfId="30" priority="29" rank="1"/>
  </conditionalFormatting>
  <conditionalFormatting sqref="F3">
    <cfRule type="top10" dxfId="29" priority="23" rank="1"/>
  </conditionalFormatting>
  <conditionalFormatting sqref="G3">
    <cfRule type="top10" dxfId="28" priority="22" rank="1"/>
  </conditionalFormatting>
  <conditionalFormatting sqref="H3">
    <cfRule type="top10" dxfId="27" priority="21" rank="1"/>
  </conditionalFormatting>
  <conditionalFormatting sqref="I3">
    <cfRule type="top10" dxfId="26" priority="19" rank="1"/>
  </conditionalFormatting>
  <conditionalFormatting sqref="J3">
    <cfRule type="top10" dxfId="25" priority="20" rank="1"/>
  </conditionalFormatting>
  <conditionalFormatting sqref="E3">
    <cfRule type="top10" dxfId="24" priority="24" rank="1"/>
  </conditionalFormatting>
  <conditionalFormatting sqref="F4">
    <cfRule type="top10" dxfId="23" priority="17" rank="1"/>
  </conditionalFormatting>
  <conditionalFormatting sqref="G4">
    <cfRule type="top10" dxfId="22" priority="16" rank="1"/>
  </conditionalFormatting>
  <conditionalFormatting sqref="H4">
    <cfRule type="top10" dxfId="21" priority="15" rank="1"/>
  </conditionalFormatting>
  <conditionalFormatting sqref="I4">
    <cfRule type="top10" dxfId="20" priority="13" rank="1"/>
  </conditionalFormatting>
  <conditionalFormatting sqref="J4">
    <cfRule type="top10" dxfId="19" priority="14" rank="1"/>
  </conditionalFormatting>
  <conditionalFormatting sqref="E4">
    <cfRule type="top10" dxfId="18" priority="18" rank="1"/>
  </conditionalFormatting>
  <conditionalFormatting sqref="F5">
    <cfRule type="top10" dxfId="17" priority="12" rank="1"/>
  </conditionalFormatting>
  <conditionalFormatting sqref="E5">
    <cfRule type="top10" dxfId="16" priority="11" rank="1"/>
  </conditionalFormatting>
  <conditionalFormatting sqref="I5">
    <cfRule type="top10" dxfId="15" priority="8" rank="1"/>
  </conditionalFormatting>
  <conditionalFormatting sqref="H5">
    <cfRule type="top10" dxfId="14" priority="9" rank="1"/>
  </conditionalFormatting>
  <conditionalFormatting sqref="G5">
    <cfRule type="top10" dxfId="13" priority="10" rank="1"/>
  </conditionalFormatting>
  <conditionalFormatting sqref="J5">
    <cfRule type="top10" dxfId="12" priority="7" rank="1"/>
  </conditionalFormatting>
  <conditionalFormatting sqref="E6">
    <cfRule type="top10" dxfId="11" priority="6" rank="1"/>
  </conditionalFormatting>
  <conditionalFormatting sqref="F6">
    <cfRule type="top10" dxfId="10" priority="5" rank="1"/>
  </conditionalFormatting>
  <conditionalFormatting sqref="G6">
    <cfRule type="top10" dxfId="9" priority="4" rank="1"/>
  </conditionalFormatting>
  <conditionalFormatting sqref="H6">
    <cfRule type="top10" dxfId="8" priority="3" rank="1"/>
  </conditionalFormatting>
  <conditionalFormatting sqref="I6">
    <cfRule type="top10" dxfId="7" priority="2" rank="1"/>
  </conditionalFormatting>
  <conditionalFormatting sqref="J6">
    <cfRule type="top10" dxfId="6" priority="1" rank="1"/>
  </conditionalFormatting>
  <hyperlinks>
    <hyperlink ref="Q1" location="'South Carolina 2020 Rankings'!A1" display="Back to Ranking" xr:uid="{B4671356-D473-4075-82B2-739A235580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40C00F-00EA-4F6B-9924-796C6B3B3A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5"/>
  <sheetViews>
    <sheetView workbookViewId="0">
      <selection activeCell="O1" activeCellId="1" sqref="M1:M1048576 O1:O104857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16</v>
      </c>
      <c r="B2" s="22" t="s">
        <v>47</v>
      </c>
      <c r="C2" s="23">
        <v>43897</v>
      </c>
      <c r="D2" s="29" t="s">
        <v>46</v>
      </c>
      <c r="E2" s="24">
        <v>178</v>
      </c>
      <c r="F2" s="24">
        <v>175</v>
      </c>
      <c r="G2" s="24">
        <v>178</v>
      </c>
      <c r="H2" s="24">
        <v>180</v>
      </c>
      <c r="I2" s="24"/>
      <c r="J2" s="24"/>
      <c r="K2" s="25">
        <f>COUNT(E2:J2)</f>
        <v>4</v>
      </c>
      <c r="L2" s="25">
        <f>SUM(E2:J2)</f>
        <v>711</v>
      </c>
      <c r="M2" s="26">
        <f>IFERROR(L2/K2,0)</f>
        <v>177.75</v>
      </c>
      <c r="N2" s="27">
        <v>2</v>
      </c>
      <c r="O2" s="28">
        <f>SUM(M2+N2)</f>
        <v>179.75</v>
      </c>
    </row>
    <row r="5" spans="1:17" x14ac:dyDescent="0.3">
      <c r="K5" s="7">
        <f>SUM(K2:K4)</f>
        <v>4</v>
      </c>
      <c r="L5" s="7">
        <f>SUM(L2:L4)</f>
        <v>711</v>
      </c>
      <c r="M5" s="13">
        <f>SUM(L5/K5)</f>
        <v>177.75</v>
      </c>
      <c r="N5" s="7">
        <f>SUM(N2:N4)</f>
        <v>2</v>
      </c>
      <c r="O5" s="13">
        <f>SUM(M5+N5)</f>
        <v>179.75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F2">
    <cfRule type="top10" dxfId="485" priority="1" rank="1"/>
  </conditionalFormatting>
  <conditionalFormatting sqref="G2">
    <cfRule type="top10" dxfId="484" priority="2" rank="1"/>
  </conditionalFormatting>
  <conditionalFormatting sqref="H2">
    <cfRule type="top10" dxfId="483" priority="3" rank="1"/>
  </conditionalFormatting>
  <conditionalFormatting sqref="I2">
    <cfRule type="top10" dxfId="482" priority="4" rank="1"/>
  </conditionalFormatting>
  <conditionalFormatting sqref="J2">
    <cfRule type="top10" dxfId="481" priority="5" rank="1"/>
  </conditionalFormatting>
  <conditionalFormatting sqref="E2">
    <cfRule type="top10" dxfId="480" priority="6" rank="1"/>
  </conditionalFormatting>
  <hyperlinks>
    <hyperlink ref="Q1" location="'South Carolina 2020 Rankings'!A1" display="Back to Ranking" xr:uid="{89624E87-7C94-40AB-9504-0DA339F146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AB48B43-F7B6-496A-B13A-D08E94B6970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40"/>
  <sheetViews>
    <sheetView topLeftCell="A10" workbookViewId="0">
      <selection activeCell="A26" sqref="A26:O26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20</v>
      </c>
      <c r="B2" s="22" t="s">
        <v>23</v>
      </c>
      <c r="C2" s="23">
        <v>43897</v>
      </c>
      <c r="D2" s="43" t="s">
        <v>54</v>
      </c>
      <c r="E2" s="24">
        <v>166</v>
      </c>
      <c r="F2" s="24">
        <v>170</v>
      </c>
      <c r="G2" s="24">
        <v>178</v>
      </c>
      <c r="H2" s="24">
        <v>173</v>
      </c>
      <c r="I2" s="24"/>
      <c r="J2" s="24"/>
      <c r="K2" s="25">
        <f>COUNT(E2:J2)</f>
        <v>4</v>
      </c>
      <c r="L2" s="25">
        <f>SUM(E2:J2)</f>
        <v>687</v>
      </c>
      <c r="M2" s="26">
        <f>IFERROR(L2/K2,0)</f>
        <v>171.75</v>
      </c>
      <c r="N2" s="27">
        <v>10</v>
      </c>
      <c r="O2" s="28">
        <f>SUM(M2+N2)</f>
        <v>181.75</v>
      </c>
    </row>
    <row r="3" spans="1:17" x14ac:dyDescent="0.3">
      <c r="A3" s="21" t="s">
        <v>58</v>
      </c>
      <c r="B3" s="22" t="s">
        <v>23</v>
      </c>
      <c r="C3" s="23">
        <v>43988</v>
      </c>
      <c r="D3" s="34" t="s">
        <v>54</v>
      </c>
      <c r="E3" s="24">
        <v>179</v>
      </c>
      <c r="F3" s="24">
        <v>173</v>
      </c>
      <c r="G3" s="24">
        <v>166</v>
      </c>
      <c r="H3" s="24">
        <v>170</v>
      </c>
      <c r="I3" s="24">
        <v>168</v>
      </c>
      <c r="J3" s="24">
        <v>170</v>
      </c>
      <c r="K3" s="25">
        <v>6</v>
      </c>
      <c r="L3" s="25">
        <v>1026</v>
      </c>
      <c r="M3" s="26">
        <v>171</v>
      </c>
      <c r="N3" s="27">
        <v>34</v>
      </c>
      <c r="O3" s="28">
        <v>205</v>
      </c>
    </row>
    <row r="4" spans="1:17" x14ac:dyDescent="0.3">
      <c r="A4" s="21" t="s">
        <v>58</v>
      </c>
      <c r="B4" s="22" t="s">
        <v>23</v>
      </c>
      <c r="C4" s="23">
        <v>44030</v>
      </c>
      <c r="D4" s="34" t="s">
        <v>54</v>
      </c>
      <c r="E4" s="24">
        <v>175</v>
      </c>
      <c r="F4" s="24">
        <v>177</v>
      </c>
      <c r="G4" s="24">
        <v>182</v>
      </c>
      <c r="H4" s="24">
        <v>184</v>
      </c>
      <c r="I4" s="24"/>
      <c r="J4" s="24"/>
      <c r="K4" s="25">
        <v>4</v>
      </c>
      <c r="L4" s="25">
        <v>718</v>
      </c>
      <c r="M4" s="26">
        <v>179.5</v>
      </c>
      <c r="N4" s="27">
        <v>9</v>
      </c>
      <c r="O4" s="28">
        <v>188.5</v>
      </c>
    </row>
    <row r="5" spans="1:17" x14ac:dyDescent="0.3">
      <c r="A5" s="21" t="s">
        <v>58</v>
      </c>
      <c r="B5" s="22" t="s">
        <v>23</v>
      </c>
      <c r="C5" s="23">
        <v>44044</v>
      </c>
      <c r="D5" s="34" t="s">
        <v>54</v>
      </c>
      <c r="E5" s="24">
        <v>184</v>
      </c>
      <c r="F5" s="24">
        <v>188</v>
      </c>
      <c r="G5" s="24">
        <v>180</v>
      </c>
      <c r="H5" s="24">
        <v>176.001</v>
      </c>
      <c r="I5" s="24"/>
      <c r="J5" s="24"/>
      <c r="K5" s="25">
        <v>4</v>
      </c>
      <c r="L5" s="25">
        <v>728.00099999999998</v>
      </c>
      <c r="M5" s="26">
        <v>182.00024999999999</v>
      </c>
      <c r="N5" s="27">
        <v>11</v>
      </c>
      <c r="O5" s="28">
        <v>193.00024999999999</v>
      </c>
    </row>
    <row r="6" spans="1:17" x14ac:dyDescent="0.3">
      <c r="A6" s="21" t="s">
        <v>58</v>
      </c>
      <c r="B6" s="22" t="s">
        <v>23</v>
      </c>
      <c r="C6" s="23">
        <v>44093</v>
      </c>
      <c r="D6" s="34" t="s">
        <v>54</v>
      </c>
      <c r="E6" s="24">
        <v>175</v>
      </c>
      <c r="F6" s="24">
        <v>177</v>
      </c>
      <c r="G6" s="24">
        <v>182</v>
      </c>
      <c r="H6" s="24">
        <v>178</v>
      </c>
      <c r="I6" s="24"/>
      <c r="J6" s="24"/>
      <c r="K6" s="25">
        <v>4</v>
      </c>
      <c r="L6" s="25">
        <v>712</v>
      </c>
      <c r="M6" s="26">
        <v>178</v>
      </c>
      <c r="N6" s="27">
        <v>8</v>
      </c>
      <c r="O6" s="28">
        <v>186</v>
      </c>
    </row>
    <row r="7" spans="1:17" x14ac:dyDescent="0.3">
      <c r="A7" s="48" t="s">
        <v>72</v>
      </c>
      <c r="B7" s="49" t="s">
        <v>23</v>
      </c>
      <c r="C7" s="50">
        <v>44107</v>
      </c>
      <c r="D7" s="51" t="s">
        <v>54</v>
      </c>
      <c r="E7" s="52">
        <v>179</v>
      </c>
      <c r="F7" s="52">
        <v>175</v>
      </c>
      <c r="G7" s="52">
        <v>178</v>
      </c>
      <c r="H7" s="52">
        <v>171</v>
      </c>
      <c r="I7" s="52">
        <v>165</v>
      </c>
      <c r="J7" s="52">
        <v>175</v>
      </c>
      <c r="K7" s="53">
        <v>6</v>
      </c>
      <c r="L7" s="53">
        <v>1043</v>
      </c>
      <c r="M7" s="54">
        <v>173.83333333333334</v>
      </c>
      <c r="N7" s="55">
        <v>4</v>
      </c>
      <c r="O7" s="56">
        <v>177.83333333333334</v>
      </c>
    </row>
    <row r="8" spans="1:17" x14ac:dyDescent="0.3">
      <c r="A8" s="21" t="s">
        <v>72</v>
      </c>
      <c r="B8" s="22" t="s">
        <v>23</v>
      </c>
      <c r="C8" s="23">
        <v>44142</v>
      </c>
      <c r="D8" s="34" t="s">
        <v>54</v>
      </c>
      <c r="E8" s="24">
        <v>183</v>
      </c>
      <c r="F8" s="24">
        <v>188</v>
      </c>
      <c r="G8" s="24">
        <v>185</v>
      </c>
      <c r="H8" s="24">
        <v>187</v>
      </c>
      <c r="I8" s="24"/>
      <c r="J8" s="24"/>
      <c r="K8" s="25">
        <v>4</v>
      </c>
      <c r="L8" s="25">
        <v>743</v>
      </c>
      <c r="M8" s="26">
        <v>185.75</v>
      </c>
      <c r="N8" s="27">
        <v>13</v>
      </c>
      <c r="O8" s="28">
        <v>198.75</v>
      </c>
    </row>
    <row r="11" spans="1:17" x14ac:dyDescent="0.3">
      <c r="K11" s="7">
        <f>SUM(K2:K10)</f>
        <v>32</v>
      </c>
      <c r="L11" s="7">
        <f>SUM(L2:L10)</f>
        <v>5657.0010000000002</v>
      </c>
      <c r="M11" s="13">
        <f>SUM(L11/K11)</f>
        <v>176.78128125000001</v>
      </c>
      <c r="N11" s="7">
        <f>SUM(N2:N10)</f>
        <v>89</v>
      </c>
      <c r="O11" s="13">
        <f>SUM(M11+N11)</f>
        <v>265.78128125000001</v>
      </c>
    </row>
    <row r="21" spans="1:15" ht="28.8" x14ac:dyDescent="0.3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3">
      <c r="A22" s="21" t="s">
        <v>24</v>
      </c>
      <c r="B22" s="22" t="s">
        <v>23</v>
      </c>
      <c r="C22" s="23">
        <v>43897</v>
      </c>
      <c r="D22" s="29" t="s">
        <v>46</v>
      </c>
      <c r="E22" s="24">
        <v>167</v>
      </c>
      <c r="F22" s="24">
        <v>165</v>
      </c>
      <c r="G22" s="24">
        <v>176</v>
      </c>
      <c r="H22" s="24">
        <v>154</v>
      </c>
      <c r="I22" s="24"/>
      <c r="J22" s="24"/>
      <c r="K22" s="25">
        <f>COUNT(E22:J22)</f>
        <v>4</v>
      </c>
      <c r="L22" s="25">
        <f>SUM(E22:J22)</f>
        <v>662</v>
      </c>
      <c r="M22" s="26">
        <f>IFERROR(L22/K22,0)</f>
        <v>165.5</v>
      </c>
      <c r="N22" s="27">
        <v>4</v>
      </c>
      <c r="O22" s="28">
        <f>SUM(M22+N22)</f>
        <v>169.5</v>
      </c>
    </row>
    <row r="23" spans="1:15" x14ac:dyDescent="0.3">
      <c r="A23" s="21" t="s">
        <v>38</v>
      </c>
      <c r="B23" s="22" t="s">
        <v>23</v>
      </c>
      <c r="C23" s="23">
        <v>43988</v>
      </c>
      <c r="D23" s="34" t="s">
        <v>54</v>
      </c>
      <c r="E23" s="24">
        <v>176</v>
      </c>
      <c r="F23" s="24">
        <v>169</v>
      </c>
      <c r="G23" s="24">
        <v>98</v>
      </c>
      <c r="H23" s="24">
        <v>171</v>
      </c>
      <c r="I23" s="24">
        <v>184</v>
      </c>
      <c r="J23" s="24">
        <v>181</v>
      </c>
      <c r="K23" s="25">
        <v>6</v>
      </c>
      <c r="L23" s="25">
        <v>979</v>
      </c>
      <c r="M23" s="26">
        <v>163.16666666666666</v>
      </c>
      <c r="N23" s="27">
        <v>6</v>
      </c>
      <c r="O23" s="28">
        <v>169.16666666666666</v>
      </c>
    </row>
    <row r="24" spans="1:15" x14ac:dyDescent="0.3">
      <c r="A24" s="21" t="s">
        <v>67</v>
      </c>
      <c r="B24" s="22" t="s">
        <v>23</v>
      </c>
      <c r="C24" s="23">
        <v>44093</v>
      </c>
      <c r="D24" s="34" t="s">
        <v>54</v>
      </c>
      <c r="E24" s="24">
        <v>169</v>
      </c>
      <c r="F24" s="24">
        <v>166</v>
      </c>
      <c r="G24" s="24">
        <v>149</v>
      </c>
      <c r="H24" s="24">
        <v>124</v>
      </c>
      <c r="I24" s="24"/>
      <c r="J24" s="24"/>
      <c r="K24" s="25">
        <v>4</v>
      </c>
      <c r="L24" s="25">
        <v>608</v>
      </c>
      <c r="M24" s="26">
        <v>152</v>
      </c>
      <c r="N24" s="27">
        <v>3</v>
      </c>
      <c r="O24" s="28">
        <v>155</v>
      </c>
    </row>
    <row r="25" spans="1:15" x14ac:dyDescent="0.3">
      <c r="A25" s="48" t="s">
        <v>75</v>
      </c>
      <c r="B25" s="49" t="s">
        <v>23</v>
      </c>
      <c r="C25" s="50">
        <v>44107</v>
      </c>
      <c r="D25" s="51" t="s">
        <v>54</v>
      </c>
      <c r="E25" s="52">
        <v>172</v>
      </c>
      <c r="F25" s="52">
        <v>178</v>
      </c>
      <c r="G25" s="52">
        <v>178</v>
      </c>
      <c r="H25" s="52">
        <v>181</v>
      </c>
      <c r="I25" s="52">
        <v>176</v>
      </c>
      <c r="J25" s="52">
        <v>186</v>
      </c>
      <c r="K25" s="53">
        <v>6</v>
      </c>
      <c r="L25" s="53">
        <v>1071</v>
      </c>
      <c r="M25" s="54">
        <v>178.5</v>
      </c>
      <c r="N25" s="55">
        <v>10</v>
      </c>
      <c r="O25" s="56">
        <v>188.5</v>
      </c>
    </row>
    <row r="26" spans="1:15" x14ac:dyDescent="0.3">
      <c r="A26" s="21" t="s">
        <v>75</v>
      </c>
      <c r="B26" s="22" t="s">
        <v>23</v>
      </c>
      <c r="C26" s="23">
        <v>44142</v>
      </c>
      <c r="D26" s="34" t="s">
        <v>54</v>
      </c>
      <c r="E26" s="24">
        <v>176</v>
      </c>
      <c r="F26" s="24">
        <v>185</v>
      </c>
      <c r="G26" s="24">
        <v>191</v>
      </c>
      <c r="H26" s="24">
        <v>182</v>
      </c>
      <c r="I26" s="24"/>
      <c r="J26" s="24"/>
      <c r="K26" s="25">
        <v>4</v>
      </c>
      <c r="L26" s="25">
        <v>734</v>
      </c>
      <c r="M26" s="26">
        <v>183.5</v>
      </c>
      <c r="N26" s="27">
        <v>4</v>
      </c>
      <c r="O26" s="28">
        <v>187.5</v>
      </c>
    </row>
    <row r="29" spans="1:15" x14ac:dyDescent="0.3">
      <c r="K29" s="7">
        <f>SUM(K22:K28)</f>
        <v>24</v>
      </c>
      <c r="L29" s="7">
        <f>SUM(L22:L28)</f>
        <v>4054</v>
      </c>
      <c r="M29" s="13">
        <f>SUM(L29/K29)</f>
        <v>168.91666666666666</v>
      </c>
      <c r="N29" s="7">
        <f>SUM(N22:N28)</f>
        <v>27</v>
      </c>
      <c r="O29" s="13">
        <f>SUM(M29+N29)</f>
        <v>195.91666666666666</v>
      </c>
    </row>
    <row r="35" spans="1:15" ht="28.8" x14ac:dyDescent="0.3">
      <c r="A35" s="1" t="s">
        <v>1</v>
      </c>
      <c r="B35" s="2" t="s">
        <v>2</v>
      </c>
      <c r="C35" s="2" t="s">
        <v>3</v>
      </c>
      <c r="D35" s="3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3" t="s">
        <v>12</v>
      </c>
      <c r="M35" s="5" t="s">
        <v>13</v>
      </c>
      <c r="N35" s="2" t="s">
        <v>14</v>
      </c>
      <c r="O35" s="6" t="s">
        <v>15</v>
      </c>
    </row>
    <row r="36" spans="1:15" x14ac:dyDescent="0.3">
      <c r="A36" s="21" t="s">
        <v>34</v>
      </c>
      <c r="B36" s="22" t="s">
        <v>23</v>
      </c>
      <c r="C36" s="23">
        <v>44030</v>
      </c>
      <c r="D36" s="34" t="s">
        <v>54</v>
      </c>
      <c r="E36" s="24">
        <v>176</v>
      </c>
      <c r="F36" s="24">
        <v>177</v>
      </c>
      <c r="G36" s="24">
        <v>159</v>
      </c>
      <c r="H36" s="24">
        <v>184</v>
      </c>
      <c r="I36" s="24"/>
      <c r="J36" s="24"/>
      <c r="K36" s="25">
        <v>4</v>
      </c>
      <c r="L36" s="25">
        <v>696</v>
      </c>
      <c r="M36" s="26">
        <v>174</v>
      </c>
      <c r="N36" s="27">
        <v>4</v>
      </c>
      <c r="O36" s="28">
        <v>178</v>
      </c>
    </row>
    <row r="37" spans="1:15" x14ac:dyDescent="0.3">
      <c r="A37" s="21" t="s">
        <v>34</v>
      </c>
      <c r="B37" s="22" t="s">
        <v>23</v>
      </c>
      <c r="C37" s="23">
        <v>44044</v>
      </c>
      <c r="D37" s="34" t="s">
        <v>54</v>
      </c>
      <c r="E37" s="24">
        <v>179</v>
      </c>
      <c r="F37" s="24">
        <v>177</v>
      </c>
      <c r="G37" s="24">
        <v>176</v>
      </c>
      <c r="H37" s="24">
        <v>174</v>
      </c>
      <c r="I37" s="24"/>
      <c r="J37" s="24"/>
      <c r="K37" s="25">
        <v>4</v>
      </c>
      <c r="L37" s="25">
        <v>706</v>
      </c>
      <c r="M37" s="26">
        <v>176.5</v>
      </c>
      <c r="N37" s="27">
        <v>3</v>
      </c>
      <c r="O37" s="28">
        <v>179.5</v>
      </c>
    </row>
    <row r="40" spans="1:15" x14ac:dyDescent="0.3">
      <c r="K40" s="7">
        <f>SUM(K36:K39)</f>
        <v>8</v>
      </c>
      <c r="L40" s="7">
        <f>SUM(L36:L39)</f>
        <v>1402</v>
      </c>
      <c r="M40" s="13">
        <f>SUM(L40/K40)</f>
        <v>175.25</v>
      </c>
      <c r="N40" s="7">
        <f>SUM(N36:N39)</f>
        <v>7</v>
      </c>
      <c r="O40" s="13">
        <f>SUM(M40+N40)</f>
        <v>182.25</v>
      </c>
    </row>
  </sheetData>
  <protectedRanges>
    <protectedRange algorithmName="SHA-512" hashValue="ON39YdpmFHfN9f47KpiRvqrKx0V9+erV1CNkpWzYhW/Qyc6aT8rEyCrvauWSYGZK2ia3o7vd3akF07acHAFpOA==" saltValue="yVW9XmDwTqEnmpSGai0KYg==" spinCount="100000" sqref="B1 B21 B35" name="Range1_2"/>
    <protectedRange algorithmName="SHA-512" hashValue="ON39YdpmFHfN9f47KpiRvqrKx0V9+erV1CNkpWzYhW/Qyc6aT8rEyCrvauWSYGZK2ia3o7vd3akF07acHAFpOA==" saltValue="yVW9XmDwTqEnmpSGai0KYg==" spinCount="100000" sqref="C22" name="Range1_11_1_1"/>
    <protectedRange algorithmName="SHA-512" hashValue="ON39YdpmFHfN9f47KpiRvqrKx0V9+erV1CNkpWzYhW/Qyc6aT8rEyCrvauWSYGZK2ia3o7vd3akF07acHAFpOA==" saltValue="yVW9XmDwTqEnmpSGai0KYg==" spinCount="100000" sqref="B22 E22:J22" name="Range1_11_3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23:J23 B23:C23" name="Range1_6_1"/>
    <protectedRange algorithmName="SHA-512" hashValue="ON39YdpmFHfN9f47KpiRvqrKx0V9+erV1CNkpWzYhW/Qyc6aT8rEyCrvauWSYGZK2ia3o7vd3akF07acHAFpOA==" saltValue="yVW9XmDwTqEnmpSGai0KYg==" spinCount="100000" sqref="D23" name="Range1_1_4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36:J36 B36:C36" name="Range1_4"/>
    <protectedRange algorithmName="SHA-512" hashValue="ON39YdpmFHfN9f47KpiRvqrKx0V9+erV1CNkpWzYhW/Qyc6aT8rEyCrvauWSYGZK2ia3o7vd3akF07acHAFpOA==" saltValue="yVW9XmDwTqEnmpSGai0KYg==" spinCount="100000" sqref="D36" name="Range1_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37:J37 B37:C37" name="Range1_12"/>
    <protectedRange algorithmName="SHA-512" hashValue="ON39YdpmFHfN9f47KpiRvqrKx0V9+erV1CNkpWzYhW/Qyc6aT8rEyCrvauWSYGZK2ia3o7vd3akF07acHAFpOA==" saltValue="yVW9XmDwTqEnmpSGai0KYg==" spinCount="100000" sqref="D37" name="Range1_1_6"/>
    <protectedRange algorithmName="SHA-512" hashValue="ON39YdpmFHfN9f47KpiRvqrKx0V9+erV1CNkpWzYhW/Qyc6aT8rEyCrvauWSYGZK2ia3o7vd3akF07acHAFpOA==" saltValue="yVW9XmDwTqEnmpSGai0KYg==" spinCount="100000" sqref="E6:J6 B6:C6" name="Range1_17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24:J24 B24:C24" name="Range1_19"/>
    <protectedRange algorithmName="SHA-512" hashValue="ON39YdpmFHfN9f47KpiRvqrKx0V9+erV1CNkpWzYhW/Qyc6aT8rEyCrvauWSYGZK2ia3o7vd3akF07acHAFpOA==" saltValue="yVW9XmDwTqEnmpSGai0KYg==" spinCount="100000" sqref="D24" name="Range1_1_10"/>
    <protectedRange algorithmName="SHA-512" hashValue="ON39YdpmFHfN9f47KpiRvqrKx0V9+erV1CNkpWzYhW/Qyc6aT8rEyCrvauWSYGZK2ia3o7vd3akF07acHAFpOA==" saltValue="yVW9XmDwTqEnmpSGai0KYg==" spinCount="100000" sqref="B7:C7 E7:J7" name="Range1_2_1_1"/>
    <protectedRange algorithmName="SHA-512" hashValue="ON39YdpmFHfN9f47KpiRvqrKx0V9+erV1CNkpWzYhW/Qyc6aT8rEyCrvauWSYGZK2ia3o7vd3akF07acHAFpOA==" saltValue="yVW9XmDwTqEnmpSGai0KYg==" spinCount="100000" sqref="D7" name="Range1_1_3_1_1"/>
    <protectedRange algorithmName="SHA-512" hashValue="ON39YdpmFHfN9f47KpiRvqrKx0V9+erV1CNkpWzYhW/Qyc6aT8rEyCrvauWSYGZK2ia3o7vd3akF07acHAFpOA==" saltValue="yVW9XmDwTqEnmpSGai0KYg==" spinCount="100000" sqref="B25:C25 E25:J25" name="Range1_6_1_1"/>
    <protectedRange algorithmName="SHA-512" hashValue="ON39YdpmFHfN9f47KpiRvqrKx0V9+erV1CNkpWzYhW/Qyc6aT8rEyCrvauWSYGZK2ia3o7vd3akF07acHAFpOA==" saltValue="yVW9XmDwTqEnmpSGai0KYg==" spinCount="100000" sqref="D25" name="Range1_1_6_1_1"/>
    <protectedRange algorithmName="SHA-512" hashValue="ON39YdpmFHfN9f47KpiRvqrKx0V9+erV1CNkpWzYhW/Qyc6aT8rEyCrvauWSYGZK2ia3o7vd3akF07acHAFpOA==" saltValue="yVW9XmDwTqEnmpSGai0KYg==" spinCount="100000" sqref="B8:C8 E8:J8" name="Range1_2_1_1_1"/>
    <protectedRange algorithmName="SHA-512" hashValue="ON39YdpmFHfN9f47KpiRvqrKx0V9+erV1CNkpWzYhW/Qyc6aT8rEyCrvauWSYGZK2ia3o7vd3akF07acHAFpOA==" saltValue="yVW9XmDwTqEnmpSGai0KYg==" spinCount="100000" sqref="D8" name="Range1_1_3_1_1_1"/>
    <protectedRange algorithmName="SHA-512" hashValue="ON39YdpmFHfN9f47KpiRvqrKx0V9+erV1CNkpWzYhW/Qyc6aT8rEyCrvauWSYGZK2ia3o7vd3akF07acHAFpOA==" saltValue="yVW9XmDwTqEnmpSGai0KYg==" spinCount="100000" sqref="B26:C26 E26:J26" name="Range1_6_1_1_1"/>
    <protectedRange algorithmName="SHA-512" hashValue="ON39YdpmFHfN9f47KpiRvqrKx0V9+erV1CNkpWzYhW/Qyc6aT8rEyCrvauWSYGZK2ia3o7vd3akF07acHAFpOA==" saltValue="yVW9XmDwTqEnmpSGai0KYg==" spinCount="100000" sqref="D26" name="Range1_1_6_1_1_1"/>
  </protectedRanges>
  <conditionalFormatting sqref="I22">
    <cfRule type="top10" dxfId="479" priority="97" rank="1"/>
  </conditionalFormatting>
  <conditionalFormatting sqref="H22">
    <cfRule type="top10" dxfId="478" priority="98" rank="1"/>
  </conditionalFormatting>
  <conditionalFormatting sqref="J22">
    <cfRule type="top10" dxfId="477" priority="99" rank="1"/>
  </conditionalFormatting>
  <conditionalFormatting sqref="G22">
    <cfRule type="top10" dxfId="476" priority="100" rank="1"/>
  </conditionalFormatting>
  <conditionalFormatting sqref="F22">
    <cfRule type="top10" dxfId="475" priority="101" rank="1"/>
  </conditionalFormatting>
  <conditionalFormatting sqref="E22">
    <cfRule type="top10" dxfId="474" priority="102" rank="1"/>
  </conditionalFormatting>
  <conditionalFormatting sqref="J3">
    <cfRule type="top10" dxfId="473" priority="91" rank="1"/>
  </conditionalFormatting>
  <conditionalFormatting sqref="I3">
    <cfRule type="top10" dxfId="472" priority="92" rank="1"/>
  </conditionalFormatting>
  <conditionalFormatting sqref="H3">
    <cfRule type="top10" dxfId="471" priority="93" rank="1"/>
  </conditionalFormatting>
  <conditionalFormatting sqref="G3">
    <cfRule type="top10" dxfId="470" priority="94" rank="1"/>
  </conditionalFormatting>
  <conditionalFormatting sqref="F3">
    <cfRule type="top10" dxfId="469" priority="95" rank="1"/>
  </conditionalFormatting>
  <conditionalFormatting sqref="E3">
    <cfRule type="top10" dxfId="468" priority="96" rank="1"/>
  </conditionalFormatting>
  <conditionalFormatting sqref="I23">
    <cfRule type="top10" dxfId="467" priority="90" rank="1"/>
  </conditionalFormatting>
  <conditionalFormatting sqref="H23">
    <cfRule type="top10" dxfId="466" priority="86" rank="1"/>
  </conditionalFormatting>
  <conditionalFormatting sqref="J23">
    <cfRule type="top10" dxfId="465" priority="87" rank="1"/>
  </conditionalFormatting>
  <conditionalFormatting sqref="G23">
    <cfRule type="top10" dxfId="464" priority="89" rank="1"/>
  </conditionalFormatting>
  <conditionalFormatting sqref="F23">
    <cfRule type="top10" dxfId="463" priority="88" rank="1"/>
  </conditionalFormatting>
  <conditionalFormatting sqref="E23">
    <cfRule type="top10" dxfId="462" priority="85" rank="1"/>
  </conditionalFormatting>
  <conditionalFormatting sqref="J4">
    <cfRule type="top10" dxfId="461" priority="79" rank="1"/>
  </conditionalFormatting>
  <conditionalFormatting sqref="I4">
    <cfRule type="top10" dxfId="460" priority="80" rank="1"/>
  </conditionalFormatting>
  <conditionalFormatting sqref="H4">
    <cfRule type="top10" dxfId="459" priority="81" rank="1"/>
  </conditionalFormatting>
  <conditionalFormatting sqref="G4">
    <cfRule type="top10" dxfId="458" priority="82" rank="1"/>
  </conditionalFormatting>
  <conditionalFormatting sqref="F4">
    <cfRule type="top10" dxfId="457" priority="83" rank="1"/>
  </conditionalFormatting>
  <conditionalFormatting sqref="E4">
    <cfRule type="top10" dxfId="456" priority="84" rank="1"/>
  </conditionalFormatting>
  <conditionalFormatting sqref="E36">
    <cfRule type="top10" dxfId="455" priority="60" rank="1"/>
  </conditionalFormatting>
  <conditionalFormatting sqref="F36">
    <cfRule type="top10" dxfId="454" priority="59" rank="1"/>
  </conditionalFormatting>
  <conditionalFormatting sqref="G36">
    <cfRule type="top10" dxfId="453" priority="58" rank="1"/>
  </conditionalFormatting>
  <conditionalFormatting sqref="H36">
    <cfRule type="top10" dxfId="452" priority="57" rank="1"/>
  </conditionalFormatting>
  <conditionalFormatting sqref="I36">
    <cfRule type="top10" dxfId="451" priority="56" rank="1"/>
  </conditionalFormatting>
  <conditionalFormatting sqref="J36">
    <cfRule type="top10" dxfId="450" priority="55" rank="1"/>
  </conditionalFormatting>
  <conditionalFormatting sqref="J2">
    <cfRule type="top10" dxfId="449" priority="49" rank="1"/>
  </conditionalFormatting>
  <conditionalFormatting sqref="I2">
    <cfRule type="top10" dxfId="448" priority="50" rank="1"/>
  </conditionalFormatting>
  <conditionalFormatting sqref="H2">
    <cfRule type="top10" dxfId="447" priority="51" rank="1"/>
  </conditionalFormatting>
  <conditionalFormatting sqref="G2">
    <cfRule type="top10" dxfId="446" priority="52" rank="1"/>
  </conditionalFormatting>
  <conditionalFormatting sqref="F2">
    <cfRule type="top10" dxfId="445" priority="53" rank="1"/>
  </conditionalFormatting>
  <conditionalFormatting sqref="E2">
    <cfRule type="top10" dxfId="444" priority="54" rank="1"/>
  </conditionalFormatting>
  <conditionalFormatting sqref="J5">
    <cfRule type="top10" dxfId="443" priority="43" rank="1"/>
  </conditionalFormatting>
  <conditionalFormatting sqref="I5">
    <cfRule type="top10" dxfId="442" priority="44" rank="1"/>
  </conditionalFormatting>
  <conditionalFormatting sqref="H5">
    <cfRule type="top10" dxfId="441" priority="45" rank="1"/>
  </conditionalFormatting>
  <conditionalFormatting sqref="G5">
    <cfRule type="top10" dxfId="440" priority="46" rank="1"/>
  </conditionalFormatting>
  <conditionalFormatting sqref="F5">
    <cfRule type="top10" dxfId="439" priority="47" rank="1"/>
  </conditionalFormatting>
  <conditionalFormatting sqref="E5">
    <cfRule type="top10" dxfId="438" priority="48" rank="1"/>
  </conditionalFormatting>
  <conditionalFormatting sqref="E37">
    <cfRule type="top10" dxfId="437" priority="42" rank="1"/>
  </conditionalFormatting>
  <conditionalFormatting sqref="F37">
    <cfRule type="top10" dxfId="436" priority="41" rank="1"/>
  </conditionalFormatting>
  <conditionalFormatting sqref="G37">
    <cfRule type="top10" dxfId="435" priority="40" rank="1"/>
  </conditionalFormatting>
  <conditionalFormatting sqref="H37">
    <cfRule type="top10" dxfId="434" priority="39" rank="1"/>
  </conditionalFormatting>
  <conditionalFormatting sqref="I37">
    <cfRule type="top10" dxfId="433" priority="38" rank="1"/>
  </conditionalFormatting>
  <conditionalFormatting sqref="J37">
    <cfRule type="top10" dxfId="432" priority="37" rank="1"/>
  </conditionalFormatting>
  <conditionalFormatting sqref="F6">
    <cfRule type="top10" dxfId="431" priority="36" rank="1"/>
  </conditionalFormatting>
  <conditionalFormatting sqref="E6">
    <cfRule type="top10" dxfId="430" priority="35" rank="1"/>
  </conditionalFormatting>
  <conditionalFormatting sqref="I6">
    <cfRule type="top10" dxfId="429" priority="32" rank="1"/>
  </conditionalFormatting>
  <conditionalFormatting sqref="H6">
    <cfRule type="top10" dxfId="428" priority="33" rank="1"/>
  </conditionalFormatting>
  <conditionalFormatting sqref="G6">
    <cfRule type="top10" dxfId="427" priority="34" rank="1"/>
  </conditionalFormatting>
  <conditionalFormatting sqref="J6">
    <cfRule type="top10" dxfId="426" priority="31" rank="1"/>
  </conditionalFormatting>
  <conditionalFormatting sqref="E24">
    <cfRule type="top10" dxfId="425" priority="30" rank="1"/>
  </conditionalFormatting>
  <conditionalFormatting sqref="F24">
    <cfRule type="top10" dxfId="424" priority="29" rank="1"/>
  </conditionalFormatting>
  <conditionalFormatting sqref="G24">
    <cfRule type="top10" dxfId="423" priority="28" rank="1"/>
  </conditionalFormatting>
  <conditionalFormatting sqref="H24">
    <cfRule type="top10" dxfId="422" priority="27" rank="1"/>
  </conditionalFormatting>
  <conditionalFormatting sqref="I24">
    <cfRule type="top10" dxfId="421" priority="26" rank="1"/>
  </conditionalFormatting>
  <conditionalFormatting sqref="J24">
    <cfRule type="top10" dxfId="420" priority="25" rank="1"/>
  </conditionalFormatting>
  <conditionalFormatting sqref="E7">
    <cfRule type="top10" dxfId="419" priority="24" rank="1"/>
  </conditionalFormatting>
  <conditionalFormatting sqref="F7">
    <cfRule type="top10" dxfId="418" priority="23" rank="1"/>
  </conditionalFormatting>
  <conditionalFormatting sqref="G7">
    <cfRule type="top10" dxfId="417" priority="22" rank="1"/>
  </conditionalFormatting>
  <conditionalFormatting sqref="H7">
    <cfRule type="top10" dxfId="416" priority="21" rank="1"/>
  </conditionalFormatting>
  <conditionalFormatting sqref="I7">
    <cfRule type="top10" dxfId="415" priority="20" rank="1"/>
  </conditionalFormatting>
  <conditionalFormatting sqref="J7">
    <cfRule type="top10" dxfId="414" priority="19" rank="1"/>
  </conditionalFormatting>
  <conditionalFormatting sqref="E25">
    <cfRule type="top10" dxfId="413" priority="18" rank="1"/>
  </conditionalFormatting>
  <conditionalFormatting sqref="F25">
    <cfRule type="top10" dxfId="412" priority="17" rank="1"/>
  </conditionalFormatting>
  <conditionalFormatting sqref="G25">
    <cfRule type="top10" dxfId="411" priority="16" rank="1"/>
  </conditionalFormatting>
  <conditionalFormatting sqref="H25">
    <cfRule type="top10" dxfId="410" priority="15" rank="1"/>
  </conditionalFormatting>
  <conditionalFormatting sqref="I25">
    <cfRule type="top10" dxfId="409" priority="14" rank="1"/>
  </conditionalFormatting>
  <conditionalFormatting sqref="J25">
    <cfRule type="top10" dxfId="408" priority="13" rank="1"/>
  </conditionalFormatting>
  <conditionalFormatting sqref="E8">
    <cfRule type="top10" dxfId="407" priority="12" rank="1"/>
  </conditionalFormatting>
  <conditionalFormatting sqref="F8">
    <cfRule type="top10" dxfId="406" priority="11" rank="1"/>
  </conditionalFormatting>
  <conditionalFormatting sqref="G8">
    <cfRule type="top10" dxfId="405" priority="10" rank="1"/>
  </conditionalFormatting>
  <conditionalFormatting sqref="H8">
    <cfRule type="top10" dxfId="404" priority="9" rank="1"/>
  </conditionalFormatting>
  <conditionalFormatting sqref="I8">
    <cfRule type="top10" dxfId="403" priority="8" rank="1"/>
  </conditionalFormatting>
  <conditionalFormatting sqref="J8">
    <cfRule type="top10" dxfId="402" priority="7" rank="1"/>
  </conditionalFormatting>
  <conditionalFormatting sqref="E26">
    <cfRule type="top10" dxfId="401" priority="6" rank="1"/>
  </conditionalFormatting>
  <conditionalFormatting sqref="F26">
    <cfRule type="top10" dxfId="400" priority="5" rank="1"/>
  </conditionalFormatting>
  <conditionalFormatting sqref="G26">
    <cfRule type="top10" dxfId="399" priority="4" rank="1"/>
  </conditionalFormatting>
  <conditionalFormatting sqref="H26">
    <cfRule type="top10" dxfId="398" priority="3" rank="1"/>
  </conditionalFormatting>
  <conditionalFormatting sqref="I26">
    <cfRule type="top10" dxfId="397" priority="2" rank="1"/>
  </conditionalFormatting>
  <conditionalFormatting sqref="J26">
    <cfRule type="top10" dxfId="396" priority="1" rank="1"/>
  </conditionalFormatting>
  <hyperlinks>
    <hyperlink ref="Q1" location="'South Carolina 2020 Rankings'!A1" display="Back to Ranking" xr:uid="{346EF833-CA71-4DBB-8DF4-7236CACE98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B21 B35</xm:sqref>
        </x14:dataValidation>
        <x14:dataValidation type="list" allowBlank="1" showInputMessage="1" showErrorMessage="1" xr:uid="{0E024B3F-B6C0-498D-A14A-E52083C0A45C}">
          <x14:formula1>
            <xm:f>'C:\Users\abra2\Desktop\[__ABRA Scoring Program  2-25-2020 MASTER (3).xlsm]DATA'!#REF!</xm:f>
          </x14:formula1>
          <xm:sqref>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5354-FF16-4EB2-9BCB-0C60DC830052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68</v>
      </c>
      <c r="B2" s="22" t="s">
        <v>78</v>
      </c>
      <c r="C2" s="23">
        <v>44142</v>
      </c>
      <c r="D2" s="34" t="s">
        <v>54</v>
      </c>
      <c r="E2" s="24">
        <v>176</v>
      </c>
      <c r="F2" s="24">
        <v>186</v>
      </c>
      <c r="G2" s="24">
        <v>193</v>
      </c>
      <c r="H2" s="24">
        <v>191</v>
      </c>
      <c r="I2" s="24"/>
      <c r="J2" s="24"/>
      <c r="K2" s="25">
        <v>4</v>
      </c>
      <c r="L2" s="25">
        <v>746</v>
      </c>
      <c r="M2" s="26">
        <v>186.5</v>
      </c>
      <c r="N2" s="27">
        <v>2</v>
      </c>
      <c r="O2" s="28">
        <v>188.5</v>
      </c>
    </row>
    <row r="5" spans="1:17" x14ac:dyDescent="0.3">
      <c r="K5" s="7">
        <f>SUM(K2:K4)</f>
        <v>4</v>
      </c>
      <c r="L5" s="7">
        <f>SUM(L2:L4)</f>
        <v>746</v>
      </c>
      <c r="M5" s="13">
        <f>SUM(L5/K5)</f>
        <v>186.5</v>
      </c>
      <c r="N5" s="7">
        <f>SUM(N2:N4)</f>
        <v>2</v>
      </c>
      <c r="O5" s="13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95" priority="6" rank="1"/>
  </conditionalFormatting>
  <conditionalFormatting sqref="F2">
    <cfRule type="top10" dxfId="394" priority="5" rank="1"/>
  </conditionalFormatting>
  <conditionalFormatting sqref="G2">
    <cfRule type="top10" dxfId="393" priority="4" rank="1"/>
  </conditionalFormatting>
  <conditionalFormatting sqref="H2">
    <cfRule type="top10" dxfId="392" priority="3" rank="1"/>
  </conditionalFormatting>
  <conditionalFormatting sqref="I2">
    <cfRule type="top10" dxfId="391" priority="2" rank="1"/>
  </conditionalFormatting>
  <conditionalFormatting sqref="J2">
    <cfRule type="top10" dxfId="390" priority="1" rank="1"/>
  </conditionalFormatting>
  <hyperlinks>
    <hyperlink ref="Q1" location="'South Carolina 2020 Rankings'!A1" display="Back to Ranking" xr:uid="{FAAF548F-841E-4778-A10F-0951477D6D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490DCF-4E27-45B7-BA33-6827FC64EE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268BD-D903-4745-92B8-9ECE83226BC9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48" t="s">
        <v>68</v>
      </c>
      <c r="B2" s="49" t="s">
        <v>70</v>
      </c>
      <c r="C2" s="50">
        <v>44107</v>
      </c>
      <c r="D2" s="51" t="s">
        <v>54</v>
      </c>
      <c r="E2" s="52">
        <v>182</v>
      </c>
      <c r="F2" s="52">
        <v>190</v>
      </c>
      <c r="G2" s="52">
        <v>192</v>
      </c>
      <c r="H2" s="52">
        <v>182</v>
      </c>
      <c r="I2" s="52">
        <v>187</v>
      </c>
      <c r="J2" s="52">
        <v>187</v>
      </c>
      <c r="K2" s="53">
        <v>6</v>
      </c>
      <c r="L2" s="53">
        <v>1120</v>
      </c>
      <c r="M2" s="54">
        <v>186.66666666666666</v>
      </c>
      <c r="N2" s="55">
        <v>4</v>
      </c>
      <c r="O2" s="56">
        <v>190.66666666666666</v>
      </c>
    </row>
    <row r="5" spans="1:17" x14ac:dyDescent="0.3">
      <c r="K5" s="7">
        <f>SUM(K2:K4)</f>
        <v>6</v>
      </c>
      <c r="L5" s="7">
        <f>SUM(L2:L4)</f>
        <v>1120</v>
      </c>
      <c r="M5" s="13">
        <f>SUM(L5/K5)</f>
        <v>186.66666666666666</v>
      </c>
      <c r="N5" s="7">
        <f>SUM(N2:N4)</f>
        <v>4</v>
      </c>
      <c r="O5" s="13">
        <f>SUM(M5+N5)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89" priority="6" rank="1"/>
  </conditionalFormatting>
  <conditionalFormatting sqref="F2">
    <cfRule type="top10" dxfId="388" priority="5" rank="1"/>
  </conditionalFormatting>
  <conditionalFormatting sqref="G2">
    <cfRule type="top10" dxfId="387" priority="4" rank="1"/>
  </conditionalFormatting>
  <conditionalFormatting sqref="H2">
    <cfRule type="top10" dxfId="386" priority="3" rank="1"/>
  </conditionalFormatting>
  <conditionalFormatting sqref="I2">
    <cfRule type="top10" dxfId="385" priority="2" rank="1"/>
  </conditionalFormatting>
  <conditionalFormatting sqref="J2">
    <cfRule type="top10" dxfId="384" priority="1" rank="1"/>
  </conditionalFormatting>
  <hyperlinks>
    <hyperlink ref="Q1" location="'South Carolina 2020 Rankings'!A1" display="Back to Ranking" xr:uid="{E90F170C-753C-4800-B968-8A41DE78E2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31B324-E84F-4BFF-B40D-587F50D805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11B0-E9AE-4C6C-BE26-19F472D62C58}">
  <dimension ref="A1:Q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38</v>
      </c>
      <c r="B2" s="22" t="s">
        <v>60</v>
      </c>
      <c r="C2" s="23">
        <v>43988</v>
      </c>
      <c r="D2" s="34" t="s">
        <v>54</v>
      </c>
      <c r="E2" s="24">
        <v>180</v>
      </c>
      <c r="F2" s="24">
        <v>183</v>
      </c>
      <c r="G2" s="24">
        <v>187</v>
      </c>
      <c r="H2" s="24">
        <v>180</v>
      </c>
      <c r="I2" s="24">
        <v>170</v>
      </c>
      <c r="J2" s="24">
        <v>182</v>
      </c>
      <c r="K2" s="25">
        <v>6</v>
      </c>
      <c r="L2" s="25">
        <v>1082</v>
      </c>
      <c r="M2" s="26">
        <v>180.33333333333334</v>
      </c>
      <c r="N2" s="27">
        <v>24</v>
      </c>
      <c r="O2" s="28">
        <v>204.33333333333334</v>
      </c>
    </row>
    <row r="3" spans="1:17" x14ac:dyDescent="0.3">
      <c r="A3" s="21" t="s">
        <v>38</v>
      </c>
      <c r="B3" s="22" t="s">
        <v>63</v>
      </c>
      <c r="C3" s="23">
        <v>44030</v>
      </c>
      <c r="D3" s="34" t="s">
        <v>54</v>
      </c>
      <c r="E3" s="24">
        <v>145</v>
      </c>
      <c r="F3" s="24">
        <v>189</v>
      </c>
      <c r="G3" s="24">
        <v>181</v>
      </c>
      <c r="H3" s="24">
        <v>180</v>
      </c>
      <c r="I3" s="24"/>
      <c r="J3" s="24"/>
      <c r="K3" s="25">
        <v>4</v>
      </c>
      <c r="L3" s="25">
        <v>695</v>
      </c>
      <c r="M3" s="26">
        <v>173.75</v>
      </c>
      <c r="N3" s="27">
        <v>10</v>
      </c>
      <c r="O3" s="28">
        <v>183.75</v>
      </c>
    </row>
    <row r="4" spans="1:17" x14ac:dyDescent="0.3">
      <c r="A4" s="21" t="s">
        <v>38</v>
      </c>
      <c r="B4" s="22" t="s">
        <v>63</v>
      </c>
      <c r="C4" s="23">
        <v>44044</v>
      </c>
      <c r="D4" s="34" t="s">
        <v>54</v>
      </c>
      <c r="E4" s="24">
        <v>188</v>
      </c>
      <c r="F4" s="24">
        <v>189</v>
      </c>
      <c r="G4" s="24">
        <v>183</v>
      </c>
      <c r="H4" s="24">
        <v>178</v>
      </c>
      <c r="I4" s="24"/>
      <c r="J4" s="24"/>
      <c r="K4" s="25">
        <v>4</v>
      </c>
      <c r="L4" s="25">
        <v>738</v>
      </c>
      <c r="M4" s="26">
        <v>184.5</v>
      </c>
      <c r="N4" s="27">
        <v>8</v>
      </c>
      <c r="O4" s="28">
        <v>192.5</v>
      </c>
    </row>
    <row r="5" spans="1:17" x14ac:dyDescent="0.3">
      <c r="A5" s="21" t="s">
        <v>67</v>
      </c>
      <c r="B5" s="22" t="s">
        <v>60</v>
      </c>
      <c r="C5" s="23">
        <v>44093</v>
      </c>
      <c r="D5" s="34" t="s">
        <v>54</v>
      </c>
      <c r="E5" s="24">
        <v>182</v>
      </c>
      <c r="F5" s="24">
        <v>175</v>
      </c>
      <c r="G5" s="24">
        <v>174</v>
      </c>
      <c r="H5" s="24">
        <v>188</v>
      </c>
      <c r="I5" s="24"/>
      <c r="J5" s="24"/>
      <c r="K5" s="25">
        <v>4</v>
      </c>
      <c r="L5" s="25">
        <v>719</v>
      </c>
      <c r="M5" s="26">
        <v>179.75</v>
      </c>
      <c r="N5" s="27">
        <v>8</v>
      </c>
      <c r="O5" s="28">
        <v>187.75</v>
      </c>
    </row>
    <row r="6" spans="1:17" x14ac:dyDescent="0.3">
      <c r="A6" s="21" t="s">
        <v>75</v>
      </c>
      <c r="B6" s="22" t="s">
        <v>60</v>
      </c>
      <c r="C6" s="23">
        <v>44142</v>
      </c>
      <c r="D6" s="34" t="s">
        <v>54</v>
      </c>
      <c r="E6" s="24">
        <v>184</v>
      </c>
      <c r="F6" s="24">
        <v>175</v>
      </c>
      <c r="G6" s="24">
        <v>182</v>
      </c>
      <c r="H6" s="24">
        <v>190</v>
      </c>
      <c r="I6" s="24"/>
      <c r="J6" s="24"/>
      <c r="K6" s="25">
        <v>4</v>
      </c>
      <c r="L6" s="25">
        <v>731</v>
      </c>
      <c r="M6" s="26">
        <v>182.75</v>
      </c>
      <c r="N6" s="27">
        <v>5</v>
      </c>
      <c r="O6" s="28">
        <v>187.75</v>
      </c>
    </row>
    <row r="9" spans="1:17" x14ac:dyDescent="0.3">
      <c r="K9" s="7">
        <f>SUM(K2:K8)</f>
        <v>22</v>
      </c>
      <c r="L9" s="7">
        <f>SUM(L2:L8)</f>
        <v>3965</v>
      </c>
      <c r="M9" s="13">
        <f>SUM(L9/K9)</f>
        <v>180.22727272727272</v>
      </c>
      <c r="N9" s="7">
        <f>SUM(N2:N8)</f>
        <v>55</v>
      </c>
      <c r="O9" s="13">
        <f>SUM(M9+N9)</f>
        <v>235.22727272727272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9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</protectedRanges>
  <conditionalFormatting sqref="I2">
    <cfRule type="top10" dxfId="383" priority="30" rank="1"/>
  </conditionalFormatting>
  <conditionalFormatting sqref="H2">
    <cfRule type="top10" dxfId="382" priority="26" rank="1"/>
  </conditionalFormatting>
  <conditionalFormatting sqref="J2">
    <cfRule type="top10" dxfId="381" priority="27" rank="1"/>
  </conditionalFormatting>
  <conditionalFormatting sqref="G2">
    <cfRule type="top10" dxfId="380" priority="29" rank="1"/>
  </conditionalFormatting>
  <conditionalFormatting sqref="F2">
    <cfRule type="top10" dxfId="379" priority="28" rank="1"/>
  </conditionalFormatting>
  <conditionalFormatting sqref="E2">
    <cfRule type="top10" dxfId="378" priority="25" rank="1"/>
  </conditionalFormatting>
  <conditionalFormatting sqref="I3">
    <cfRule type="top10" dxfId="377" priority="24" rank="1"/>
  </conditionalFormatting>
  <conditionalFormatting sqref="H3">
    <cfRule type="top10" dxfId="376" priority="20" rank="1"/>
  </conditionalFormatting>
  <conditionalFormatting sqref="J3">
    <cfRule type="top10" dxfId="375" priority="21" rank="1"/>
  </conditionalFormatting>
  <conditionalFormatting sqref="G3">
    <cfRule type="top10" dxfId="374" priority="23" rank="1"/>
  </conditionalFormatting>
  <conditionalFormatting sqref="F3">
    <cfRule type="top10" dxfId="373" priority="22" rank="1"/>
  </conditionalFormatting>
  <conditionalFormatting sqref="E3">
    <cfRule type="top10" dxfId="372" priority="19" rank="1"/>
  </conditionalFormatting>
  <conditionalFormatting sqref="I4">
    <cfRule type="top10" dxfId="371" priority="18" rank="1"/>
  </conditionalFormatting>
  <conditionalFormatting sqref="H4">
    <cfRule type="top10" dxfId="370" priority="14" rank="1"/>
  </conditionalFormatting>
  <conditionalFormatting sqref="J4">
    <cfRule type="top10" dxfId="369" priority="15" rank="1"/>
  </conditionalFormatting>
  <conditionalFormatting sqref="G4">
    <cfRule type="top10" dxfId="368" priority="17" rank="1"/>
  </conditionalFormatting>
  <conditionalFormatting sqref="F4">
    <cfRule type="top10" dxfId="367" priority="16" rank="1"/>
  </conditionalFormatting>
  <conditionalFormatting sqref="E4">
    <cfRule type="top10" dxfId="366" priority="13" rank="1"/>
  </conditionalFormatting>
  <conditionalFormatting sqref="E5">
    <cfRule type="top10" dxfId="365" priority="12" rank="1"/>
  </conditionalFormatting>
  <conditionalFormatting sqref="F5">
    <cfRule type="top10" dxfId="364" priority="11" rank="1"/>
  </conditionalFormatting>
  <conditionalFormatting sqref="G5">
    <cfRule type="top10" dxfId="363" priority="10" rank="1"/>
  </conditionalFormatting>
  <conditionalFormatting sqref="H5">
    <cfRule type="top10" dxfId="362" priority="9" rank="1"/>
  </conditionalFormatting>
  <conditionalFormatting sqref="I5">
    <cfRule type="top10" dxfId="361" priority="8" rank="1"/>
  </conditionalFormatting>
  <conditionalFormatting sqref="J5">
    <cfRule type="top10" dxfId="360" priority="7" rank="1"/>
  </conditionalFormatting>
  <conditionalFormatting sqref="E6">
    <cfRule type="top10" dxfId="359" priority="6" rank="1"/>
  </conditionalFormatting>
  <conditionalFormatting sqref="F6">
    <cfRule type="top10" dxfId="358" priority="5" rank="1"/>
  </conditionalFormatting>
  <conditionalFormatting sqref="G6">
    <cfRule type="top10" dxfId="357" priority="4" rank="1"/>
  </conditionalFormatting>
  <conditionalFormatting sqref="H6">
    <cfRule type="top10" dxfId="356" priority="3" rank="1"/>
  </conditionalFormatting>
  <conditionalFormatting sqref="I6">
    <cfRule type="top10" dxfId="355" priority="2" rank="1"/>
  </conditionalFormatting>
  <conditionalFormatting sqref="J6">
    <cfRule type="top10" dxfId="354" priority="1" rank="1"/>
  </conditionalFormatting>
  <hyperlinks>
    <hyperlink ref="Q1" location="'South Carolina 2020 Rankings'!A1" display="Back to Ranking" xr:uid="{41BB38A4-D174-4F7C-B2DA-7339D72398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B93AB0-55EE-43DC-8BE9-B1F8AFBCE8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89C3-901E-472E-A407-A024A62BD72B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48" t="s">
        <v>68</v>
      </c>
      <c r="B2" s="49" t="s">
        <v>69</v>
      </c>
      <c r="C2" s="50">
        <v>44107</v>
      </c>
      <c r="D2" s="51" t="s">
        <v>54</v>
      </c>
      <c r="E2" s="52">
        <v>190</v>
      </c>
      <c r="F2" s="52">
        <v>191</v>
      </c>
      <c r="G2" s="52">
        <v>193</v>
      </c>
      <c r="H2" s="52">
        <v>197</v>
      </c>
      <c r="I2" s="52">
        <v>197</v>
      </c>
      <c r="J2" s="52">
        <v>194</v>
      </c>
      <c r="K2" s="53">
        <v>6</v>
      </c>
      <c r="L2" s="53">
        <v>1162</v>
      </c>
      <c r="M2" s="54">
        <v>193.66666666666666</v>
      </c>
      <c r="N2" s="55">
        <v>16</v>
      </c>
      <c r="O2" s="56">
        <v>209.66666666666666</v>
      </c>
    </row>
    <row r="5" spans="1:17" x14ac:dyDescent="0.3">
      <c r="K5" s="7">
        <f>SUM(K2:K4)</f>
        <v>6</v>
      </c>
      <c r="L5" s="7">
        <f>SUM(L2:L4)</f>
        <v>1162</v>
      </c>
      <c r="M5" s="13">
        <f>SUM(L5/K5)</f>
        <v>193.66666666666666</v>
      </c>
      <c r="N5" s="7">
        <f>SUM(N2:N4)</f>
        <v>16</v>
      </c>
      <c r="O5" s="13">
        <f>SUM(M5+N5)</f>
        <v>209.66666666666666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53" priority="6" rank="1"/>
  </conditionalFormatting>
  <conditionalFormatting sqref="F2">
    <cfRule type="top10" dxfId="352" priority="5" rank="1"/>
  </conditionalFormatting>
  <conditionalFormatting sqref="G2">
    <cfRule type="top10" dxfId="351" priority="4" rank="1"/>
  </conditionalFormatting>
  <conditionalFormatting sqref="H2">
    <cfRule type="top10" dxfId="350" priority="3" rank="1"/>
  </conditionalFormatting>
  <conditionalFormatting sqref="I2">
    <cfRule type="top10" dxfId="349" priority="2" rank="1"/>
  </conditionalFormatting>
  <conditionalFormatting sqref="J2">
    <cfRule type="top10" dxfId="348" priority="1" rank="1"/>
  </conditionalFormatting>
  <hyperlinks>
    <hyperlink ref="Q1" location="'South Carolina 2020 Rankings'!A1" display="Back to Ranking" xr:uid="{9BFB8A9A-9A63-4DB6-A4E4-DC09555E08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956A6C-31C9-4626-A838-9B8846E03D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21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44</v>
      </c>
    </row>
    <row r="2" spans="1:17" x14ac:dyDescent="0.3">
      <c r="A2" s="21" t="s">
        <v>24</v>
      </c>
      <c r="B2" s="22" t="s">
        <v>25</v>
      </c>
      <c r="C2" s="23">
        <v>43897</v>
      </c>
      <c r="D2" s="29" t="s">
        <v>46</v>
      </c>
      <c r="E2" s="24">
        <v>185</v>
      </c>
      <c r="F2" s="24">
        <v>180</v>
      </c>
      <c r="G2" s="24">
        <v>179</v>
      </c>
      <c r="H2" s="24">
        <v>180</v>
      </c>
      <c r="I2" s="24"/>
      <c r="J2" s="24"/>
      <c r="K2" s="25">
        <f>COUNT(E2:J2)</f>
        <v>4</v>
      </c>
      <c r="L2" s="25">
        <f>SUM(E2:J2)</f>
        <v>724</v>
      </c>
      <c r="M2" s="26">
        <f>IFERROR(L2/K2,0)</f>
        <v>181</v>
      </c>
      <c r="N2" s="27">
        <v>13</v>
      </c>
      <c r="O2" s="28">
        <f>SUM(M2+N2)</f>
        <v>194</v>
      </c>
    </row>
    <row r="3" spans="1:17" x14ac:dyDescent="0.3">
      <c r="A3" s="21" t="s">
        <v>38</v>
      </c>
      <c r="B3" s="22" t="s">
        <v>59</v>
      </c>
      <c r="C3" s="23">
        <v>43988</v>
      </c>
      <c r="D3" s="34" t="s">
        <v>54</v>
      </c>
      <c r="E3" s="24">
        <v>185</v>
      </c>
      <c r="F3" s="24">
        <v>179</v>
      </c>
      <c r="G3" s="24">
        <v>183</v>
      </c>
      <c r="H3" s="24">
        <v>175</v>
      </c>
      <c r="I3" s="24">
        <v>184.001</v>
      </c>
      <c r="J3" s="24">
        <v>179</v>
      </c>
      <c r="K3" s="25">
        <v>6</v>
      </c>
      <c r="L3" s="25">
        <v>1085.001</v>
      </c>
      <c r="M3" s="26">
        <v>180.83349999999999</v>
      </c>
      <c r="N3" s="27">
        <v>18</v>
      </c>
      <c r="O3" s="28">
        <v>198.83349999999999</v>
      </c>
    </row>
    <row r="4" spans="1:17" x14ac:dyDescent="0.3">
      <c r="A4" s="21" t="s">
        <v>38</v>
      </c>
      <c r="B4" s="22" t="s">
        <v>59</v>
      </c>
      <c r="C4" s="23">
        <v>44030</v>
      </c>
      <c r="D4" s="34" t="s">
        <v>54</v>
      </c>
      <c r="E4" s="24">
        <v>182</v>
      </c>
      <c r="F4" s="24">
        <v>177</v>
      </c>
      <c r="G4" s="24">
        <v>176</v>
      </c>
      <c r="H4" s="24">
        <v>179</v>
      </c>
      <c r="I4" s="24"/>
      <c r="J4" s="24"/>
      <c r="K4" s="25">
        <v>4</v>
      </c>
      <c r="L4" s="25">
        <v>714</v>
      </c>
      <c r="M4" s="26">
        <v>178.5</v>
      </c>
      <c r="N4" s="27">
        <v>7</v>
      </c>
      <c r="O4" s="28">
        <v>185.5</v>
      </c>
    </row>
    <row r="5" spans="1:17" x14ac:dyDescent="0.3">
      <c r="A5" s="21" t="s">
        <v>38</v>
      </c>
      <c r="B5" s="22" t="s">
        <v>59</v>
      </c>
      <c r="C5" s="23">
        <v>44044</v>
      </c>
      <c r="D5" s="34" t="s">
        <v>54</v>
      </c>
      <c r="E5" s="24">
        <v>185</v>
      </c>
      <c r="F5" s="24">
        <v>186</v>
      </c>
      <c r="G5" s="24">
        <v>183.001</v>
      </c>
      <c r="H5" s="24">
        <v>185</v>
      </c>
      <c r="I5" s="24"/>
      <c r="J5" s="24"/>
      <c r="K5" s="25">
        <v>4</v>
      </c>
      <c r="L5" s="25">
        <v>739.00099999999998</v>
      </c>
      <c r="M5" s="26">
        <v>184.75024999999999</v>
      </c>
      <c r="N5" s="27">
        <v>9</v>
      </c>
      <c r="O5" s="28">
        <v>193.75024999999999</v>
      </c>
    </row>
    <row r="6" spans="1:17" x14ac:dyDescent="0.3">
      <c r="A6" s="21" t="s">
        <v>67</v>
      </c>
      <c r="B6" s="22" t="s">
        <v>25</v>
      </c>
      <c r="C6" s="23">
        <v>44093</v>
      </c>
      <c r="D6" s="34" t="s">
        <v>54</v>
      </c>
      <c r="E6" s="24">
        <v>180</v>
      </c>
      <c r="F6" s="24">
        <v>185</v>
      </c>
      <c r="G6" s="24">
        <v>178</v>
      </c>
      <c r="H6" s="24">
        <v>178</v>
      </c>
      <c r="I6" s="24"/>
      <c r="J6" s="24"/>
      <c r="K6" s="25">
        <v>4</v>
      </c>
      <c r="L6" s="25">
        <v>721</v>
      </c>
      <c r="M6" s="26">
        <v>180.25</v>
      </c>
      <c r="N6" s="27">
        <v>9</v>
      </c>
      <c r="O6" s="28">
        <v>189.25</v>
      </c>
    </row>
    <row r="7" spans="1:17" x14ac:dyDescent="0.3">
      <c r="A7" s="48" t="s">
        <v>75</v>
      </c>
      <c r="B7" s="49" t="s">
        <v>59</v>
      </c>
      <c r="C7" s="50">
        <v>44107</v>
      </c>
      <c r="D7" s="51" t="s">
        <v>54</v>
      </c>
      <c r="E7" s="52">
        <v>182</v>
      </c>
      <c r="F7" s="52">
        <v>188</v>
      </c>
      <c r="G7" s="52">
        <v>180</v>
      </c>
      <c r="H7" s="52">
        <v>179</v>
      </c>
      <c r="I7" s="52">
        <v>192</v>
      </c>
      <c r="J7" s="52">
        <v>186</v>
      </c>
      <c r="K7" s="53">
        <v>6</v>
      </c>
      <c r="L7" s="53">
        <v>1107</v>
      </c>
      <c r="M7" s="54">
        <v>184.5</v>
      </c>
      <c r="N7" s="55">
        <v>26</v>
      </c>
      <c r="O7" s="56">
        <v>210.5</v>
      </c>
    </row>
    <row r="8" spans="1:17" x14ac:dyDescent="0.3">
      <c r="A8" s="21" t="s">
        <v>75</v>
      </c>
      <c r="B8" s="22" t="s">
        <v>59</v>
      </c>
      <c r="C8" s="23">
        <v>44142</v>
      </c>
      <c r="D8" s="34" t="s">
        <v>54</v>
      </c>
      <c r="E8" s="24">
        <v>188</v>
      </c>
      <c r="F8" s="24">
        <v>193</v>
      </c>
      <c r="G8" s="24">
        <v>193</v>
      </c>
      <c r="H8" s="24">
        <v>182</v>
      </c>
      <c r="I8" s="24"/>
      <c r="J8" s="24"/>
      <c r="K8" s="25">
        <v>4</v>
      </c>
      <c r="L8" s="25">
        <v>756</v>
      </c>
      <c r="M8" s="26">
        <v>189</v>
      </c>
      <c r="N8" s="27">
        <v>11</v>
      </c>
      <c r="O8" s="28">
        <v>200</v>
      </c>
    </row>
    <row r="11" spans="1:17" x14ac:dyDescent="0.3">
      <c r="K11" s="7">
        <f>SUM(K2:K10)</f>
        <v>32</v>
      </c>
      <c r="L11" s="7">
        <f>SUM(L2:L10)</f>
        <v>5846.0020000000004</v>
      </c>
      <c r="M11" s="13">
        <f>SUM(L11/K11)</f>
        <v>182.68756250000001</v>
      </c>
      <c r="N11" s="7">
        <f>SUM(N2:N10)</f>
        <v>93</v>
      </c>
      <c r="O11" s="13">
        <f>SUM(M11+N11)</f>
        <v>275.68756250000001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48" t="s">
        <v>72</v>
      </c>
      <c r="B18" s="49" t="s">
        <v>59</v>
      </c>
      <c r="C18" s="50">
        <v>44107</v>
      </c>
      <c r="D18" s="51" t="s">
        <v>54</v>
      </c>
      <c r="E18" s="52">
        <v>189</v>
      </c>
      <c r="F18" s="52">
        <v>192</v>
      </c>
      <c r="G18" s="52">
        <v>190</v>
      </c>
      <c r="H18" s="52">
        <v>191</v>
      </c>
      <c r="I18" s="52">
        <v>190</v>
      </c>
      <c r="J18" s="52">
        <v>192</v>
      </c>
      <c r="K18" s="53">
        <v>6</v>
      </c>
      <c r="L18" s="53">
        <v>1144</v>
      </c>
      <c r="M18" s="54">
        <v>190.66666666666666</v>
      </c>
      <c r="N18" s="55">
        <v>26</v>
      </c>
      <c r="O18" s="56">
        <v>216.66666666666666</v>
      </c>
    </row>
    <row r="21" spans="1:15" x14ac:dyDescent="0.3">
      <c r="K21" s="7">
        <f>SUM(K18:K20)</f>
        <v>6</v>
      </c>
      <c r="L21" s="7">
        <f>SUM(L18:L20)</f>
        <v>1144</v>
      </c>
      <c r="M21" s="13">
        <f>SUM(L21/K21)</f>
        <v>190.66666666666666</v>
      </c>
      <c r="N21" s="7">
        <f>SUM(N18:N20)</f>
        <v>26</v>
      </c>
      <c r="O21" s="13">
        <f>SUM(M21+N21)</f>
        <v>216.66666666666666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E3:J3 B3:C3" name="Range1_6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19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B18:C18 E18:J18" name="Range1_2_1_1"/>
    <protectedRange algorithmName="SHA-512" hashValue="ON39YdpmFHfN9f47KpiRvqrKx0V9+erV1CNkpWzYhW/Qyc6aT8rEyCrvauWSYGZK2ia3o7vd3akF07acHAFpOA==" saltValue="yVW9XmDwTqEnmpSGai0KYg==" spinCount="100000" sqref="D18" name="Range1_1_3_1_1"/>
    <protectedRange algorithmName="SHA-512" hashValue="ON39YdpmFHfN9f47KpiRvqrKx0V9+erV1CNkpWzYhW/Qyc6aT8rEyCrvauWSYGZK2ia3o7vd3akF07acHAFpOA==" saltValue="yVW9XmDwTqEnmpSGai0KYg==" spinCount="100000" sqref="B7:C7 E7:J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B8:C8 E8:J8" name="Range1_6_1_1_1"/>
    <protectedRange algorithmName="SHA-512" hashValue="ON39YdpmFHfN9f47KpiRvqrKx0V9+erV1CNkpWzYhW/Qyc6aT8rEyCrvauWSYGZK2ia3o7vd3akF07acHAFpOA==" saltValue="yVW9XmDwTqEnmpSGai0KYg==" spinCount="100000" sqref="D8" name="Range1_1_6_1_1_1"/>
  </protectedRanges>
  <conditionalFormatting sqref="I2">
    <cfRule type="top10" dxfId="347" priority="73" rank="1"/>
  </conditionalFormatting>
  <conditionalFormatting sqref="H2">
    <cfRule type="top10" dxfId="346" priority="74" rank="1"/>
  </conditionalFormatting>
  <conditionalFormatting sqref="J2">
    <cfRule type="top10" dxfId="345" priority="75" rank="1"/>
  </conditionalFormatting>
  <conditionalFormatting sqref="G2">
    <cfRule type="top10" dxfId="344" priority="76" rank="1"/>
  </conditionalFormatting>
  <conditionalFormatting sqref="F2">
    <cfRule type="top10" dxfId="343" priority="77" rank="1"/>
  </conditionalFormatting>
  <conditionalFormatting sqref="E2">
    <cfRule type="top10" dxfId="342" priority="78" rank="1"/>
  </conditionalFormatting>
  <conditionalFormatting sqref="I3">
    <cfRule type="top10" dxfId="341" priority="72" rank="1"/>
  </conditionalFormatting>
  <conditionalFormatting sqref="H3">
    <cfRule type="top10" dxfId="340" priority="68" rank="1"/>
  </conditionalFormatting>
  <conditionalFormatting sqref="J3">
    <cfRule type="top10" dxfId="339" priority="69" rank="1"/>
  </conditionalFormatting>
  <conditionalFormatting sqref="G3">
    <cfRule type="top10" dxfId="338" priority="71" rank="1"/>
  </conditionalFormatting>
  <conditionalFormatting sqref="F3">
    <cfRule type="top10" dxfId="337" priority="70" rank="1"/>
  </conditionalFormatting>
  <conditionalFormatting sqref="E3">
    <cfRule type="top10" dxfId="336" priority="67" rank="1"/>
  </conditionalFormatting>
  <conditionalFormatting sqref="I4">
    <cfRule type="top10" dxfId="335" priority="66" rank="1"/>
  </conditionalFormatting>
  <conditionalFormatting sqref="H4">
    <cfRule type="top10" dxfId="334" priority="62" rank="1"/>
  </conditionalFormatting>
  <conditionalFormatting sqref="J4">
    <cfRule type="top10" dxfId="333" priority="63" rank="1"/>
  </conditionalFormatting>
  <conditionalFormatting sqref="G4">
    <cfRule type="top10" dxfId="332" priority="65" rank="1"/>
  </conditionalFormatting>
  <conditionalFormatting sqref="F4">
    <cfRule type="top10" dxfId="331" priority="64" rank="1"/>
  </conditionalFormatting>
  <conditionalFormatting sqref="E4">
    <cfRule type="top10" dxfId="330" priority="61" rank="1"/>
  </conditionalFormatting>
  <conditionalFormatting sqref="I5">
    <cfRule type="top10" dxfId="329" priority="60" rank="1"/>
  </conditionalFormatting>
  <conditionalFormatting sqref="H5">
    <cfRule type="top10" dxfId="328" priority="56" rank="1"/>
  </conditionalFormatting>
  <conditionalFormatting sqref="J5">
    <cfRule type="top10" dxfId="327" priority="57" rank="1"/>
  </conditionalFormatting>
  <conditionalFormatting sqref="G5">
    <cfRule type="top10" dxfId="326" priority="59" rank="1"/>
  </conditionalFormatting>
  <conditionalFormatting sqref="F5">
    <cfRule type="top10" dxfId="325" priority="58" rank="1"/>
  </conditionalFormatting>
  <conditionalFormatting sqref="E5">
    <cfRule type="top10" dxfId="324" priority="55" rank="1"/>
  </conditionalFormatting>
  <conditionalFormatting sqref="E6">
    <cfRule type="top10" dxfId="323" priority="54" rank="1"/>
  </conditionalFormatting>
  <conditionalFormatting sqref="F6">
    <cfRule type="top10" dxfId="322" priority="53" rank="1"/>
  </conditionalFormatting>
  <conditionalFormatting sqref="G6">
    <cfRule type="top10" dxfId="321" priority="52" rank="1"/>
  </conditionalFormatting>
  <conditionalFormatting sqref="H6">
    <cfRule type="top10" dxfId="320" priority="51" rank="1"/>
  </conditionalFormatting>
  <conditionalFormatting sqref="I6">
    <cfRule type="top10" dxfId="319" priority="50" rank="1"/>
  </conditionalFormatting>
  <conditionalFormatting sqref="J6">
    <cfRule type="top10" dxfId="318" priority="49" rank="1"/>
  </conditionalFormatting>
  <conditionalFormatting sqref="E18">
    <cfRule type="top10" dxfId="317" priority="18" rank="1"/>
  </conditionalFormatting>
  <conditionalFormatting sqref="F18">
    <cfRule type="top10" dxfId="316" priority="17" rank="1"/>
  </conditionalFormatting>
  <conditionalFormatting sqref="G18">
    <cfRule type="top10" dxfId="315" priority="16" rank="1"/>
  </conditionalFormatting>
  <conditionalFormatting sqref="H18">
    <cfRule type="top10" dxfId="314" priority="15" rank="1"/>
  </conditionalFormatting>
  <conditionalFormatting sqref="I18">
    <cfRule type="top10" dxfId="313" priority="14" rank="1"/>
  </conditionalFormatting>
  <conditionalFormatting sqref="J18">
    <cfRule type="top10" dxfId="312" priority="13" rank="1"/>
  </conditionalFormatting>
  <conditionalFormatting sqref="E7">
    <cfRule type="top10" dxfId="311" priority="12" rank="1"/>
  </conditionalFormatting>
  <conditionalFormatting sqref="F7">
    <cfRule type="top10" dxfId="310" priority="11" rank="1"/>
  </conditionalFormatting>
  <conditionalFormatting sqref="G7">
    <cfRule type="top10" dxfId="309" priority="10" rank="1"/>
  </conditionalFormatting>
  <conditionalFormatting sqref="H7">
    <cfRule type="top10" dxfId="308" priority="9" rank="1"/>
  </conditionalFormatting>
  <conditionalFormatting sqref="I7">
    <cfRule type="top10" dxfId="307" priority="8" rank="1"/>
  </conditionalFormatting>
  <conditionalFormatting sqref="J7">
    <cfRule type="top10" dxfId="306" priority="7" rank="1"/>
  </conditionalFormatting>
  <conditionalFormatting sqref="E8">
    <cfRule type="top10" dxfId="305" priority="6" rank="1"/>
  </conditionalFormatting>
  <conditionalFormatting sqref="F8">
    <cfRule type="top10" dxfId="304" priority="5" rank="1"/>
  </conditionalFormatting>
  <conditionalFormatting sqref="G8">
    <cfRule type="top10" dxfId="303" priority="4" rank="1"/>
  </conditionalFormatting>
  <conditionalFormatting sqref="H8">
    <cfRule type="top10" dxfId="302" priority="3" rank="1"/>
  </conditionalFormatting>
  <conditionalFormatting sqref="I8">
    <cfRule type="top10" dxfId="301" priority="2" rank="1"/>
  </conditionalFormatting>
  <conditionalFormatting sqref="J8">
    <cfRule type="top10" dxfId="300" priority="1" rank="1"/>
  </conditionalFormatting>
  <hyperlinks>
    <hyperlink ref="Q1" location="'South Carolina 2020 Rankings'!A1" display="Back to Ranking" xr:uid="{F79913A7-D263-4AA6-B17A-3F674FFBAD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7FA20E43-FB4A-4F53-9419-C1F515E684F1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South Carolina 2020 Rankings</vt:lpstr>
      <vt:lpstr>Bobby Splawn</vt:lpstr>
      <vt:lpstr>Bob Cvammen</vt:lpstr>
      <vt:lpstr>Eisenschmied, Dave</vt:lpstr>
      <vt:lpstr>Dwayne Lewis</vt:lpstr>
      <vt:lpstr>Eric Petzoldt</vt:lpstr>
      <vt:lpstr>Ernie Converse</vt:lpstr>
      <vt:lpstr>Melvin Ferguson</vt:lpstr>
      <vt:lpstr>Fortson, Justin</vt:lpstr>
      <vt:lpstr>Greenway, Tony</vt:lpstr>
      <vt:lpstr>Terry Clothier</vt:lpstr>
      <vt:lpstr>Hovan, John</vt:lpstr>
      <vt:lpstr>Janice Engleman</vt:lpstr>
      <vt:lpstr>Hudson, Billy</vt:lpstr>
      <vt:lpstr>Walter Smith</vt:lpstr>
      <vt:lpstr>Steve DuVall</vt:lpstr>
      <vt:lpstr>Steve Nicholas</vt:lpstr>
      <vt:lpstr>Smith, Woody</vt:lpstr>
      <vt:lpstr>Sullivan, Kevin</vt:lpstr>
      <vt:lpstr>Steve Kiemele</vt:lpstr>
      <vt:lpstr>Wayne Yates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2020-10-04T14:09:26Z</cp:lastPrinted>
  <dcterms:created xsi:type="dcterms:W3CDTF">2020-01-30T01:18:37Z</dcterms:created>
  <dcterms:modified xsi:type="dcterms:W3CDTF">2020-11-10T15:47:27Z</dcterms:modified>
</cp:coreProperties>
</file>