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0\ABRA 2020\Kentucky\"/>
    </mc:Choice>
  </mc:AlternateContent>
  <xr:revisionPtr revIDLastSave="0" documentId="13_ncr:1_{0535F213-0516-484D-90BC-E5AC0AD7178B}" xr6:coauthVersionLast="45" xr6:coauthVersionMax="45" xr10:uidLastSave="{00000000-0000-0000-0000-000000000000}"/>
  <bookViews>
    <workbookView xWindow="-120" yWindow="-120" windowWidth="29040" windowHeight="15840" xr2:uid="{A35FAFAA-3A44-445C-BAAA-3002DD1ECE94}"/>
  </bookViews>
  <sheets>
    <sheet name="Kentucky Youth Rankings 2020" sheetId="1" r:id="rId1"/>
    <sheet name="Christopher Barnet" sheetId="38" r:id="rId2"/>
    <sheet name="Colton Gayne" sheetId="37" r:id="rId3"/>
    <sheet name="Jake Skaggs" sheetId="35" r:id="rId4"/>
    <sheet name="Luke Pierce" sheetId="39" r:id="rId5"/>
    <sheet name="McKinley Bryant" sheetId="36" r:id="rId6"/>
    <sheet name="Samantha Bogart" sheetId="40" r:id="rId7"/>
  </sheets>
  <externalReferences>
    <externalReference r:id="rId8"/>
    <externalReference r:id="rId9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1" l="1"/>
  <c r="G28" i="1"/>
  <c r="F28" i="1"/>
  <c r="E28" i="1"/>
  <c r="D28" i="1"/>
  <c r="H26" i="1"/>
  <c r="G26" i="1"/>
  <c r="F26" i="1"/>
  <c r="E26" i="1"/>
  <c r="D26" i="1"/>
  <c r="H18" i="1"/>
  <c r="G18" i="1"/>
  <c r="F18" i="1"/>
  <c r="E18" i="1"/>
  <c r="D18" i="1"/>
  <c r="N15" i="39"/>
  <c r="L15" i="39"/>
  <c r="K15" i="39"/>
  <c r="H27" i="1"/>
  <c r="G27" i="1"/>
  <c r="F27" i="1"/>
  <c r="E27" i="1"/>
  <c r="D27" i="1"/>
  <c r="H17" i="1"/>
  <c r="G17" i="1"/>
  <c r="F17" i="1"/>
  <c r="E17" i="1"/>
  <c r="D17" i="1"/>
  <c r="N16" i="38"/>
  <c r="L16" i="38"/>
  <c r="M16" i="38" s="1"/>
  <c r="O16" i="38" s="1"/>
  <c r="K16" i="38"/>
  <c r="N5" i="40"/>
  <c r="L5" i="40"/>
  <c r="K5" i="40"/>
  <c r="N5" i="39"/>
  <c r="L5" i="39"/>
  <c r="K5" i="39"/>
  <c r="N5" i="38"/>
  <c r="L5" i="38"/>
  <c r="M5" i="38" s="1"/>
  <c r="O5" i="38" s="1"/>
  <c r="K5" i="38"/>
  <c r="M5" i="40" l="1"/>
  <c r="O5" i="40" s="1"/>
  <c r="M15" i="39"/>
  <c r="O15" i="39" s="1"/>
  <c r="M5" i="39"/>
  <c r="O5" i="39" s="1"/>
  <c r="M3" i="35"/>
  <c r="O3" i="35" s="1"/>
  <c r="L2" i="37"/>
  <c r="K2" i="37"/>
  <c r="K7" i="37" s="1"/>
  <c r="D8" i="1" s="1"/>
  <c r="N7" i="37"/>
  <c r="G8" i="1" s="1"/>
  <c r="M2" i="37"/>
  <c r="O2" i="37" s="1"/>
  <c r="L7" i="37"/>
  <c r="N5" i="36"/>
  <c r="G9" i="1" s="1"/>
  <c r="L5" i="36"/>
  <c r="K5" i="36"/>
  <c r="D9" i="1" s="1"/>
  <c r="E9" i="1"/>
  <c r="E8" i="1"/>
  <c r="N8" i="35"/>
  <c r="G7" i="1" s="1"/>
  <c r="L8" i="35"/>
  <c r="E7" i="1" s="1"/>
  <c r="K8" i="35"/>
  <c r="D7" i="1" s="1"/>
  <c r="M8" i="35" l="1"/>
  <c r="O8" i="35" s="1"/>
  <c r="H7" i="1" s="1"/>
  <c r="M5" i="36"/>
  <c r="F7" i="1"/>
  <c r="M7" i="37"/>
  <c r="F8" i="1" l="1"/>
  <c r="O7" i="37"/>
  <c r="H8" i="1" s="1"/>
  <c r="F9" i="1"/>
  <c r="O5" i="36"/>
  <c r="H9" i="1" s="1"/>
</calcChain>
</file>

<file path=xl/sharedStrings.xml><?xml version="1.0" encoding="utf-8"?>
<sst xmlns="http://schemas.openxmlformats.org/spreadsheetml/2006/main" count="214" uniqueCount="49">
  <si>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</si>
  <si>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</si>
  <si>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</si>
  <si>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</si>
  <si>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</si>
  <si>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</si>
  <si>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</si>
  <si>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</si>
  <si>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</si>
  <si>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</si>
  <si>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</si>
  <si>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</si>
  <si>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</si>
  <si>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</si>
  <si>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</si>
  <si>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</si>
  <si>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</si>
  <si>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</si>
  <si>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</si>
  <si>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</si>
  <si>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Unlimited</t>
  </si>
  <si>
    <t>Back to Ranking</t>
  </si>
  <si>
    <t>ABRA YOUTH UNLIMITED RANKING 2020</t>
  </si>
  <si>
    <t xml:space="preserve">Unlimited </t>
  </si>
  <si>
    <t>*Jake Skaggs</t>
  </si>
  <si>
    <t>New Haven, KY</t>
  </si>
  <si>
    <t>Jake Skaggs</t>
  </si>
  <si>
    <t>*McKinley Bryant</t>
  </si>
  <si>
    <t>McKinley Bryant</t>
  </si>
  <si>
    <t>Kentucky</t>
  </si>
  <si>
    <t>Colton Gayne</t>
  </si>
  <si>
    <t>*Colton Gayne</t>
  </si>
  <si>
    <t>Wilmore, KY</t>
  </si>
  <si>
    <t>Wilmore,KY</t>
  </si>
  <si>
    <t>* Jake Skaggs</t>
  </si>
  <si>
    <t>ABRA YOUTH OUTLAW HVY RANKING 2020</t>
  </si>
  <si>
    <t>ABRA YOUTH FACTORY RANKING 2020</t>
  </si>
  <si>
    <t>Outlaw Hvy</t>
  </si>
  <si>
    <t>Factory</t>
  </si>
  <si>
    <t>Christopher Barnet</t>
  </si>
  <si>
    <t>Luke Pierce</t>
  </si>
  <si>
    <t>Christopher Barnett</t>
  </si>
  <si>
    <t>Samatha Bogart</t>
  </si>
  <si>
    <t xml:space="preserve">Outlaw Hvy </t>
  </si>
  <si>
    <t>*Christpher Barnet</t>
  </si>
  <si>
    <t>Mt. Sterling, KY</t>
  </si>
  <si>
    <t xml:space="preserve">Factory </t>
  </si>
  <si>
    <t>*Luke Pierce</t>
  </si>
  <si>
    <t>* Samatha Bogart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</si>
</sst>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Arial Black"/>
      <family val="2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1" applyFill="1"/>
    <xf numFmtId="0" fontId="6" fillId="0" borderId="0" xfId="0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 wrapText="1"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2" fontId="6" fillId="0" borderId="0" xfId="0" applyNumberFormat="1" applyFont="1" applyAlignment="1" applyProtection="1">
      <alignment horizontal="center" wrapText="1"/>
      <protection hidden="1"/>
    </xf>
    <xf numFmtId="0" fontId="6" fillId="0" borderId="1" xfId="0" applyFont="1" applyBorder="1" applyAlignment="1">
      <alignment horizontal="center" wrapText="1" shrinkToFit="1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49" fontId="6" fillId="0" borderId="1" xfId="0" applyNumberFormat="1" applyFont="1" applyBorder="1" applyAlignment="1">
      <alignment horizontal="center" wrapText="1"/>
    </xf>
    <xf numFmtId="0" fontId="7" fillId="0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8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esktop/AngeloMasterABR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BRA SCORE SHEET "/>
      <sheetName val="INSTRUCTIONS"/>
      <sheetName val="RESULTS COPY"/>
      <sheetName val="Sheet1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H28"/>
  <sheetViews>
    <sheetView tabSelected="1" workbookViewId="0">
      <selection activeCell="C8" sqref="C8"/>
    </sheetView>
  </sheetViews>
  <sheetFormatPr defaultRowHeight="15" x14ac:dyDescent="0.25"/>
  <cols>
    <col min="1" max="1" width="9.140625" style="9"/>
    <col min="2" max="2" width="13.42578125" style="9" bestFit="1" customWidth="1"/>
    <col min="3" max="3" width="18.42578125" style="40" bestFit="1" customWidth="1"/>
    <col min="4" max="4" width="15.7109375" style="9" bestFit="1" customWidth="1"/>
    <col min="5" max="5" width="16.140625" style="9" bestFit="1" customWidth="1"/>
    <col min="6" max="6" width="9.140625" style="17"/>
    <col min="7" max="7" width="9.140625" style="9"/>
    <col min="8" max="8" width="16.28515625" style="17" bestFit="1" customWidth="1"/>
  </cols>
  <sheetData>
    <row r="1" spans="1:8" x14ac:dyDescent="0.25">
      <c r="A1" s="11"/>
      <c r="B1" s="11"/>
      <c r="C1" s="37"/>
      <c r="D1" s="11"/>
      <c r="E1" s="11"/>
      <c r="F1" s="15"/>
      <c r="G1" s="11"/>
      <c r="H1" s="15"/>
    </row>
    <row r="2" spans="1:8" x14ac:dyDescent="0.25">
      <c r="A2" s="11"/>
      <c r="B2" s="11"/>
      <c r="C2" s="37"/>
      <c r="D2" s="11"/>
      <c r="E2" s="11"/>
      <c r="F2" s="15"/>
      <c r="G2" s="11"/>
      <c r="H2" s="15"/>
    </row>
    <row r="3" spans="1:8" ht="28.5" x14ac:dyDescent="0.45">
      <c r="A3" s="11"/>
      <c r="B3" s="11"/>
      <c r="C3" s="38" t="s">
        <v>22</v>
      </c>
      <c r="D3" s="11"/>
      <c r="E3" s="11"/>
      <c r="F3" s="15"/>
      <c r="G3" s="11"/>
      <c r="H3" s="15"/>
    </row>
    <row r="4" spans="1:8" ht="18.75" x14ac:dyDescent="0.3">
      <c r="A4" s="11"/>
      <c r="B4" s="11"/>
      <c r="C4" s="37"/>
      <c r="D4" s="14" t="s">
        <v>29</v>
      </c>
      <c r="E4" s="11"/>
      <c r="F4" s="15"/>
      <c r="G4" s="11"/>
      <c r="H4" s="15"/>
    </row>
    <row r="5" spans="1:8" x14ac:dyDescent="0.25">
      <c r="A5" s="11"/>
      <c r="B5" s="11"/>
      <c r="C5" s="37"/>
      <c r="D5" s="11"/>
      <c r="E5" s="11"/>
      <c r="F5" s="15"/>
      <c r="G5" s="11"/>
      <c r="H5" s="15"/>
    </row>
    <row r="6" spans="1:8" ht="18.75" x14ac:dyDescent="0.4">
      <c r="A6" s="12" t="s">
        <v>0</v>
      </c>
      <c r="B6" s="12" t="s">
        <v>1</v>
      </c>
      <c r="C6" s="39" t="s">
        <v>2</v>
      </c>
      <c r="D6" s="12" t="s">
        <v>19</v>
      </c>
      <c r="E6" s="12" t="s">
        <v>16</v>
      </c>
      <c r="F6" s="16" t="s">
        <v>17</v>
      </c>
      <c r="G6" s="12" t="s">
        <v>14</v>
      </c>
      <c r="H6" s="16" t="s">
        <v>18</v>
      </c>
    </row>
    <row r="7" spans="1:8" ht="15.75" x14ac:dyDescent="0.25">
      <c r="A7" s="9">
        <v>1</v>
      </c>
      <c r="B7" s="9" t="s">
        <v>20</v>
      </c>
      <c r="C7" s="35" t="s">
        <v>26</v>
      </c>
      <c r="D7" s="10">
        <f>SUM('Jake Skaggs'!K8)</f>
        <v>12</v>
      </c>
      <c r="E7" s="10">
        <f>SUM('Jake Skaggs'!L8)</f>
        <v>2177</v>
      </c>
      <c r="F7" s="17">
        <f>SUM('Jake Skaggs'!M8)</f>
        <v>181.41666666666666</v>
      </c>
      <c r="G7" s="10">
        <f>SUM('Jake Skaggs'!N8)</f>
        <v>26</v>
      </c>
      <c r="H7" s="17">
        <f>SUM('Jake Skaggs'!O8)</f>
        <v>207.41666666666666</v>
      </c>
    </row>
    <row r="8" spans="1:8" ht="15.75" x14ac:dyDescent="0.25">
      <c r="A8" s="9">
        <v>2</v>
      </c>
      <c r="B8" s="9" t="s">
        <v>20</v>
      </c>
      <c r="C8" s="36" t="s">
        <v>30</v>
      </c>
      <c r="D8" s="10">
        <f>SUM('Colton Gayne'!K7)</f>
        <v>16</v>
      </c>
      <c r="E8" s="10">
        <f>SUM('Colton Gayne'!L7)</f>
        <v>2894</v>
      </c>
      <c r="F8" s="17">
        <f>SUM('Colton Gayne'!M7)</f>
        <v>180.875</v>
      </c>
      <c r="G8" s="10">
        <f>SUM('Colton Gayne'!N7)</f>
        <v>20</v>
      </c>
      <c r="H8" s="17">
        <f>SUM('Colton Gayne'!O7)</f>
        <v>200.875</v>
      </c>
    </row>
    <row r="9" spans="1:8" ht="15.75" x14ac:dyDescent="0.25">
      <c r="A9" s="9">
        <v>3</v>
      </c>
      <c r="B9" s="9" t="s">
        <v>20</v>
      </c>
      <c r="C9" s="36" t="s">
        <v>28</v>
      </c>
      <c r="D9" s="10">
        <f>SUM('McKinley Bryant'!K5)</f>
        <v>3</v>
      </c>
      <c r="E9" s="10">
        <f>SUM('McKinley Bryant'!L5)</f>
        <v>126</v>
      </c>
      <c r="F9" s="17">
        <f>SUM('McKinley Bryant'!M5)</f>
        <v>42</v>
      </c>
      <c r="G9" s="10">
        <f>SUM('McKinley Bryant'!N5)</f>
        <v>4</v>
      </c>
      <c r="H9" s="17">
        <f>SUM('McKinley Bryant'!O5)</f>
        <v>46</v>
      </c>
    </row>
    <row r="11" spans="1:8" x14ac:dyDescent="0.25">
      <c r="A11" s="11"/>
      <c r="B11" s="11"/>
      <c r="C11" s="37"/>
      <c r="D11" s="11"/>
      <c r="E11" s="11"/>
      <c r="F11" s="15"/>
      <c r="G11" s="11"/>
      <c r="H11" s="15"/>
    </row>
    <row r="12" spans="1:8" x14ac:dyDescent="0.25">
      <c r="A12" s="11"/>
      <c r="B12" s="11"/>
      <c r="C12" s="37"/>
      <c r="D12" s="11"/>
      <c r="E12" s="11"/>
      <c r="F12" s="15"/>
      <c r="G12" s="11"/>
      <c r="H12" s="15"/>
    </row>
    <row r="13" spans="1:8" ht="28.5" x14ac:dyDescent="0.45">
      <c r="A13" s="11"/>
      <c r="B13" s="11"/>
      <c r="C13" s="38" t="s">
        <v>35</v>
      </c>
      <c r="D13" s="11"/>
      <c r="E13" s="11"/>
      <c r="F13" s="15"/>
      <c r="G13" s="11"/>
      <c r="H13" s="15"/>
    </row>
    <row r="14" spans="1:8" ht="18.75" x14ac:dyDescent="0.3">
      <c r="A14" s="11"/>
      <c r="B14" s="11"/>
      <c r="C14" s="37"/>
      <c r="D14" s="14" t="s">
        <v>29</v>
      </c>
      <c r="E14" s="11"/>
      <c r="F14" s="15"/>
      <c r="G14" s="11"/>
      <c r="H14" s="15"/>
    </row>
    <row r="15" spans="1:8" x14ac:dyDescent="0.25">
      <c r="A15" s="11"/>
      <c r="B15" s="11"/>
      <c r="C15" s="37"/>
      <c r="D15" s="11"/>
      <c r="E15" s="11"/>
      <c r="F15" s="15"/>
      <c r="G15" s="11"/>
      <c r="H15" s="15"/>
    </row>
    <row r="16" spans="1:8" ht="18.75" x14ac:dyDescent="0.4">
      <c r="A16" s="12" t="s">
        <v>0</v>
      </c>
      <c r="B16" s="12" t="s">
        <v>1</v>
      </c>
      <c r="C16" s="39" t="s">
        <v>2</v>
      </c>
      <c r="D16" s="12" t="s">
        <v>19</v>
      </c>
      <c r="E16" s="12" t="s">
        <v>16</v>
      </c>
      <c r="F16" s="16" t="s">
        <v>17</v>
      </c>
      <c r="G16" s="12" t="s">
        <v>14</v>
      </c>
      <c r="H16" s="16" t="s">
        <v>18</v>
      </c>
    </row>
    <row r="17" spans="1:8" x14ac:dyDescent="0.25">
      <c r="A17" s="9">
        <v>1</v>
      </c>
      <c r="B17" s="9" t="s">
        <v>37</v>
      </c>
      <c r="C17" s="41" t="s">
        <v>39</v>
      </c>
      <c r="D17" s="10">
        <f>SUM('Christopher Barnet'!K5)</f>
        <v>4</v>
      </c>
      <c r="E17" s="10">
        <f>SUM('Christopher Barnet'!L5)</f>
        <v>734</v>
      </c>
      <c r="F17" s="17">
        <f>SUM('Christopher Barnet'!M5)</f>
        <v>183.5</v>
      </c>
      <c r="G17" s="10">
        <f>SUM('Christopher Barnet'!N5)</f>
        <v>13</v>
      </c>
      <c r="H17" s="17">
        <f>SUM('Christopher Barnet'!O5)</f>
        <v>196.5</v>
      </c>
    </row>
    <row r="18" spans="1:8" x14ac:dyDescent="0.25">
      <c r="A18" s="9">
        <v>2</v>
      </c>
      <c r="B18" s="9" t="s">
        <v>37</v>
      </c>
      <c r="C18" s="41" t="s">
        <v>40</v>
      </c>
      <c r="D18" s="10">
        <f>SUM('Luke Pierce'!K5)</f>
        <v>4</v>
      </c>
      <c r="E18" s="10">
        <f>SUM('Luke Pierce'!L5)</f>
        <v>350</v>
      </c>
      <c r="F18" s="17">
        <f>SUM('Luke Pierce'!M5)</f>
        <v>87.5</v>
      </c>
      <c r="G18" s="10">
        <f>SUM('Luke Pierce'!N5)</f>
        <v>4</v>
      </c>
      <c r="H18" s="17">
        <f>SUM('Luke Pierce'!O5)</f>
        <v>91.5</v>
      </c>
    </row>
    <row r="20" spans="1:8" x14ac:dyDescent="0.25">
      <c r="A20" s="11"/>
      <c r="B20" s="11"/>
      <c r="C20" s="37"/>
      <c r="D20" s="11"/>
      <c r="E20" s="11"/>
      <c r="F20" s="15"/>
      <c r="G20" s="11"/>
      <c r="H20" s="15"/>
    </row>
    <row r="21" spans="1:8" x14ac:dyDescent="0.25">
      <c r="A21" s="11"/>
      <c r="B21" s="11"/>
      <c r="C21" s="37"/>
      <c r="D21" s="11"/>
      <c r="E21" s="11"/>
      <c r="F21" s="15"/>
      <c r="G21" s="11"/>
      <c r="H21" s="15"/>
    </row>
    <row r="22" spans="1:8" ht="28.5" x14ac:dyDescent="0.45">
      <c r="A22" s="11"/>
      <c r="B22" s="11"/>
      <c r="C22" s="38" t="s">
        <v>36</v>
      </c>
      <c r="D22" s="11"/>
      <c r="E22" s="11"/>
      <c r="F22" s="15"/>
      <c r="G22" s="11"/>
      <c r="H22" s="15"/>
    </row>
    <row r="23" spans="1:8" ht="18.75" x14ac:dyDescent="0.3">
      <c r="A23" s="11"/>
      <c r="B23" s="11"/>
      <c r="C23" s="37"/>
      <c r="D23" s="14" t="s">
        <v>29</v>
      </c>
      <c r="E23" s="11"/>
      <c r="F23" s="15"/>
      <c r="G23" s="11"/>
      <c r="H23" s="15"/>
    </row>
    <row r="24" spans="1:8" x14ac:dyDescent="0.25">
      <c r="A24" s="11"/>
      <c r="B24" s="11"/>
      <c r="C24" s="37"/>
      <c r="D24" s="11"/>
      <c r="E24" s="11"/>
      <c r="F24" s="15"/>
      <c r="G24" s="11"/>
      <c r="H24" s="15"/>
    </row>
    <row r="25" spans="1:8" ht="18.75" x14ac:dyDescent="0.4">
      <c r="A25" s="12" t="s">
        <v>0</v>
      </c>
      <c r="B25" s="12" t="s">
        <v>1</v>
      </c>
      <c r="C25" s="39" t="s">
        <v>2</v>
      </c>
      <c r="D25" s="12" t="s">
        <v>19</v>
      </c>
      <c r="E25" s="12" t="s">
        <v>16</v>
      </c>
      <c r="F25" s="16" t="s">
        <v>17</v>
      </c>
      <c r="G25" s="12" t="s">
        <v>14</v>
      </c>
      <c r="H25" s="16" t="s">
        <v>18</v>
      </c>
    </row>
    <row r="26" spans="1:8" x14ac:dyDescent="0.25">
      <c r="A26" s="9">
        <v>1</v>
      </c>
      <c r="B26" s="9" t="s">
        <v>38</v>
      </c>
      <c r="C26" s="41" t="s">
        <v>40</v>
      </c>
      <c r="D26" s="10">
        <f>SUM('Luke Pierce'!K15)</f>
        <v>4</v>
      </c>
      <c r="E26" s="10">
        <f>SUM('Luke Pierce'!L15)</f>
        <v>358</v>
      </c>
      <c r="F26" s="17">
        <f>SUM('Luke Pierce'!M15)</f>
        <v>89.5</v>
      </c>
      <c r="G26" s="10">
        <f>SUM('Luke Pierce'!N15)</f>
        <v>9</v>
      </c>
      <c r="H26" s="17">
        <f>SUM('Luke Pierce'!O15)</f>
        <v>98.5</v>
      </c>
    </row>
    <row r="27" spans="1:8" x14ac:dyDescent="0.25">
      <c r="A27" s="9">
        <v>2</v>
      </c>
      <c r="B27" s="9" t="s">
        <v>38</v>
      </c>
      <c r="C27" s="41" t="s">
        <v>41</v>
      </c>
      <c r="D27" s="10">
        <f>SUM('Christopher Barnet'!K16)</f>
        <v>4</v>
      </c>
      <c r="E27" s="10">
        <f>SUM('Christopher Barnet'!L16)</f>
        <v>258</v>
      </c>
      <c r="F27" s="17">
        <f>SUM('Christopher Barnet'!M16)</f>
        <v>64.5</v>
      </c>
      <c r="G27" s="10">
        <f>SUM('Christopher Barnet'!N16)</f>
        <v>4</v>
      </c>
      <c r="H27" s="17">
        <f>SUM('Christopher Barnet'!O16)</f>
        <v>68.5</v>
      </c>
    </row>
    <row r="28" spans="1:8" x14ac:dyDescent="0.25">
      <c r="A28" s="9">
        <v>3</v>
      </c>
      <c r="B28" s="9" t="s">
        <v>38</v>
      </c>
      <c r="C28" s="41" t="s">
        <v>42</v>
      </c>
      <c r="D28" s="10">
        <f>SUM('Samantha Bogart'!K5)</f>
        <v>4</v>
      </c>
      <c r="E28" s="10">
        <f>SUM('Samantha Bogart'!L5)</f>
        <v>86</v>
      </c>
      <c r="F28" s="17">
        <f>SUM('Samantha Bogart'!M5)</f>
        <v>21.5</v>
      </c>
      <c r="G28" s="10">
        <f>SUM('Samantha Bogart'!N5)</f>
        <v>5</v>
      </c>
      <c r="H28" s="17">
        <f>SUM('Samantha Bogart'!O5)</f>
        <v>26.5</v>
      </c>
    </row>
  </sheetData>
  <sortState xmlns:xlrd2="http://schemas.microsoft.com/office/spreadsheetml/2017/richdata2" ref="C7:H9">
    <sortCondition descending="1" ref="H7:H9"/>
  </sortState>
  <hyperlinks>
    <hyperlink ref="C7" location="'Jake Skaggs'!A1" display="Jake Skaggs" xr:uid="{631A4A0F-84A2-43CA-A137-2C296CA4DE6D}"/>
    <hyperlink ref="C9" location="'McKinley Bryant'!A1" display="McKinley Bryant" xr:uid="{A66576D4-7C4E-462B-8B48-53F67DF64F2F}"/>
    <hyperlink ref="C8" location="'Colton Gayne'!A1" display="Colton Gayne" xr:uid="{19D57FE5-3A05-4165-BEF2-E780187CDF18}"/>
    <hyperlink ref="C17" location="'Christopher Barnet'!A1" display="Christopher Barnet" xr:uid="{D4719078-3267-4FF2-954A-243814857029}"/>
    <hyperlink ref="C18" location="'Luke Pierce'!A1" display="Luke Pierce" xr:uid="{380816EF-2611-456D-8BE2-BCFD5696AC49}"/>
    <hyperlink ref="C26" location="'Luke Pierce'!A1" display="Luke Pierce" xr:uid="{B24B2148-0360-4A44-92E4-F106747D6EA2}"/>
    <hyperlink ref="C27" location="'Christopher Barnet'!A1" display="Christopher Barnett" xr:uid="{A4626D95-F610-47F2-9BD3-2D2BABC7D0D8}"/>
    <hyperlink ref="C28" location="'Samantha Bogart'!A1" display="Samatha Bogart" xr:uid="{67B784D7-FBE6-4DC2-A9A2-40BBB27F0A88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6581F-760E-4362-84A5-C0BE1A74423E}">
  <dimension ref="A1:Q16"/>
  <sheetViews>
    <sheetView workbookViewId="0">
      <selection activeCell="B19" sqref="B1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25">
      <c r="A2" s="25" t="s">
        <v>43</v>
      </c>
      <c r="B2" s="26" t="s">
        <v>44</v>
      </c>
      <c r="C2" s="27">
        <v>44002</v>
      </c>
      <c r="D2" s="34" t="s">
        <v>45</v>
      </c>
      <c r="E2" s="29">
        <v>195</v>
      </c>
      <c r="F2" s="29">
        <v>189</v>
      </c>
      <c r="G2" s="29">
        <v>176</v>
      </c>
      <c r="H2" s="29">
        <v>174</v>
      </c>
      <c r="I2" s="29"/>
      <c r="J2" s="29"/>
      <c r="K2" s="30">
        <v>4</v>
      </c>
      <c r="L2" s="30">
        <v>734</v>
      </c>
      <c r="M2" s="31">
        <v>183.5</v>
      </c>
      <c r="N2" s="32">
        <v>13</v>
      </c>
      <c r="O2" s="33">
        <v>196.5</v>
      </c>
    </row>
    <row r="5" spans="1:17" x14ac:dyDescent="0.25">
      <c r="K5" s="8">
        <f>SUM(K2:K4)</f>
        <v>4</v>
      </c>
      <c r="L5" s="8">
        <f>SUM(L2:L4)</f>
        <v>734</v>
      </c>
      <c r="M5" s="7">
        <f>SUM(L5/K5)</f>
        <v>183.5</v>
      </c>
      <c r="N5" s="8">
        <f>SUM(N2:N4)</f>
        <v>13</v>
      </c>
      <c r="O5" s="13">
        <f>SUM(M5+N5)</f>
        <v>196.5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25" t="s">
        <v>46</v>
      </c>
      <c r="B13" s="26" t="s">
        <v>44</v>
      </c>
      <c r="C13" s="27">
        <v>44002</v>
      </c>
      <c r="D13" s="34" t="s">
        <v>45</v>
      </c>
      <c r="E13" s="29">
        <v>142</v>
      </c>
      <c r="F13" s="29">
        <v>116</v>
      </c>
      <c r="G13" s="29">
        <v>0</v>
      </c>
      <c r="H13" s="29">
        <v>0</v>
      </c>
      <c r="I13" s="29"/>
      <c r="J13" s="29"/>
      <c r="K13" s="30">
        <v>4</v>
      </c>
      <c r="L13" s="30">
        <v>258</v>
      </c>
      <c r="M13" s="31">
        <v>64.5</v>
      </c>
      <c r="N13" s="32">
        <v>4</v>
      </c>
      <c r="O13" s="33">
        <v>68.5</v>
      </c>
    </row>
    <row r="16" spans="1:17" x14ac:dyDescent="0.25">
      <c r="K16" s="8">
        <f>SUM(K13:K15)</f>
        <v>4</v>
      </c>
      <c r="L16" s="8">
        <f>SUM(L13:L15)</f>
        <v>258</v>
      </c>
      <c r="M16" s="7">
        <f>SUM(L16/K16)</f>
        <v>64.5</v>
      </c>
      <c r="N16" s="8">
        <f>SUM(N13:N15)</f>
        <v>4</v>
      </c>
      <c r="O16" s="13">
        <f>SUM(M16+N16)</f>
        <v>68.5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"/>
    <protectedRange algorithmName="SHA-512" hashValue="ON39YdpmFHfN9f47KpiRvqrKx0V9+erV1CNkpWzYhW/Qyc6aT8rEyCrvauWSYGZK2ia3o7vd3akF07acHAFpOA==" saltValue="yVW9XmDwTqEnmpSGai0KYg==" spinCount="100000" sqref="B2:C2" name="Range1_1_2_4_1"/>
    <protectedRange algorithmName="SHA-512" hashValue="ON39YdpmFHfN9f47KpiRvqrKx0V9+erV1CNkpWzYhW/Qyc6aT8rEyCrvauWSYGZK2ia3o7vd3akF07acHAFpOA==" saltValue="yVW9XmDwTqEnmpSGai0KYg==" spinCount="100000" sqref="D2" name="Range1_1_1_2_4_1"/>
    <protectedRange algorithmName="SHA-512" hashValue="ON39YdpmFHfN9f47KpiRvqrKx0V9+erV1CNkpWzYhW/Qyc6aT8rEyCrvauWSYGZK2ia3o7vd3akF07acHAFpOA==" saltValue="yVW9XmDwTqEnmpSGai0KYg==" spinCount="100000" sqref="E2:J2" name="Range1_4_4_1"/>
    <protectedRange algorithmName="SHA-512" hashValue="ON39YdpmFHfN9f47KpiRvqrKx0V9+erV1CNkpWzYhW/Qyc6aT8rEyCrvauWSYGZK2ia3o7vd3akF07acHAFpOA==" saltValue="yVW9XmDwTqEnmpSGai0KYg==" spinCount="100000" sqref="B13:C13" name="Range1_1_2_5"/>
    <protectedRange algorithmName="SHA-512" hashValue="ON39YdpmFHfN9f47KpiRvqrKx0V9+erV1CNkpWzYhW/Qyc6aT8rEyCrvauWSYGZK2ia3o7vd3akF07acHAFpOA==" saltValue="yVW9XmDwTqEnmpSGai0KYg==" spinCount="100000" sqref="D13" name="Range1_1_1_2_5"/>
    <protectedRange algorithmName="SHA-512" hashValue="ON39YdpmFHfN9f47KpiRvqrKx0V9+erV1CNkpWzYhW/Qyc6aT8rEyCrvauWSYGZK2ia3o7vd3akF07acHAFpOA==" saltValue="yVW9XmDwTqEnmpSGai0KYg==" spinCount="100000" sqref="E13:J13" name="Range1_4_5"/>
  </protectedRanges>
  <conditionalFormatting sqref="E2">
    <cfRule type="top10" dxfId="83" priority="18" rank="1"/>
  </conditionalFormatting>
  <conditionalFormatting sqref="F2">
    <cfRule type="top10" dxfId="82" priority="17" rank="1"/>
  </conditionalFormatting>
  <conditionalFormatting sqref="G2">
    <cfRule type="top10" dxfId="81" priority="16" rank="1"/>
  </conditionalFormatting>
  <conditionalFormatting sqref="H2">
    <cfRule type="top10" dxfId="80" priority="15" rank="1"/>
  </conditionalFormatting>
  <conditionalFormatting sqref="I2">
    <cfRule type="top10" dxfId="79" priority="14" rank="1"/>
  </conditionalFormatting>
  <conditionalFormatting sqref="J2">
    <cfRule type="top10" dxfId="78" priority="13" rank="1"/>
  </conditionalFormatting>
  <conditionalFormatting sqref="E13">
    <cfRule type="top10" dxfId="77" priority="1" rank="1"/>
  </conditionalFormatting>
  <conditionalFormatting sqref="F13">
    <cfRule type="top10" dxfId="76" priority="2" rank="1"/>
  </conditionalFormatting>
  <conditionalFormatting sqref="G13">
    <cfRule type="top10" dxfId="75" priority="3" rank="1"/>
  </conditionalFormatting>
  <conditionalFormatting sqref="H13">
    <cfRule type="top10" dxfId="74" priority="4" rank="1"/>
  </conditionalFormatting>
  <conditionalFormatting sqref="I13">
    <cfRule type="top10" dxfId="73" priority="5" rank="1"/>
  </conditionalFormatting>
  <conditionalFormatting sqref="J13">
    <cfRule type="top10" dxfId="72" priority="6" rank="1"/>
  </conditionalFormatting>
  <hyperlinks>
    <hyperlink ref="Q1" location="'Kentucky Youth Rankings 2020'!A1" display="Back to Ranking" xr:uid="{675C7903-3109-46FB-AF13-8F1F896F561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06FF1C-A110-4FD4-B7EB-0D878AF5768A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5E9E4-B0E4-4447-8A40-415F0CDBB2E8}">
  <dimension ref="A1:Q7"/>
  <sheetViews>
    <sheetView workbookViewId="0">
      <selection activeCell="A15" sqref="A1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25">
      <c r="A2" s="25" t="s">
        <v>20</v>
      </c>
      <c r="B2" s="26" t="s">
        <v>31</v>
      </c>
      <c r="C2" s="27">
        <v>43968</v>
      </c>
      <c r="D2" s="34" t="s">
        <v>32</v>
      </c>
      <c r="E2" s="29">
        <v>182</v>
      </c>
      <c r="F2" s="29">
        <v>186</v>
      </c>
      <c r="G2" s="29">
        <v>177</v>
      </c>
      <c r="H2" s="29">
        <v>182</v>
      </c>
      <c r="I2" s="29"/>
      <c r="J2" s="29"/>
      <c r="K2" s="30">
        <f>COUNT(E2:J2)</f>
        <v>4</v>
      </c>
      <c r="L2" s="30">
        <f>SUM(E2:J2)</f>
        <v>727</v>
      </c>
      <c r="M2" s="31">
        <f>IFERROR(L2/K2,0)</f>
        <v>181.75</v>
      </c>
      <c r="N2" s="32">
        <v>5</v>
      </c>
      <c r="O2" s="33">
        <f>SUM(M2+N2)</f>
        <v>186.75</v>
      </c>
    </row>
    <row r="3" spans="1:17" x14ac:dyDescent="0.25">
      <c r="A3" s="25" t="s">
        <v>23</v>
      </c>
      <c r="B3" s="26" t="s">
        <v>31</v>
      </c>
      <c r="C3" s="27">
        <v>43978</v>
      </c>
      <c r="D3" s="34" t="s">
        <v>33</v>
      </c>
      <c r="E3" s="29">
        <v>170</v>
      </c>
      <c r="F3" s="29">
        <v>187</v>
      </c>
      <c r="G3" s="29">
        <v>183</v>
      </c>
      <c r="H3" s="29">
        <v>179</v>
      </c>
      <c r="I3" s="29"/>
      <c r="J3" s="29"/>
      <c r="K3" s="30">
        <v>4</v>
      </c>
      <c r="L3" s="30">
        <v>719</v>
      </c>
      <c r="M3" s="31">
        <v>179.75</v>
      </c>
      <c r="N3" s="32">
        <v>5</v>
      </c>
      <c r="O3" s="33">
        <v>184.75</v>
      </c>
    </row>
    <row r="4" spans="1:17" x14ac:dyDescent="0.25">
      <c r="A4" s="25" t="s">
        <v>23</v>
      </c>
      <c r="B4" s="26" t="s">
        <v>31</v>
      </c>
      <c r="C4" s="27">
        <v>43989</v>
      </c>
      <c r="D4" s="34" t="s">
        <v>33</v>
      </c>
      <c r="E4" s="29">
        <v>175</v>
      </c>
      <c r="F4" s="29">
        <v>182</v>
      </c>
      <c r="G4" s="29">
        <v>187</v>
      </c>
      <c r="H4" s="29">
        <v>177</v>
      </c>
      <c r="I4" s="29"/>
      <c r="J4" s="29"/>
      <c r="K4" s="30">
        <v>4</v>
      </c>
      <c r="L4" s="30">
        <v>721</v>
      </c>
      <c r="M4" s="31">
        <v>180.25</v>
      </c>
      <c r="N4" s="32">
        <v>5</v>
      </c>
      <c r="O4" s="33">
        <v>185.25</v>
      </c>
    </row>
    <row r="5" spans="1:17" x14ac:dyDescent="0.25">
      <c r="A5" s="25" t="s">
        <v>23</v>
      </c>
      <c r="B5" s="26" t="s">
        <v>31</v>
      </c>
      <c r="C5" s="27">
        <v>44006</v>
      </c>
      <c r="D5" s="34" t="s">
        <v>33</v>
      </c>
      <c r="E5" s="29">
        <v>176</v>
      </c>
      <c r="F5" s="29">
        <v>179</v>
      </c>
      <c r="G5" s="29">
        <v>184</v>
      </c>
      <c r="H5" s="29">
        <v>188</v>
      </c>
      <c r="I5" s="29"/>
      <c r="J5" s="29"/>
      <c r="K5" s="30">
        <v>4</v>
      </c>
      <c r="L5" s="30">
        <v>727</v>
      </c>
      <c r="M5" s="31">
        <v>181.75</v>
      </c>
      <c r="N5" s="32">
        <v>5</v>
      </c>
      <c r="O5" s="33">
        <v>186.75</v>
      </c>
    </row>
    <row r="7" spans="1:17" x14ac:dyDescent="0.25">
      <c r="K7" s="8">
        <f>SUM(K2:K6)</f>
        <v>16</v>
      </c>
      <c r="L7" s="8">
        <f>SUM(L2:L6)</f>
        <v>2894</v>
      </c>
      <c r="M7" s="7">
        <f>SUM(L7/K7)</f>
        <v>180.875</v>
      </c>
      <c r="N7" s="8">
        <f>SUM(N2:N6)</f>
        <v>20</v>
      </c>
      <c r="O7" s="13">
        <f>SUM(M7+N7)</f>
        <v>200.875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B2:C2" name="Range1_1_2_1"/>
    <protectedRange algorithmName="SHA-512" hashValue="ON39YdpmFHfN9f47KpiRvqrKx0V9+erV1CNkpWzYhW/Qyc6aT8rEyCrvauWSYGZK2ia3o7vd3akF07acHAFpOA==" saltValue="yVW9XmDwTqEnmpSGai0KYg==" spinCount="100000" sqref="E2:J2" name="Range1_4_1"/>
    <protectedRange algorithmName="SHA-512" hashValue="ON39YdpmFHfN9f47KpiRvqrKx0V9+erV1CNkpWzYhW/Qyc6aT8rEyCrvauWSYGZK2ia3o7vd3akF07acHAFpOA==" saltValue="yVW9XmDwTqEnmpSGai0KYg==" spinCount="100000" sqref="B3:C3" name="Range1_1_2_3"/>
    <protectedRange algorithmName="SHA-512" hashValue="ON39YdpmFHfN9f47KpiRvqrKx0V9+erV1CNkpWzYhW/Qyc6aT8rEyCrvauWSYGZK2ia3o7vd3akF07acHAFpOA==" saltValue="yVW9XmDwTqEnmpSGai0KYg==" spinCount="100000" sqref="D3" name="Range1_1_1_2_2"/>
    <protectedRange algorithmName="SHA-512" hashValue="ON39YdpmFHfN9f47KpiRvqrKx0V9+erV1CNkpWzYhW/Qyc6aT8rEyCrvauWSYGZK2ia3o7vd3akF07acHAFpOA==" saltValue="yVW9XmDwTqEnmpSGai0KYg==" spinCount="100000" sqref="E3:J3" name="Range1_4_3"/>
    <protectedRange algorithmName="SHA-512" hashValue="ON39YdpmFHfN9f47KpiRvqrKx0V9+erV1CNkpWzYhW/Qyc6aT8rEyCrvauWSYGZK2ia3o7vd3akF07acHAFpOA==" saltValue="yVW9XmDwTqEnmpSGai0KYg==" spinCount="100000" sqref="B4:C4" name="Range1_1_2_1_1"/>
    <protectedRange algorithmName="SHA-512" hashValue="ON39YdpmFHfN9f47KpiRvqrKx0V9+erV1CNkpWzYhW/Qyc6aT8rEyCrvauWSYGZK2ia3o7vd3akF07acHAFpOA==" saltValue="yVW9XmDwTqEnmpSGai0KYg==" spinCount="100000" sqref="D4" name="Range1_1_1_2_1"/>
    <protectedRange algorithmName="SHA-512" hashValue="ON39YdpmFHfN9f47KpiRvqrKx0V9+erV1CNkpWzYhW/Qyc6aT8rEyCrvauWSYGZK2ia3o7vd3akF07acHAFpOA==" saltValue="yVW9XmDwTqEnmpSGai0KYg==" spinCount="100000" sqref="E4:J4" name="Range1_4_1_1"/>
    <protectedRange algorithmName="SHA-512" hashValue="ON39YdpmFHfN9f47KpiRvqrKx0V9+erV1CNkpWzYhW/Qyc6aT8rEyCrvauWSYGZK2ia3o7vd3akF07acHAFpOA==" saltValue="yVW9XmDwTqEnmpSGai0KYg==" spinCount="100000" sqref="B5:C5" name="Range1_1_2_6"/>
    <protectedRange algorithmName="SHA-512" hashValue="ON39YdpmFHfN9f47KpiRvqrKx0V9+erV1CNkpWzYhW/Qyc6aT8rEyCrvauWSYGZK2ia3o7vd3akF07acHAFpOA==" saltValue="yVW9XmDwTqEnmpSGai0KYg==" spinCount="100000" sqref="D5" name="Range1_1_1_2_6"/>
    <protectedRange algorithmName="SHA-512" hashValue="ON39YdpmFHfN9f47KpiRvqrKx0V9+erV1CNkpWzYhW/Qyc6aT8rEyCrvauWSYGZK2ia3o7vd3akF07acHAFpOA==" saltValue="yVW9XmDwTqEnmpSGai0KYg==" spinCount="100000" sqref="E5:J5" name="Range1_4_6"/>
  </protectedRanges>
  <conditionalFormatting sqref="E2">
    <cfRule type="top10" dxfId="71" priority="19" rank="1"/>
  </conditionalFormatting>
  <conditionalFormatting sqref="F2">
    <cfRule type="top10" dxfId="70" priority="20" rank="1"/>
  </conditionalFormatting>
  <conditionalFormatting sqref="G2">
    <cfRule type="top10" dxfId="69" priority="21" rank="1"/>
  </conditionalFormatting>
  <conditionalFormatting sqref="H2">
    <cfRule type="top10" dxfId="68" priority="22" rank="1"/>
  </conditionalFormatting>
  <conditionalFormatting sqref="I2">
    <cfRule type="top10" dxfId="67" priority="23" rank="1"/>
  </conditionalFormatting>
  <conditionalFormatting sqref="J2">
    <cfRule type="top10" dxfId="66" priority="24" rank="1"/>
  </conditionalFormatting>
  <conditionalFormatting sqref="E3">
    <cfRule type="top10" dxfId="65" priority="18" rank="1"/>
  </conditionalFormatting>
  <conditionalFormatting sqref="F3">
    <cfRule type="top10" dxfId="64" priority="17" rank="1"/>
  </conditionalFormatting>
  <conditionalFormatting sqref="G3">
    <cfRule type="top10" dxfId="63" priority="16" rank="1"/>
  </conditionalFormatting>
  <conditionalFormatting sqref="H3">
    <cfRule type="top10" dxfId="62" priority="15" rank="1"/>
  </conditionalFormatting>
  <conditionalFormatting sqref="I3">
    <cfRule type="top10" dxfId="61" priority="14" rank="1"/>
  </conditionalFormatting>
  <conditionalFormatting sqref="J3">
    <cfRule type="top10" dxfId="60" priority="13" rank="1"/>
  </conditionalFormatting>
  <conditionalFormatting sqref="E4">
    <cfRule type="top10" dxfId="59" priority="12" rank="1"/>
  </conditionalFormatting>
  <conditionalFormatting sqref="F4">
    <cfRule type="top10" dxfId="58" priority="11" rank="1"/>
  </conditionalFormatting>
  <conditionalFormatting sqref="G4">
    <cfRule type="top10" dxfId="57" priority="10" rank="1"/>
  </conditionalFormatting>
  <conditionalFormatting sqref="H4">
    <cfRule type="top10" dxfId="56" priority="9" rank="1"/>
  </conditionalFormatting>
  <conditionalFormatting sqref="I4">
    <cfRule type="top10" dxfId="55" priority="8" rank="1"/>
  </conditionalFormatting>
  <conditionalFormatting sqref="J4">
    <cfRule type="top10" dxfId="54" priority="7" rank="1"/>
  </conditionalFormatting>
  <conditionalFormatting sqref="E5">
    <cfRule type="top10" dxfId="5" priority="6" rank="1"/>
  </conditionalFormatting>
  <conditionalFormatting sqref="F5">
    <cfRule type="top10" dxfId="4" priority="5" rank="1"/>
  </conditionalFormatting>
  <conditionalFormatting sqref="G5">
    <cfRule type="top10" dxfId="3" priority="4" rank="1"/>
  </conditionalFormatting>
  <conditionalFormatting sqref="H5">
    <cfRule type="top10" dxfId="2" priority="3" rank="1"/>
  </conditionalFormatting>
  <conditionalFormatting sqref="I5">
    <cfRule type="top10" dxfId="1" priority="2" rank="1"/>
  </conditionalFormatting>
  <conditionalFormatting sqref="J5">
    <cfRule type="top10" dxfId="0" priority="1" rank="1"/>
  </conditionalFormatting>
  <hyperlinks>
    <hyperlink ref="Q1" location="'Kentucky Youth Rankings 2020'!A1" display="Back to Ranking" xr:uid="{87799DFA-07EC-4003-AD00-D7FA924094C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4A28524-BD4B-4D42-A06F-C4DACE149B80}">
          <x14:formula1>
            <xm:f>'C:\Users\gih93\Desktop\[AngeloMasterABRA.xlsm]DATA'!#REF!</xm:f>
          </x14:formula1>
          <xm:sqref>B2:B3</xm:sqref>
        </x14:dataValidation>
        <x14:dataValidation type="list" allowBlank="1" showInputMessage="1" showErrorMessage="1" xr:uid="{27E6986D-2C65-441D-B0BA-2B7DACF283B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F2B91-83AC-4C7E-AE8E-0DD4C10DB94D}">
  <dimension ref="A1:Q8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25">
      <c r="A2" s="25" t="s">
        <v>23</v>
      </c>
      <c r="B2" s="26" t="s">
        <v>24</v>
      </c>
      <c r="C2" s="27">
        <v>43953</v>
      </c>
      <c r="D2" s="28" t="s">
        <v>25</v>
      </c>
      <c r="E2" s="29">
        <v>181</v>
      </c>
      <c r="F2" s="29">
        <v>181</v>
      </c>
      <c r="G2" s="29">
        <v>181</v>
      </c>
      <c r="H2" s="29"/>
      <c r="I2" s="29"/>
      <c r="J2" s="29"/>
      <c r="K2" s="30">
        <v>3</v>
      </c>
      <c r="L2" s="30">
        <v>543</v>
      </c>
      <c r="M2" s="31">
        <v>181</v>
      </c>
      <c r="N2" s="32">
        <v>11</v>
      </c>
      <c r="O2" s="33">
        <v>192</v>
      </c>
    </row>
    <row r="3" spans="1:17" x14ac:dyDescent="0.25">
      <c r="A3" s="25" t="s">
        <v>23</v>
      </c>
      <c r="B3" s="26" t="s">
        <v>24</v>
      </c>
      <c r="C3" s="27">
        <v>43972</v>
      </c>
      <c r="D3" s="34" t="s">
        <v>25</v>
      </c>
      <c r="E3" s="29">
        <v>182</v>
      </c>
      <c r="F3" s="29">
        <v>187</v>
      </c>
      <c r="G3" s="29">
        <v>183</v>
      </c>
      <c r="H3" s="29"/>
      <c r="I3" s="29"/>
      <c r="J3" s="29"/>
      <c r="K3" s="30">
        <v>3</v>
      </c>
      <c r="L3" s="30">
        <v>552</v>
      </c>
      <c r="M3" s="31">
        <f>SUM(L3/K3)</f>
        <v>184</v>
      </c>
      <c r="N3" s="32">
        <v>5</v>
      </c>
      <c r="O3" s="33">
        <f>SUM(M3+N3)</f>
        <v>189</v>
      </c>
    </row>
    <row r="4" spans="1:17" x14ac:dyDescent="0.25">
      <c r="A4" s="25" t="s">
        <v>20</v>
      </c>
      <c r="B4" s="26" t="s">
        <v>34</v>
      </c>
      <c r="C4" s="27">
        <v>43995</v>
      </c>
      <c r="D4" s="34" t="s">
        <v>25</v>
      </c>
      <c r="E4" s="29">
        <v>185</v>
      </c>
      <c r="F4" s="29">
        <v>176</v>
      </c>
      <c r="G4" s="29">
        <v>185</v>
      </c>
      <c r="H4" s="29"/>
      <c r="I4" s="29"/>
      <c r="J4" s="29"/>
      <c r="K4" s="30">
        <v>3</v>
      </c>
      <c r="L4" s="30">
        <v>546</v>
      </c>
      <c r="M4" s="31">
        <v>182</v>
      </c>
      <c r="N4" s="32">
        <v>5</v>
      </c>
      <c r="O4" s="33">
        <v>187</v>
      </c>
    </row>
    <row r="5" spans="1:17" x14ac:dyDescent="0.25">
      <c r="A5" s="25" t="s">
        <v>20</v>
      </c>
      <c r="B5" s="26" t="s">
        <v>34</v>
      </c>
      <c r="C5" s="27">
        <v>44000</v>
      </c>
      <c r="D5" s="34" t="s">
        <v>25</v>
      </c>
      <c r="E5" s="29">
        <v>185</v>
      </c>
      <c r="F5" s="29">
        <v>177</v>
      </c>
      <c r="G5" s="29">
        <v>174</v>
      </c>
      <c r="H5" s="29"/>
      <c r="I5" s="29"/>
      <c r="J5" s="29"/>
      <c r="K5" s="30">
        <v>3</v>
      </c>
      <c r="L5" s="30">
        <v>536</v>
      </c>
      <c r="M5" s="31">
        <v>178.66666666666666</v>
      </c>
      <c r="N5" s="32">
        <v>5</v>
      </c>
      <c r="O5" s="33">
        <v>183.66666666666666</v>
      </c>
    </row>
    <row r="8" spans="1:17" x14ac:dyDescent="0.25">
      <c r="K8" s="8">
        <f>SUM(K2:K7)</f>
        <v>12</v>
      </c>
      <c r="L8" s="8">
        <f>SUM(L2:L7)</f>
        <v>2177</v>
      </c>
      <c r="M8" s="7">
        <f>SUM(L8/K8)</f>
        <v>181.41666666666666</v>
      </c>
      <c r="N8" s="8">
        <f>SUM(N2:N7)</f>
        <v>26</v>
      </c>
      <c r="O8" s="13">
        <f>SUM(M8+N8)</f>
        <v>207.41666666666666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"/>
    <protectedRange algorithmName="SHA-512" hashValue="ON39YdpmFHfN9f47KpiRvqrKx0V9+erV1CNkpWzYhW/Qyc6aT8rEyCrvauWSYGZK2ia3o7vd3akF07acHAFpOA==" saltValue="yVW9XmDwTqEnmpSGai0KYg==" spinCount="100000" sqref="E2:J2" name="Range1_4"/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B3" name="Range1_1_2_1"/>
    <protectedRange algorithmName="SHA-512" hashValue="ON39YdpmFHfN9f47KpiRvqrKx0V9+erV1CNkpWzYhW/Qyc6aT8rEyCrvauWSYGZK2ia3o7vd3akF07acHAFpOA==" saltValue="yVW9XmDwTqEnmpSGai0KYg==" spinCount="100000" sqref="E3:J3" name="Range1_4_1"/>
    <protectedRange algorithmName="SHA-512" hashValue="ON39YdpmFHfN9f47KpiRvqrKx0V9+erV1CNkpWzYhW/Qyc6aT8rEyCrvauWSYGZK2ia3o7vd3akF07acHAFpOA==" saltValue="yVW9XmDwTqEnmpSGai0KYg==" spinCount="100000" sqref="B4:C4" name="Range1_1_2_8"/>
    <protectedRange algorithmName="SHA-512" hashValue="ON39YdpmFHfN9f47KpiRvqrKx0V9+erV1CNkpWzYhW/Qyc6aT8rEyCrvauWSYGZK2ia3o7vd3akF07acHAFpOA==" saltValue="yVW9XmDwTqEnmpSGai0KYg==" spinCount="100000" sqref="D4" name="Range1_1_1_2_3"/>
    <protectedRange algorithmName="SHA-512" hashValue="ON39YdpmFHfN9f47KpiRvqrKx0V9+erV1CNkpWzYhW/Qyc6aT8rEyCrvauWSYGZK2ia3o7vd3akF07acHAFpOA==" saltValue="yVW9XmDwTqEnmpSGai0KYg==" spinCount="100000" sqref="E4:J4" name="Range1_4_2"/>
    <protectedRange algorithmName="SHA-512" hashValue="ON39YdpmFHfN9f47KpiRvqrKx0V9+erV1CNkpWzYhW/Qyc6aT8rEyCrvauWSYGZK2ia3o7vd3akF07acHAFpOA==" saltValue="yVW9XmDwTqEnmpSGai0KYg==" spinCount="100000" sqref="B5:C5" name="Range1_1_2_1_1"/>
    <protectedRange algorithmName="SHA-512" hashValue="ON39YdpmFHfN9f47KpiRvqrKx0V9+erV1CNkpWzYhW/Qyc6aT8rEyCrvauWSYGZK2ia3o7vd3akF07acHAFpOA==" saltValue="yVW9XmDwTqEnmpSGai0KYg==" spinCount="100000" sqref="D5" name="Range1_1_1_2_3_1"/>
    <protectedRange algorithmName="SHA-512" hashValue="ON39YdpmFHfN9f47KpiRvqrKx0V9+erV1CNkpWzYhW/Qyc6aT8rEyCrvauWSYGZK2ia3o7vd3akF07acHAFpOA==" saltValue="yVW9XmDwTqEnmpSGai0KYg==" spinCount="100000" sqref="E5:J5" name="Range1_4_1_1"/>
  </protectedRanges>
  <conditionalFormatting sqref="E2">
    <cfRule type="top10" dxfId="53" priority="24" rank="1"/>
  </conditionalFormatting>
  <conditionalFormatting sqref="F2">
    <cfRule type="top10" dxfId="52" priority="23" rank="1"/>
  </conditionalFormatting>
  <conditionalFormatting sqref="G2">
    <cfRule type="top10" dxfId="51" priority="22" rank="1"/>
  </conditionalFormatting>
  <conditionalFormatting sqref="H2">
    <cfRule type="top10" dxfId="50" priority="21" rank="1"/>
  </conditionalFormatting>
  <conditionalFormatting sqref="I2">
    <cfRule type="top10" dxfId="49" priority="20" rank="1"/>
  </conditionalFormatting>
  <conditionalFormatting sqref="J2">
    <cfRule type="top10" dxfId="48" priority="19" rank="1"/>
  </conditionalFormatting>
  <conditionalFormatting sqref="E3">
    <cfRule type="top10" dxfId="47" priority="13" rank="1"/>
  </conditionalFormatting>
  <conditionalFormatting sqref="F3">
    <cfRule type="top10" dxfId="46" priority="14" rank="1"/>
  </conditionalFormatting>
  <conditionalFormatting sqref="G3">
    <cfRule type="top10" dxfId="45" priority="15" rank="1"/>
  </conditionalFormatting>
  <conditionalFormatting sqref="H3">
    <cfRule type="top10" dxfId="44" priority="16" rank="1"/>
  </conditionalFormatting>
  <conditionalFormatting sqref="I3">
    <cfRule type="top10" dxfId="43" priority="17" rank="1"/>
  </conditionalFormatting>
  <conditionalFormatting sqref="J3">
    <cfRule type="top10" dxfId="42" priority="18" rank="1"/>
  </conditionalFormatting>
  <conditionalFormatting sqref="E4">
    <cfRule type="top10" dxfId="41" priority="12" rank="1"/>
  </conditionalFormatting>
  <conditionalFormatting sqref="F4">
    <cfRule type="top10" dxfId="40" priority="11" rank="1"/>
  </conditionalFormatting>
  <conditionalFormatting sqref="G4">
    <cfRule type="top10" dxfId="39" priority="10" rank="1"/>
  </conditionalFormatting>
  <conditionalFormatting sqref="H4">
    <cfRule type="top10" dxfId="38" priority="9" rank="1"/>
  </conditionalFormatting>
  <conditionalFormatting sqref="I4">
    <cfRule type="top10" dxfId="37" priority="8" rank="1"/>
  </conditionalFormatting>
  <conditionalFormatting sqref="J4">
    <cfRule type="top10" dxfId="36" priority="7" rank="1"/>
  </conditionalFormatting>
  <conditionalFormatting sqref="E5">
    <cfRule type="top10" dxfId="35" priority="6" rank="1"/>
  </conditionalFormatting>
  <conditionalFormatting sqref="F5">
    <cfRule type="top10" dxfId="34" priority="5" rank="1"/>
  </conditionalFormatting>
  <conditionalFormatting sqref="G5">
    <cfRule type="top10" dxfId="33" priority="4" rank="1"/>
  </conditionalFormatting>
  <conditionalFormatting sqref="H5">
    <cfRule type="top10" dxfId="32" priority="3" rank="1"/>
  </conditionalFormatting>
  <conditionalFormatting sqref="I5">
    <cfRule type="top10" dxfId="31" priority="2" rank="1"/>
  </conditionalFormatting>
  <conditionalFormatting sqref="J5">
    <cfRule type="top10" dxfId="30" priority="1" rank="1"/>
  </conditionalFormatting>
  <hyperlinks>
    <hyperlink ref="Q1" location="'Kentucky Youth Rankings 2020'!A1" display="Back to Ranking" xr:uid="{D194DE28-88F0-4766-A9F4-14DF8544EF6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ACBAF73-E4C2-40A2-A6EA-5AC8A9B84B4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69757F90-0D46-4B14-8B58-C557F6017AB1}">
          <x14:formula1>
            <xm:f>'C:\Users\gih93\Desktop\[AngeloMasterABRA.xlsm]DATA'!#REF!</xm:f>
          </x14:formula1>
          <xm:sqref>B2:B3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3686D-89DC-4AE9-9EB3-32B672A24EAE}">
  <dimension ref="A1:Q15"/>
  <sheetViews>
    <sheetView workbookViewId="0">
      <selection activeCell="C23" sqref="C2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25">
      <c r="A2" s="25" t="s">
        <v>43</v>
      </c>
      <c r="B2" s="26" t="s">
        <v>47</v>
      </c>
      <c r="C2" s="27">
        <v>44002</v>
      </c>
      <c r="D2" s="34" t="s">
        <v>45</v>
      </c>
      <c r="E2" s="29">
        <v>178</v>
      </c>
      <c r="F2" s="29">
        <v>172</v>
      </c>
      <c r="G2" s="29">
        <v>0</v>
      </c>
      <c r="H2" s="29">
        <v>0</v>
      </c>
      <c r="I2" s="29"/>
      <c r="J2" s="29"/>
      <c r="K2" s="30">
        <v>4</v>
      </c>
      <c r="L2" s="30">
        <v>350</v>
      </c>
      <c r="M2" s="31">
        <v>87.5</v>
      </c>
      <c r="N2" s="32">
        <v>4</v>
      </c>
      <c r="O2" s="33">
        <v>91.5</v>
      </c>
    </row>
    <row r="5" spans="1:17" x14ac:dyDescent="0.25">
      <c r="K5" s="8">
        <f>SUM(K2:K4)</f>
        <v>4</v>
      </c>
      <c r="L5" s="8">
        <f>SUM(L2:L4)</f>
        <v>350</v>
      </c>
      <c r="M5" s="7">
        <f>SUM(L5/K5)</f>
        <v>87.5</v>
      </c>
      <c r="N5" s="8">
        <f>SUM(N2:N4)</f>
        <v>4</v>
      </c>
      <c r="O5" s="13">
        <f>SUM(M5+N5)</f>
        <v>91.5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25" t="s">
        <v>46</v>
      </c>
      <c r="B12" s="26" t="s">
        <v>47</v>
      </c>
      <c r="C12" s="27">
        <v>44002</v>
      </c>
      <c r="D12" s="34" t="s">
        <v>45</v>
      </c>
      <c r="E12" s="29">
        <v>174</v>
      </c>
      <c r="F12" s="29">
        <v>184</v>
      </c>
      <c r="G12" s="29">
        <v>0</v>
      </c>
      <c r="H12" s="29">
        <v>0</v>
      </c>
      <c r="I12" s="29"/>
      <c r="J12" s="29"/>
      <c r="K12" s="30">
        <v>4</v>
      </c>
      <c r="L12" s="30">
        <v>358</v>
      </c>
      <c r="M12" s="31">
        <v>89.5</v>
      </c>
      <c r="N12" s="32">
        <v>9</v>
      </c>
      <c r="O12" s="33">
        <v>98.5</v>
      </c>
    </row>
    <row r="15" spans="1:17" x14ac:dyDescent="0.25">
      <c r="K15" s="8">
        <f>SUM(K12:K14)</f>
        <v>4</v>
      </c>
      <c r="L15" s="8">
        <f>SUM(L12:L14)</f>
        <v>358</v>
      </c>
      <c r="M15" s="7">
        <f>SUM(L15/K15)</f>
        <v>89.5</v>
      </c>
      <c r="N15" s="8">
        <f>SUM(N12:N14)</f>
        <v>9</v>
      </c>
      <c r="O15" s="13">
        <f>SUM(M15+N15)</f>
        <v>98.5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"/>
    <protectedRange algorithmName="SHA-512" hashValue="ON39YdpmFHfN9f47KpiRvqrKx0V9+erV1CNkpWzYhW/Qyc6aT8rEyCrvauWSYGZK2ia3o7vd3akF07acHAFpOA==" saltValue="yVW9XmDwTqEnmpSGai0KYg==" spinCount="100000" sqref="B2:C2" name="Range1_1_2_4"/>
    <protectedRange algorithmName="SHA-512" hashValue="ON39YdpmFHfN9f47KpiRvqrKx0V9+erV1CNkpWzYhW/Qyc6aT8rEyCrvauWSYGZK2ia3o7vd3akF07acHAFpOA==" saltValue="yVW9XmDwTqEnmpSGai0KYg==" spinCount="100000" sqref="D2" name="Range1_1_1_2_4"/>
    <protectedRange algorithmName="SHA-512" hashValue="ON39YdpmFHfN9f47KpiRvqrKx0V9+erV1CNkpWzYhW/Qyc6aT8rEyCrvauWSYGZK2ia3o7vd3akF07acHAFpOA==" saltValue="yVW9XmDwTqEnmpSGai0KYg==" spinCount="100000" sqref="E2:J2" name="Range1_4_4"/>
    <protectedRange algorithmName="SHA-512" hashValue="ON39YdpmFHfN9f47KpiRvqrKx0V9+erV1CNkpWzYhW/Qyc6aT8rEyCrvauWSYGZK2ia3o7vd3akF07acHAFpOA==" saltValue="yVW9XmDwTqEnmpSGai0KYg==" spinCount="100000" sqref="B12:C12" name="Range1_1_2_5"/>
    <protectedRange algorithmName="SHA-512" hashValue="ON39YdpmFHfN9f47KpiRvqrKx0V9+erV1CNkpWzYhW/Qyc6aT8rEyCrvauWSYGZK2ia3o7vd3akF07acHAFpOA==" saltValue="yVW9XmDwTqEnmpSGai0KYg==" spinCount="100000" sqref="D12" name="Range1_1_1_2_5"/>
    <protectedRange algorithmName="SHA-512" hashValue="ON39YdpmFHfN9f47KpiRvqrKx0V9+erV1CNkpWzYhW/Qyc6aT8rEyCrvauWSYGZK2ia3o7vd3akF07acHAFpOA==" saltValue="yVW9XmDwTqEnmpSGai0KYg==" spinCount="100000" sqref="E12:J12" name="Range1_4_5"/>
  </protectedRanges>
  <conditionalFormatting sqref="E2">
    <cfRule type="top10" dxfId="29" priority="18" rank="1"/>
  </conditionalFormatting>
  <conditionalFormatting sqref="F2">
    <cfRule type="top10" dxfId="28" priority="17" rank="1"/>
  </conditionalFormatting>
  <conditionalFormatting sqref="G2">
    <cfRule type="top10" dxfId="27" priority="16" rank="1"/>
  </conditionalFormatting>
  <conditionalFormatting sqref="H2">
    <cfRule type="top10" dxfId="26" priority="15" rank="1"/>
  </conditionalFormatting>
  <conditionalFormatting sqref="I2">
    <cfRule type="top10" dxfId="25" priority="14" rank="1"/>
  </conditionalFormatting>
  <conditionalFormatting sqref="J2">
    <cfRule type="top10" dxfId="24" priority="13" rank="1"/>
  </conditionalFormatting>
  <conditionalFormatting sqref="E12">
    <cfRule type="top10" dxfId="23" priority="1" rank="1"/>
  </conditionalFormatting>
  <conditionalFormatting sqref="F12">
    <cfRule type="top10" dxfId="22" priority="2" rank="1"/>
  </conditionalFormatting>
  <conditionalFormatting sqref="G12">
    <cfRule type="top10" dxfId="21" priority="3" rank="1"/>
  </conditionalFormatting>
  <conditionalFormatting sqref="H12">
    <cfRule type="top10" dxfId="20" priority="4" rank="1"/>
  </conditionalFormatting>
  <conditionalFormatting sqref="I12">
    <cfRule type="top10" dxfId="19" priority="5" rank="1"/>
  </conditionalFormatting>
  <conditionalFormatting sqref="J12">
    <cfRule type="top10" dxfId="18" priority="6" rank="1"/>
  </conditionalFormatting>
  <hyperlinks>
    <hyperlink ref="Q1" location="'Kentucky Youth Rankings 2020'!A1" display="Back to Ranking" xr:uid="{A5BEB09A-F0F9-4AD1-A04B-EDA8AFBDFF0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DD2D5E-AA06-4B26-B844-C52234136FA3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C8B23-D215-4954-A340-73F4B980080D}">
  <dimension ref="A1:Q5"/>
  <sheetViews>
    <sheetView workbookViewId="0">
      <selection activeCell="I16" sqref="I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25">
      <c r="A2" s="25" t="s">
        <v>23</v>
      </c>
      <c r="B2" s="19" t="s">
        <v>27</v>
      </c>
      <c r="C2" s="27">
        <v>43953</v>
      </c>
      <c r="D2" s="28" t="s">
        <v>25</v>
      </c>
      <c r="E2" s="20">
        <v>27</v>
      </c>
      <c r="F2" s="20">
        <v>47</v>
      </c>
      <c r="G2" s="20">
        <v>52</v>
      </c>
      <c r="H2" s="20"/>
      <c r="I2" s="20"/>
      <c r="J2" s="20"/>
      <c r="K2" s="21">
        <v>3</v>
      </c>
      <c r="L2" s="21">
        <v>126</v>
      </c>
      <c r="M2" s="22">
        <v>42</v>
      </c>
      <c r="N2" s="23">
        <v>4</v>
      </c>
      <c r="O2" s="24">
        <v>46</v>
      </c>
    </row>
    <row r="5" spans="1:17" x14ac:dyDescent="0.25">
      <c r="K5" s="8">
        <f>SUM(K2:K4)</f>
        <v>3</v>
      </c>
      <c r="L5" s="8">
        <f>SUM(L2:L4)</f>
        <v>126</v>
      </c>
      <c r="M5" s="7">
        <f>SUM(L5/K5)</f>
        <v>42</v>
      </c>
      <c r="N5" s="8">
        <f>SUM(N2:N4)</f>
        <v>4</v>
      </c>
      <c r="O5" s="13">
        <f>SUM(M5+N5)</f>
        <v>46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1_2"/>
    <protectedRange algorithmName="SHA-512" hashValue="ON39YdpmFHfN9f47KpiRvqrKx0V9+erV1CNkpWzYhW/Qyc6aT8rEyCrvauWSYGZK2ia3o7vd3akF07acHAFpOA==" saltValue="yVW9XmDwTqEnmpSGai0KYg==" spinCount="100000" sqref="B2" name="Range1_1_2_1"/>
    <protectedRange algorithmName="SHA-512" hashValue="ON39YdpmFHfN9f47KpiRvqrKx0V9+erV1CNkpWzYhW/Qyc6aT8rEyCrvauWSYGZK2ia3o7vd3akF07acHAFpOA==" saltValue="yVW9XmDwTqEnmpSGai0KYg==" spinCount="100000" sqref="E2:J2" name="Range1_4_1"/>
  </protectedRanges>
  <conditionalFormatting sqref="E2">
    <cfRule type="top10" dxfId="17" priority="6" rank="1"/>
  </conditionalFormatting>
  <conditionalFormatting sqref="F2">
    <cfRule type="top10" dxfId="16" priority="5" rank="1"/>
  </conditionalFormatting>
  <conditionalFormatting sqref="G2">
    <cfRule type="top10" dxfId="15" priority="4" rank="1"/>
  </conditionalFormatting>
  <conditionalFormatting sqref="H2">
    <cfRule type="top10" dxfId="14" priority="3" rank="1"/>
  </conditionalFormatting>
  <conditionalFormatting sqref="I2">
    <cfRule type="top10" dxfId="13" priority="2" rank="1"/>
  </conditionalFormatting>
  <conditionalFormatting sqref="J2">
    <cfRule type="top10" dxfId="12" priority="1" rank="1"/>
  </conditionalFormatting>
  <hyperlinks>
    <hyperlink ref="Q1" location="'Kentucky Youth Rankings 2020'!A1" display="Back to Ranking" xr:uid="{145107F1-0716-4C0C-AB24-5779ADD296F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B670FD1-2BDE-424D-9898-66301B1D5390}">
          <x14:formula1>
            <xm:f>'C:\Users\gih93\Desktop\[AngeloMasterABRA.xlsm]DATA'!#REF!</xm:f>
          </x14:formula1>
          <xm:sqref>B2</xm:sqref>
        </x14:dataValidation>
        <x14:dataValidation type="list" allowBlank="1" showInputMessage="1" showErrorMessage="1" xr:uid="{972A814C-4C90-422B-BFFE-E57D7D43F58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61FD7-4392-4550-A467-9C94EDB9EC88}">
  <dimension ref="A1:Q5"/>
  <sheetViews>
    <sheetView workbookViewId="0">
      <selection activeCell="C10" sqref="C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25">
      <c r="A2" s="25" t="s">
        <v>46</v>
      </c>
      <c r="B2" s="26" t="s">
        <v>48</v>
      </c>
      <c r="C2" s="27">
        <v>44002</v>
      </c>
      <c r="D2" s="34" t="s">
        <v>45</v>
      </c>
      <c r="E2" s="29">
        <v>36</v>
      </c>
      <c r="F2" s="29">
        <v>12</v>
      </c>
      <c r="G2" s="29">
        <v>0</v>
      </c>
      <c r="H2" s="29">
        <v>38</v>
      </c>
      <c r="I2" s="29"/>
      <c r="J2" s="29"/>
      <c r="K2" s="30">
        <v>4</v>
      </c>
      <c r="L2" s="30">
        <v>86</v>
      </c>
      <c r="M2" s="31">
        <v>21.5</v>
      </c>
      <c r="N2" s="32">
        <v>5</v>
      </c>
      <c r="O2" s="33">
        <v>26.5</v>
      </c>
    </row>
    <row r="5" spans="1:17" x14ac:dyDescent="0.25">
      <c r="K5" s="8">
        <f>SUM(K2:K4)</f>
        <v>4</v>
      </c>
      <c r="L5" s="8">
        <f>SUM(L2:L4)</f>
        <v>86</v>
      </c>
      <c r="M5" s="7">
        <f>SUM(L5/K5)</f>
        <v>21.5</v>
      </c>
      <c r="N5" s="8">
        <f>SUM(N2:N4)</f>
        <v>5</v>
      </c>
      <c r="O5" s="13">
        <f>SUM(M5+N5)</f>
        <v>26.5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5"/>
    <protectedRange algorithmName="SHA-512" hashValue="ON39YdpmFHfN9f47KpiRvqrKx0V9+erV1CNkpWzYhW/Qyc6aT8rEyCrvauWSYGZK2ia3o7vd3akF07acHAFpOA==" saltValue="yVW9XmDwTqEnmpSGai0KYg==" spinCount="100000" sqref="D2" name="Range1_1_1_2_5"/>
    <protectedRange algorithmName="SHA-512" hashValue="ON39YdpmFHfN9f47KpiRvqrKx0V9+erV1CNkpWzYhW/Qyc6aT8rEyCrvauWSYGZK2ia3o7vd3akF07acHAFpOA==" saltValue="yVW9XmDwTqEnmpSGai0KYg==" spinCount="100000" sqref="E2:J2" name="Range1_4_5"/>
  </protectedRanges>
  <conditionalFormatting sqref="E2">
    <cfRule type="top10" dxfId="11" priority="1" rank="1"/>
  </conditionalFormatting>
  <conditionalFormatting sqref="F2">
    <cfRule type="top10" dxfId="10" priority="2" rank="1"/>
  </conditionalFormatting>
  <conditionalFormatting sqref="G2">
    <cfRule type="top10" dxfId="9" priority="3" rank="1"/>
  </conditionalFormatting>
  <conditionalFormatting sqref="H2">
    <cfRule type="top10" dxfId="8" priority="4" rank="1"/>
  </conditionalFormatting>
  <conditionalFormatting sqref="I2">
    <cfRule type="top10" dxfId="7" priority="5" rank="1"/>
  </conditionalFormatting>
  <conditionalFormatting sqref="J2">
    <cfRule type="top10" dxfId="6" priority="6" rank="1"/>
  </conditionalFormatting>
  <hyperlinks>
    <hyperlink ref="Q1" location="'Kentucky Youth Rankings 2020'!A1" display="Back to Ranking" xr:uid="{22629C42-19EC-4637-9629-7964DCC43B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BBBB4E-A9FF-4F8C-99EF-D2DF55FA284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Kentucky Youth Rankings 2020</vt:lpstr>
      <vt:lpstr>Christopher Barnet</vt:lpstr>
      <vt:lpstr>Colton Gayne</vt:lpstr>
      <vt:lpstr>Jake Skaggs</vt:lpstr>
      <vt:lpstr>Luke Pierce</vt:lpstr>
      <vt:lpstr>McKinley Bryant</vt:lpstr>
      <vt:lpstr>Samantha Bogart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2020-06-28T14:37:57Z</dcterms:modified>
</cp:coreProperties>
</file>