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Ohio 2021\"/>
    </mc:Choice>
  </mc:AlternateContent>
  <xr:revisionPtr revIDLastSave="0" documentId="13_ncr:1_{508391A2-8602-4D89-86D9-A7EDA9CDF589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Ohio 2021 Rankings" sheetId="1" r:id="rId1"/>
    <sheet name="Annette McClure" sheetId="48" r:id="rId2"/>
    <sheet name="Bob Blain" sheetId="32" r:id="rId3"/>
    <sheet name="Bob Wilder" sheetId="55" r:id="rId4"/>
    <sheet name="Ben Brown" sheetId="28" r:id="rId5"/>
    <sheet name="Bill Poor" sheetId="17" r:id="rId6"/>
    <sheet name="Bill Meyer" sheetId="54" r:id="rId7"/>
    <sheet name="Dana Waxler" sheetId="20" r:id="rId8"/>
    <sheet name="Dave Freeman" sheetId="43" r:id="rId9"/>
    <sheet name="Doug Depweg" sheetId="10" r:id="rId10"/>
    <sheet name="Drew Johnston" sheetId="40" r:id="rId11"/>
    <sheet name="Frank Baird" sheetId="11" r:id="rId12"/>
    <sheet name="Hal Davis" sheetId="52" r:id="rId13"/>
    <sheet name="Heather Johns" sheetId="51" r:id="rId14"/>
    <sheet name="Jack Baker" sheetId="22" r:id="rId15"/>
    <sheet name="Joel Mekolites" sheetId="2" r:id="rId16"/>
    <sheet name="John Hakins" sheetId="34" r:id="rId17"/>
    <sheet name="John Joseph" sheetId="12" r:id="rId18"/>
    <sheet name="John Petteruti" sheetId="46" r:id="rId19"/>
    <sheet name="Julie Mekolites" sheetId="39" r:id="rId20"/>
    <sheet name="Larry Watson" sheetId="35" r:id="rId21"/>
    <sheet name="Matt Brown" sheetId="45" r:id="rId22"/>
    <sheet name="Max Muhlenkamp" sheetId="44" r:id="rId23"/>
    <sheet name="Patrick Kennedy" sheetId="36" r:id="rId24"/>
    <sheet name="Rob Johns" sheetId="19" r:id="rId25"/>
    <sheet name="Rod Stutzman" sheetId="53" r:id="rId26"/>
    <sheet name="Roger Blain" sheetId="42" r:id="rId27"/>
    <sheet name="Roger Krouskp SR" sheetId="41" r:id="rId28"/>
    <sheet name="Scott McClure" sheetId="47" r:id="rId29"/>
    <sheet name="Shelly Moormon" sheetId="21" r:id="rId30"/>
    <sheet name="Steve Ewary" sheetId="49" r:id="rId31"/>
  </sheets>
  <externalReferences>
    <externalReference r:id="rId32"/>
    <externalReference r:id="rId3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N16" i="47"/>
  <c r="G72" i="1" s="1"/>
  <c r="L16" i="47"/>
  <c r="K16" i="47"/>
  <c r="D72" i="1" s="1"/>
  <c r="H37" i="1"/>
  <c r="G37" i="1"/>
  <c r="F37" i="1"/>
  <c r="E37" i="1"/>
  <c r="D37" i="1"/>
  <c r="N15" i="42"/>
  <c r="L15" i="42"/>
  <c r="K15" i="42"/>
  <c r="H18" i="1"/>
  <c r="G18" i="1"/>
  <c r="F18" i="1"/>
  <c r="E18" i="1"/>
  <c r="D18" i="1"/>
  <c r="N5" i="55"/>
  <c r="L5" i="55"/>
  <c r="K5" i="55"/>
  <c r="E32" i="1"/>
  <c r="N16" i="51"/>
  <c r="G32" i="1" s="1"/>
  <c r="L16" i="51"/>
  <c r="K16" i="51"/>
  <c r="D32" i="1" s="1"/>
  <c r="H71" i="1"/>
  <c r="G71" i="1"/>
  <c r="F71" i="1"/>
  <c r="E71" i="1"/>
  <c r="D71" i="1"/>
  <c r="H70" i="1"/>
  <c r="G70" i="1"/>
  <c r="F70" i="1"/>
  <c r="E70" i="1"/>
  <c r="D70" i="1"/>
  <c r="G49" i="1"/>
  <c r="N17" i="54"/>
  <c r="G66" i="1" s="1"/>
  <c r="L17" i="54"/>
  <c r="E66" i="1" s="1"/>
  <c r="K17" i="54"/>
  <c r="D66" i="1" s="1"/>
  <c r="N35" i="11"/>
  <c r="G50" i="1" s="1"/>
  <c r="L35" i="11"/>
  <c r="E50" i="1" s="1"/>
  <c r="K35" i="11"/>
  <c r="D50" i="1" s="1"/>
  <c r="N6" i="54"/>
  <c r="G35" i="1" s="1"/>
  <c r="L6" i="54"/>
  <c r="E35" i="1" s="1"/>
  <c r="K6" i="54"/>
  <c r="D35" i="1" s="1"/>
  <c r="H34" i="1"/>
  <c r="G34" i="1"/>
  <c r="F34" i="1"/>
  <c r="E34" i="1"/>
  <c r="D34" i="1"/>
  <c r="N5" i="53"/>
  <c r="L5" i="53"/>
  <c r="K5" i="53"/>
  <c r="N5" i="52"/>
  <c r="L5" i="52"/>
  <c r="K5" i="52"/>
  <c r="E36" i="1"/>
  <c r="N18" i="2"/>
  <c r="G36" i="1" s="1"/>
  <c r="L18" i="2"/>
  <c r="K18" i="2"/>
  <c r="D36" i="1" s="1"/>
  <c r="N5" i="51"/>
  <c r="G17" i="1" s="1"/>
  <c r="L5" i="51"/>
  <c r="E17" i="1" s="1"/>
  <c r="K5" i="51"/>
  <c r="D17" i="1" s="1"/>
  <c r="N6" i="49"/>
  <c r="G68" i="1" s="1"/>
  <c r="L6" i="49"/>
  <c r="E68" i="1" s="1"/>
  <c r="K6" i="49"/>
  <c r="D68" i="1" s="1"/>
  <c r="N8" i="48"/>
  <c r="G69" i="1" s="1"/>
  <c r="L8" i="48"/>
  <c r="E69" i="1" s="1"/>
  <c r="K8" i="48"/>
  <c r="D69" i="1" s="1"/>
  <c r="N21" i="46"/>
  <c r="L21" i="46"/>
  <c r="E49" i="1" s="1"/>
  <c r="K21" i="46"/>
  <c r="D49" i="1" s="1"/>
  <c r="N6" i="47"/>
  <c r="G38" i="1" s="1"/>
  <c r="L6" i="47"/>
  <c r="K6" i="47"/>
  <c r="D38" i="1" s="1"/>
  <c r="N8" i="46"/>
  <c r="G30" i="1" s="1"/>
  <c r="L8" i="46"/>
  <c r="E30" i="1" s="1"/>
  <c r="K8" i="46"/>
  <c r="D30" i="1" s="1"/>
  <c r="H14" i="1"/>
  <c r="G14" i="1"/>
  <c r="F14" i="1"/>
  <c r="E14" i="1"/>
  <c r="D14" i="1"/>
  <c r="N5" i="45"/>
  <c r="L5" i="45"/>
  <c r="K5" i="45"/>
  <c r="E10" i="1"/>
  <c r="N6" i="44"/>
  <c r="G10" i="1" s="1"/>
  <c r="L6" i="44"/>
  <c r="K6" i="44"/>
  <c r="D10" i="1" s="1"/>
  <c r="E11" i="1"/>
  <c r="N6" i="43"/>
  <c r="G11" i="1" s="1"/>
  <c r="L6" i="43"/>
  <c r="K6" i="43"/>
  <c r="D11" i="1" s="1"/>
  <c r="N6" i="42"/>
  <c r="G67" i="1" s="1"/>
  <c r="L6" i="42"/>
  <c r="E67" i="1" s="1"/>
  <c r="K6" i="42"/>
  <c r="D67" i="1" s="1"/>
  <c r="N8" i="41"/>
  <c r="G52" i="1" s="1"/>
  <c r="L8" i="41"/>
  <c r="E52" i="1" s="1"/>
  <c r="K8" i="41"/>
  <c r="D52" i="1" s="1"/>
  <c r="H33" i="1"/>
  <c r="G33" i="1"/>
  <c r="F33" i="1"/>
  <c r="E33" i="1"/>
  <c r="D33" i="1"/>
  <c r="N5" i="40"/>
  <c r="L5" i="40"/>
  <c r="K5" i="40"/>
  <c r="N8" i="39"/>
  <c r="G31" i="1" s="1"/>
  <c r="K8" i="39"/>
  <c r="D31" i="1" s="1"/>
  <c r="L8" i="39"/>
  <c r="E31" i="1" s="1"/>
  <c r="H16" i="1"/>
  <c r="G16" i="1"/>
  <c r="F16" i="1"/>
  <c r="E16" i="1"/>
  <c r="D16" i="1"/>
  <c r="N5" i="35"/>
  <c r="L5" i="35"/>
  <c r="K5" i="35"/>
  <c r="N10" i="36"/>
  <c r="G27" i="1" s="1"/>
  <c r="K10" i="36"/>
  <c r="D27" i="1" s="1"/>
  <c r="K7" i="34"/>
  <c r="D9" i="1" s="1"/>
  <c r="N7" i="34"/>
  <c r="G9" i="1" s="1"/>
  <c r="M16" i="47" l="1"/>
  <c r="M6" i="47"/>
  <c r="F38" i="1" s="1"/>
  <c r="M15" i="42"/>
  <c r="O15" i="42" s="1"/>
  <c r="M5" i="55"/>
  <c r="O5" i="55" s="1"/>
  <c r="E38" i="1"/>
  <c r="O6" i="47"/>
  <c r="H38" i="1" s="1"/>
  <c r="M16" i="51"/>
  <c r="M6" i="42"/>
  <c r="F67" i="1" s="1"/>
  <c r="M17" i="54"/>
  <c r="M35" i="11"/>
  <c r="M6" i="54"/>
  <c r="M5" i="53"/>
  <c r="O5" i="53" s="1"/>
  <c r="M5" i="51"/>
  <c r="M5" i="52"/>
  <c r="O5" i="52" s="1"/>
  <c r="M18" i="2"/>
  <c r="M6" i="49"/>
  <c r="M8" i="48"/>
  <c r="F69" i="1" s="1"/>
  <c r="M21" i="46"/>
  <c r="F49" i="1" s="1"/>
  <c r="M8" i="46"/>
  <c r="M5" i="45"/>
  <c r="O5" i="45" s="1"/>
  <c r="M6" i="44"/>
  <c r="M6" i="43"/>
  <c r="M8" i="41"/>
  <c r="F52" i="1" s="1"/>
  <c r="M5" i="40"/>
  <c r="O5" i="40" s="1"/>
  <c r="M8" i="39"/>
  <c r="M5" i="35"/>
  <c r="L10" i="36"/>
  <c r="E27" i="1" s="1"/>
  <c r="L7" i="34"/>
  <c r="O16" i="47" l="1"/>
  <c r="H72" i="1" s="1"/>
  <c r="F72" i="1"/>
  <c r="O6" i="42"/>
  <c r="H67" i="1" s="1"/>
  <c r="O17" i="54"/>
  <c r="H66" i="1" s="1"/>
  <c r="F66" i="1"/>
  <c r="O6" i="54"/>
  <c r="H35" i="1" s="1"/>
  <c r="F35" i="1"/>
  <c r="O16" i="51"/>
  <c r="H32" i="1" s="1"/>
  <c r="F32" i="1"/>
  <c r="O6" i="49"/>
  <c r="H68" i="1" s="1"/>
  <c r="F68" i="1"/>
  <c r="O35" i="11"/>
  <c r="H50" i="1" s="1"/>
  <c r="F50" i="1"/>
  <c r="O6" i="44"/>
  <c r="H10" i="1" s="1"/>
  <c r="F10" i="1"/>
  <c r="O6" i="43"/>
  <c r="H11" i="1" s="1"/>
  <c r="F11" i="1"/>
  <c r="O8" i="48"/>
  <c r="H69" i="1" s="1"/>
  <c r="O5" i="51"/>
  <c r="H17" i="1" s="1"/>
  <c r="F17" i="1"/>
  <c r="O18" i="2"/>
  <c r="H36" i="1" s="1"/>
  <c r="F36" i="1"/>
  <c r="O8" i="41"/>
  <c r="H52" i="1" s="1"/>
  <c r="O8" i="39"/>
  <c r="H31" i="1" s="1"/>
  <c r="F31" i="1"/>
  <c r="O8" i="46"/>
  <c r="H30" i="1" s="1"/>
  <c r="F30" i="1"/>
  <c r="O21" i="46"/>
  <c r="H49" i="1" s="1"/>
  <c r="M10" i="36"/>
  <c r="F27" i="1" s="1"/>
  <c r="O5" i="35"/>
  <c r="M7" i="34"/>
  <c r="E9" i="1"/>
  <c r="N8" i="32"/>
  <c r="G62" i="1" s="1"/>
  <c r="K8" i="32"/>
  <c r="D62" i="1" s="1"/>
  <c r="N8" i="28"/>
  <c r="G13" i="1" s="1"/>
  <c r="L8" i="28"/>
  <c r="E13" i="1" s="1"/>
  <c r="K8" i="28"/>
  <c r="D13" i="1" s="1"/>
  <c r="O10" i="36" l="1"/>
  <c r="H27" i="1" s="1"/>
  <c r="O7" i="34"/>
  <c r="H9" i="1" s="1"/>
  <c r="F9" i="1"/>
  <c r="L8" i="32"/>
  <c r="E62" i="1" s="1"/>
  <c r="M8" i="28"/>
  <c r="K7" i="22"/>
  <c r="D12" i="1" s="1"/>
  <c r="N7" i="22"/>
  <c r="G12" i="1" s="1"/>
  <c r="M8" i="32" l="1"/>
  <c r="F62" i="1" s="1"/>
  <c r="O8" i="28"/>
  <c r="H13" i="1" s="1"/>
  <c r="F13" i="1"/>
  <c r="L7" i="22"/>
  <c r="E12" i="1" s="1"/>
  <c r="K6" i="21"/>
  <c r="N6" i="21"/>
  <c r="K23" i="20"/>
  <c r="D28" i="1" s="1"/>
  <c r="K26" i="10"/>
  <c r="D7" i="1" s="1"/>
  <c r="N26" i="10"/>
  <c r="G7" i="1" s="1"/>
  <c r="N23" i="20"/>
  <c r="G28" i="1" s="1"/>
  <c r="L8" i="20"/>
  <c r="E51" i="1" s="1"/>
  <c r="K8" i="20"/>
  <c r="D51" i="1" s="1"/>
  <c r="N8" i="20"/>
  <c r="G51" i="1" s="1"/>
  <c r="L26" i="17"/>
  <c r="E47" i="1" s="1"/>
  <c r="K26" i="17"/>
  <c r="D47" i="1" s="1"/>
  <c r="N26" i="17"/>
  <c r="G47" i="1" s="1"/>
  <c r="L6" i="19"/>
  <c r="E64" i="1" s="1"/>
  <c r="K6" i="19"/>
  <c r="D64" i="1" s="1"/>
  <c r="N6" i="19"/>
  <c r="G64" i="1" s="1"/>
  <c r="L21" i="11"/>
  <c r="E26" i="1" s="1"/>
  <c r="K21" i="11"/>
  <c r="D26" i="1" s="1"/>
  <c r="N21" i="11"/>
  <c r="G26" i="1" s="1"/>
  <c r="L8" i="2"/>
  <c r="E15" i="1" s="1"/>
  <c r="K8" i="2"/>
  <c r="D15" i="1" s="1"/>
  <c r="N10" i="17"/>
  <c r="G60" i="1" s="1"/>
  <c r="N10" i="10"/>
  <c r="G46" i="1" s="1"/>
  <c r="N8" i="2"/>
  <c r="G15" i="1" s="1"/>
  <c r="N7" i="12"/>
  <c r="G63" i="1" s="1"/>
  <c r="N6" i="11"/>
  <c r="G65" i="1" s="1"/>
  <c r="O8" i="32" l="1"/>
  <c r="H62" i="1" s="1"/>
  <c r="L6" i="21"/>
  <c r="L6" i="11"/>
  <c r="E65" i="1" s="1"/>
  <c r="L10" i="10"/>
  <c r="E46" i="1" s="1"/>
  <c r="K6" i="11"/>
  <c r="D65" i="1" s="1"/>
  <c r="K10" i="10"/>
  <c r="D46" i="1" s="1"/>
  <c r="M7" i="22"/>
  <c r="L23" i="20"/>
  <c r="E28" i="1" s="1"/>
  <c r="L7" i="12"/>
  <c r="E63" i="1" s="1"/>
  <c r="M8" i="2"/>
  <c r="F15" i="1" s="1"/>
  <c r="L10" i="17"/>
  <c r="E60" i="1" s="1"/>
  <c r="K10" i="17"/>
  <c r="D60" i="1" s="1"/>
  <c r="L26" i="10"/>
  <c r="E7" i="1" s="1"/>
  <c r="M8" i="20"/>
  <c r="F51" i="1" s="1"/>
  <c r="M6" i="19"/>
  <c r="F64" i="1" s="1"/>
  <c r="M21" i="11"/>
  <c r="M26" i="17"/>
  <c r="F47" i="1" s="1"/>
  <c r="K7" i="12"/>
  <c r="D63" i="1" s="1"/>
  <c r="O6" i="19" l="1"/>
  <c r="H64" i="1" s="1"/>
  <c r="M6" i="11"/>
  <c r="M6" i="21"/>
  <c r="O6" i="21" s="1"/>
  <c r="M23" i="20"/>
  <c r="F28" i="1" s="1"/>
  <c r="M10" i="10"/>
  <c r="F46" i="1" s="1"/>
  <c r="O7" i="22"/>
  <c r="H12" i="1" s="1"/>
  <c r="F12" i="1"/>
  <c r="M10" i="17"/>
  <c r="O8" i="2"/>
  <c r="H15" i="1" s="1"/>
  <c r="M26" i="10"/>
  <c r="O8" i="20"/>
  <c r="H51" i="1" s="1"/>
  <c r="O26" i="17"/>
  <c r="H47" i="1" s="1"/>
  <c r="M7" i="12"/>
  <c r="F63" i="1" s="1"/>
  <c r="O21" i="11"/>
  <c r="H26" i="1" s="1"/>
  <c r="F26" i="1"/>
  <c r="O6" i="11" l="1"/>
  <c r="H65" i="1" s="1"/>
  <c r="F65" i="1"/>
  <c r="O10" i="17"/>
  <c r="H60" i="1" s="1"/>
  <c r="F60" i="1"/>
  <c r="O26" i="10"/>
  <c r="H7" i="1" s="1"/>
  <c r="F7" i="1"/>
  <c r="O23" i="20"/>
  <c r="H28" i="1" s="1"/>
  <c r="O10" i="10"/>
  <c r="H46" i="1" s="1"/>
  <c r="O7" i="12"/>
  <c r="H63" i="1" s="1"/>
</calcChain>
</file>

<file path=xl/sharedStrings.xml><?xml version="1.0" encoding="utf-8"?>
<sst xmlns="http://schemas.openxmlformats.org/spreadsheetml/2006/main" count="1133" uniqueCount="72">
  <si>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</si>
  <si>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</si>
  <si>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</si>
  <si>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</si>
  <si>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</si>
  <si>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</si>
  <si>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</si>
  <si>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</si>
  <si>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</si>
  <si>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</si>
  <si>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</si>
  <si>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</si>
  <si>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</si>
  <si>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</si>
  <si>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</si>
  <si>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</si>
  <si>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</si>
  <si>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</si>
  <si>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</si>
  <si>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</si>
  <si>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</si>
  <si>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Factory</t>
  </si>
  <si>
    <t>Back to Ranking</t>
  </si>
  <si>
    <t>Doug Depweg</t>
  </si>
  <si>
    <t>John Jospeh</t>
  </si>
  <si>
    <t>Frank Baird</t>
  </si>
  <si>
    <t>Return to Ranking</t>
  </si>
  <si>
    <t>Bill Poor</t>
  </si>
  <si>
    <t>Outlaw Hvy</t>
  </si>
  <si>
    <t>Outlaw Lite</t>
  </si>
  <si>
    <t>Dana Waxler</t>
  </si>
  <si>
    <t>Shelly Moormon</t>
  </si>
  <si>
    <t>Jack Baker</t>
  </si>
  <si>
    <t>Outlaw Lt</t>
  </si>
  <si>
    <t>Delphos, OH</t>
  </si>
  <si>
    <t>John Joseph</t>
  </si>
  <si>
    <t>Larry Watson</t>
  </si>
  <si>
    <t>Patrick Kennedy</t>
  </si>
  <si>
    <t>ABRA UNLIMITED RANKING 2021</t>
  </si>
  <si>
    <t>ABRA FACTORY RANKING 2021</t>
  </si>
  <si>
    <t>ABRA OUTLAW HVY RANKING 2021</t>
  </si>
  <si>
    <t>ABRA OUTLAW LT RANKING 2021</t>
  </si>
  <si>
    <t>Ben Brown</t>
  </si>
  <si>
    <t>John Hakins</t>
  </si>
  <si>
    <t>Julie Mekolites</t>
  </si>
  <si>
    <t>Drew Johnston</t>
  </si>
  <si>
    <t>Roger Krouskp SR</t>
  </si>
  <si>
    <t>Rob Johns</t>
  </si>
  <si>
    <t>Bob Blain</t>
  </si>
  <si>
    <t>Roger Blain</t>
  </si>
  <si>
    <t>Ohio</t>
  </si>
  <si>
    <t>Celina, OH</t>
  </si>
  <si>
    <t>Dave Freeman</t>
  </si>
  <si>
    <t>Max Muhlenkamp</t>
  </si>
  <si>
    <t>Matt Brown</t>
  </si>
  <si>
    <t>John Petteruti</t>
  </si>
  <si>
    <t>Scott McClure</t>
  </si>
  <si>
    <t>Annette McClure</t>
  </si>
  <si>
    <t>Steve Ewary</t>
  </si>
  <si>
    <t>Joel Mekolites</t>
  </si>
  <si>
    <t>Heather Johns</t>
  </si>
  <si>
    <t>Roger Krouskop SR</t>
  </si>
  <si>
    <t>Hal Davis</t>
  </si>
  <si>
    <t>John Hawkins</t>
  </si>
  <si>
    <t xml:space="preserve">Ben Brown </t>
  </si>
  <si>
    <t>Rod Stutzman</t>
  </si>
  <si>
    <t>Bill Meyer</t>
  </si>
  <si>
    <t>Roger Kouskoop SR</t>
  </si>
  <si>
    <t>Bob Blaine</t>
  </si>
  <si>
    <t>Roger Blaine</t>
  </si>
  <si>
    <t>Steve Ewry</t>
  </si>
  <si>
    <t>Bob Wilder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</si>
</sst>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1" fontId="8" fillId="0" borderId="1" xfId="0" applyNumberFormat="1" applyFont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/>
    <xf numFmtId="0" fontId="9" fillId="0" borderId="0" xfId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72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72"/>
  <sheetViews>
    <sheetView tabSelected="1" topLeftCell="A37" workbookViewId="0">
      <selection activeCell="E75" sqref="E75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38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x14ac:dyDescent="0.25">
      <c r="A1" s="10"/>
      <c r="B1" s="10"/>
      <c r="C1" s="35"/>
      <c r="D1" s="10"/>
      <c r="E1" s="10"/>
      <c r="F1" s="15"/>
      <c r="G1" s="10"/>
      <c r="H1" s="15"/>
    </row>
    <row r="2" spans="1:8" ht="28.5" x14ac:dyDescent="0.45">
      <c r="A2" s="10"/>
      <c r="B2" s="10"/>
      <c r="C2" s="36" t="s">
        <v>40</v>
      </c>
      <c r="D2" s="10"/>
      <c r="E2" s="10"/>
      <c r="F2" s="15"/>
      <c r="G2" s="10"/>
      <c r="H2" s="15"/>
    </row>
    <row r="3" spans="1:8" ht="18.75" x14ac:dyDescent="0.3">
      <c r="A3" s="10"/>
      <c r="B3" s="10"/>
      <c r="C3" s="35"/>
      <c r="D3" s="14" t="s">
        <v>50</v>
      </c>
      <c r="E3" s="10"/>
      <c r="F3" s="15"/>
      <c r="G3" s="10"/>
      <c r="H3" s="15"/>
    </row>
    <row r="4" spans="1:8" x14ac:dyDescent="0.25">
      <c r="A4" s="10"/>
      <c r="B4" s="10"/>
      <c r="C4" s="35"/>
      <c r="D4" s="10"/>
      <c r="E4" s="10"/>
      <c r="F4" s="15"/>
      <c r="G4" s="10"/>
      <c r="H4" s="15"/>
    </row>
    <row r="5" spans="1:8" x14ac:dyDescent="0.25">
      <c r="A5" s="10"/>
      <c r="B5" s="10"/>
      <c r="C5" s="35"/>
      <c r="D5" s="10"/>
      <c r="E5" s="10"/>
      <c r="F5" s="15"/>
      <c r="G5" s="10"/>
      <c r="H5" s="15"/>
    </row>
    <row r="6" spans="1:8" ht="18.75" x14ac:dyDescent="0.4">
      <c r="A6" s="11" t="s">
        <v>0</v>
      </c>
      <c r="B6" s="11" t="s">
        <v>1</v>
      </c>
      <c r="C6" s="19" t="s">
        <v>2</v>
      </c>
      <c r="D6" s="11" t="s">
        <v>20</v>
      </c>
      <c r="E6" s="11" t="s">
        <v>16</v>
      </c>
      <c r="F6" s="16" t="s">
        <v>17</v>
      </c>
      <c r="G6" s="11" t="s">
        <v>14</v>
      </c>
      <c r="H6" s="16" t="s">
        <v>18</v>
      </c>
    </row>
    <row r="7" spans="1:8" x14ac:dyDescent="0.25">
      <c r="A7" s="8">
        <v>1</v>
      </c>
      <c r="B7" s="8" t="s">
        <v>28</v>
      </c>
      <c r="C7" s="33" t="s">
        <v>23</v>
      </c>
      <c r="D7" s="9">
        <f>SUM('Doug Depweg'!K26)</f>
        <v>24</v>
      </c>
      <c r="E7" s="9">
        <f>SUM('Doug Depweg'!L26)</f>
        <v>4524.1000000000004</v>
      </c>
      <c r="F7" s="17">
        <f>SUM('Doug Depweg'!M26)</f>
        <v>188.50416666666669</v>
      </c>
      <c r="G7" s="9">
        <f>SUM('Doug Depweg'!N26)</f>
        <v>53</v>
      </c>
      <c r="H7" s="17">
        <f>SUM('Doug Depweg'!O26)</f>
        <v>241.50416666666669</v>
      </c>
    </row>
    <row r="8" spans="1:8" x14ac:dyDescent="0.25">
      <c r="A8" s="39"/>
      <c r="B8" s="39"/>
      <c r="C8" s="40"/>
      <c r="D8" s="41"/>
      <c r="E8" s="41"/>
      <c r="F8" s="42"/>
      <c r="G8" s="41"/>
      <c r="H8" s="42"/>
    </row>
    <row r="9" spans="1:8" x14ac:dyDescent="0.25">
      <c r="A9" s="8">
        <v>2</v>
      </c>
      <c r="B9" s="8" t="s">
        <v>28</v>
      </c>
      <c r="C9" s="32" t="s">
        <v>43</v>
      </c>
      <c r="D9" s="9">
        <f>SUM('John Hakins'!K7)</f>
        <v>12</v>
      </c>
      <c r="E9" s="9">
        <f>SUM('John Hakins'!L7)</f>
        <v>2262</v>
      </c>
      <c r="F9" s="17">
        <f>SUM('John Hakins'!M7)</f>
        <v>188.5</v>
      </c>
      <c r="G9" s="9">
        <f>SUM('John Hakins'!N7)</f>
        <v>21</v>
      </c>
      <c r="H9" s="17">
        <f>SUM('John Hakins'!O7)</f>
        <v>209.5</v>
      </c>
    </row>
    <row r="10" spans="1:8" x14ac:dyDescent="0.25">
      <c r="A10" s="8">
        <v>3</v>
      </c>
      <c r="B10" s="8" t="s">
        <v>28</v>
      </c>
      <c r="C10" s="37" t="s">
        <v>53</v>
      </c>
      <c r="D10" s="9">
        <f>SUM('Max Muhlenkamp'!K6)</f>
        <v>8</v>
      </c>
      <c r="E10" s="9">
        <f>SUM('Max Muhlenkamp'!L6)</f>
        <v>1522</v>
      </c>
      <c r="F10" s="17">
        <f>SUM('Max Muhlenkamp'!M6)</f>
        <v>190.25</v>
      </c>
      <c r="G10" s="9">
        <f>SUM('Max Muhlenkamp'!N6)</f>
        <v>13</v>
      </c>
      <c r="H10" s="17">
        <f>SUM('Max Muhlenkamp'!O6)</f>
        <v>203.25</v>
      </c>
    </row>
    <row r="11" spans="1:8" x14ac:dyDescent="0.25">
      <c r="A11" s="8">
        <v>4</v>
      </c>
      <c r="B11" s="8" t="s">
        <v>28</v>
      </c>
      <c r="C11" s="37" t="s">
        <v>52</v>
      </c>
      <c r="D11" s="9">
        <f>SUM('Dave Freeman'!K6)</f>
        <v>8</v>
      </c>
      <c r="E11" s="9">
        <f>SUM('Dave Freeman'!L6)</f>
        <v>1520</v>
      </c>
      <c r="F11" s="17">
        <f>SUM('Dave Freeman'!M6)</f>
        <v>190</v>
      </c>
      <c r="G11" s="9">
        <f>SUM('Dave Freeman'!N6)</f>
        <v>13</v>
      </c>
      <c r="H11" s="17">
        <f>SUM('Dave Freeman'!O6)</f>
        <v>203</v>
      </c>
    </row>
    <row r="12" spans="1:8" x14ac:dyDescent="0.25">
      <c r="A12" s="8">
        <v>5</v>
      </c>
      <c r="B12" s="8" t="s">
        <v>28</v>
      </c>
      <c r="C12" s="33" t="s">
        <v>32</v>
      </c>
      <c r="D12" s="9">
        <f>SUM('Jack Baker'!K7)</f>
        <v>12</v>
      </c>
      <c r="E12" s="9">
        <f>SUM('Jack Baker'!L7)</f>
        <v>2225.0100000000002</v>
      </c>
      <c r="F12" s="17">
        <f>SUM('Jack Baker'!M7)</f>
        <v>185.41750000000002</v>
      </c>
      <c r="G12" s="9">
        <f>SUM('Jack Baker'!N7)</f>
        <v>14</v>
      </c>
      <c r="H12" s="17">
        <f>SUM('Jack Baker'!O7)</f>
        <v>199.41750000000002</v>
      </c>
    </row>
    <row r="13" spans="1:8" x14ac:dyDescent="0.25">
      <c r="A13" s="8">
        <v>6</v>
      </c>
      <c r="B13" s="8" t="s">
        <v>28</v>
      </c>
      <c r="C13" s="32" t="s">
        <v>42</v>
      </c>
      <c r="D13" s="9">
        <f>SUM('Ben Brown'!K8)</f>
        <v>16</v>
      </c>
      <c r="E13" s="9">
        <f>SUM('Ben Brown'!L8)</f>
        <v>2926</v>
      </c>
      <c r="F13" s="17">
        <f>SUM('Ben Brown'!M8)</f>
        <v>182.875</v>
      </c>
      <c r="G13" s="9">
        <f>SUM('Ben Brown'!N8)</f>
        <v>11</v>
      </c>
      <c r="H13" s="17">
        <f>SUM('Ben Brown'!O8)</f>
        <v>193.875</v>
      </c>
    </row>
    <row r="14" spans="1:8" x14ac:dyDescent="0.25">
      <c r="A14" s="8">
        <v>7</v>
      </c>
      <c r="B14" s="8" t="s">
        <v>28</v>
      </c>
      <c r="C14" s="37" t="s">
        <v>54</v>
      </c>
      <c r="D14" s="9">
        <f>SUM('Matt Brown'!K5)</f>
        <v>4</v>
      </c>
      <c r="E14" s="9">
        <f>SUM('Matt Brown'!L5)</f>
        <v>734</v>
      </c>
      <c r="F14" s="17">
        <f>SUM('Matt Brown'!M5)</f>
        <v>183.5</v>
      </c>
      <c r="G14" s="9">
        <f>SUM('Matt Brown'!N5)</f>
        <v>2</v>
      </c>
      <c r="H14" s="17">
        <f>SUM('Matt Brown'!O5)</f>
        <v>185.5</v>
      </c>
    </row>
    <row r="15" spans="1:8" x14ac:dyDescent="0.25">
      <c r="A15" s="8">
        <v>8</v>
      </c>
      <c r="B15" s="8" t="s">
        <v>28</v>
      </c>
      <c r="C15" s="32" t="s">
        <v>59</v>
      </c>
      <c r="D15" s="9">
        <f>SUM('Joel Mekolites'!K8)</f>
        <v>16</v>
      </c>
      <c r="E15" s="9">
        <f>SUM('Joel Mekolites'!L8)</f>
        <v>2790.02</v>
      </c>
      <c r="F15" s="17">
        <f>SUM('Joel Mekolites'!M8)</f>
        <v>174.37625</v>
      </c>
      <c r="G15" s="9">
        <f>SUM('Joel Mekolites'!N8)</f>
        <v>9</v>
      </c>
      <c r="H15" s="17">
        <f>SUM('Joel Mekolites'!O8)</f>
        <v>183.37625</v>
      </c>
    </row>
    <row r="16" spans="1:8" x14ac:dyDescent="0.25">
      <c r="A16" s="8">
        <v>9</v>
      </c>
      <c r="B16" s="8" t="s">
        <v>28</v>
      </c>
      <c r="C16" s="32" t="s">
        <v>36</v>
      </c>
      <c r="D16" s="9">
        <f>SUM('Larry Watson'!K5)</f>
        <v>4</v>
      </c>
      <c r="E16" s="9">
        <f>SUM('Larry Watson'!L5)</f>
        <v>706</v>
      </c>
      <c r="F16" s="17">
        <f>SUM('Larry Watson'!M5)</f>
        <v>176.5</v>
      </c>
      <c r="G16" s="9">
        <f>SUM('Larry Watson'!N5)</f>
        <v>2</v>
      </c>
      <c r="H16" s="17">
        <f>SUM('Larry Watson'!O5)</f>
        <v>178.5</v>
      </c>
    </row>
    <row r="17" spans="1:8 16384:16384" x14ac:dyDescent="0.25">
      <c r="A17" s="8">
        <v>10</v>
      </c>
      <c r="B17" s="8" t="s">
        <v>28</v>
      </c>
      <c r="C17" s="32" t="s">
        <v>60</v>
      </c>
      <c r="D17" s="9">
        <f>SUM('Heather Johns'!K5)</f>
        <v>4</v>
      </c>
      <c r="E17" s="9">
        <f>SUM('Heather Johns'!L5)</f>
        <v>653</v>
      </c>
      <c r="F17" s="17">
        <f>SUM('Heather Johns'!M5)</f>
        <v>163.25</v>
      </c>
      <c r="G17" s="9">
        <f>SUM('Heather Johns'!N5)</f>
        <v>2</v>
      </c>
      <c r="H17" s="17">
        <f>SUM('Heather Johns'!O5)</f>
        <v>165.25</v>
      </c>
    </row>
    <row r="18" spans="1:8 16384:16384" x14ac:dyDescent="0.25">
      <c r="A18" s="8">
        <v>11</v>
      </c>
      <c r="B18" s="8" t="s">
        <v>28</v>
      </c>
      <c r="C18" s="32" t="s">
        <v>71</v>
      </c>
      <c r="D18" s="9">
        <f>SUM('Bob Wilder'!K5)</f>
        <v>4</v>
      </c>
      <c r="E18" s="9">
        <f>SUM('Bob Wilder'!L5)</f>
        <v>578</v>
      </c>
      <c r="F18" s="17">
        <f>SUM('Bob Wilder'!M5)</f>
        <v>144.5</v>
      </c>
      <c r="G18" s="9">
        <f>SUM('Bob Wilder'!N5)</f>
        <v>2</v>
      </c>
      <c r="H18" s="17">
        <f>SUM('Bob Wilder'!O5)</f>
        <v>146.5</v>
      </c>
    </row>
    <row r="20" spans="1:8 16384:16384" x14ac:dyDescent="0.25">
      <c r="A20" s="10"/>
      <c r="B20" s="10"/>
      <c r="C20" s="35"/>
      <c r="D20" s="10"/>
      <c r="E20" s="10"/>
      <c r="F20" s="15"/>
      <c r="G20" s="10"/>
      <c r="H20" s="15"/>
    </row>
    <row r="21" spans="1:8 16384:16384" ht="28.5" x14ac:dyDescent="0.45">
      <c r="A21" s="10"/>
      <c r="B21" s="10"/>
      <c r="C21" s="36" t="s">
        <v>41</v>
      </c>
      <c r="D21" s="10"/>
      <c r="E21" s="10"/>
      <c r="F21" s="15"/>
      <c r="G21" s="10"/>
      <c r="H21" s="15"/>
    </row>
    <row r="22" spans="1:8 16384:16384" ht="18.75" x14ac:dyDescent="0.3">
      <c r="A22" s="10"/>
      <c r="B22" s="10"/>
      <c r="C22" s="35"/>
      <c r="D22" s="14" t="s">
        <v>50</v>
      </c>
      <c r="E22" s="10"/>
      <c r="F22" s="15"/>
      <c r="G22" s="10"/>
      <c r="H22" s="15"/>
    </row>
    <row r="23" spans="1:8 16384:16384" x14ac:dyDescent="0.25">
      <c r="A23" s="10"/>
      <c r="B23" s="10"/>
      <c r="C23" s="35"/>
      <c r="D23" s="10"/>
      <c r="E23" s="10"/>
      <c r="F23" s="15"/>
      <c r="G23" s="10"/>
      <c r="H23" s="15"/>
    </row>
    <row r="24" spans="1:8 16384:16384" x14ac:dyDescent="0.25">
      <c r="A24" s="10"/>
      <c r="B24" s="10"/>
      <c r="C24" s="35"/>
      <c r="D24" s="10"/>
      <c r="E24" s="10"/>
      <c r="F24" s="15"/>
      <c r="G24" s="10"/>
      <c r="H24" s="15"/>
    </row>
    <row r="25" spans="1:8 16384:16384" ht="18.75" x14ac:dyDescent="0.4">
      <c r="A25" s="11" t="s">
        <v>0</v>
      </c>
      <c r="B25" s="11" t="s">
        <v>1</v>
      </c>
      <c r="C25" s="19" t="s">
        <v>2</v>
      </c>
      <c r="D25" s="11" t="s">
        <v>20</v>
      </c>
      <c r="E25" s="11" t="s">
        <v>16</v>
      </c>
      <c r="F25" s="16" t="s">
        <v>17</v>
      </c>
      <c r="G25" s="11" t="s">
        <v>14</v>
      </c>
      <c r="H25" s="16" t="s">
        <v>18</v>
      </c>
    </row>
    <row r="26" spans="1:8 16384:16384" x14ac:dyDescent="0.25">
      <c r="A26" s="8">
        <v>1</v>
      </c>
      <c r="B26" s="8" t="s">
        <v>29</v>
      </c>
      <c r="C26" s="33" t="s">
        <v>25</v>
      </c>
      <c r="D26" s="9">
        <f>SUM('Frank Baird'!K21)</f>
        <v>20</v>
      </c>
      <c r="E26" s="9">
        <f>SUM('Frank Baird'!L21)</f>
        <v>3780</v>
      </c>
      <c r="F26" s="17">
        <f>SUM('Frank Baird'!M21)</f>
        <v>189</v>
      </c>
      <c r="G26" s="9">
        <f>SUM('Frank Baird'!N21)</f>
        <v>46</v>
      </c>
      <c r="H26" s="17">
        <f>SUM('Frank Baird'!O21)</f>
        <v>235</v>
      </c>
      <c r="XFD26" s="9"/>
    </row>
    <row r="27" spans="1:8 16384:16384" x14ac:dyDescent="0.25">
      <c r="A27" s="8">
        <v>2</v>
      </c>
      <c r="B27" s="8" t="s">
        <v>29</v>
      </c>
      <c r="C27" s="32" t="s">
        <v>37</v>
      </c>
      <c r="D27" s="9">
        <f>SUM('Patrick Kennedy'!K10)</f>
        <v>24</v>
      </c>
      <c r="E27" s="9">
        <f>SUM('Patrick Kennedy'!L10)</f>
        <v>4452.1000000000004</v>
      </c>
      <c r="F27" s="17">
        <f>SUM('Patrick Kennedy'!M10)</f>
        <v>185.50416666666669</v>
      </c>
      <c r="G27" s="9">
        <f>SUM('Patrick Kennedy'!N10)</f>
        <v>26</v>
      </c>
      <c r="H27" s="17">
        <f>SUM('Patrick Kennedy'!O10)</f>
        <v>211.50416666666669</v>
      </c>
    </row>
    <row r="28" spans="1:8 16384:16384" x14ac:dyDescent="0.25">
      <c r="A28" s="8">
        <v>3</v>
      </c>
      <c r="B28" s="8" t="s">
        <v>29</v>
      </c>
      <c r="C28" s="33" t="s">
        <v>30</v>
      </c>
      <c r="D28" s="9">
        <f>SUM('Dana Waxler'!K23)</f>
        <v>20</v>
      </c>
      <c r="E28" s="9">
        <f>SUM('Dana Waxler'!L23)</f>
        <v>3562.1</v>
      </c>
      <c r="F28" s="17">
        <f>SUM('Dana Waxler'!M23)</f>
        <v>178.10499999999999</v>
      </c>
      <c r="G28" s="9">
        <f>SUM('Dana Waxler'!N23)</f>
        <v>12</v>
      </c>
      <c r="H28" s="17">
        <f>SUM('Dana Waxler'!O23)</f>
        <v>190.10499999999999</v>
      </c>
    </row>
    <row r="29" spans="1:8 16384:16384" x14ac:dyDescent="0.25">
      <c r="A29" s="39"/>
      <c r="B29" s="39"/>
      <c r="C29" s="40"/>
      <c r="D29" s="41"/>
      <c r="E29" s="41"/>
      <c r="F29" s="42"/>
      <c r="G29" s="41"/>
      <c r="H29" s="42"/>
    </row>
    <row r="30" spans="1:8 16384:16384" x14ac:dyDescent="0.25">
      <c r="A30" s="8">
        <v>4</v>
      </c>
      <c r="B30" s="8" t="s">
        <v>29</v>
      </c>
      <c r="C30" s="33" t="s">
        <v>55</v>
      </c>
      <c r="D30" s="9">
        <f>SUM('John Petteruti'!K8)</f>
        <v>16</v>
      </c>
      <c r="E30" s="9">
        <f>SUM('John Petteruti'!L8)</f>
        <v>2968.01</v>
      </c>
      <c r="F30" s="17">
        <f>SUM('John Petteruti'!M8)</f>
        <v>185.50062500000001</v>
      </c>
      <c r="G30" s="9">
        <f>SUM('John Petteruti'!N8)</f>
        <v>24</v>
      </c>
      <c r="H30" s="17">
        <f>SUM('John Petteruti'!O8)</f>
        <v>209.50062500000001</v>
      </c>
    </row>
    <row r="31" spans="1:8 16384:16384" x14ac:dyDescent="0.25">
      <c r="A31" s="8">
        <v>5</v>
      </c>
      <c r="B31" s="8" t="s">
        <v>29</v>
      </c>
      <c r="C31" s="37" t="s">
        <v>44</v>
      </c>
      <c r="D31" s="9">
        <f>SUM('Julie Mekolites'!K8)</f>
        <v>16</v>
      </c>
      <c r="E31" s="9">
        <f>SUM('Julie Mekolites'!L8)</f>
        <v>2918.0210000000002</v>
      </c>
      <c r="F31" s="17">
        <f>SUM('Julie Mekolites'!M8)</f>
        <v>182.37631250000001</v>
      </c>
      <c r="G31" s="9">
        <f>SUM('Julie Mekolites'!N8)</f>
        <v>20</v>
      </c>
      <c r="H31" s="17">
        <f>SUM('Julie Mekolites'!O8)</f>
        <v>202.37631250000001</v>
      </c>
    </row>
    <row r="32" spans="1:8 16384:16384" x14ac:dyDescent="0.25">
      <c r="A32" s="8">
        <v>6</v>
      </c>
      <c r="B32" s="8" t="s">
        <v>29</v>
      </c>
      <c r="C32" s="32" t="s">
        <v>60</v>
      </c>
      <c r="D32" s="9">
        <f>SUM('Heather Johns'!K16)</f>
        <v>8</v>
      </c>
      <c r="E32" s="9">
        <f>SUM('Heather Johns'!L16)</f>
        <v>1450</v>
      </c>
      <c r="F32" s="17">
        <f>SUM('Heather Johns'!M16)</f>
        <v>181.25</v>
      </c>
      <c r="G32" s="9">
        <f>SUM('Heather Johns'!N16)</f>
        <v>6</v>
      </c>
      <c r="H32" s="17">
        <f>SUM('Heather Johns'!O16)</f>
        <v>187.25</v>
      </c>
    </row>
    <row r="33" spans="1:8" x14ac:dyDescent="0.25">
      <c r="A33" s="8">
        <v>7</v>
      </c>
      <c r="B33" s="8" t="s">
        <v>29</v>
      </c>
      <c r="C33" s="33" t="s">
        <v>45</v>
      </c>
      <c r="D33" s="9">
        <f>SUM('Drew Johnston'!K5)</f>
        <v>4</v>
      </c>
      <c r="E33" s="9">
        <f>SUM('Drew Johnston'!L5)</f>
        <v>703</v>
      </c>
      <c r="F33" s="17">
        <f>SUM('Drew Johnston'!M5)</f>
        <v>175.75</v>
      </c>
      <c r="G33" s="9">
        <f>SUM('Drew Johnston'!N5)</f>
        <v>2</v>
      </c>
      <c r="H33" s="17">
        <f>SUM('Drew Johnston'!O5)</f>
        <v>177.75</v>
      </c>
    </row>
    <row r="34" spans="1:8" x14ac:dyDescent="0.25">
      <c r="A34" s="8">
        <v>8</v>
      </c>
      <c r="B34" s="8" t="s">
        <v>29</v>
      </c>
      <c r="C34" s="33" t="s">
        <v>65</v>
      </c>
      <c r="D34" s="9">
        <f>SUM('Rod Stutzman'!K5)</f>
        <v>4</v>
      </c>
      <c r="E34" s="9">
        <f>SUM('Rod Stutzman'!L5)</f>
        <v>702.1</v>
      </c>
      <c r="F34" s="17">
        <f>SUM('Rod Stutzman'!M5)</f>
        <v>175.52500000000001</v>
      </c>
      <c r="G34" s="9">
        <f>SUM('Rod Stutzman'!N5)</f>
        <v>2</v>
      </c>
      <c r="H34" s="17">
        <f>SUM('Rod Stutzman'!O5)</f>
        <v>177.52500000000001</v>
      </c>
    </row>
    <row r="35" spans="1:8" x14ac:dyDescent="0.25">
      <c r="A35" s="8">
        <v>9</v>
      </c>
      <c r="B35" s="8" t="s">
        <v>29</v>
      </c>
      <c r="C35" s="33" t="s">
        <v>66</v>
      </c>
      <c r="D35" s="9">
        <f>SUM('Bill Meyer'!K6)</f>
        <v>8</v>
      </c>
      <c r="E35" s="9">
        <f>SUM('Bill Meyer'!L6)</f>
        <v>1367.1</v>
      </c>
      <c r="F35" s="17">
        <f>SUM('Bill Meyer'!M6)</f>
        <v>170.88749999999999</v>
      </c>
      <c r="G35" s="9">
        <f>SUM('Bill Meyer'!N6)</f>
        <v>4</v>
      </c>
      <c r="H35" s="17">
        <f>SUM('Bill Meyer'!O6)</f>
        <v>174.88749999999999</v>
      </c>
    </row>
    <row r="36" spans="1:8" x14ac:dyDescent="0.25">
      <c r="A36" s="8">
        <v>10</v>
      </c>
      <c r="B36" s="8" t="s">
        <v>29</v>
      </c>
      <c r="C36" s="32" t="s">
        <v>59</v>
      </c>
      <c r="D36" s="9">
        <f>SUM('Joel Mekolites'!K18)</f>
        <v>4</v>
      </c>
      <c r="E36" s="9">
        <f>SUM('Joel Mekolites'!L18)</f>
        <v>689</v>
      </c>
      <c r="F36" s="17">
        <f>SUM('Joel Mekolites'!M18)</f>
        <v>172.25</v>
      </c>
      <c r="G36" s="9">
        <f>SUM('Joel Mekolites'!N18)</f>
        <v>2</v>
      </c>
      <c r="H36" s="17">
        <f>SUM('Joel Mekolites'!O18)</f>
        <v>174.25</v>
      </c>
    </row>
    <row r="37" spans="1:8" x14ac:dyDescent="0.25">
      <c r="A37" s="8">
        <v>11</v>
      </c>
      <c r="B37" s="8" t="s">
        <v>29</v>
      </c>
      <c r="C37" s="32" t="s">
        <v>49</v>
      </c>
      <c r="D37" s="9">
        <f>SUM('Roger Blain'!K15)</f>
        <v>4</v>
      </c>
      <c r="E37" s="9">
        <f>SUM('Roger Blain'!L15)</f>
        <v>645</v>
      </c>
      <c r="F37" s="17">
        <f>SUM('Roger Blain'!M15)</f>
        <v>161.25</v>
      </c>
      <c r="G37" s="9">
        <f>SUM('Roger Blain'!N15)</f>
        <v>2</v>
      </c>
      <c r="H37" s="17">
        <f>SUM('Roger Blain'!O15)</f>
        <v>163.25</v>
      </c>
    </row>
    <row r="38" spans="1:8" x14ac:dyDescent="0.25">
      <c r="A38" s="8">
        <v>12</v>
      </c>
      <c r="B38" s="8" t="s">
        <v>29</v>
      </c>
      <c r="C38" s="33" t="s">
        <v>56</v>
      </c>
      <c r="D38" s="9">
        <f>SUM('Scott McClure'!K6)</f>
        <v>8</v>
      </c>
      <c r="E38" s="9">
        <f>SUM('Scott McClure'!L6)</f>
        <v>1329</v>
      </c>
      <c r="F38" s="17">
        <f>SUM('Scott McClure'!M6)</f>
        <v>166.125</v>
      </c>
      <c r="G38" s="9">
        <f>SUM('Scott McClure'!N6)</f>
        <v>5</v>
      </c>
      <c r="H38" s="17">
        <f>SUM('Scott McClure'!O6)</f>
        <v>171.125</v>
      </c>
    </row>
    <row r="40" spans="1:8" x14ac:dyDescent="0.25">
      <c r="A40" s="10"/>
      <c r="B40" s="10"/>
      <c r="C40" s="35"/>
      <c r="D40" s="10"/>
      <c r="E40" s="10"/>
      <c r="F40" s="15"/>
      <c r="G40" s="10"/>
      <c r="H40" s="15"/>
    </row>
    <row r="41" spans="1:8" ht="28.5" x14ac:dyDescent="0.45">
      <c r="A41" s="10"/>
      <c r="B41" s="10"/>
      <c r="C41" s="36" t="s">
        <v>38</v>
      </c>
      <c r="D41" s="10"/>
      <c r="E41" s="10"/>
      <c r="F41" s="15"/>
      <c r="G41" s="10"/>
      <c r="H41" s="15"/>
    </row>
    <row r="42" spans="1:8" ht="18.75" x14ac:dyDescent="0.3">
      <c r="A42" s="10"/>
      <c r="B42" s="10"/>
      <c r="C42" s="35"/>
      <c r="D42" s="14" t="s">
        <v>50</v>
      </c>
      <c r="E42" s="10"/>
      <c r="F42" s="15"/>
      <c r="G42" s="10"/>
      <c r="H42" s="15"/>
    </row>
    <row r="43" spans="1:8" x14ac:dyDescent="0.25">
      <c r="A43" s="10"/>
      <c r="B43" s="10"/>
      <c r="C43" s="35"/>
      <c r="D43" s="10"/>
      <c r="E43" s="10"/>
      <c r="F43" s="15"/>
      <c r="G43" s="10"/>
      <c r="H43" s="15"/>
    </row>
    <row r="44" spans="1:8" x14ac:dyDescent="0.25">
      <c r="A44" s="10"/>
      <c r="B44" s="10"/>
      <c r="C44" s="35"/>
      <c r="D44" s="10"/>
      <c r="E44" s="10"/>
      <c r="F44" s="15"/>
      <c r="G44" s="10"/>
      <c r="H44" s="15"/>
    </row>
    <row r="45" spans="1:8" ht="18.75" x14ac:dyDescent="0.4">
      <c r="A45" s="11" t="s">
        <v>0</v>
      </c>
      <c r="B45" s="11" t="s">
        <v>1</v>
      </c>
      <c r="C45" s="19" t="s">
        <v>2</v>
      </c>
      <c r="D45" s="19" t="s">
        <v>20</v>
      </c>
      <c r="E45" s="19" t="s">
        <v>16</v>
      </c>
      <c r="F45" s="29" t="s">
        <v>17</v>
      </c>
      <c r="G45" s="19" t="s">
        <v>14</v>
      </c>
      <c r="H45" s="29" t="s">
        <v>18</v>
      </c>
    </row>
    <row r="46" spans="1:8" x14ac:dyDescent="0.25">
      <c r="A46" s="8">
        <v>1</v>
      </c>
      <c r="B46" s="8" t="s">
        <v>19</v>
      </c>
      <c r="C46" s="33" t="s">
        <v>23</v>
      </c>
      <c r="D46" s="30">
        <f>SUM('Doug Depweg'!K10)</f>
        <v>24</v>
      </c>
      <c r="E46" s="30">
        <f>SUM('Doug Depweg'!L10)</f>
        <v>4553.1000000000004</v>
      </c>
      <c r="F46" s="31">
        <f>SUM('Doug Depweg'!M10)</f>
        <v>189.71250000000001</v>
      </c>
      <c r="G46" s="30">
        <f>SUM('Doug Depweg'!N10)</f>
        <v>50</v>
      </c>
      <c r="H46" s="31">
        <f>SUM('Doug Depweg'!O10)</f>
        <v>239.71250000000001</v>
      </c>
    </row>
    <row r="47" spans="1:8" x14ac:dyDescent="0.25">
      <c r="A47" s="8">
        <v>2</v>
      </c>
      <c r="B47" s="8" t="s">
        <v>19</v>
      </c>
      <c r="C47" s="33" t="s">
        <v>27</v>
      </c>
      <c r="D47" s="30">
        <f>SUM('Bill Poor'!K26)</f>
        <v>24</v>
      </c>
      <c r="E47" s="30">
        <f>SUM('Bill Poor'!L26)</f>
        <v>4553.1000000000004</v>
      </c>
      <c r="F47" s="31">
        <f>SUM('Bill Poor'!M26)</f>
        <v>189.71250000000001</v>
      </c>
      <c r="G47" s="30">
        <f>SUM('Bill Poor'!N26)</f>
        <v>48</v>
      </c>
      <c r="H47" s="31">
        <f>SUM('Bill Poor'!O26)</f>
        <v>237.71250000000001</v>
      </c>
    </row>
    <row r="48" spans="1:8" x14ac:dyDescent="0.25">
      <c r="A48" s="39"/>
      <c r="B48" s="39"/>
      <c r="C48" s="40"/>
      <c r="D48" s="43"/>
      <c r="E48" s="43"/>
      <c r="F48" s="44"/>
      <c r="G48" s="43"/>
      <c r="H48" s="44"/>
    </row>
    <row r="49" spans="1:8" x14ac:dyDescent="0.25">
      <c r="A49" s="8">
        <v>3</v>
      </c>
      <c r="B49" s="8" t="s">
        <v>19</v>
      </c>
      <c r="C49" s="33" t="s">
        <v>55</v>
      </c>
      <c r="D49" s="30">
        <f>SUM('John Petteruti'!K21)</f>
        <v>16</v>
      </c>
      <c r="E49" s="30">
        <f>SUM('John Petteruti'!L21)</f>
        <v>2989.01</v>
      </c>
      <c r="F49" s="31">
        <f>SUM('John Petteruti'!M21)</f>
        <v>186.81312500000001</v>
      </c>
      <c r="G49" s="30">
        <f>SUM('John Petteruti'!N21)</f>
        <v>14</v>
      </c>
      <c r="H49" s="31">
        <f>SUM('John Petteruti'!O21)</f>
        <v>200.81312500000001</v>
      </c>
    </row>
    <row r="50" spans="1:8" x14ac:dyDescent="0.25">
      <c r="A50" s="8">
        <v>4</v>
      </c>
      <c r="B50" s="8" t="s">
        <v>19</v>
      </c>
      <c r="C50" s="33" t="s">
        <v>25</v>
      </c>
      <c r="D50" s="30">
        <f>SUM('Frank Baird'!K35)</f>
        <v>12</v>
      </c>
      <c r="E50" s="30">
        <f>SUM('Frank Baird'!L35)</f>
        <v>2237</v>
      </c>
      <c r="F50" s="31">
        <f>SUM('Frank Baird'!M35)</f>
        <v>186.41666666666666</v>
      </c>
      <c r="G50" s="30">
        <f>SUM('Frank Baird'!N35)</f>
        <v>8</v>
      </c>
      <c r="H50" s="31">
        <f>SUM('Frank Baird'!O35)</f>
        <v>194.41666666666666</v>
      </c>
    </row>
    <row r="51" spans="1:8" x14ac:dyDescent="0.25">
      <c r="A51" s="8">
        <v>5</v>
      </c>
      <c r="B51" s="8" t="s">
        <v>19</v>
      </c>
      <c r="C51" s="33" t="s">
        <v>30</v>
      </c>
      <c r="D51" s="30">
        <f>SUM('Dana Waxler'!K8)</f>
        <v>16</v>
      </c>
      <c r="E51" s="30">
        <f>SUM('Dana Waxler'!L8)</f>
        <v>2919.01</v>
      </c>
      <c r="F51" s="31">
        <f>SUM('Dana Waxler'!M8)</f>
        <v>182.43812500000001</v>
      </c>
      <c r="G51" s="30">
        <f>SUM('Dana Waxler'!N8)</f>
        <v>11</v>
      </c>
      <c r="H51" s="31">
        <f>SUM('Dana Waxler'!O8)</f>
        <v>193.43812500000001</v>
      </c>
    </row>
    <row r="52" spans="1:8" x14ac:dyDescent="0.25">
      <c r="A52" s="8">
        <v>6</v>
      </c>
      <c r="B52" s="8" t="s">
        <v>19</v>
      </c>
      <c r="C52" s="32" t="s">
        <v>46</v>
      </c>
      <c r="D52" s="30">
        <f>SUM('Roger Krouskp SR'!K8)</f>
        <v>16</v>
      </c>
      <c r="E52" s="30">
        <f>SUM('Roger Krouskp SR'!L8)</f>
        <v>2897.01</v>
      </c>
      <c r="F52" s="31">
        <f>SUM('Roger Krouskp SR'!M8)</f>
        <v>181.06312500000001</v>
      </c>
      <c r="G52" s="30">
        <f>SUM('Roger Krouskp SR'!N8)</f>
        <v>8</v>
      </c>
      <c r="H52" s="31">
        <f>SUM('Roger Krouskp SR'!O8)</f>
        <v>189.06312500000001</v>
      </c>
    </row>
    <row r="53" spans="1:8" x14ac:dyDescent="0.25">
      <c r="C53" s="33"/>
      <c r="D53" s="9"/>
      <c r="E53" s="9"/>
      <c r="G53" s="9"/>
    </row>
    <row r="54" spans="1:8" x14ac:dyDescent="0.25">
      <c r="A54" s="10"/>
      <c r="B54" s="10"/>
      <c r="C54" s="35"/>
      <c r="D54" s="10"/>
      <c r="E54" s="10"/>
      <c r="F54" s="15"/>
      <c r="G54" s="10"/>
      <c r="H54" s="15"/>
    </row>
    <row r="55" spans="1:8" ht="28.5" x14ac:dyDescent="0.45">
      <c r="A55" s="10"/>
      <c r="B55" s="10"/>
      <c r="C55" s="36" t="s">
        <v>39</v>
      </c>
      <c r="D55" s="10"/>
      <c r="E55" s="10"/>
      <c r="F55" s="15"/>
      <c r="G55" s="10"/>
      <c r="H55" s="15"/>
    </row>
    <row r="56" spans="1:8" ht="18.75" x14ac:dyDescent="0.3">
      <c r="A56" s="10"/>
      <c r="B56" s="10"/>
      <c r="C56" s="35"/>
      <c r="D56" s="14" t="s">
        <v>50</v>
      </c>
      <c r="E56" s="10"/>
      <c r="F56" s="15"/>
      <c r="G56" s="10"/>
      <c r="H56" s="15"/>
    </row>
    <row r="57" spans="1:8" x14ac:dyDescent="0.25">
      <c r="A57" s="10"/>
      <c r="B57" s="10"/>
      <c r="C57" s="35"/>
      <c r="D57" s="10"/>
      <c r="E57" s="10"/>
      <c r="F57" s="15"/>
      <c r="G57" s="10"/>
      <c r="H57" s="15"/>
    </row>
    <row r="58" spans="1:8" x14ac:dyDescent="0.25">
      <c r="A58" s="10"/>
      <c r="B58" s="10"/>
      <c r="C58" s="35"/>
      <c r="D58" s="10"/>
      <c r="E58" s="10"/>
      <c r="F58" s="15"/>
      <c r="G58" s="10"/>
      <c r="H58" s="15"/>
    </row>
    <row r="59" spans="1:8" ht="18.75" x14ac:dyDescent="0.4">
      <c r="A59" s="11" t="s">
        <v>0</v>
      </c>
      <c r="B59" s="11" t="s">
        <v>1</v>
      </c>
      <c r="C59" s="19" t="s">
        <v>2</v>
      </c>
      <c r="D59" s="11" t="s">
        <v>20</v>
      </c>
      <c r="E59" s="11" t="s">
        <v>16</v>
      </c>
      <c r="F59" s="16" t="s">
        <v>17</v>
      </c>
      <c r="G59" s="11" t="s">
        <v>14</v>
      </c>
      <c r="H59" s="16" t="s">
        <v>18</v>
      </c>
    </row>
    <row r="60" spans="1:8" x14ac:dyDescent="0.25">
      <c r="A60" s="8">
        <v>1</v>
      </c>
      <c r="B60" s="8" t="s">
        <v>21</v>
      </c>
      <c r="C60" s="33" t="s">
        <v>27</v>
      </c>
      <c r="D60" s="9">
        <f>SUM('Bill Poor'!K10)</f>
        <v>24</v>
      </c>
      <c r="E60" s="9">
        <f>SUM('Bill Poor'!L10)</f>
        <v>4414.1000000000004</v>
      </c>
      <c r="F60" s="17">
        <f>SUM('Bill Poor'!M10)</f>
        <v>183.92083333333335</v>
      </c>
      <c r="G60" s="9">
        <f>SUM('Bill Poor'!N10)</f>
        <v>56</v>
      </c>
      <c r="H60" s="17">
        <f>SUM('Bill Poor'!O10)</f>
        <v>239.92083333333335</v>
      </c>
    </row>
    <row r="61" spans="1:8" x14ac:dyDescent="0.25">
      <c r="A61" s="39"/>
      <c r="B61" s="39"/>
      <c r="C61" s="40"/>
      <c r="D61" s="41"/>
      <c r="E61" s="41"/>
      <c r="F61" s="42"/>
      <c r="G61" s="41"/>
      <c r="H61" s="42"/>
    </row>
    <row r="62" spans="1:8" x14ac:dyDescent="0.25">
      <c r="A62" s="8">
        <v>2</v>
      </c>
      <c r="B62" s="8" t="s">
        <v>21</v>
      </c>
      <c r="C62" s="32" t="s">
        <v>48</v>
      </c>
      <c r="D62" s="9">
        <f>SUM('Bob Blain'!K8)</f>
        <v>16</v>
      </c>
      <c r="E62" s="9">
        <f>SUM('Bob Blain'!L8)</f>
        <v>2878</v>
      </c>
      <c r="F62" s="17">
        <f>SUM('Bob Blain'!M8)</f>
        <v>179.875</v>
      </c>
      <c r="G62" s="9">
        <f>SUM('Bob Blain'!N8)</f>
        <v>23</v>
      </c>
      <c r="H62" s="17">
        <f>SUM('Bob Blain'!O8)</f>
        <v>202.875</v>
      </c>
    </row>
    <row r="63" spans="1:8" x14ac:dyDescent="0.25">
      <c r="A63" s="8">
        <v>3</v>
      </c>
      <c r="B63" s="8" t="s">
        <v>21</v>
      </c>
      <c r="C63" s="33" t="s">
        <v>24</v>
      </c>
      <c r="D63" s="9">
        <f>SUM('John Joseph'!K7)</f>
        <v>12</v>
      </c>
      <c r="E63" s="9">
        <f>SUM('John Joseph'!L7)</f>
        <v>2171.0100000000002</v>
      </c>
      <c r="F63" s="17">
        <f>SUM('John Joseph'!M7)</f>
        <v>180.91750000000002</v>
      </c>
      <c r="G63" s="9">
        <f>SUM('John Joseph'!N7)</f>
        <v>15</v>
      </c>
      <c r="H63" s="17">
        <f>SUM('John Joseph'!O7)</f>
        <v>195.91750000000002</v>
      </c>
    </row>
    <row r="64" spans="1:8" x14ac:dyDescent="0.25">
      <c r="A64" s="8">
        <v>4</v>
      </c>
      <c r="B64" s="8" t="s">
        <v>21</v>
      </c>
      <c r="C64" s="33" t="s">
        <v>47</v>
      </c>
      <c r="D64" s="9">
        <f>SUM('Rob Johns'!K6)</f>
        <v>12</v>
      </c>
      <c r="E64" s="9">
        <f>SUM('Rob Johns'!L6)</f>
        <v>2157.1</v>
      </c>
      <c r="F64" s="17">
        <f>SUM('Rob Johns'!M6)</f>
        <v>179.75833333333333</v>
      </c>
      <c r="G64" s="9">
        <f>SUM('Rob Johns'!N6)</f>
        <v>14</v>
      </c>
      <c r="H64" s="17">
        <f>SUM('Rob Johns'!O6)</f>
        <v>193.75833333333333</v>
      </c>
    </row>
    <row r="65" spans="1:8" x14ac:dyDescent="0.25">
      <c r="A65" s="8">
        <v>5</v>
      </c>
      <c r="B65" s="8" t="s">
        <v>21</v>
      </c>
      <c r="C65" s="33" t="s">
        <v>25</v>
      </c>
      <c r="D65" s="9">
        <f>SUM('Frank Baird'!K6)</f>
        <v>8</v>
      </c>
      <c r="E65" s="9">
        <f>SUM('Frank Baird'!L6)</f>
        <v>1443</v>
      </c>
      <c r="F65" s="17">
        <f>SUM('Frank Baird'!M6)</f>
        <v>180.375</v>
      </c>
      <c r="G65" s="9">
        <f>SUM('Frank Baird'!N6)</f>
        <v>8</v>
      </c>
      <c r="H65" s="17">
        <f>SUM('Frank Baird'!O6)</f>
        <v>188.375</v>
      </c>
    </row>
    <row r="66" spans="1:8" x14ac:dyDescent="0.25">
      <c r="A66" s="8">
        <v>6</v>
      </c>
      <c r="B66" s="8" t="s">
        <v>21</v>
      </c>
      <c r="C66" s="33" t="s">
        <v>66</v>
      </c>
      <c r="D66" s="9">
        <f>SUM('Bill Meyer'!K17)</f>
        <v>8</v>
      </c>
      <c r="E66" s="9">
        <f>SUM('Bill Meyer'!L17)</f>
        <v>1404</v>
      </c>
      <c r="F66" s="17">
        <f>SUM('Bill Meyer'!M17)</f>
        <v>175.5</v>
      </c>
      <c r="G66" s="9">
        <f>SUM('Bill Meyer'!N17)</f>
        <v>5</v>
      </c>
      <c r="H66" s="17">
        <f>SUM('Bill Meyer'!O17)</f>
        <v>180.5</v>
      </c>
    </row>
    <row r="67" spans="1:8" x14ac:dyDescent="0.25">
      <c r="A67" s="8">
        <v>7</v>
      </c>
      <c r="B67" s="8" t="s">
        <v>21</v>
      </c>
      <c r="C67" s="32" t="s">
        <v>49</v>
      </c>
      <c r="D67" s="9">
        <f>SUM('Roger Blain'!K6)</f>
        <v>12</v>
      </c>
      <c r="E67" s="9">
        <f>SUM('Roger Blain'!L6)</f>
        <v>1920</v>
      </c>
      <c r="F67" s="17">
        <f>SUM('Roger Blain'!M6)</f>
        <v>160</v>
      </c>
      <c r="G67" s="9">
        <f>SUM('Roger Blain'!N6)</f>
        <v>7</v>
      </c>
      <c r="H67" s="17">
        <f>SUM('Roger Blain'!O6)</f>
        <v>167</v>
      </c>
    </row>
    <row r="68" spans="1:8" x14ac:dyDescent="0.25">
      <c r="A68" s="8">
        <v>8</v>
      </c>
      <c r="B68" s="8" t="s">
        <v>21</v>
      </c>
      <c r="C68" s="33" t="s">
        <v>58</v>
      </c>
      <c r="D68" s="9">
        <f>SUM('Steve Ewary'!K6)</f>
        <v>8</v>
      </c>
      <c r="E68" s="9">
        <f>SUM('Steve Ewary'!L6)</f>
        <v>1286</v>
      </c>
      <c r="F68" s="17">
        <f>SUM('Steve Ewary'!M6)</f>
        <v>160.75</v>
      </c>
      <c r="G68" s="9">
        <f>SUM('Steve Ewary'!N6)</f>
        <v>6</v>
      </c>
      <c r="H68" s="17">
        <f>SUM('Steve Ewary'!O6)</f>
        <v>166.75</v>
      </c>
    </row>
    <row r="69" spans="1:8" x14ac:dyDescent="0.25">
      <c r="A69" s="8">
        <v>9</v>
      </c>
      <c r="B69" s="8" t="s">
        <v>21</v>
      </c>
      <c r="C69" s="33" t="s">
        <v>57</v>
      </c>
      <c r="D69" s="9">
        <f>SUM('Annette McClure'!K8)</f>
        <v>16</v>
      </c>
      <c r="E69" s="9">
        <f>SUM('Annette McClure'!L8)</f>
        <v>2411</v>
      </c>
      <c r="F69" s="17">
        <f>SUM('Annette McClure'!M8)</f>
        <v>150.6875</v>
      </c>
      <c r="G69" s="9">
        <f>SUM('Annette McClure'!N8)</f>
        <v>10</v>
      </c>
      <c r="H69" s="17">
        <f>SUM('Annette McClure'!O8)</f>
        <v>160.6875</v>
      </c>
    </row>
    <row r="70" spans="1:8" x14ac:dyDescent="0.25">
      <c r="A70" s="8">
        <v>10</v>
      </c>
      <c r="B70" s="8" t="s">
        <v>21</v>
      </c>
      <c r="C70" s="33" t="s">
        <v>62</v>
      </c>
      <c r="D70" s="9">
        <f>SUM('Hal Davis'!K5)</f>
        <v>4</v>
      </c>
      <c r="E70" s="9">
        <f>SUM('Hal Davis'!L5)</f>
        <v>602</v>
      </c>
      <c r="F70" s="17">
        <f>SUM('Hal Davis'!M5)</f>
        <v>150.5</v>
      </c>
      <c r="G70" s="9">
        <f>SUM('Hal Davis'!N5)</f>
        <v>2</v>
      </c>
      <c r="H70" s="17">
        <f>SUM('Hal Davis'!O5)</f>
        <v>152.5</v>
      </c>
    </row>
    <row r="71" spans="1:8" x14ac:dyDescent="0.25">
      <c r="A71" s="8">
        <v>11</v>
      </c>
      <c r="B71" s="8" t="s">
        <v>21</v>
      </c>
      <c r="C71" s="33" t="s">
        <v>31</v>
      </c>
      <c r="D71" s="9">
        <f>SUM('Shelly Moormon'!K6)</f>
        <v>8</v>
      </c>
      <c r="E71" s="9">
        <f>SUM('Shelly Moormon'!L6)</f>
        <v>1095</v>
      </c>
      <c r="F71" s="17">
        <f>SUM('Shelly Moormon'!M6)</f>
        <v>136.875</v>
      </c>
      <c r="G71" s="9">
        <f>SUM('Shelly Moormon'!N6)</f>
        <v>4</v>
      </c>
      <c r="H71" s="17">
        <f>SUM('Shelly Moormon'!O6)</f>
        <v>140.875</v>
      </c>
    </row>
    <row r="72" spans="1:8" x14ac:dyDescent="0.25">
      <c r="A72" s="8">
        <v>12</v>
      </c>
      <c r="B72" s="8" t="s">
        <v>21</v>
      </c>
      <c r="C72" s="33" t="s">
        <v>56</v>
      </c>
      <c r="D72" s="9">
        <f>SUM('Scott McClure'!K16)</f>
        <v>4</v>
      </c>
      <c r="E72" s="9">
        <f>SUM('Scott McClure'!L16)</f>
        <v>481</v>
      </c>
      <c r="F72" s="17">
        <f>SUM('Scott McClure'!M16)</f>
        <v>120.25</v>
      </c>
      <c r="G72" s="9">
        <f>SUM('Scott McClure'!N16)</f>
        <v>2</v>
      </c>
      <c r="H72" s="17">
        <f>SUM('Scott McClure'!O16)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C13:C18 C34 C37" name="Range1"/>
    <protectedRange algorithmName="SHA-512" hashValue="ON39YdpmFHfN9f47KpiRvqrKx0V9+erV1CNkpWzYhW/Qyc6aT8rEyCrvauWSYGZK2ia3o7vd3akF07acHAFpOA==" saltValue="yVW9XmDwTqEnmpSGai0KYg==" spinCount="100000" sqref="C27" name="Range1_2"/>
  </protectedRanges>
  <sortState xmlns:xlrd2="http://schemas.microsoft.com/office/spreadsheetml/2017/richdata2" ref="C62:H71">
    <sortCondition descending="1" ref="H60:H71"/>
  </sortState>
  <hyperlinks>
    <hyperlink ref="C26" location="'Frank Baird'!A1" display="Frank Baird" xr:uid="{9EC6E1FA-53D7-41F1-8F57-9F132C73BB43}"/>
    <hyperlink ref="C12" location="'Jack Baker'!A1" display="Jack Baker" xr:uid="{B1C7C275-58E8-4D27-9E43-B4FE0E867B22}"/>
    <hyperlink ref="C7" location="'Doug Depweg'!A1" display="Doug Depweg" xr:uid="{BBD287D5-BB9A-4ADB-BCE3-F31A183EE839}"/>
    <hyperlink ref="C13" location="'Ben Brown'!A1" display="Ben Brown" xr:uid="{3644F667-1D42-4259-A75B-9AECD3E20DD6}"/>
    <hyperlink ref="C9" location="'John Hakins'!A1" display="John Hakins" xr:uid="{B46A85F5-0278-49B8-93F2-508A455CBBC9}"/>
    <hyperlink ref="C16" location="'Larry Watson'!A1" display="Larry Watson" xr:uid="{A1B789ED-2490-4C0D-AD0A-2F07D6BEC2F2}"/>
    <hyperlink ref="C31" location="'Julie Mekolites'!A1" display="Julie Mekolites" xr:uid="{8FA3E43E-7429-4B86-83AA-6DBB9FEAA9A3}"/>
    <hyperlink ref="C27" location="'Patrick Kennedy'!A1" display="Patrick Kennedy" xr:uid="{17E0DE42-CF5E-41A1-8A0A-6CCC3C508D9F}"/>
    <hyperlink ref="C28" location="'Dana Waxler'!A1" display="Dana Waxler" xr:uid="{1A391452-72F2-4A23-83B2-2D8908C492D7}"/>
    <hyperlink ref="C33" location="'Drew Johnston'!A1" display="Drew Johnston" xr:uid="{E090C56C-6439-4DB9-A108-38414107F70E}"/>
    <hyperlink ref="C11" location="'Dave Freeman'!A1" display="Dave Freeman" xr:uid="{D9709497-7E2C-40EF-86A0-ABB5ABDA7CF8}"/>
    <hyperlink ref="C10" location="'Max Muhlenkamp'!A1" display="Max Muhlenkamp" xr:uid="{2CDAA512-0417-419B-AB4E-973344E8C384}"/>
    <hyperlink ref="C14" location="'Matt Brown'!A1" display="Matt Brown" xr:uid="{656AA403-47E0-4B18-BB01-5FA59B746A47}"/>
    <hyperlink ref="C30" location="'John Petteruti'!A1" display="John Petteruti" xr:uid="{017873C8-CDC6-4056-9BE8-6BD8B50F4C41}"/>
    <hyperlink ref="C38" location="'Scott McClure'!A1" display="Scott McClure" xr:uid="{BAFE3A32-D641-4BFD-A7FC-E3ED74A6EE85}"/>
    <hyperlink ref="C15" location="'Joel Mekolites'!A1" display="Joel Mekolites" xr:uid="{5570428B-DE2A-4726-9FB7-7F725F12C1BF}"/>
    <hyperlink ref="C17" location="'Heather Johns'!A1" display="Heather Johns" xr:uid="{C77532F6-AF15-47FB-9F57-FF1329B44D83}"/>
    <hyperlink ref="C36" location="'Joel Mekolites'!A1" display="Joel Mekolites" xr:uid="{F5080298-12FE-46B0-94F5-CFC9E8DAE746}"/>
    <hyperlink ref="C34" location="'Rod Stutzman'!A1" display="Rod Stutzman" xr:uid="{D5C6C469-FAB7-40C6-87AF-D65462B6D2AC}"/>
    <hyperlink ref="C35" location="'Bill Meyer'!A1" display="Bill Meyer" xr:uid="{5C13ED4D-3515-4B5B-9B5B-CD0BE9231EC8}"/>
    <hyperlink ref="C46" location="'Doug Depweg'!A1" display="Doug Depweg" xr:uid="{932E9A54-C0AA-4138-A62A-B5D9F09F7D1A}"/>
    <hyperlink ref="C63" location="'John Joseph'!A1" display="John Jospeh" xr:uid="{566369EC-4756-4CFA-884C-AE3DE539BA9E}"/>
    <hyperlink ref="C65" location="'Frank Baird'!A1" display="Frank Baird" xr:uid="{83C651FD-4A0D-4244-8DCB-A9A132103B93}"/>
    <hyperlink ref="C60" location="'Bill Poor'!A1" display="Bill Poor" xr:uid="{510E9388-46B9-481C-83C8-65F4F1EC11BB}"/>
    <hyperlink ref="C47" location="'Bill Poor'!A1" display="Bill Poor" xr:uid="{48B75843-B0EA-4E1F-9BBB-3D9F4ED8A41B}"/>
    <hyperlink ref="C51" location="'Dana Waxler'!A1" display="Dana Waxler" xr:uid="{F6882A74-B982-42FA-8592-BF6E16E9B4F5}"/>
    <hyperlink ref="C64" location="'Bill Meyer'!A1" display="Bill Meyer" xr:uid="{09AC169C-E982-48F5-9662-BABEA3A42C41}"/>
    <hyperlink ref="C71" location="'Shelly Moormon'!A1" display="Shelly Moormon" xr:uid="{4CA3A0A3-9A52-48E2-99A4-F61DEACBE876}"/>
    <hyperlink ref="C52" location="'Roger Krouskp SR'!A1" display="Roger Krouskp SR" xr:uid="{981C1A93-6E1A-439D-943A-624443E4B012}"/>
    <hyperlink ref="C62" location="'Bob Blain'!A1" display="Bob Blain" xr:uid="{38A70DB3-0029-4528-9A6C-BB2B6F3AB144}"/>
    <hyperlink ref="C67" location="'Roger Blain'!A1" display="Roger Blain" xr:uid="{74D548EC-C064-4DEA-BE7E-F1BB17540DF3}"/>
    <hyperlink ref="C49" location="'John Petteruti'!A1" display="John Petteruti" xr:uid="{F4E18E65-3A6C-4246-9E17-F7943389C9B9}"/>
    <hyperlink ref="C69" location="'Annette McClure'!A1" display="Annette McClure" xr:uid="{99ECDF80-C460-4207-BD5F-E47BE77A9410}"/>
    <hyperlink ref="C68" location="'Steve Ewary'!A1" display="Steve Ewary" xr:uid="{F3693B8D-1EB3-48FA-808D-9A9A4325F30B}"/>
    <hyperlink ref="C70" location="'Hal Davis'!A1" display="Hal Davis" xr:uid="{4E775FAA-1853-4C20-8562-11621F82F238}"/>
    <hyperlink ref="C50" location="'Frank Baird'!A1" display="Frank Baird" xr:uid="{8AB2DF5A-BAEA-4470-AC37-93201FA2F832}"/>
    <hyperlink ref="C66" location="'Bill Meyer'!A1" display="Bill Meyer" xr:uid="{65E7A6D0-C6CF-4444-97FE-BACBFB7CCC44}"/>
    <hyperlink ref="C32" location="'Heather Johns'!A1" display="Heather Johns" xr:uid="{59AF1EC3-A7AE-44E9-AFE5-BB9B197C11C6}"/>
    <hyperlink ref="C18" location="'Bob Wilder'!A1" display="Bob Wilder" xr:uid="{7BACEC42-FA01-493B-87B7-6BA3D42EC605}"/>
    <hyperlink ref="C37" location="'Roger Blain'!A1" display="Roger Blain" xr:uid="{8E34DD99-8E86-4790-9AFA-417020550285}"/>
    <hyperlink ref="C72" location="'Scott McClure'!A1" display="Scott McClure" xr:uid="{FCCE513F-8E29-45A1-A8D2-7D8DA2CECFD5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26"/>
  <sheetViews>
    <sheetView workbookViewId="0">
      <selection activeCell="A7" sqref="A7:O7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19</v>
      </c>
      <c r="B2" s="21" t="s">
        <v>23</v>
      </c>
      <c r="C2" s="22">
        <v>44304</v>
      </c>
      <c r="D2" s="23" t="s">
        <v>34</v>
      </c>
      <c r="E2" s="24">
        <v>193</v>
      </c>
      <c r="F2" s="24">
        <v>191</v>
      </c>
      <c r="G2" s="24">
        <v>195</v>
      </c>
      <c r="H2" s="24">
        <v>192</v>
      </c>
      <c r="I2" s="24"/>
      <c r="J2" s="24"/>
      <c r="K2" s="25">
        <v>4</v>
      </c>
      <c r="L2" s="25">
        <v>771</v>
      </c>
      <c r="M2" s="26">
        <v>192.75</v>
      </c>
      <c r="N2" s="27">
        <v>13</v>
      </c>
      <c r="O2" s="28">
        <v>205.75</v>
      </c>
    </row>
    <row r="3" spans="1:17" x14ac:dyDescent="0.25">
      <c r="A3" s="20" t="s">
        <v>19</v>
      </c>
      <c r="B3" s="21" t="s">
        <v>23</v>
      </c>
      <c r="C3" s="22">
        <v>44339</v>
      </c>
      <c r="D3" s="23" t="s">
        <v>51</v>
      </c>
      <c r="E3" s="24">
        <v>186</v>
      </c>
      <c r="F3" s="24">
        <v>190</v>
      </c>
      <c r="G3" s="24">
        <v>189</v>
      </c>
      <c r="H3" s="24">
        <v>192</v>
      </c>
      <c r="I3" s="24"/>
      <c r="J3" s="24"/>
      <c r="K3" s="25">
        <v>4</v>
      </c>
      <c r="L3" s="25">
        <v>757</v>
      </c>
      <c r="M3" s="26">
        <v>189.25</v>
      </c>
      <c r="N3" s="27">
        <v>8</v>
      </c>
      <c r="O3" s="28">
        <v>197.25</v>
      </c>
    </row>
    <row r="4" spans="1:17" x14ac:dyDescent="0.25">
      <c r="A4" s="20" t="s">
        <v>19</v>
      </c>
      <c r="B4" s="21" t="s">
        <v>23</v>
      </c>
      <c r="C4" s="22">
        <v>44346</v>
      </c>
      <c r="D4" s="23" t="s">
        <v>34</v>
      </c>
      <c r="E4" s="24">
        <v>187.1</v>
      </c>
      <c r="F4" s="24">
        <v>178</v>
      </c>
      <c r="G4" s="24">
        <v>184</v>
      </c>
      <c r="H4" s="24">
        <v>192</v>
      </c>
      <c r="I4" s="24"/>
      <c r="J4" s="24"/>
      <c r="K4" s="25">
        <v>4</v>
      </c>
      <c r="L4" s="25">
        <v>741.1</v>
      </c>
      <c r="M4" s="26">
        <v>185.27500000000001</v>
      </c>
      <c r="N4" s="27">
        <v>7</v>
      </c>
      <c r="O4" s="28">
        <v>192.27500000000001</v>
      </c>
    </row>
    <row r="5" spans="1:17" x14ac:dyDescent="0.25">
      <c r="A5" s="20" t="s">
        <v>19</v>
      </c>
      <c r="B5" s="21" t="s">
        <v>23</v>
      </c>
      <c r="C5" s="22">
        <v>44360</v>
      </c>
      <c r="D5" s="23" t="s">
        <v>34</v>
      </c>
      <c r="E5" s="24">
        <v>191</v>
      </c>
      <c r="F5" s="24">
        <v>190</v>
      </c>
      <c r="G5" s="24">
        <v>189</v>
      </c>
      <c r="H5" s="24">
        <v>188</v>
      </c>
      <c r="I5" s="24"/>
      <c r="J5" s="24"/>
      <c r="K5" s="25">
        <v>4</v>
      </c>
      <c r="L5" s="25">
        <v>758</v>
      </c>
      <c r="M5" s="26">
        <v>189.5</v>
      </c>
      <c r="N5" s="27">
        <v>6</v>
      </c>
      <c r="O5" s="28">
        <v>195.5</v>
      </c>
    </row>
    <row r="6" spans="1:17" x14ac:dyDescent="0.25">
      <c r="A6" s="20" t="s">
        <v>19</v>
      </c>
      <c r="B6" s="21" t="s">
        <v>23</v>
      </c>
      <c r="C6" s="22">
        <v>44374</v>
      </c>
      <c r="D6" s="23" t="s">
        <v>51</v>
      </c>
      <c r="E6" s="24">
        <v>195</v>
      </c>
      <c r="F6" s="24">
        <v>194</v>
      </c>
      <c r="G6" s="24">
        <v>184</v>
      </c>
      <c r="H6" s="24">
        <v>192</v>
      </c>
      <c r="I6" s="24"/>
      <c r="J6" s="24"/>
      <c r="K6" s="25">
        <v>4</v>
      </c>
      <c r="L6" s="25">
        <v>765</v>
      </c>
      <c r="M6" s="26">
        <v>191.25</v>
      </c>
      <c r="N6" s="27">
        <v>8</v>
      </c>
      <c r="O6" s="28">
        <v>199.25</v>
      </c>
    </row>
    <row r="7" spans="1:17" x14ac:dyDescent="0.25">
      <c r="A7" s="20" t="s">
        <v>19</v>
      </c>
      <c r="B7" s="21" t="s">
        <v>23</v>
      </c>
      <c r="C7" s="22">
        <v>44388</v>
      </c>
      <c r="D7" s="23" t="s">
        <v>34</v>
      </c>
      <c r="E7" s="24">
        <v>193</v>
      </c>
      <c r="F7" s="24">
        <v>194</v>
      </c>
      <c r="G7" s="24">
        <v>184</v>
      </c>
      <c r="H7" s="24">
        <v>190</v>
      </c>
      <c r="I7" s="24"/>
      <c r="J7" s="24"/>
      <c r="K7" s="25">
        <v>4</v>
      </c>
      <c r="L7" s="25">
        <v>761</v>
      </c>
      <c r="M7" s="26">
        <v>190.25</v>
      </c>
      <c r="N7" s="27">
        <v>8</v>
      </c>
      <c r="O7" s="28">
        <v>198.25</v>
      </c>
    </row>
    <row r="10" spans="1:17" x14ac:dyDescent="0.25">
      <c r="K10" s="7">
        <f>SUM(K2:K9)</f>
        <v>24</v>
      </c>
      <c r="L10" s="7">
        <f>SUM(L2:L9)</f>
        <v>4553.1000000000004</v>
      </c>
      <c r="M10" s="13">
        <f>SUM(L10/K10)</f>
        <v>189.71250000000001</v>
      </c>
      <c r="N10" s="7">
        <f>SUM(N2:N9)</f>
        <v>50</v>
      </c>
      <c r="O10" s="13">
        <f>SUM(M10+N10)</f>
        <v>239.71250000000001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28</v>
      </c>
      <c r="B18" s="21" t="s">
        <v>23</v>
      </c>
      <c r="C18" s="22">
        <v>44304</v>
      </c>
      <c r="D18" s="23" t="s">
        <v>34</v>
      </c>
      <c r="E18" s="24">
        <v>185</v>
      </c>
      <c r="F18" s="24">
        <v>186</v>
      </c>
      <c r="G18" s="24">
        <v>180</v>
      </c>
      <c r="H18" s="24">
        <v>151</v>
      </c>
      <c r="I18" s="24"/>
      <c r="J18" s="24"/>
      <c r="K18" s="25">
        <v>4</v>
      </c>
      <c r="L18" s="25">
        <v>702</v>
      </c>
      <c r="M18" s="26">
        <v>175.5</v>
      </c>
      <c r="N18" s="27">
        <v>2</v>
      </c>
      <c r="O18" s="28">
        <v>177.5</v>
      </c>
    </row>
    <row r="19" spans="1:15" x14ac:dyDescent="0.25">
      <c r="A19" s="20" t="s">
        <v>28</v>
      </c>
      <c r="B19" s="21" t="s">
        <v>23</v>
      </c>
      <c r="C19" s="22">
        <v>44339</v>
      </c>
      <c r="D19" s="23" t="s">
        <v>51</v>
      </c>
      <c r="E19" s="24">
        <v>189</v>
      </c>
      <c r="F19" s="24">
        <v>195</v>
      </c>
      <c r="G19" s="24">
        <v>188</v>
      </c>
      <c r="H19" s="24">
        <v>192</v>
      </c>
      <c r="I19" s="24"/>
      <c r="J19" s="24"/>
      <c r="K19" s="25">
        <v>4</v>
      </c>
      <c r="L19" s="25">
        <v>764</v>
      </c>
      <c r="M19" s="26">
        <v>191</v>
      </c>
      <c r="N19" s="27">
        <v>9</v>
      </c>
      <c r="O19" s="28">
        <v>200</v>
      </c>
    </row>
    <row r="20" spans="1:15" x14ac:dyDescent="0.25">
      <c r="A20" s="20" t="s">
        <v>28</v>
      </c>
      <c r="B20" s="21" t="s">
        <v>23</v>
      </c>
      <c r="C20" s="22">
        <v>44346</v>
      </c>
      <c r="D20" s="23" t="s">
        <v>34</v>
      </c>
      <c r="E20" s="24">
        <v>188</v>
      </c>
      <c r="F20" s="24">
        <v>190.1</v>
      </c>
      <c r="G20" s="24">
        <v>191</v>
      </c>
      <c r="H20" s="24">
        <v>189</v>
      </c>
      <c r="I20" s="24"/>
      <c r="J20" s="24"/>
      <c r="K20" s="25">
        <v>4</v>
      </c>
      <c r="L20" s="25">
        <v>758.1</v>
      </c>
      <c r="M20" s="26">
        <v>189.52500000000001</v>
      </c>
      <c r="N20" s="27">
        <v>13</v>
      </c>
      <c r="O20" s="28">
        <v>202.52500000000001</v>
      </c>
    </row>
    <row r="21" spans="1:15" x14ac:dyDescent="0.25">
      <c r="A21" s="20" t="s">
        <v>28</v>
      </c>
      <c r="B21" s="21" t="s">
        <v>23</v>
      </c>
      <c r="C21" s="22">
        <v>44360</v>
      </c>
      <c r="D21" s="23" t="s">
        <v>34</v>
      </c>
      <c r="E21" s="24">
        <v>194</v>
      </c>
      <c r="F21" s="24">
        <v>190</v>
      </c>
      <c r="G21" s="24">
        <v>197</v>
      </c>
      <c r="H21" s="24">
        <v>191</v>
      </c>
      <c r="I21" s="24"/>
      <c r="J21" s="24"/>
      <c r="K21" s="25">
        <v>4</v>
      </c>
      <c r="L21" s="25">
        <v>772</v>
      </c>
      <c r="M21" s="26">
        <v>193</v>
      </c>
      <c r="N21" s="27">
        <v>13</v>
      </c>
      <c r="O21" s="28">
        <v>206</v>
      </c>
    </row>
    <row r="22" spans="1:15" x14ac:dyDescent="0.25">
      <c r="A22" s="20" t="s">
        <v>28</v>
      </c>
      <c r="B22" s="21" t="s">
        <v>23</v>
      </c>
      <c r="C22" s="22">
        <v>44374</v>
      </c>
      <c r="D22" s="23" t="s">
        <v>51</v>
      </c>
      <c r="E22" s="24">
        <v>192</v>
      </c>
      <c r="F22" s="24">
        <v>193</v>
      </c>
      <c r="G22" s="24">
        <v>193</v>
      </c>
      <c r="H22" s="24">
        <v>187</v>
      </c>
      <c r="I22" s="24"/>
      <c r="J22" s="24"/>
      <c r="K22" s="25">
        <v>4</v>
      </c>
      <c r="L22" s="25">
        <v>765</v>
      </c>
      <c r="M22" s="26">
        <v>191.25</v>
      </c>
      <c r="N22" s="27">
        <v>7</v>
      </c>
      <c r="O22" s="28">
        <v>198.25</v>
      </c>
    </row>
    <row r="23" spans="1:15" x14ac:dyDescent="0.25">
      <c r="A23" s="20" t="s">
        <v>28</v>
      </c>
      <c r="B23" s="21" t="s">
        <v>23</v>
      </c>
      <c r="C23" s="22">
        <v>44388</v>
      </c>
      <c r="D23" s="23" t="s">
        <v>34</v>
      </c>
      <c r="E23" s="24">
        <v>192</v>
      </c>
      <c r="F23" s="24">
        <v>187</v>
      </c>
      <c r="G23" s="24">
        <v>189</v>
      </c>
      <c r="H23" s="24">
        <v>195</v>
      </c>
      <c r="I23" s="24"/>
      <c r="J23" s="24"/>
      <c r="K23" s="25">
        <v>4</v>
      </c>
      <c r="L23" s="25">
        <v>763</v>
      </c>
      <c r="M23" s="26">
        <v>190.75</v>
      </c>
      <c r="N23" s="27">
        <v>9</v>
      </c>
      <c r="O23" s="28">
        <v>199.75</v>
      </c>
    </row>
    <row r="26" spans="1:15" x14ac:dyDescent="0.25">
      <c r="K26" s="7">
        <f>SUM(K18:K25)</f>
        <v>24</v>
      </c>
      <c r="L26" s="7">
        <f>SUM(L18:L25)</f>
        <v>4524.1000000000004</v>
      </c>
      <c r="M26" s="13">
        <f>SUM(L26/K26)</f>
        <v>188.50416666666669</v>
      </c>
      <c r="N26" s="7">
        <f>SUM(N18:N25)</f>
        <v>53</v>
      </c>
      <c r="O26" s="13">
        <f>SUM(M26+N26)</f>
        <v>241.50416666666669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18:J18 B18:C18" name="Range1_7"/>
    <protectedRange algorithmName="SHA-512" hashValue="ON39YdpmFHfN9f47KpiRvqrKx0V9+erV1CNkpWzYhW/Qyc6aT8rEyCrvauWSYGZK2ia3o7vd3akF07acHAFpOA==" saltValue="yVW9XmDwTqEnmpSGai0KYg==" spinCount="100000" sqref="D18" name="Range1_1_5"/>
    <protectedRange algorithmName="SHA-512" hashValue="ON39YdpmFHfN9f47KpiRvqrKx0V9+erV1CNkpWzYhW/Qyc6aT8rEyCrvauWSYGZK2ia3o7vd3akF07acHAFpOA==" saltValue="yVW9XmDwTqEnmpSGai0KYg==" spinCount="100000" sqref="E18:H18" name="Range1_3_2"/>
    <protectedRange algorithmName="SHA-512" hashValue="ON39YdpmFHfN9f47KpiRvqrKx0V9+erV1CNkpWzYhW/Qyc6aT8rEyCrvauWSYGZK2ia3o7vd3akF07acHAFpOA==" saltValue="yVW9XmDwTqEnmpSGai0KYg==" spinCount="100000" sqref="I19:J19 B19:C19" name="Range1_14"/>
    <protectedRange algorithmName="SHA-512" hashValue="ON39YdpmFHfN9f47KpiRvqrKx0V9+erV1CNkpWzYhW/Qyc6aT8rEyCrvauWSYGZK2ia3o7vd3akF07acHAFpOA==" saltValue="yVW9XmDwTqEnmpSGai0KYg==" spinCount="100000" sqref="D19" name="Range1_1_1_1"/>
    <protectedRange algorithmName="SHA-512" hashValue="ON39YdpmFHfN9f47KpiRvqrKx0V9+erV1CNkpWzYhW/Qyc6aT8rEyCrvauWSYGZK2ia3o7vd3akF07acHAFpOA==" saltValue="yVW9XmDwTqEnmpSGai0KYg==" spinCount="100000" sqref="E19:H19" name="Range1_3_4"/>
    <protectedRange algorithmName="SHA-512" hashValue="ON39YdpmFHfN9f47KpiRvqrKx0V9+erV1CNkpWzYhW/Qyc6aT8rEyCrvauWSYGZK2ia3o7vd3akF07acHAFpOA==" saltValue="yVW9XmDwTqEnmpSGai0KYg==" spinCount="100000" sqref="E3:J3 B3:C3" name="Range1_16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I20:J20 B20:C20" name="Range1_7_1"/>
    <protectedRange algorithmName="SHA-512" hashValue="ON39YdpmFHfN9f47KpiRvqrKx0V9+erV1CNkpWzYhW/Qyc6aT8rEyCrvauWSYGZK2ia3o7vd3akF07acHAFpOA==" saltValue="yVW9XmDwTqEnmpSGai0KYg==" spinCount="100000" sqref="D20" name="Range1_1_4"/>
    <protectedRange algorithmName="SHA-512" hashValue="ON39YdpmFHfN9f47KpiRvqrKx0V9+erV1CNkpWzYhW/Qyc6aT8rEyCrvauWSYGZK2ia3o7vd3akF07acHAFpOA==" saltValue="yVW9XmDwTqEnmpSGai0KYg==" spinCount="100000" sqref="E20:H20" name="Range1_3_1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I21:J21 B21:C21" name="Range1_8"/>
    <protectedRange algorithmName="SHA-512" hashValue="ON39YdpmFHfN9f47KpiRvqrKx0V9+erV1CNkpWzYhW/Qyc6aT8rEyCrvauWSYGZK2ia3o7vd3akF07acHAFpOA==" saltValue="yVW9XmDwTqEnmpSGai0KYg==" spinCount="100000" sqref="D21" name="Range1_1_5_1"/>
    <protectedRange algorithmName="SHA-512" hashValue="ON39YdpmFHfN9f47KpiRvqrKx0V9+erV1CNkpWzYhW/Qyc6aT8rEyCrvauWSYGZK2ia3o7vd3akF07acHAFpOA==" saltValue="yVW9XmDwTqEnmpSGai0KYg==" spinCount="100000" sqref="E21:H21" name="Range1_3_2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I22:J22 B22:C22" name="Range1_5"/>
    <protectedRange algorithmName="SHA-512" hashValue="ON39YdpmFHfN9f47KpiRvqrKx0V9+erV1CNkpWzYhW/Qyc6aT8rEyCrvauWSYGZK2ia3o7vd3akF07acHAFpOA==" saltValue="yVW9XmDwTqEnmpSGai0KYg==" spinCount="100000" sqref="D22" name="Range1_1_3"/>
    <protectedRange algorithmName="SHA-512" hashValue="ON39YdpmFHfN9f47KpiRvqrKx0V9+erV1CNkpWzYhW/Qyc6aT8rEyCrvauWSYGZK2ia3o7vd3akF07acHAFpOA==" saltValue="yVW9XmDwTqEnmpSGai0KYg==" spinCount="100000" sqref="E22:H22" name="Range1_3_1_1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I23:J23 B23:C23" name="Range1_12"/>
    <protectedRange algorithmName="SHA-512" hashValue="ON39YdpmFHfN9f47KpiRvqrKx0V9+erV1CNkpWzYhW/Qyc6aT8rEyCrvauWSYGZK2ia3o7vd3akF07acHAFpOA==" saltValue="yVW9XmDwTqEnmpSGai0KYg==" spinCount="100000" sqref="D23" name="Range1_1_9"/>
    <protectedRange algorithmName="SHA-512" hashValue="ON39YdpmFHfN9f47KpiRvqrKx0V9+erV1CNkpWzYhW/Qyc6aT8rEyCrvauWSYGZK2ia3o7vd3akF07acHAFpOA==" saltValue="yVW9XmDwTqEnmpSGai0KYg==" spinCount="100000" sqref="E23:H23" name="Range1_3_3"/>
    <protectedRange algorithmName="SHA-512" hashValue="ON39YdpmFHfN9f47KpiRvqrKx0V9+erV1CNkpWzYhW/Qyc6aT8rEyCrvauWSYGZK2ia3o7vd3akF07acHAFpOA==" saltValue="yVW9XmDwTqEnmpSGai0KYg==" spinCount="100000" sqref="E7:J7 B7:C7" name="Range1_19"/>
    <protectedRange algorithmName="SHA-512" hashValue="ON39YdpmFHfN9f47KpiRvqrKx0V9+erV1CNkpWzYhW/Qyc6aT8rEyCrvauWSYGZK2ia3o7vd3akF07acHAFpOA==" saltValue="yVW9XmDwTqEnmpSGai0KYg==" spinCount="100000" sqref="D7" name="Range1_1_14"/>
  </protectedRanges>
  <conditionalFormatting sqref="E2">
    <cfRule type="top10" dxfId="497" priority="72" rank="1"/>
  </conditionalFormatting>
  <conditionalFormatting sqref="F2">
    <cfRule type="top10" dxfId="496" priority="71" rank="1"/>
  </conditionalFormatting>
  <conditionalFormatting sqref="G2">
    <cfRule type="top10" dxfId="495" priority="70" rank="1"/>
  </conditionalFormatting>
  <conditionalFormatting sqref="H2">
    <cfRule type="top10" dxfId="494" priority="69" rank="1"/>
  </conditionalFormatting>
  <conditionalFormatting sqref="I2">
    <cfRule type="top10" dxfId="493" priority="68" rank="1"/>
  </conditionalFormatting>
  <conditionalFormatting sqref="J2">
    <cfRule type="top10" dxfId="492" priority="67" rank="1"/>
  </conditionalFormatting>
  <conditionalFormatting sqref="F18">
    <cfRule type="top10" dxfId="491" priority="61" rank="1"/>
  </conditionalFormatting>
  <conditionalFormatting sqref="G18">
    <cfRule type="top10" dxfId="490" priority="62" rank="1"/>
  </conditionalFormatting>
  <conditionalFormatting sqref="H18">
    <cfRule type="top10" dxfId="489" priority="63" rank="1"/>
  </conditionalFormatting>
  <conditionalFormatting sqref="I18">
    <cfRule type="top10" dxfId="488" priority="64" rank="1"/>
  </conditionalFormatting>
  <conditionalFormatting sqref="J18">
    <cfRule type="top10" dxfId="487" priority="65" rank="1"/>
  </conditionalFormatting>
  <conditionalFormatting sqref="E18">
    <cfRule type="top10" dxfId="486" priority="66" rank="1"/>
  </conditionalFormatting>
  <conditionalFormatting sqref="F19">
    <cfRule type="top10" dxfId="485" priority="55" rank="1"/>
  </conditionalFormatting>
  <conditionalFormatting sqref="G19">
    <cfRule type="top10" dxfId="484" priority="56" rank="1"/>
  </conditionalFormatting>
  <conditionalFormatting sqref="H19">
    <cfRule type="top10" dxfId="483" priority="57" rank="1"/>
  </conditionalFormatting>
  <conditionalFormatting sqref="I19">
    <cfRule type="top10" dxfId="482" priority="58" rank="1"/>
  </conditionalFormatting>
  <conditionalFormatting sqref="J19">
    <cfRule type="top10" dxfId="481" priority="59" rank="1"/>
  </conditionalFormatting>
  <conditionalFormatting sqref="E19">
    <cfRule type="top10" dxfId="480" priority="60" rank="1"/>
  </conditionalFormatting>
  <conditionalFormatting sqref="E3">
    <cfRule type="top10" dxfId="479" priority="54" rank="1"/>
  </conditionalFormatting>
  <conditionalFormatting sqref="F3">
    <cfRule type="top10" dxfId="478" priority="53" rank="1"/>
  </conditionalFormatting>
  <conditionalFormatting sqref="G3">
    <cfRule type="top10" dxfId="477" priority="52" rank="1"/>
  </conditionalFormatting>
  <conditionalFormatting sqref="H3">
    <cfRule type="top10" dxfId="476" priority="51" rank="1"/>
  </conditionalFormatting>
  <conditionalFormatting sqref="I3">
    <cfRule type="top10" dxfId="475" priority="50" rank="1"/>
  </conditionalFormatting>
  <conditionalFormatting sqref="J3">
    <cfRule type="top10" dxfId="474" priority="49" rank="1"/>
  </conditionalFormatting>
  <conditionalFormatting sqref="F20">
    <cfRule type="top10" dxfId="473" priority="43" rank="1"/>
  </conditionalFormatting>
  <conditionalFormatting sqref="G20">
    <cfRule type="top10" dxfId="472" priority="44" rank="1"/>
  </conditionalFormatting>
  <conditionalFormatting sqref="H20">
    <cfRule type="top10" dxfId="471" priority="45" rank="1"/>
  </conditionalFormatting>
  <conditionalFormatting sqref="I20">
    <cfRule type="top10" dxfId="470" priority="46" rank="1"/>
  </conditionalFormatting>
  <conditionalFormatting sqref="J20">
    <cfRule type="top10" dxfId="469" priority="47" rank="1"/>
  </conditionalFormatting>
  <conditionalFormatting sqref="E20">
    <cfRule type="top10" dxfId="468" priority="48" rank="1"/>
  </conditionalFormatting>
  <conditionalFormatting sqref="E4">
    <cfRule type="top10" dxfId="467" priority="42" rank="1"/>
  </conditionalFormatting>
  <conditionalFormatting sqref="F4">
    <cfRule type="top10" dxfId="466" priority="41" rank="1"/>
  </conditionalFormatting>
  <conditionalFormatting sqref="G4">
    <cfRule type="top10" dxfId="465" priority="40" rank="1"/>
  </conditionalFormatting>
  <conditionalFormatting sqref="H4">
    <cfRule type="top10" dxfId="464" priority="39" rank="1"/>
  </conditionalFormatting>
  <conditionalFormatting sqref="I4">
    <cfRule type="top10" dxfId="463" priority="38" rank="1"/>
  </conditionalFormatting>
  <conditionalFormatting sqref="J4">
    <cfRule type="top10" dxfId="462" priority="37" rank="1"/>
  </conditionalFormatting>
  <conditionalFormatting sqref="F21">
    <cfRule type="top10" dxfId="461" priority="31" rank="1"/>
  </conditionalFormatting>
  <conditionalFormatting sqref="G21">
    <cfRule type="top10" dxfId="460" priority="32" rank="1"/>
  </conditionalFormatting>
  <conditionalFormatting sqref="H21">
    <cfRule type="top10" dxfId="459" priority="33" rank="1"/>
  </conditionalFormatting>
  <conditionalFormatting sqref="I21">
    <cfRule type="top10" dxfId="458" priority="34" rank="1"/>
  </conditionalFormatting>
  <conditionalFormatting sqref="J21">
    <cfRule type="top10" dxfId="457" priority="35" rank="1"/>
  </conditionalFormatting>
  <conditionalFormatting sqref="E21">
    <cfRule type="top10" dxfId="456" priority="36" rank="1"/>
  </conditionalFormatting>
  <conditionalFormatting sqref="E5">
    <cfRule type="top10" dxfId="455" priority="30" rank="1"/>
  </conditionalFormatting>
  <conditionalFormatting sqref="F5">
    <cfRule type="top10" dxfId="454" priority="29" rank="1"/>
  </conditionalFormatting>
  <conditionalFormatting sqref="G5">
    <cfRule type="top10" dxfId="453" priority="28" rank="1"/>
  </conditionalFormatting>
  <conditionalFormatting sqref="H5">
    <cfRule type="top10" dxfId="452" priority="27" rank="1"/>
  </conditionalFormatting>
  <conditionalFormatting sqref="I5">
    <cfRule type="top10" dxfId="451" priority="26" rank="1"/>
  </conditionalFormatting>
  <conditionalFormatting sqref="J5">
    <cfRule type="top10" dxfId="450" priority="25" rank="1"/>
  </conditionalFormatting>
  <conditionalFormatting sqref="F22">
    <cfRule type="top10" dxfId="449" priority="19" rank="1"/>
  </conditionalFormatting>
  <conditionalFormatting sqref="G22">
    <cfRule type="top10" dxfId="448" priority="20" rank="1"/>
  </conditionalFormatting>
  <conditionalFormatting sqref="H22">
    <cfRule type="top10" dxfId="447" priority="21" rank="1"/>
  </conditionalFormatting>
  <conditionalFormatting sqref="I22">
    <cfRule type="top10" dxfId="446" priority="22" rank="1"/>
  </conditionalFormatting>
  <conditionalFormatting sqref="J22">
    <cfRule type="top10" dxfId="445" priority="23" rank="1"/>
  </conditionalFormatting>
  <conditionalFormatting sqref="E22">
    <cfRule type="top10" dxfId="444" priority="24" rank="1"/>
  </conditionalFormatting>
  <conditionalFormatting sqref="E6">
    <cfRule type="top10" dxfId="443" priority="18" rank="1"/>
  </conditionalFormatting>
  <conditionalFormatting sqref="F6">
    <cfRule type="top10" dxfId="442" priority="17" rank="1"/>
  </conditionalFormatting>
  <conditionalFormatting sqref="G6">
    <cfRule type="top10" dxfId="441" priority="16" rank="1"/>
  </conditionalFormatting>
  <conditionalFormatting sqref="H6">
    <cfRule type="top10" dxfId="440" priority="15" rank="1"/>
  </conditionalFormatting>
  <conditionalFormatting sqref="I6">
    <cfRule type="top10" dxfId="439" priority="14" rank="1"/>
  </conditionalFormatting>
  <conditionalFormatting sqref="J6">
    <cfRule type="top10" dxfId="438" priority="13" rank="1"/>
  </conditionalFormatting>
  <conditionalFormatting sqref="F23">
    <cfRule type="top10" dxfId="437" priority="7" rank="1"/>
  </conditionalFormatting>
  <conditionalFormatting sqref="G23">
    <cfRule type="top10" dxfId="436" priority="8" rank="1"/>
  </conditionalFormatting>
  <conditionalFormatting sqref="H23">
    <cfRule type="top10" dxfId="435" priority="9" rank="1"/>
  </conditionalFormatting>
  <conditionalFormatting sqref="I23">
    <cfRule type="top10" dxfId="434" priority="10" rank="1"/>
  </conditionalFormatting>
  <conditionalFormatting sqref="J23">
    <cfRule type="top10" dxfId="433" priority="11" rank="1"/>
  </conditionalFormatting>
  <conditionalFormatting sqref="E23">
    <cfRule type="top10" dxfId="432" priority="12" rank="1"/>
  </conditionalFormatting>
  <conditionalFormatting sqref="E7">
    <cfRule type="top10" dxfId="431" priority="6" rank="1"/>
  </conditionalFormatting>
  <conditionalFormatting sqref="F7">
    <cfRule type="top10" dxfId="430" priority="5" rank="1"/>
  </conditionalFormatting>
  <conditionalFormatting sqref="G7">
    <cfRule type="top10" dxfId="429" priority="4" rank="1"/>
  </conditionalFormatting>
  <conditionalFormatting sqref="H7">
    <cfRule type="top10" dxfId="428" priority="3" rank="1"/>
  </conditionalFormatting>
  <conditionalFormatting sqref="I7">
    <cfRule type="top10" dxfId="427" priority="2" rank="1"/>
  </conditionalFormatting>
  <conditionalFormatting sqref="J7">
    <cfRule type="top10" dxfId="426" priority="1" rank="1"/>
  </conditionalFormatting>
  <hyperlinks>
    <hyperlink ref="Q1" location="'Ohio 2021 Rankings'!A1" display="Back to Ranking" xr:uid="{51D97B36-8676-4B27-BF1E-27661EFEAC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6A33-CEDC-4B3B-B5FB-10822812B90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45</v>
      </c>
      <c r="C2" s="22">
        <v>44304</v>
      </c>
      <c r="D2" s="23" t="s">
        <v>34</v>
      </c>
      <c r="E2" s="24">
        <v>177</v>
      </c>
      <c r="F2" s="24">
        <v>180</v>
      </c>
      <c r="G2" s="24">
        <v>167</v>
      </c>
      <c r="H2" s="24">
        <v>179</v>
      </c>
      <c r="I2" s="24"/>
      <c r="J2" s="24"/>
      <c r="K2" s="25">
        <v>4</v>
      </c>
      <c r="L2" s="25">
        <v>703</v>
      </c>
      <c r="M2" s="26">
        <v>175.75</v>
      </c>
      <c r="N2" s="27">
        <v>2</v>
      </c>
      <c r="O2" s="28">
        <v>177.75</v>
      </c>
    </row>
    <row r="5" spans="1:17" x14ac:dyDescent="0.25">
      <c r="K5" s="7">
        <f>SUM(K2:K4)</f>
        <v>4</v>
      </c>
      <c r="L5" s="7">
        <f>SUM(L2:L4)</f>
        <v>703</v>
      </c>
      <c r="M5" s="13">
        <f>SUM(L5/K5)</f>
        <v>175.75</v>
      </c>
      <c r="N5" s="7">
        <f>SUM(N2:N4)</f>
        <v>2</v>
      </c>
      <c r="O5" s="13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25" priority="1" rank="1"/>
  </conditionalFormatting>
  <conditionalFormatting sqref="I2">
    <cfRule type="top10" dxfId="424" priority="2" rank="1"/>
  </conditionalFormatting>
  <conditionalFormatting sqref="H2">
    <cfRule type="top10" dxfId="423" priority="3" rank="1"/>
  </conditionalFormatting>
  <conditionalFormatting sqref="G2">
    <cfRule type="top10" dxfId="422" priority="4" rank="1"/>
  </conditionalFormatting>
  <conditionalFormatting sqref="F2">
    <cfRule type="top10" dxfId="421" priority="5" rank="1"/>
  </conditionalFormatting>
  <conditionalFormatting sqref="E2">
    <cfRule type="top10" dxfId="420" priority="6" rank="1"/>
  </conditionalFormatting>
  <hyperlinks>
    <hyperlink ref="Q1" location="'Ohio 2021 Rankings'!A1" display="Back to Ranking" xr:uid="{A5B4D29E-9BD2-4818-A829-9B2DF7FD1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C1D806-E02E-4BDD-917D-9363371A5B3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0E1AAD71-E5E0-4400-813A-A55AAD52CE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35"/>
  <sheetViews>
    <sheetView workbookViewId="0">
      <selection activeCell="A32" sqref="A32:O3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26</v>
      </c>
    </row>
    <row r="2" spans="1:17" x14ac:dyDescent="0.25">
      <c r="A2" s="20" t="s">
        <v>21</v>
      </c>
      <c r="B2" s="21" t="s">
        <v>25</v>
      </c>
      <c r="C2" s="22">
        <v>44304</v>
      </c>
      <c r="D2" s="23" t="s">
        <v>34</v>
      </c>
      <c r="E2" s="24">
        <v>181</v>
      </c>
      <c r="F2" s="24">
        <v>174</v>
      </c>
      <c r="G2" s="24">
        <v>178</v>
      </c>
      <c r="H2" s="24">
        <v>178</v>
      </c>
      <c r="I2" s="24"/>
      <c r="J2" s="24"/>
      <c r="K2" s="25">
        <v>4</v>
      </c>
      <c r="L2" s="25">
        <v>711</v>
      </c>
      <c r="M2" s="26">
        <v>177.75</v>
      </c>
      <c r="N2" s="27">
        <v>2</v>
      </c>
      <c r="O2" s="28">
        <v>179.75</v>
      </c>
    </row>
    <row r="3" spans="1:17" x14ac:dyDescent="0.25">
      <c r="A3" s="20" t="s">
        <v>21</v>
      </c>
      <c r="B3" s="21" t="s">
        <v>25</v>
      </c>
      <c r="C3" s="22">
        <v>44339</v>
      </c>
      <c r="D3" s="23" t="s">
        <v>51</v>
      </c>
      <c r="E3" s="24">
        <v>177</v>
      </c>
      <c r="F3" s="24">
        <v>188</v>
      </c>
      <c r="G3" s="24">
        <v>181</v>
      </c>
      <c r="H3" s="24">
        <v>186</v>
      </c>
      <c r="I3" s="24"/>
      <c r="J3" s="24"/>
      <c r="K3" s="25">
        <v>4</v>
      </c>
      <c r="L3" s="25">
        <v>732</v>
      </c>
      <c r="M3" s="26">
        <v>183</v>
      </c>
      <c r="N3" s="27">
        <v>6</v>
      </c>
      <c r="O3" s="28">
        <v>189</v>
      </c>
    </row>
    <row r="6" spans="1:17" x14ac:dyDescent="0.25">
      <c r="K6" s="7">
        <f>SUM(K2:K5)</f>
        <v>8</v>
      </c>
      <c r="L6" s="7">
        <f>SUM(L2:L5)</f>
        <v>1443</v>
      </c>
      <c r="M6" s="13">
        <f>SUM(L6/K6)</f>
        <v>180.375</v>
      </c>
      <c r="N6" s="7">
        <f>SUM(N2:N5)</f>
        <v>8</v>
      </c>
      <c r="O6" s="13">
        <f>SUM(M6+N6)</f>
        <v>188.375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0" t="s">
        <v>33</v>
      </c>
      <c r="B14" s="21" t="s">
        <v>25</v>
      </c>
      <c r="C14" s="22">
        <v>44304</v>
      </c>
      <c r="D14" s="23" t="s">
        <v>34</v>
      </c>
      <c r="E14" s="24">
        <v>190</v>
      </c>
      <c r="F14" s="24">
        <v>192</v>
      </c>
      <c r="G14" s="24">
        <v>190</v>
      </c>
      <c r="H14" s="24">
        <v>183</v>
      </c>
      <c r="I14" s="24"/>
      <c r="J14" s="24"/>
      <c r="K14" s="25">
        <v>4</v>
      </c>
      <c r="L14" s="25">
        <v>755</v>
      </c>
      <c r="M14" s="26">
        <v>188.75</v>
      </c>
      <c r="N14" s="27">
        <v>11</v>
      </c>
      <c r="O14" s="28">
        <v>199.75</v>
      </c>
    </row>
    <row r="15" spans="1:17" x14ac:dyDescent="0.25">
      <c r="A15" s="20" t="s">
        <v>33</v>
      </c>
      <c r="B15" s="21" t="s">
        <v>25</v>
      </c>
      <c r="C15" s="22">
        <v>44339</v>
      </c>
      <c r="D15" s="23" t="s">
        <v>51</v>
      </c>
      <c r="E15" s="24">
        <v>190</v>
      </c>
      <c r="F15" s="24">
        <v>188</v>
      </c>
      <c r="G15" s="24">
        <v>195</v>
      </c>
      <c r="H15" s="24">
        <v>194</v>
      </c>
      <c r="I15" s="24"/>
      <c r="J15" s="24"/>
      <c r="K15" s="25">
        <v>4</v>
      </c>
      <c r="L15" s="25">
        <v>767</v>
      </c>
      <c r="M15" s="26">
        <v>191.75</v>
      </c>
      <c r="N15" s="27">
        <v>11</v>
      </c>
      <c r="O15" s="28">
        <v>202.75</v>
      </c>
    </row>
    <row r="16" spans="1:17" x14ac:dyDescent="0.25">
      <c r="A16" s="20" t="s">
        <v>33</v>
      </c>
      <c r="B16" s="21" t="s">
        <v>25</v>
      </c>
      <c r="C16" s="22">
        <v>44360</v>
      </c>
      <c r="D16" s="23" t="s">
        <v>34</v>
      </c>
      <c r="E16" s="24">
        <v>191</v>
      </c>
      <c r="F16" s="24">
        <v>194</v>
      </c>
      <c r="G16" s="24">
        <v>191</v>
      </c>
      <c r="H16" s="24">
        <v>174</v>
      </c>
      <c r="I16" s="24"/>
      <c r="J16" s="24"/>
      <c r="K16" s="25">
        <v>4</v>
      </c>
      <c r="L16" s="25">
        <v>750</v>
      </c>
      <c r="M16" s="26">
        <v>187.5</v>
      </c>
      <c r="N16" s="27">
        <v>10</v>
      </c>
      <c r="O16" s="28">
        <v>197.5</v>
      </c>
    </row>
    <row r="17" spans="1:15" x14ac:dyDescent="0.25">
      <c r="A17" s="20" t="s">
        <v>33</v>
      </c>
      <c r="B17" s="21" t="s">
        <v>25</v>
      </c>
      <c r="C17" s="22">
        <v>44374</v>
      </c>
      <c r="D17" s="23" t="s">
        <v>51</v>
      </c>
      <c r="E17" s="24">
        <v>187</v>
      </c>
      <c r="F17" s="24">
        <v>193</v>
      </c>
      <c r="G17" s="24">
        <v>194</v>
      </c>
      <c r="H17" s="24">
        <v>190</v>
      </c>
      <c r="I17" s="24"/>
      <c r="J17" s="24"/>
      <c r="K17" s="25">
        <v>4</v>
      </c>
      <c r="L17" s="25">
        <v>764</v>
      </c>
      <c r="M17" s="26">
        <v>191</v>
      </c>
      <c r="N17" s="27">
        <v>11</v>
      </c>
      <c r="O17" s="28">
        <v>202</v>
      </c>
    </row>
    <row r="18" spans="1:15" x14ac:dyDescent="0.25">
      <c r="A18" s="20" t="s">
        <v>33</v>
      </c>
      <c r="B18" s="21" t="s">
        <v>25</v>
      </c>
      <c r="C18" s="22">
        <v>44388</v>
      </c>
      <c r="D18" s="23" t="s">
        <v>34</v>
      </c>
      <c r="E18" s="24">
        <v>185</v>
      </c>
      <c r="F18" s="24">
        <v>184</v>
      </c>
      <c r="G18" s="24">
        <v>185</v>
      </c>
      <c r="H18" s="24">
        <v>190</v>
      </c>
      <c r="I18" s="24"/>
      <c r="J18" s="24"/>
      <c r="K18" s="25">
        <v>4</v>
      </c>
      <c r="L18" s="25">
        <v>744</v>
      </c>
      <c r="M18" s="26">
        <v>186</v>
      </c>
      <c r="N18" s="27">
        <v>3</v>
      </c>
      <c r="O18" s="28">
        <v>189</v>
      </c>
    </row>
    <row r="21" spans="1:15" x14ac:dyDescent="0.25">
      <c r="K21" s="7">
        <f>SUM(K14:K20)</f>
        <v>20</v>
      </c>
      <c r="L21" s="7">
        <f>SUM(L14:L20)</f>
        <v>3780</v>
      </c>
      <c r="M21" s="13">
        <f>SUM(L21/K21)</f>
        <v>189</v>
      </c>
      <c r="N21" s="7">
        <f>SUM(N14:N20)</f>
        <v>46</v>
      </c>
      <c r="O21" s="13">
        <f>SUM(M21+N21)</f>
        <v>235</v>
      </c>
    </row>
    <row r="29" spans="1:15" ht="30" x14ac:dyDescent="0.25">
      <c r="A29" s="1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 x14ac:dyDescent="0.25">
      <c r="A30" s="20" t="s">
        <v>19</v>
      </c>
      <c r="B30" s="21" t="s">
        <v>25</v>
      </c>
      <c r="C30" s="22">
        <v>44360</v>
      </c>
      <c r="D30" s="23" t="s">
        <v>34</v>
      </c>
      <c r="E30" s="24">
        <v>182</v>
      </c>
      <c r="F30" s="24">
        <v>188</v>
      </c>
      <c r="G30" s="24">
        <v>192</v>
      </c>
      <c r="H30" s="24">
        <v>189</v>
      </c>
      <c r="I30" s="24"/>
      <c r="J30" s="24"/>
      <c r="K30" s="25">
        <v>4</v>
      </c>
      <c r="L30" s="25">
        <v>751</v>
      </c>
      <c r="M30" s="26">
        <v>187.75</v>
      </c>
      <c r="N30" s="27">
        <v>3</v>
      </c>
      <c r="O30" s="28">
        <v>190.75</v>
      </c>
    </row>
    <row r="31" spans="1:15" x14ac:dyDescent="0.25">
      <c r="A31" s="20" t="s">
        <v>19</v>
      </c>
      <c r="B31" s="21" t="s">
        <v>25</v>
      </c>
      <c r="C31" s="22">
        <v>44374</v>
      </c>
      <c r="D31" s="23" t="s">
        <v>51</v>
      </c>
      <c r="E31" s="24">
        <v>187</v>
      </c>
      <c r="F31" s="24">
        <v>190</v>
      </c>
      <c r="G31" s="24">
        <v>184</v>
      </c>
      <c r="H31" s="24">
        <v>181</v>
      </c>
      <c r="I31" s="24"/>
      <c r="J31" s="24"/>
      <c r="K31" s="25">
        <v>4</v>
      </c>
      <c r="L31" s="25">
        <v>742</v>
      </c>
      <c r="M31" s="26">
        <v>185.5</v>
      </c>
      <c r="N31" s="27">
        <v>3</v>
      </c>
      <c r="O31" s="28">
        <v>188.5</v>
      </c>
    </row>
    <row r="32" spans="1:15" x14ac:dyDescent="0.25">
      <c r="A32" s="20" t="s">
        <v>19</v>
      </c>
      <c r="B32" s="21" t="s">
        <v>25</v>
      </c>
      <c r="C32" s="22">
        <v>44388</v>
      </c>
      <c r="D32" s="23" t="s">
        <v>34</v>
      </c>
      <c r="E32" s="24">
        <v>190</v>
      </c>
      <c r="F32" s="24">
        <v>189</v>
      </c>
      <c r="G32" s="24">
        <v>181</v>
      </c>
      <c r="H32" s="24">
        <v>184</v>
      </c>
      <c r="I32" s="24"/>
      <c r="J32" s="24"/>
      <c r="K32" s="25">
        <v>4</v>
      </c>
      <c r="L32" s="25">
        <v>744</v>
      </c>
      <c r="M32" s="26">
        <v>186</v>
      </c>
      <c r="N32" s="27">
        <v>2</v>
      </c>
      <c r="O32" s="28">
        <v>188</v>
      </c>
    </row>
    <row r="35" spans="11:15" x14ac:dyDescent="0.25">
      <c r="K35" s="7">
        <f>SUM(K30:K34)</f>
        <v>12</v>
      </c>
      <c r="L35" s="7">
        <f>SUM(L30:L34)</f>
        <v>2237</v>
      </c>
      <c r="M35" s="13">
        <f>SUM(L35/K35)</f>
        <v>186.41666666666666</v>
      </c>
      <c r="N35" s="7">
        <f>SUM(N30:N34)</f>
        <v>8</v>
      </c>
      <c r="O35" s="13">
        <f>SUM(M35+N35)</f>
        <v>194.41666666666666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 B29" name="Range1_2"/>
    <protectedRange algorithmName="SHA-512" hashValue="ON39YdpmFHfN9f47KpiRvqrKx0V9+erV1CNkpWzYhW/Qyc6aT8rEyCrvauWSYGZK2ia3o7vd3akF07acHAFpOA==" saltValue="yVW9XmDwTqEnmpSGai0KYg==" spinCount="100000" sqref="E14:J14 B14:C14" name="Range1_2_2"/>
    <protectedRange algorithmName="SHA-512" hashValue="ON39YdpmFHfN9f47KpiRvqrKx0V9+erV1CNkpWzYhW/Qyc6aT8rEyCrvauWSYGZK2ia3o7vd3akF07acHAFpOA==" saltValue="yVW9XmDwTqEnmpSGai0KYg==" spinCount="100000" sqref="D14" name="Range1_1_1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15:J15 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16:J16 B16:C16" name="Range1_9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E30:J30 B30:C30" name="Range1_10"/>
    <protectedRange algorithmName="SHA-512" hashValue="ON39YdpmFHfN9f47KpiRvqrKx0V9+erV1CNkpWzYhW/Qyc6aT8rEyCrvauWSYGZK2ia3o7vd3akF07acHAFpOA==" saltValue="yVW9XmDwTqEnmpSGai0KYg==" spinCount="100000" sqref="D30" name="Range1_1_7"/>
    <protectedRange algorithmName="SHA-512" hashValue="ON39YdpmFHfN9f47KpiRvqrKx0V9+erV1CNkpWzYhW/Qyc6aT8rEyCrvauWSYGZK2ia3o7vd3akF07acHAFpOA==" saltValue="yVW9XmDwTqEnmpSGai0KYg==" spinCount="100000" sqref="E31:J31 B31:C31" name="Range1_7"/>
    <protectedRange algorithmName="SHA-512" hashValue="ON39YdpmFHfN9f47KpiRvqrKx0V9+erV1CNkpWzYhW/Qyc6aT8rEyCrvauWSYGZK2ia3o7vd3akF07acHAFpOA==" saltValue="yVW9XmDwTqEnmpSGai0KYg==" spinCount="100000" sqref="D31" name="Range1_1_5"/>
    <protectedRange algorithmName="SHA-512" hashValue="ON39YdpmFHfN9f47KpiRvqrKx0V9+erV1CNkpWzYhW/Qyc6aT8rEyCrvauWSYGZK2ia3o7vd3akF07acHAFpOA==" saltValue="yVW9XmDwTqEnmpSGai0KYg==" spinCount="100000" sqref="E17:J17 B17:C17" name="Range1_6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E18:J18 B18:C18" name="Range1_18"/>
    <protectedRange algorithmName="SHA-512" hashValue="ON39YdpmFHfN9f47KpiRvqrKx0V9+erV1CNkpWzYhW/Qyc6aT8rEyCrvauWSYGZK2ia3o7vd3akF07acHAFpOA==" saltValue="yVW9XmDwTqEnmpSGai0KYg==" spinCount="100000" sqref="D18" name="Range1_1_13"/>
    <protectedRange algorithmName="SHA-512" hashValue="ON39YdpmFHfN9f47KpiRvqrKx0V9+erV1CNkpWzYhW/Qyc6aT8rEyCrvauWSYGZK2ia3o7vd3akF07acHAFpOA==" saltValue="yVW9XmDwTqEnmpSGai0KYg==" spinCount="100000" sqref="E32:J32 B32:C32" name="Range1_19"/>
    <protectedRange algorithmName="SHA-512" hashValue="ON39YdpmFHfN9f47KpiRvqrKx0V9+erV1CNkpWzYhW/Qyc6aT8rEyCrvauWSYGZK2ia3o7vd3akF07acHAFpOA==" saltValue="yVW9XmDwTqEnmpSGai0KYg==" spinCount="100000" sqref="D32" name="Range1_1_14"/>
  </protectedRanges>
  <conditionalFormatting sqref="J14">
    <cfRule type="top10" dxfId="419" priority="67" rank="1"/>
  </conditionalFormatting>
  <conditionalFormatting sqref="I14">
    <cfRule type="top10" dxfId="418" priority="68" rank="1"/>
  </conditionalFormatting>
  <conditionalFormatting sqref="H14">
    <cfRule type="top10" dxfId="417" priority="69" rank="1"/>
  </conditionalFormatting>
  <conditionalFormatting sqref="G14">
    <cfRule type="top10" dxfId="416" priority="70" rank="1"/>
  </conditionalFormatting>
  <conditionalFormatting sqref="F14">
    <cfRule type="top10" dxfId="415" priority="71" rank="1"/>
  </conditionalFormatting>
  <conditionalFormatting sqref="E14">
    <cfRule type="top10" dxfId="414" priority="72" rank="1"/>
  </conditionalFormatting>
  <conditionalFormatting sqref="I2">
    <cfRule type="top10" dxfId="413" priority="66" rank="1"/>
  </conditionalFormatting>
  <conditionalFormatting sqref="H2">
    <cfRule type="top10" dxfId="412" priority="62" rank="1"/>
  </conditionalFormatting>
  <conditionalFormatting sqref="J2">
    <cfRule type="top10" dxfId="411" priority="63" rank="1"/>
  </conditionalFormatting>
  <conditionalFormatting sqref="G2">
    <cfRule type="top10" dxfId="410" priority="65" rank="1"/>
  </conditionalFormatting>
  <conditionalFormatting sqref="F2">
    <cfRule type="top10" dxfId="409" priority="64" rank="1"/>
  </conditionalFormatting>
  <conditionalFormatting sqref="E2">
    <cfRule type="top10" dxfId="408" priority="61" rank="1"/>
  </conditionalFormatting>
  <conditionalFormatting sqref="J15">
    <cfRule type="top10" dxfId="407" priority="55" rank="1"/>
  </conditionalFormatting>
  <conditionalFormatting sqref="I15">
    <cfRule type="top10" dxfId="406" priority="56" rank="1"/>
  </conditionalFormatting>
  <conditionalFormatting sqref="H15">
    <cfRule type="top10" dxfId="405" priority="57" rank="1"/>
  </conditionalFormatting>
  <conditionalFormatting sqref="G15">
    <cfRule type="top10" dxfId="404" priority="58" rank="1"/>
  </conditionalFormatting>
  <conditionalFormatting sqref="F15">
    <cfRule type="top10" dxfId="403" priority="59" rank="1"/>
  </conditionalFormatting>
  <conditionalFormatting sqref="E15">
    <cfRule type="top10" dxfId="402" priority="60" rank="1"/>
  </conditionalFormatting>
  <conditionalFormatting sqref="I3">
    <cfRule type="top10" dxfId="401" priority="54" rank="1"/>
  </conditionalFormatting>
  <conditionalFormatting sqref="H3">
    <cfRule type="top10" dxfId="400" priority="50" rank="1"/>
  </conditionalFormatting>
  <conditionalFormatting sqref="J3">
    <cfRule type="top10" dxfId="399" priority="51" rank="1"/>
  </conditionalFormatting>
  <conditionalFormatting sqref="G3">
    <cfRule type="top10" dxfId="398" priority="53" rank="1"/>
  </conditionalFormatting>
  <conditionalFormatting sqref="F3">
    <cfRule type="top10" dxfId="397" priority="52" rank="1"/>
  </conditionalFormatting>
  <conditionalFormatting sqref="E3">
    <cfRule type="top10" dxfId="396" priority="49" rank="1"/>
  </conditionalFormatting>
  <conditionalFormatting sqref="J16">
    <cfRule type="top10" dxfId="395" priority="43" rank="1"/>
  </conditionalFormatting>
  <conditionalFormatting sqref="I16">
    <cfRule type="top10" dxfId="394" priority="44" rank="1"/>
  </conditionalFormatting>
  <conditionalFormatting sqref="H16">
    <cfRule type="top10" dxfId="393" priority="45" rank="1"/>
  </conditionalFormatting>
  <conditionalFormatting sqref="G16">
    <cfRule type="top10" dxfId="392" priority="46" rank="1"/>
  </conditionalFormatting>
  <conditionalFormatting sqref="F16">
    <cfRule type="top10" dxfId="391" priority="47" rank="1"/>
  </conditionalFormatting>
  <conditionalFormatting sqref="E16">
    <cfRule type="top10" dxfId="390" priority="48" rank="1"/>
  </conditionalFormatting>
  <conditionalFormatting sqref="E30">
    <cfRule type="top10" dxfId="389" priority="30" rank="1"/>
  </conditionalFormatting>
  <conditionalFormatting sqref="F30">
    <cfRule type="top10" dxfId="388" priority="29" rank="1"/>
  </conditionalFormatting>
  <conditionalFormatting sqref="G30">
    <cfRule type="top10" dxfId="387" priority="28" rank="1"/>
  </conditionalFormatting>
  <conditionalFormatting sqref="H30">
    <cfRule type="top10" dxfId="386" priority="27" rank="1"/>
  </conditionalFormatting>
  <conditionalFormatting sqref="I30">
    <cfRule type="top10" dxfId="385" priority="26" rank="1"/>
  </conditionalFormatting>
  <conditionalFormatting sqref="J30">
    <cfRule type="top10" dxfId="384" priority="25" rank="1"/>
  </conditionalFormatting>
  <conditionalFormatting sqref="E31">
    <cfRule type="top10" dxfId="383" priority="24" rank="1"/>
  </conditionalFormatting>
  <conditionalFormatting sqref="F31">
    <cfRule type="top10" dxfId="382" priority="23" rank="1"/>
  </conditionalFormatting>
  <conditionalFormatting sqref="G31">
    <cfRule type="top10" dxfId="381" priority="22" rank="1"/>
  </conditionalFormatting>
  <conditionalFormatting sqref="H31">
    <cfRule type="top10" dxfId="380" priority="21" rank="1"/>
  </conditionalFormatting>
  <conditionalFormatting sqref="I31">
    <cfRule type="top10" dxfId="379" priority="20" rank="1"/>
  </conditionalFormatting>
  <conditionalFormatting sqref="J31">
    <cfRule type="top10" dxfId="378" priority="19" rank="1"/>
  </conditionalFormatting>
  <conditionalFormatting sqref="J17">
    <cfRule type="top10" dxfId="377" priority="13" rank="1"/>
  </conditionalFormatting>
  <conditionalFormatting sqref="I17">
    <cfRule type="top10" dxfId="376" priority="14" rank="1"/>
  </conditionalFormatting>
  <conditionalFormatting sqref="H17">
    <cfRule type="top10" dxfId="375" priority="15" rank="1"/>
  </conditionalFormatting>
  <conditionalFormatting sqref="G17">
    <cfRule type="top10" dxfId="374" priority="16" rank="1"/>
  </conditionalFormatting>
  <conditionalFormatting sqref="F17">
    <cfRule type="top10" dxfId="373" priority="17" rank="1"/>
  </conditionalFormatting>
  <conditionalFormatting sqref="E17">
    <cfRule type="top10" dxfId="372" priority="18" rank="1"/>
  </conditionalFormatting>
  <conditionalFormatting sqref="J18">
    <cfRule type="top10" dxfId="371" priority="7" rank="1"/>
  </conditionalFormatting>
  <conditionalFormatting sqref="I18">
    <cfRule type="top10" dxfId="370" priority="8" rank="1"/>
  </conditionalFormatting>
  <conditionalFormatting sqref="H18">
    <cfRule type="top10" dxfId="369" priority="9" rank="1"/>
  </conditionalFormatting>
  <conditionalFormatting sqref="G18">
    <cfRule type="top10" dxfId="368" priority="10" rank="1"/>
  </conditionalFormatting>
  <conditionalFormatting sqref="F18">
    <cfRule type="top10" dxfId="367" priority="11" rank="1"/>
  </conditionalFormatting>
  <conditionalFormatting sqref="E18">
    <cfRule type="top10" dxfId="366" priority="12" rank="1"/>
  </conditionalFormatting>
  <conditionalFormatting sqref="E32">
    <cfRule type="top10" dxfId="365" priority="6" rank="1"/>
  </conditionalFormatting>
  <conditionalFormatting sqref="F32">
    <cfRule type="top10" dxfId="364" priority="5" rank="1"/>
  </conditionalFormatting>
  <conditionalFormatting sqref="G32">
    <cfRule type="top10" dxfId="363" priority="4" rank="1"/>
  </conditionalFormatting>
  <conditionalFormatting sqref="H32">
    <cfRule type="top10" dxfId="362" priority="3" rank="1"/>
  </conditionalFormatting>
  <conditionalFormatting sqref="I32">
    <cfRule type="top10" dxfId="361" priority="2" rank="1"/>
  </conditionalFormatting>
  <conditionalFormatting sqref="J32">
    <cfRule type="top10" dxfId="360" priority="1" rank="1"/>
  </conditionalFormatting>
  <hyperlinks>
    <hyperlink ref="Q1" location="'Ohio 2021 Rankings'!A1" display="Return to Ranking" xr:uid="{61D23567-1FDF-4800-99F6-E7AB5FC6D7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B13 B29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B2:B3 B30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AB5D-04FF-472B-A542-AF3784CB67A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62</v>
      </c>
      <c r="C2" s="22">
        <v>44346</v>
      </c>
      <c r="D2" s="23" t="s">
        <v>34</v>
      </c>
      <c r="E2" s="24">
        <v>154</v>
      </c>
      <c r="F2" s="24">
        <v>159</v>
      </c>
      <c r="G2" s="24">
        <v>115</v>
      </c>
      <c r="H2" s="24">
        <v>174</v>
      </c>
      <c r="I2" s="24"/>
      <c r="J2" s="24"/>
      <c r="K2" s="25">
        <v>4</v>
      </c>
      <c r="L2" s="25">
        <v>602</v>
      </c>
      <c r="M2" s="26">
        <v>150.5</v>
      </c>
      <c r="N2" s="27">
        <v>2</v>
      </c>
      <c r="O2" s="28">
        <v>152.5</v>
      </c>
    </row>
    <row r="5" spans="1:17" x14ac:dyDescent="0.25">
      <c r="K5" s="7">
        <f>SUM(K2:K4)</f>
        <v>4</v>
      </c>
      <c r="L5" s="7">
        <f>SUM(L2:L4)</f>
        <v>602</v>
      </c>
      <c r="M5" s="13">
        <f>SUM(L5/K5)</f>
        <v>150.5</v>
      </c>
      <c r="N5" s="7">
        <f>SUM(N2:N4)</f>
        <v>2</v>
      </c>
      <c r="O5" s="13">
        <f>SUM(M5+N5)</f>
        <v>152.5</v>
      </c>
    </row>
  </sheetData>
  <hyperlinks>
    <hyperlink ref="Q1" location="'Ohio 2021 Rankings'!A1" display="Back to Ranking" xr:uid="{BA986E7D-EF98-4361-B9B7-CB4303B10D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FC6E0B-E364-44DB-9E8A-AABDE7E96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503561A-49CA-4C35-9A72-1F3F6AD0674C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B4F6-4AA3-4590-B442-16C932C7D1BC}">
  <dimension ref="A1:Q16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60</v>
      </c>
      <c r="C2" s="22">
        <v>44346</v>
      </c>
      <c r="D2" s="23" t="s">
        <v>34</v>
      </c>
      <c r="E2" s="24">
        <v>163</v>
      </c>
      <c r="F2" s="24">
        <v>174</v>
      </c>
      <c r="G2" s="24">
        <v>163</v>
      </c>
      <c r="H2" s="24">
        <v>153</v>
      </c>
      <c r="I2" s="24"/>
      <c r="J2" s="24"/>
      <c r="K2" s="25">
        <v>4</v>
      </c>
      <c r="L2" s="25">
        <v>653</v>
      </c>
      <c r="M2" s="26">
        <v>163.25</v>
      </c>
      <c r="N2" s="27">
        <v>2</v>
      </c>
      <c r="O2" s="28">
        <v>165.25</v>
      </c>
    </row>
    <row r="5" spans="1:17" x14ac:dyDescent="0.25">
      <c r="K5" s="7">
        <f>SUM(K2:K4)</f>
        <v>4</v>
      </c>
      <c r="L5" s="7">
        <f>SUM(L2:L4)</f>
        <v>653</v>
      </c>
      <c r="M5" s="13">
        <f>SUM(L5/K5)</f>
        <v>163.25</v>
      </c>
      <c r="N5" s="7">
        <f>SUM(N2:N4)</f>
        <v>2</v>
      </c>
      <c r="O5" s="13">
        <f>SUM(M5+N5)</f>
        <v>165.25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33</v>
      </c>
      <c r="B12" s="21" t="s">
        <v>60</v>
      </c>
      <c r="C12" s="22">
        <v>44360</v>
      </c>
      <c r="D12" s="23" t="s">
        <v>34</v>
      </c>
      <c r="E12" s="24">
        <v>185</v>
      </c>
      <c r="F12" s="24">
        <v>179</v>
      </c>
      <c r="G12" s="24">
        <v>181</v>
      </c>
      <c r="H12" s="24">
        <v>186</v>
      </c>
      <c r="I12" s="24"/>
      <c r="J12" s="24"/>
      <c r="K12" s="25">
        <v>4</v>
      </c>
      <c r="L12" s="25">
        <v>731</v>
      </c>
      <c r="M12" s="26">
        <v>182.75</v>
      </c>
      <c r="N12" s="27">
        <v>4</v>
      </c>
      <c r="O12" s="28">
        <v>186.75</v>
      </c>
    </row>
    <row r="13" spans="1:17" x14ac:dyDescent="0.25">
      <c r="A13" s="20" t="s">
        <v>33</v>
      </c>
      <c r="B13" s="21" t="s">
        <v>60</v>
      </c>
      <c r="C13" s="22">
        <v>44388</v>
      </c>
      <c r="D13" s="23" t="s">
        <v>34</v>
      </c>
      <c r="E13" s="24">
        <v>179</v>
      </c>
      <c r="F13" s="24">
        <v>184</v>
      </c>
      <c r="G13" s="24">
        <v>179</v>
      </c>
      <c r="H13" s="24">
        <v>177</v>
      </c>
      <c r="I13" s="24"/>
      <c r="J13" s="24"/>
      <c r="K13" s="25">
        <v>4</v>
      </c>
      <c r="L13" s="25">
        <v>719</v>
      </c>
      <c r="M13" s="26">
        <v>179.75</v>
      </c>
      <c r="N13" s="27">
        <v>2</v>
      </c>
      <c r="O13" s="28">
        <v>181.75</v>
      </c>
    </row>
    <row r="16" spans="1:17" x14ac:dyDescent="0.25">
      <c r="K16" s="7">
        <f>SUM(K12:K15)</f>
        <v>8</v>
      </c>
      <c r="L16" s="7">
        <f>SUM(L12:L15)</f>
        <v>1450</v>
      </c>
      <c r="M16" s="13">
        <f>SUM(L16/K16)</f>
        <v>181.25</v>
      </c>
      <c r="N16" s="7">
        <f>SUM(N12:N15)</f>
        <v>6</v>
      </c>
      <c r="O16" s="13">
        <f>SUM(M16+N16)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12:J12 B12:C12" name="Range1_9"/>
    <protectedRange algorithmName="SHA-512" hashValue="ON39YdpmFHfN9f47KpiRvqrKx0V9+erV1CNkpWzYhW/Qyc6aT8rEyCrvauWSYGZK2ia3o7vd3akF07acHAFpOA==" saltValue="yVW9XmDwTqEnmpSGai0KYg==" spinCount="100000" sqref="D12" name="Range1_1_6"/>
    <protectedRange algorithmName="SHA-512" hashValue="ON39YdpmFHfN9f47KpiRvqrKx0V9+erV1CNkpWzYhW/Qyc6aT8rEyCrvauWSYGZK2ia3o7vd3akF07acHAFpOA==" saltValue="yVW9XmDwTqEnmpSGai0KYg==" spinCount="100000" sqref="E13:J13 B13:C13" name="Range1_18"/>
    <protectedRange algorithmName="SHA-512" hashValue="ON39YdpmFHfN9f47KpiRvqrKx0V9+erV1CNkpWzYhW/Qyc6aT8rEyCrvauWSYGZK2ia3o7vd3akF07acHAFpOA==" saltValue="yVW9XmDwTqEnmpSGai0KYg==" spinCount="100000" sqref="D13" name="Range1_1_13"/>
  </protectedRanges>
  <conditionalFormatting sqref="F2">
    <cfRule type="top10" dxfId="359" priority="25" rank="1"/>
  </conditionalFormatting>
  <conditionalFormatting sqref="G2">
    <cfRule type="top10" dxfId="358" priority="26" rank="1"/>
  </conditionalFormatting>
  <conditionalFormatting sqref="H2">
    <cfRule type="top10" dxfId="357" priority="27" rank="1"/>
  </conditionalFormatting>
  <conditionalFormatting sqref="I2">
    <cfRule type="top10" dxfId="356" priority="28" rank="1"/>
  </conditionalFormatting>
  <conditionalFormatting sqref="J2">
    <cfRule type="top10" dxfId="355" priority="29" rank="1"/>
  </conditionalFormatting>
  <conditionalFormatting sqref="E2">
    <cfRule type="top10" dxfId="354" priority="30" rank="1"/>
  </conditionalFormatting>
  <conditionalFormatting sqref="J12">
    <cfRule type="top10" dxfId="353" priority="7" rank="1"/>
  </conditionalFormatting>
  <conditionalFormatting sqref="I12">
    <cfRule type="top10" dxfId="352" priority="8" rank="1"/>
  </conditionalFormatting>
  <conditionalFormatting sqref="H12">
    <cfRule type="top10" dxfId="351" priority="9" rank="1"/>
  </conditionalFormatting>
  <conditionalFormatting sqref="G12">
    <cfRule type="top10" dxfId="350" priority="10" rank="1"/>
  </conditionalFormatting>
  <conditionalFormatting sqref="F12">
    <cfRule type="top10" dxfId="349" priority="11" rank="1"/>
  </conditionalFormatting>
  <conditionalFormatting sqref="E12">
    <cfRule type="top10" dxfId="348" priority="12" rank="1"/>
  </conditionalFormatting>
  <conditionalFormatting sqref="J13">
    <cfRule type="top10" dxfId="347" priority="1" rank="1"/>
  </conditionalFormatting>
  <conditionalFormatting sqref="I13">
    <cfRule type="top10" dxfId="346" priority="2" rank="1"/>
  </conditionalFormatting>
  <conditionalFormatting sqref="H13">
    <cfRule type="top10" dxfId="345" priority="3" rank="1"/>
  </conditionalFormatting>
  <conditionalFormatting sqref="G13">
    <cfRule type="top10" dxfId="344" priority="4" rank="1"/>
  </conditionalFormatting>
  <conditionalFormatting sqref="F13">
    <cfRule type="top10" dxfId="343" priority="5" rank="1"/>
  </conditionalFormatting>
  <conditionalFormatting sqref="E13">
    <cfRule type="top10" dxfId="342" priority="6" rank="1"/>
  </conditionalFormatting>
  <hyperlinks>
    <hyperlink ref="Q1" location="'Ohio 2021 Rankings'!A1" display="Back to Ranking" xr:uid="{1E914520-C63D-42AC-849D-B3AB7DAC3E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BE09DF-434E-4577-AF8A-75489B842A8E}">
          <x14:formula1>
            <xm:f>'C:\Users\abra2\Desktop\[__ABRA Scoring Program  2-25-2020 MASTER (3).xlsm]DATA'!#REF!</xm:f>
          </x14:formula1>
          <xm:sqref>B2 B12:B13</xm:sqref>
        </x14:dataValidation>
        <x14:dataValidation type="list" allowBlank="1" showInputMessage="1" showErrorMessage="1" xr:uid="{88576848-E44C-4639-BBE5-080D9BBEA66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6669-2F47-4D5D-ACE0-6E45BDAB36F3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32</v>
      </c>
      <c r="C2" s="22">
        <v>44304</v>
      </c>
      <c r="D2" s="23" t="s">
        <v>34</v>
      </c>
      <c r="E2" s="24">
        <v>173</v>
      </c>
      <c r="F2" s="24">
        <v>186</v>
      </c>
      <c r="G2" s="24">
        <v>193</v>
      </c>
      <c r="H2" s="24">
        <v>181</v>
      </c>
      <c r="I2" s="24"/>
      <c r="J2" s="24"/>
      <c r="K2" s="25">
        <v>4</v>
      </c>
      <c r="L2" s="25">
        <v>733</v>
      </c>
      <c r="M2" s="26">
        <v>183.25</v>
      </c>
      <c r="N2" s="27">
        <v>3</v>
      </c>
      <c r="O2" s="28">
        <v>186.25</v>
      </c>
    </row>
    <row r="3" spans="1:17" x14ac:dyDescent="0.25">
      <c r="A3" s="20" t="s">
        <v>28</v>
      </c>
      <c r="B3" s="21" t="s">
        <v>32</v>
      </c>
      <c r="C3" s="22">
        <v>44346</v>
      </c>
      <c r="D3" s="23" t="s">
        <v>34</v>
      </c>
      <c r="E3" s="24">
        <v>182</v>
      </c>
      <c r="F3" s="24">
        <v>185</v>
      </c>
      <c r="G3" s="24">
        <v>181</v>
      </c>
      <c r="H3" s="24">
        <v>187</v>
      </c>
      <c r="I3" s="24"/>
      <c r="J3" s="24"/>
      <c r="K3" s="25">
        <v>4</v>
      </c>
      <c r="L3" s="25">
        <v>735</v>
      </c>
      <c r="M3" s="26">
        <v>183.75</v>
      </c>
      <c r="N3" s="27">
        <v>3</v>
      </c>
      <c r="O3" s="28">
        <v>186.75</v>
      </c>
    </row>
    <row r="4" spans="1:17" x14ac:dyDescent="0.25">
      <c r="A4" s="20" t="s">
        <v>28</v>
      </c>
      <c r="B4" s="21" t="s">
        <v>32</v>
      </c>
      <c r="C4" s="22">
        <v>44388</v>
      </c>
      <c r="D4" s="23" t="s">
        <v>34</v>
      </c>
      <c r="E4" s="24">
        <v>192.01</v>
      </c>
      <c r="F4" s="24">
        <v>190</v>
      </c>
      <c r="G4" s="24">
        <v>186</v>
      </c>
      <c r="H4" s="24">
        <v>189</v>
      </c>
      <c r="I4" s="24"/>
      <c r="J4" s="24"/>
      <c r="K4" s="25">
        <v>4</v>
      </c>
      <c r="L4" s="25">
        <v>757.01</v>
      </c>
      <c r="M4" s="26">
        <v>189.2525</v>
      </c>
      <c r="N4" s="27">
        <v>8</v>
      </c>
      <c r="O4" s="28">
        <v>197.2525</v>
      </c>
    </row>
    <row r="7" spans="1:17" x14ac:dyDescent="0.25">
      <c r="K7" s="7">
        <f>SUM(K2:K6)</f>
        <v>12</v>
      </c>
      <c r="L7" s="7">
        <f>SUM(L2:L6)</f>
        <v>2225.0100000000002</v>
      </c>
      <c r="M7" s="13">
        <f>SUM(L7/K7)</f>
        <v>185.41750000000002</v>
      </c>
      <c r="N7" s="7">
        <f>SUM(N2:N6)</f>
        <v>14</v>
      </c>
      <c r="O7" s="13">
        <f>SUM(M7+N7)</f>
        <v>199.41750000000002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341" priority="13" rank="1"/>
  </conditionalFormatting>
  <conditionalFormatting sqref="G2">
    <cfRule type="top10" dxfId="340" priority="14" rank="1"/>
  </conditionalFormatting>
  <conditionalFormatting sqref="H2">
    <cfRule type="top10" dxfId="339" priority="15" rank="1"/>
  </conditionalFormatting>
  <conditionalFormatting sqref="I2">
    <cfRule type="top10" dxfId="338" priority="16" rank="1"/>
  </conditionalFormatting>
  <conditionalFormatting sqref="J2">
    <cfRule type="top10" dxfId="337" priority="17" rank="1"/>
  </conditionalFormatting>
  <conditionalFormatting sqref="E2">
    <cfRule type="top10" dxfId="336" priority="18" rank="1"/>
  </conditionalFormatting>
  <conditionalFormatting sqref="F3">
    <cfRule type="top10" dxfId="335" priority="7" rank="1"/>
  </conditionalFormatting>
  <conditionalFormatting sqref="G3">
    <cfRule type="top10" dxfId="334" priority="8" rank="1"/>
  </conditionalFormatting>
  <conditionalFormatting sqref="H3">
    <cfRule type="top10" dxfId="333" priority="9" rank="1"/>
  </conditionalFormatting>
  <conditionalFormatting sqref="I3">
    <cfRule type="top10" dxfId="332" priority="10" rank="1"/>
  </conditionalFormatting>
  <conditionalFormatting sqref="J3">
    <cfRule type="top10" dxfId="331" priority="11" rank="1"/>
  </conditionalFormatting>
  <conditionalFormatting sqref="E3">
    <cfRule type="top10" dxfId="330" priority="12" rank="1"/>
  </conditionalFormatting>
  <conditionalFormatting sqref="F4">
    <cfRule type="top10" dxfId="329" priority="1" rank="1"/>
  </conditionalFormatting>
  <conditionalFormatting sqref="G4">
    <cfRule type="top10" dxfId="328" priority="2" rank="1"/>
  </conditionalFormatting>
  <conditionalFormatting sqref="H4">
    <cfRule type="top10" dxfId="327" priority="3" rank="1"/>
  </conditionalFormatting>
  <conditionalFormatting sqref="I4">
    <cfRule type="top10" dxfId="326" priority="4" rank="1"/>
  </conditionalFormatting>
  <conditionalFormatting sqref="J4">
    <cfRule type="top10" dxfId="325" priority="5" rank="1"/>
  </conditionalFormatting>
  <conditionalFormatting sqref="E4">
    <cfRule type="top10" dxfId="324" priority="6" rank="1"/>
  </conditionalFormatting>
  <hyperlinks>
    <hyperlink ref="Q1" location="'Ohio 2021 Rankings'!A1" display="Back to Ranking" xr:uid="{411F75A8-F015-454C-B41F-D60677C931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CDB21B-183D-4EEA-989A-70281E5E7775}">
          <x14:formula1>
            <xm:f>'C:\Users\abra2\Desktop\[__ABRA Scoring Program  2-25-2020 MASTER (3).xlsm]DATA'!#REF!</xm:f>
          </x14:formula1>
          <xm:sqref>B2:B4</xm:sqref>
        </x14:dataValidation>
        <x14:dataValidation type="list" allowBlank="1" showInputMessage="1" showErrorMessage="1" xr:uid="{442BC75E-7D91-42A0-A1AB-7A75A3A53C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8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59</v>
      </c>
      <c r="C2" s="22">
        <v>44304</v>
      </c>
      <c r="D2" s="23" t="s">
        <v>34</v>
      </c>
      <c r="E2" s="24">
        <v>168</v>
      </c>
      <c r="F2" s="24">
        <v>184</v>
      </c>
      <c r="G2" s="24">
        <v>150</v>
      </c>
      <c r="H2" s="24">
        <v>180</v>
      </c>
      <c r="I2" s="24"/>
      <c r="J2" s="24"/>
      <c r="K2" s="25">
        <v>4</v>
      </c>
      <c r="L2" s="25">
        <v>682</v>
      </c>
      <c r="M2" s="26">
        <v>170.5</v>
      </c>
      <c r="N2" s="27">
        <v>2</v>
      </c>
      <c r="O2" s="28">
        <v>172.5</v>
      </c>
    </row>
    <row r="3" spans="1:17" x14ac:dyDescent="0.25">
      <c r="A3" s="20" t="s">
        <v>28</v>
      </c>
      <c r="B3" s="21" t="s">
        <v>59</v>
      </c>
      <c r="C3" s="22">
        <v>44346</v>
      </c>
      <c r="D3" s="23" t="s">
        <v>34</v>
      </c>
      <c r="E3" s="24">
        <v>178</v>
      </c>
      <c r="F3" s="24">
        <v>184</v>
      </c>
      <c r="G3" s="24">
        <v>185</v>
      </c>
      <c r="H3" s="24">
        <v>179</v>
      </c>
      <c r="I3" s="24"/>
      <c r="J3" s="24"/>
      <c r="K3" s="25">
        <v>4</v>
      </c>
      <c r="L3" s="25">
        <v>726</v>
      </c>
      <c r="M3" s="26">
        <v>181.5</v>
      </c>
      <c r="N3" s="27">
        <v>2</v>
      </c>
      <c r="O3" s="28">
        <v>183.5</v>
      </c>
    </row>
    <row r="4" spans="1:17" x14ac:dyDescent="0.25">
      <c r="A4" s="20" t="s">
        <v>28</v>
      </c>
      <c r="B4" s="21" t="s">
        <v>59</v>
      </c>
      <c r="C4" s="22">
        <v>44360</v>
      </c>
      <c r="D4" s="23" t="s">
        <v>34</v>
      </c>
      <c r="E4" s="24">
        <v>168</v>
      </c>
      <c r="F4" s="24">
        <v>168</v>
      </c>
      <c r="G4" s="24">
        <v>163</v>
      </c>
      <c r="H4" s="24">
        <v>164</v>
      </c>
      <c r="I4" s="24"/>
      <c r="J4" s="24"/>
      <c r="K4" s="25">
        <v>4</v>
      </c>
      <c r="L4" s="25">
        <v>663</v>
      </c>
      <c r="M4" s="26">
        <v>165.75</v>
      </c>
      <c r="N4" s="27">
        <v>2</v>
      </c>
      <c r="O4" s="28">
        <v>167.75</v>
      </c>
    </row>
    <row r="5" spans="1:17" x14ac:dyDescent="0.25">
      <c r="A5" s="20" t="s">
        <v>28</v>
      </c>
      <c r="B5" s="21" t="s">
        <v>59</v>
      </c>
      <c r="C5" s="22">
        <v>44388</v>
      </c>
      <c r="D5" s="23" t="s">
        <v>34</v>
      </c>
      <c r="E5" s="24">
        <v>171</v>
      </c>
      <c r="F5" s="24">
        <v>184</v>
      </c>
      <c r="G5" s="24">
        <v>185.01</v>
      </c>
      <c r="H5" s="24">
        <v>179.01</v>
      </c>
      <c r="I5" s="24"/>
      <c r="J5" s="24"/>
      <c r="K5" s="25">
        <v>4</v>
      </c>
      <c r="L5" s="25">
        <v>719.02</v>
      </c>
      <c r="M5" s="26">
        <v>179.755</v>
      </c>
      <c r="N5" s="27">
        <v>3</v>
      </c>
      <c r="O5" s="28">
        <v>182.755</v>
      </c>
    </row>
    <row r="8" spans="1:17" x14ac:dyDescent="0.25">
      <c r="K8" s="7">
        <f>SUM(K2:K7)</f>
        <v>16</v>
      </c>
      <c r="L8" s="7">
        <f>SUM(L2:L7)</f>
        <v>2790.02</v>
      </c>
      <c r="M8" s="13">
        <f>SUM(L8/K8)</f>
        <v>174.37625</v>
      </c>
      <c r="N8" s="7">
        <f>SUM(N2:N7)</f>
        <v>9</v>
      </c>
      <c r="O8" s="13">
        <f>SUM(M8+N8)</f>
        <v>183.37625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33</v>
      </c>
      <c r="B15" s="21" t="s">
        <v>59</v>
      </c>
      <c r="C15" s="22">
        <v>44346</v>
      </c>
      <c r="D15" s="23" t="s">
        <v>34</v>
      </c>
      <c r="E15" s="24">
        <v>178</v>
      </c>
      <c r="F15" s="24">
        <v>174</v>
      </c>
      <c r="G15" s="24">
        <v>166</v>
      </c>
      <c r="H15" s="24">
        <v>171</v>
      </c>
      <c r="I15" s="24"/>
      <c r="J15" s="24"/>
      <c r="K15" s="25">
        <v>4</v>
      </c>
      <c r="L15" s="25">
        <v>689</v>
      </c>
      <c r="M15" s="26">
        <v>172.25</v>
      </c>
      <c r="N15" s="27">
        <v>2</v>
      </c>
      <c r="O15" s="28">
        <v>174.25</v>
      </c>
    </row>
    <row r="18" spans="11:15" x14ac:dyDescent="0.25">
      <c r="K18" s="7">
        <f>SUM(K15:K17)</f>
        <v>4</v>
      </c>
      <c r="L18" s="7">
        <f>SUM(L15:L17)</f>
        <v>689</v>
      </c>
      <c r="M18" s="13">
        <f>SUM(L18/K18)</f>
        <v>172.25</v>
      </c>
      <c r="N18" s="7">
        <f>SUM(N15:N17)</f>
        <v>2</v>
      </c>
      <c r="O18" s="13">
        <f>SUM(M18+N18)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15:J15 B15:C15" name="Range1_2_1"/>
    <protectedRange algorithmName="SHA-512" hashValue="ON39YdpmFHfN9f47KpiRvqrKx0V9+erV1CNkpWzYhW/Qyc6aT8rEyCrvauWSYGZK2ia3o7vd3akF07acHAFpOA==" saltValue="yVW9XmDwTqEnmpSGai0KYg==" spinCount="100000" sqref="D15" name="Range1_1_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F2">
    <cfRule type="top10" dxfId="323" priority="37" rank="1"/>
  </conditionalFormatting>
  <conditionalFormatting sqref="G2">
    <cfRule type="top10" dxfId="322" priority="38" rank="1"/>
  </conditionalFormatting>
  <conditionalFormatting sqref="H2">
    <cfRule type="top10" dxfId="321" priority="39" rank="1"/>
  </conditionalFormatting>
  <conditionalFormatting sqref="I2">
    <cfRule type="top10" dxfId="320" priority="40" rank="1"/>
  </conditionalFormatting>
  <conditionalFormatting sqref="J2">
    <cfRule type="top10" dxfId="319" priority="41" rank="1"/>
  </conditionalFormatting>
  <conditionalFormatting sqref="E2">
    <cfRule type="top10" dxfId="318" priority="42" rank="1"/>
  </conditionalFormatting>
  <conditionalFormatting sqref="F3">
    <cfRule type="top10" dxfId="317" priority="31" rank="1"/>
  </conditionalFormatting>
  <conditionalFormatting sqref="G3">
    <cfRule type="top10" dxfId="316" priority="32" rank="1"/>
  </conditionalFormatting>
  <conditionalFormatting sqref="H3">
    <cfRule type="top10" dxfId="315" priority="33" rank="1"/>
  </conditionalFormatting>
  <conditionalFormatting sqref="I3">
    <cfRule type="top10" dxfId="314" priority="34" rank="1"/>
  </conditionalFormatting>
  <conditionalFormatting sqref="J3">
    <cfRule type="top10" dxfId="313" priority="35" rank="1"/>
  </conditionalFormatting>
  <conditionalFormatting sqref="E3">
    <cfRule type="top10" dxfId="312" priority="36" rank="1"/>
  </conditionalFormatting>
  <conditionalFormatting sqref="J15">
    <cfRule type="top10" dxfId="311" priority="13" rank="1"/>
  </conditionalFormatting>
  <conditionalFormatting sqref="I15">
    <cfRule type="top10" dxfId="310" priority="14" rank="1"/>
  </conditionalFormatting>
  <conditionalFormatting sqref="H15">
    <cfRule type="top10" dxfId="309" priority="15" rank="1"/>
  </conditionalFormatting>
  <conditionalFormatting sqref="G15">
    <cfRule type="top10" dxfId="308" priority="16" rank="1"/>
  </conditionalFormatting>
  <conditionalFormatting sqref="F15">
    <cfRule type="top10" dxfId="307" priority="17" rank="1"/>
  </conditionalFormatting>
  <conditionalFormatting sqref="E15">
    <cfRule type="top10" dxfId="306" priority="18" rank="1"/>
  </conditionalFormatting>
  <conditionalFormatting sqref="F4">
    <cfRule type="top10" dxfId="305" priority="7" rank="1"/>
  </conditionalFormatting>
  <conditionalFormatting sqref="G4">
    <cfRule type="top10" dxfId="304" priority="8" rank="1"/>
  </conditionalFormatting>
  <conditionalFormatting sqref="H4">
    <cfRule type="top10" dxfId="303" priority="9" rank="1"/>
  </conditionalFormatting>
  <conditionalFormatting sqref="I4">
    <cfRule type="top10" dxfId="302" priority="10" rank="1"/>
  </conditionalFormatting>
  <conditionalFormatting sqref="J4">
    <cfRule type="top10" dxfId="301" priority="11" rank="1"/>
  </conditionalFormatting>
  <conditionalFormatting sqref="E4">
    <cfRule type="top10" dxfId="300" priority="12" rank="1"/>
  </conditionalFormatting>
  <conditionalFormatting sqref="F5">
    <cfRule type="top10" dxfId="299" priority="1" rank="1"/>
  </conditionalFormatting>
  <conditionalFormatting sqref="G5">
    <cfRule type="top10" dxfId="298" priority="2" rank="1"/>
  </conditionalFormatting>
  <conditionalFormatting sqref="H5">
    <cfRule type="top10" dxfId="297" priority="3" rank="1"/>
  </conditionalFormatting>
  <conditionalFormatting sqref="I5">
    <cfRule type="top10" dxfId="296" priority="4" rank="1"/>
  </conditionalFormatting>
  <conditionalFormatting sqref="J5">
    <cfRule type="top10" dxfId="295" priority="5" rank="1"/>
  </conditionalFormatting>
  <conditionalFormatting sqref="E5">
    <cfRule type="top10" dxfId="294" priority="6" rank="1"/>
  </conditionalFormatting>
  <hyperlinks>
    <hyperlink ref="Q1" location="'Ohio 2021 Rankings'!A1" display="Back to Ranking" xr:uid="{37E290FB-AD4B-493C-8640-D5425C64CA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B15 B2:B5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E5F7-1C95-43A4-BE79-24F500E0C956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43</v>
      </c>
      <c r="C2" s="22">
        <v>44304</v>
      </c>
      <c r="D2" s="23" t="s">
        <v>34</v>
      </c>
      <c r="E2" s="24">
        <v>191</v>
      </c>
      <c r="F2" s="24">
        <v>189</v>
      </c>
      <c r="G2" s="24">
        <v>194</v>
      </c>
      <c r="H2" s="24">
        <v>192</v>
      </c>
      <c r="I2" s="24"/>
      <c r="J2" s="24"/>
      <c r="K2" s="25">
        <v>4</v>
      </c>
      <c r="L2" s="25">
        <v>766</v>
      </c>
      <c r="M2" s="26">
        <v>191.5</v>
      </c>
      <c r="N2" s="27">
        <v>13</v>
      </c>
      <c r="O2" s="28">
        <v>204.5</v>
      </c>
    </row>
    <row r="3" spans="1:17" x14ac:dyDescent="0.25">
      <c r="A3" s="20" t="s">
        <v>28</v>
      </c>
      <c r="B3" s="21" t="s">
        <v>43</v>
      </c>
      <c r="C3" s="22">
        <v>44346</v>
      </c>
      <c r="D3" s="23" t="s">
        <v>34</v>
      </c>
      <c r="E3" s="24">
        <v>186</v>
      </c>
      <c r="F3" s="24">
        <v>190</v>
      </c>
      <c r="G3" s="24">
        <v>183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4</v>
      </c>
      <c r="O3" s="28">
        <v>190.75</v>
      </c>
    </row>
    <row r="4" spans="1:17" x14ac:dyDescent="0.25">
      <c r="A4" s="20" t="s">
        <v>28</v>
      </c>
      <c r="B4" s="21" t="s">
        <v>63</v>
      </c>
      <c r="C4" s="22">
        <v>44360</v>
      </c>
      <c r="D4" s="23" t="s">
        <v>34</v>
      </c>
      <c r="E4" s="24">
        <v>187</v>
      </c>
      <c r="F4" s="24">
        <v>186</v>
      </c>
      <c r="G4" s="24">
        <v>193</v>
      </c>
      <c r="H4" s="24">
        <v>183</v>
      </c>
      <c r="I4" s="24"/>
      <c r="J4" s="24"/>
      <c r="K4" s="25">
        <v>4</v>
      </c>
      <c r="L4" s="25">
        <v>749</v>
      </c>
      <c r="M4" s="26">
        <v>187.25</v>
      </c>
      <c r="N4" s="27">
        <v>4</v>
      </c>
      <c r="O4" s="28">
        <v>191.25</v>
      </c>
    </row>
    <row r="7" spans="1:17" x14ac:dyDescent="0.25">
      <c r="K7" s="7">
        <f>SUM(K2:K6)</f>
        <v>12</v>
      </c>
      <c r="L7" s="7">
        <f>SUM(L2:L6)</f>
        <v>2262</v>
      </c>
      <c r="M7" s="13">
        <f>SUM(L7/K7)</f>
        <v>188.5</v>
      </c>
      <c r="N7" s="7">
        <f>SUM(N2:N6)</f>
        <v>21</v>
      </c>
      <c r="O7" s="13">
        <f>SUM(M7+N7)</f>
        <v>209.5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293" priority="13" rank="1"/>
  </conditionalFormatting>
  <conditionalFormatting sqref="G2">
    <cfRule type="top10" dxfId="292" priority="14" rank="1"/>
  </conditionalFormatting>
  <conditionalFormatting sqref="H2">
    <cfRule type="top10" dxfId="291" priority="15" rank="1"/>
  </conditionalFormatting>
  <conditionalFormatting sqref="I2">
    <cfRule type="top10" dxfId="290" priority="16" rank="1"/>
  </conditionalFormatting>
  <conditionalFormatting sqref="J2">
    <cfRule type="top10" dxfId="289" priority="17" rank="1"/>
  </conditionalFormatting>
  <conditionalFormatting sqref="E2">
    <cfRule type="top10" dxfId="288" priority="18" rank="1"/>
  </conditionalFormatting>
  <conditionalFormatting sqref="F3">
    <cfRule type="top10" dxfId="287" priority="7" rank="1"/>
  </conditionalFormatting>
  <conditionalFormatting sqref="G3">
    <cfRule type="top10" dxfId="286" priority="8" rank="1"/>
  </conditionalFormatting>
  <conditionalFormatting sqref="H3">
    <cfRule type="top10" dxfId="285" priority="9" rank="1"/>
  </conditionalFormatting>
  <conditionalFormatting sqref="I3">
    <cfRule type="top10" dxfId="284" priority="10" rank="1"/>
  </conditionalFormatting>
  <conditionalFormatting sqref="J3">
    <cfRule type="top10" dxfId="283" priority="11" rank="1"/>
  </conditionalFormatting>
  <conditionalFormatting sqref="E3">
    <cfRule type="top10" dxfId="282" priority="12" rank="1"/>
  </conditionalFormatting>
  <conditionalFormatting sqref="F4">
    <cfRule type="top10" dxfId="281" priority="1" rank="1"/>
  </conditionalFormatting>
  <conditionalFormatting sqref="G4">
    <cfRule type="top10" dxfId="280" priority="2" rank="1"/>
  </conditionalFormatting>
  <conditionalFormatting sqref="H4">
    <cfRule type="top10" dxfId="279" priority="3" rank="1"/>
  </conditionalFormatting>
  <conditionalFormatting sqref="I4">
    <cfRule type="top10" dxfId="278" priority="4" rank="1"/>
  </conditionalFormatting>
  <conditionalFormatting sqref="J4">
    <cfRule type="top10" dxfId="277" priority="5" rank="1"/>
  </conditionalFormatting>
  <conditionalFormatting sqref="E4">
    <cfRule type="top10" dxfId="276" priority="6" rank="1"/>
  </conditionalFormatting>
  <hyperlinks>
    <hyperlink ref="Q1" location="'Ohio 2021 Rankings'!A1" display="Back to Ranking" xr:uid="{EAAACA8A-A360-4E6B-BF6B-17F1E27F86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2ED401-EF99-4E3A-89CF-4EBA9774B6C5}">
          <x14:formula1>
            <xm:f>'C:\Users\abra2\Desktop\[__ABRA Scoring Program  2-25-2020 MASTER (3).xlsm]DATA'!#REF!</xm:f>
          </x14:formula1>
          <xm:sqref>B2:B4</xm:sqref>
        </x14:dataValidation>
        <x14:dataValidation type="list" allowBlank="1" showInputMessage="1" showErrorMessage="1" xr:uid="{EFFA5C7B-0C06-4B83-96C9-A401859D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35</v>
      </c>
      <c r="C2" s="22">
        <v>44304</v>
      </c>
      <c r="D2" s="23" t="s">
        <v>34</v>
      </c>
      <c r="E2" s="24">
        <v>185</v>
      </c>
      <c r="F2" s="24">
        <v>179</v>
      </c>
      <c r="G2" s="24">
        <v>187</v>
      </c>
      <c r="H2" s="24">
        <v>180</v>
      </c>
      <c r="I2" s="24"/>
      <c r="J2" s="24"/>
      <c r="K2" s="25">
        <v>4</v>
      </c>
      <c r="L2" s="25">
        <v>731</v>
      </c>
      <c r="M2" s="26">
        <v>182.75</v>
      </c>
      <c r="N2" s="27">
        <v>6</v>
      </c>
      <c r="O2" s="28">
        <v>188.75</v>
      </c>
    </row>
    <row r="3" spans="1:17" x14ac:dyDescent="0.25">
      <c r="A3" s="20" t="s">
        <v>21</v>
      </c>
      <c r="B3" s="21" t="s">
        <v>35</v>
      </c>
      <c r="C3" s="22">
        <v>44360</v>
      </c>
      <c r="D3" s="23" t="s">
        <v>34</v>
      </c>
      <c r="E3" s="24">
        <v>172</v>
      </c>
      <c r="F3" s="24">
        <v>176</v>
      </c>
      <c r="G3" s="24">
        <v>182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2</v>
      </c>
      <c r="O3" s="28">
        <v>179</v>
      </c>
    </row>
    <row r="4" spans="1:17" x14ac:dyDescent="0.25">
      <c r="A4" s="20" t="s">
        <v>21</v>
      </c>
      <c r="B4" s="21" t="s">
        <v>35</v>
      </c>
      <c r="C4" s="22">
        <v>44388</v>
      </c>
      <c r="D4" s="23" t="s">
        <v>34</v>
      </c>
      <c r="E4" s="24">
        <v>183</v>
      </c>
      <c r="F4" s="24">
        <v>180</v>
      </c>
      <c r="G4" s="24">
        <v>181.01</v>
      </c>
      <c r="H4" s="24">
        <v>188</v>
      </c>
      <c r="I4" s="24"/>
      <c r="J4" s="24"/>
      <c r="K4" s="25">
        <v>4</v>
      </c>
      <c r="L4" s="25">
        <v>732.01</v>
      </c>
      <c r="M4" s="26">
        <v>183.0025</v>
      </c>
      <c r="N4" s="27">
        <v>7</v>
      </c>
      <c r="O4" s="28">
        <v>190.0025</v>
      </c>
    </row>
    <row r="7" spans="1:17" x14ac:dyDescent="0.25">
      <c r="K7" s="7">
        <f>SUM(K2:K6)</f>
        <v>12</v>
      </c>
      <c r="L7" s="7">
        <f>SUM(L2:L6)</f>
        <v>2171.0100000000002</v>
      </c>
      <c r="M7" s="13">
        <f>SUM(L7/K7)</f>
        <v>180.91750000000002</v>
      </c>
      <c r="N7" s="7">
        <f>SUM(N2:N6)</f>
        <v>15</v>
      </c>
      <c r="O7" s="13">
        <f>SUM(M7+N7)</f>
        <v>195.91750000000002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I2">
    <cfRule type="top10" dxfId="275" priority="18" rank="1"/>
  </conditionalFormatting>
  <conditionalFormatting sqref="H2">
    <cfRule type="top10" dxfId="274" priority="14" rank="1"/>
  </conditionalFormatting>
  <conditionalFormatting sqref="J2">
    <cfRule type="top10" dxfId="273" priority="15" rank="1"/>
  </conditionalFormatting>
  <conditionalFormatting sqref="G2">
    <cfRule type="top10" dxfId="272" priority="17" rank="1"/>
  </conditionalFormatting>
  <conditionalFormatting sqref="F2">
    <cfRule type="top10" dxfId="271" priority="16" rank="1"/>
  </conditionalFormatting>
  <conditionalFormatting sqref="E2">
    <cfRule type="top10" dxfId="270" priority="13" rank="1"/>
  </conditionalFormatting>
  <conditionalFormatting sqref="I3">
    <cfRule type="top10" dxfId="269" priority="12" rank="1"/>
  </conditionalFormatting>
  <conditionalFormatting sqref="H3">
    <cfRule type="top10" dxfId="268" priority="8" rank="1"/>
  </conditionalFormatting>
  <conditionalFormatting sqref="J3">
    <cfRule type="top10" dxfId="267" priority="9" rank="1"/>
  </conditionalFormatting>
  <conditionalFormatting sqref="G3">
    <cfRule type="top10" dxfId="266" priority="11" rank="1"/>
  </conditionalFormatting>
  <conditionalFormatting sqref="F3">
    <cfRule type="top10" dxfId="265" priority="10" rank="1"/>
  </conditionalFormatting>
  <conditionalFormatting sqref="E3">
    <cfRule type="top10" dxfId="264" priority="7" rank="1"/>
  </conditionalFormatting>
  <conditionalFormatting sqref="I4">
    <cfRule type="top10" dxfId="263" priority="6" rank="1"/>
  </conditionalFormatting>
  <conditionalFormatting sqref="H4">
    <cfRule type="top10" dxfId="262" priority="2" rank="1"/>
  </conditionalFormatting>
  <conditionalFormatting sqref="J4">
    <cfRule type="top10" dxfId="261" priority="3" rank="1"/>
  </conditionalFormatting>
  <conditionalFormatting sqref="G4">
    <cfRule type="top10" dxfId="260" priority="5" rank="1"/>
  </conditionalFormatting>
  <conditionalFormatting sqref="F4">
    <cfRule type="top10" dxfId="259" priority="4" rank="1"/>
  </conditionalFormatting>
  <conditionalFormatting sqref="E4">
    <cfRule type="top10" dxfId="258" priority="1" rank="1"/>
  </conditionalFormatting>
  <hyperlinks>
    <hyperlink ref="Q1" location="'Ohio 2021 Rankings'!A1" display="Back to Ranking" xr:uid="{14EBAAC3-5B08-4E27-8685-4B25C17FE9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B2:B4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5E48-E065-4C01-B7ED-C1264AAC7B54}">
  <dimension ref="A1:Q27"/>
  <sheetViews>
    <sheetView workbookViewId="0">
      <selection activeCell="A18" sqref="A18:O1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55</v>
      </c>
      <c r="C2" s="22">
        <v>44339</v>
      </c>
      <c r="D2" s="23" t="s">
        <v>51</v>
      </c>
      <c r="E2" s="24">
        <v>179</v>
      </c>
      <c r="F2" s="24">
        <v>191</v>
      </c>
      <c r="G2" s="24">
        <v>189</v>
      </c>
      <c r="H2" s="24">
        <v>190</v>
      </c>
      <c r="I2" s="24"/>
      <c r="J2" s="24"/>
      <c r="K2" s="25">
        <v>4</v>
      </c>
      <c r="L2" s="25">
        <v>749</v>
      </c>
      <c r="M2" s="26">
        <v>187.25</v>
      </c>
      <c r="N2" s="27">
        <v>5</v>
      </c>
      <c r="O2" s="28">
        <v>192.25</v>
      </c>
    </row>
    <row r="3" spans="1:17" x14ac:dyDescent="0.25">
      <c r="A3" s="20" t="s">
        <v>33</v>
      </c>
      <c r="B3" s="21" t="s">
        <v>55</v>
      </c>
      <c r="C3" s="22">
        <v>44346</v>
      </c>
      <c r="D3" s="23" t="s">
        <v>34</v>
      </c>
      <c r="E3" s="24">
        <v>181</v>
      </c>
      <c r="F3" s="24">
        <v>182</v>
      </c>
      <c r="G3" s="24">
        <v>187</v>
      </c>
      <c r="H3" s="24">
        <v>182</v>
      </c>
      <c r="I3" s="24"/>
      <c r="J3" s="24"/>
      <c r="K3" s="25">
        <v>4</v>
      </c>
      <c r="L3" s="25">
        <v>732</v>
      </c>
      <c r="M3" s="26">
        <v>183</v>
      </c>
      <c r="N3" s="27">
        <v>7</v>
      </c>
      <c r="O3" s="28">
        <v>190</v>
      </c>
    </row>
    <row r="4" spans="1:17" x14ac:dyDescent="0.25">
      <c r="A4" s="20" t="s">
        <v>33</v>
      </c>
      <c r="B4" s="21" t="s">
        <v>55</v>
      </c>
      <c r="C4" s="22">
        <v>44360</v>
      </c>
      <c r="D4" s="23" t="s">
        <v>34</v>
      </c>
      <c r="E4" s="24">
        <v>183</v>
      </c>
      <c r="F4" s="24">
        <v>188</v>
      </c>
      <c r="G4" s="24">
        <v>181</v>
      </c>
      <c r="H4" s="24">
        <v>185</v>
      </c>
      <c r="I4" s="24"/>
      <c r="J4" s="24"/>
      <c r="K4" s="25">
        <v>4</v>
      </c>
      <c r="L4" s="25">
        <v>737</v>
      </c>
      <c r="M4" s="26">
        <v>184.25</v>
      </c>
      <c r="N4" s="27">
        <v>3</v>
      </c>
      <c r="O4" s="28">
        <v>187.25</v>
      </c>
    </row>
    <row r="5" spans="1:17" x14ac:dyDescent="0.25">
      <c r="A5" s="20" t="s">
        <v>33</v>
      </c>
      <c r="B5" s="21" t="s">
        <v>55</v>
      </c>
      <c r="C5" s="22">
        <v>44388</v>
      </c>
      <c r="D5" s="23" t="s">
        <v>34</v>
      </c>
      <c r="E5" s="24">
        <v>185.01</v>
      </c>
      <c r="F5" s="24">
        <v>185</v>
      </c>
      <c r="G5" s="24">
        <v>189</v>
      </c>
      <c r="H5" s="24">
        <v>191</v>
      </c>
      <c r="I5" s="24"/>
      <c r="J5" s="24"/>
      <c r="K5" s="25">
        <v>4</v>
      </c>
      <c r="L5" s="25">
        <v>750.01</v>
      </c>
      <c r="M5" s="26">
        <v>187.5025</v>
      </c>
      <c r="N5" s="27">
        <v>9</v>
      </c>
      <c r="O5" s="28">
        <v>196.5025</v>
      </c>
    </row>
    <row r="8" spans="1:17" x14ac:dyDescent="0.25">
      <c r="K8" s="7">
        <f>SUM(K2:K7)</f>
        <v>16</v>
      </c>
      <c r="L8" s="7">
        <f>SUM(L2:L7)</f>
        <v>2968.01</v>
      </c>
      <c r="M8" s="13">
        <f>SUM(L8/K8)</f>
        <v>185.50062500000001</v>
      </c>
      <c r="N8" s="7">
        <f>SUM(N2:N7)</f>
        <v>24</v>
      </c>
      <c r="O8" s="13">
        <f>SUM(M8+N8)</f>
        <v>209.50062500000001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0" t="s">
        <v>19</v>
      </c>
      <c r="B15" s="21" t="s">
        <v>55</v>
      </c>
      <c r="C15" s="22">
        <v>44339</v>
      </c>
      <c r="D15" s="23" t="s">
        <v>51</v>
      </c>
      <c r="E15" s="24">
        <v>190</v>
      </c>
      <c r="F15" s="24">
        <v>186</v>
      </c>
      <c r="G15" s="24">
        <v>189</v>
      </c>
      <c r="H15" s="24">
        <v>188</v>
      </c>
      <c r="I15" s="24"/>
      <c r="J15" s="24"/>
      <c r="K15" s="25">
        <v>4</v>
      </c>
      <c r="L15" s="25">
        <v>753</v>
      </c>
      <c r="M15" s="26">
        <v>188.25</v>
      </c>
      <c r="N15" s="27">
        <v>5</v>
      </c>
      <c r="O15" s="28">
        <v>193.25</v>
      </c>
    </row>
    <row r="16" spans="1:17" x14ac:dyDescent="0.25">
      <c r="A16" s="20" t="s">
        <v>19</v>
      </c>
      <c r="B16" s="21" t="s">
        <v>55</v>
      </c>
      <c r="C16" s="22">
        <v>44346</v>
      </c>
      <c r="D16" s="23" t="s">
        <v>34</v>
      </c>
      <c r="E16" s="24">
        <v>187</v>
      </c>
      <c r="F16" s="24">
        <v>186</v>
      </c>
      <c r="G16" s="24">
        <v>188</v>
      </c>
      <c r="H16" s="24">
        <v>184</v>
      </c>
      <c r="I16" s="24"/>
      <c r="J16" s="24"/>
      <c r="K16" s="25">
        <v>4</v>
      </c>
      <c r="L16" s="25">
        <v>745</v>
      </c>
      <c r="M16" s="26">
        <v>186.25</v>
      </c>
      <c r="N16" s="27">
        <v>4</v>
      </c>
      <c r="O16" s="28">
        <v>190.25</v>
      </c>
    </row>
    <row r="17" spans="1:15" x14ac:dyDescent="0.25">
      <c r="A17" s="20" t="s">
        <v>19</v>
      </c>
      <c r="B17" s="21" t="s">
        <v>55</v>
      </c>
      <c r="C17" s="22">
        <v>44360</v>
      </c>
      <c r="D17" s="23" t="s">
        <v>34</v>
      </c>
      <c r="E17" s="24">
        <v>187</v>
      </c>
      <c r="F17" s="24">
        <v>189</v>
      </c>
      <c r="G17" s="24">
        <v>184</v>
      </c>
      <c r="H17" s="24">
        <v>186</v>
      </c>
      <c r="I17" s="24"/>
      <c r="J17" s="24"/>
      <c r="K17" s="25">
        <v>4</v>
      </c>
      <c r="L17" s="25">
        <v>746</v>
      </c>
      <c r="M17" s="26">
        <v>186.5</v>
      </c>
      <c r="N17" s="27">
        <v>2</v>
      </c>
      <c r="O17" s="28">
        <v>188.5</v>
      </c>
    </row>
    <row r="18" spans="1:15" x14ac:dyDescent="0.25">
      <c r="A18" s="20" t="s">
        <v>19</v>
      </c>
      <c r="B18" s="21" t="s">
        <v>55</v>
      </c>
      <c r="C18" s="22">
        <v>44388</v>
      </c>
      <c r="D18" s="23" t="s">
        <v>34</v>
      </c>
      <c r="E18" s="24">
        <v>185</v>
      </c>
      <c r="F18" s="24">
        <v>190</v>
      </c>
      <c r="G18" s="24">
        <v>183.01</v>
      </c>
      <c r="H18" s="24">
        <v>187</v>
      </c>
      <c r="I18" s="24"/>
      <c r="J18" s="24"/>
      <c r="K18" s="25">
        <v>4</v>
      </c>
      <c r="L18" s="25">
        <v>745.01</v>
      </c>
      <c r="M18" s="26">
        <v>186.2525</v>
      </c>
      <c r="N18" s="27">
        <v>3</v>
      </c>
      <c r="O18" s="28">
        <v>189.2525</v>
      </c>
    </row>
    <row r="21" spans="1:15" x14ac:dyDescent="0.25">
      <c r="K21" s="7">
        <f>SUM(K15:K20)</f>
        <v>16</v>
      </c>
      <c r="L21" s="7">
        <f>SUM(L15:L20)</f>
        <v>2989.01</v>
      </c>
      <c r="M21" s="13">
        <f>SUM(L21/K21)</f>
        <v>186.81312500000001</v>
      </c>
      <c r="N21" s="7">
        <f>SUM(N15:N20)</f>
        <v>14</v>
      </c>
      <c r="O21" s="13">
        <f>SUM(M21+N21)</f>
        <v>200.81312500000001</v>
      </c>
    </row>
    <row r="27" spans="1:15" x14ac:dyDescent="0.25">
      <c r="K27" s="7"/>
      <c r="L27" s="7"/>
      <c r="M27" s="13"/>
      <c r="N27" s="7"/>
      <c r="O27" s="13"/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15:J15 B15:C15" name="Range1_16"/>
    <protectedRange algorithmName="SHA-512" hashValue="ON39YdpmFHfN9f47KpiRvqrKx0V9+erV1CNkpWzYhW/Qyc6aT8rEyCrvauWSYGZK2ia3o7vd3akF07acHAFpOA==" saltValue="yVW9XmDwTqEnmpSGai0KYg==" spinCount="100000" sqref="D15" name="Range1_1_1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16:J16 B16:C16" name="Range1_4_2"/>
    <protectedRange algorithmName="SHA-512" hashValue="ON39YdpmFHfN9f47KpiRvqrKx0V9+erV1CNkpWzYhW/Qyc6aT8rEyCrvauWSYGZK2ia3o7vd3akF07acHAFpOA==" saltValue="yVW9XmDwTqEnmpSGai0KYg==" spinCount="100000" sqref="D16" name="Range1_1_2_2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17:J17 B17:C17" name="Range1_10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18:J18 B18:C18" name="Range1_19"/>
    <protectedRange algorithmName="SHA-512" hashValue="ON39YdpmFHfN9f47KpiRvqrKx0V9+erV1CNkpWzYhW/Qyc6aT8rEyCrvauWSYGZK2ia3o7vd3akF07acHAFpOA==" saltValue="yVW9XmDwTqEnmpSGai0KYg==" spinCount="100000" sqref="D18" name="Range1_1_14"/>
  </protectedRanges>
  <conditionalFormatting sqref="H2">
    <cfRule type="top10" dxfId="257" priority="63" rank="1"/>
  </conditionalFormatting>
  <conditionalFormatting sqref="E2">
    <cfRule type="top10" dxfId="256" priority="66" rank="1"/>
  </conditionalFormatting>
  <conditionalFormatting sqref="J2">
    <cfRule type="top10" dxfId="255" priority="61" rank="1"/>
  </conditionalFormatting>
  <conditionalFormatting sqref="I2">
    <cfRule type="top10" dxfId="254" priority="62" rank="1"/>
  </conditionalFormatting>
  <conditionalFormatting sqref="G2">
    <cfRule type="top10" dxfId="253" priority="64" rank="1"/>
  </conditionalFormatting>
  <conditionalFormatting sqref="F2">
    <cfRule type="top10" dxfId="252" priority="65" rank="1"/>
  </conditionalFormatting>
  <conditionalFormatting sqref="H15">
    <cfRule type="top10" dxfId="251" priority="51" rank="1"/>
  </conditionalFormatting>
  <conditionalFormatting sqref="E15">
    <cfRule type="top10" dxfId="250" priority="54" rank="1"/>
  </conditionalFormatting>
  <conditionalFormatting sqref="J15">
    <cfRule type="top10" dxfId="249" priority="49" rank="1"/>
  </conditionalFormatting>
  <conditionalFormatting sqref="I15">
    <cfRule type="top10" dxfId="248" priority="50" rank="1"/>
  </conditionalFormatting>
  <conditionalFormatting sqref="G15">
    <cfRule type="top10" dxfId="247" priority="52" rank="1"/>
  </conditionalFormatting>
  <conditionalFormatting sqref="F15">
    <cfRule type="top10" dxfId="246" priority="53" rank="1"/>
  </conditionalFormatting>
  <conditionalFormatting sqref="J3">
    <cfRule type="top10" dxfId="245" priority="43" rank="1"/>
  </conditionalFormatting>
  <conditionalFormatting sqref="I3">
    <cfRule type="top10" dxfId="244" priority="44" rank="1"/>
  </conditionalFormatting>
  <conditionalFormatting sqref="H3">
    <cfRule type="top10" dxfId="243" priority="45" rank="1"/>
  </conditionalFormatting>
  <conditionalFormatting sqref="G3">
    <cfRule type="top10" dxfId="242" priority="46" rank="1"/>
  </conditionalFormatting>
  <conditionalFormatting sqref="F3">
    <cfRule type="top10" dxfId="241" priority="47" rank="1"/>
  </conditionalFormatting>
  <conditionalFormatting sqref="E3">
    <cfRule type="top10" dxfId="240" priority="48" rank="1"/>
  </conditionalFormatting>
  <conditionalFormatting sqref="E16">
    <cfRule type="top10" dxfId="239" priority="42" rank="1"/>
  </conditionalFormatting>
  <conditionalFormatting sqref="F16">
    <cfRule type="top10" dxfId="238" priority="41" rank="1"/>
  </conditionalFormatting>
  <conditionalFormatting sqref="G16">
    <cfRule type="top10" dxfId="237" priority="40" rank="1"/>
  </conditionalFormatting>
  <conditionalFormatting sqref="H16">
    <cfRule type="top10" dxfId="236" priority="39" rank="1"/>
  </conditionalFormatting>
  <conditionalFormatting sqref="I16">
    <cfRule type="top10" dxfId="235" priority="38" rank="1"/>
  </conditionalFormatting>
  <conditionalFormatting sqref="J16">
    <cfRule type="top10" dxfId="234" priority="37" rank="1"/>
  </conditionalFormatting>
  <conditionalFormatting sqref="J4">
    <cfRule type="top10" dxfId="233" priority="31" rank="1"/>
  </conditionalFormatting>
  <conditionalFormatting sqref="I4">
    <cfRule type="top10" dxfId="232" priority="32" rank="1"/>
  </conditionalFormatting>
  <conditionalFormatting sqref="H4">
    <cfRule type="top10" dxfId="231" priority="33" rank="1"/>
  </conditionalFormatting>
  <conditionalFormatting sqref="G4">
    <cfRule type="top10" dxfId="230" priority="34" rank="1"/>
  </conditionalFormatting>
  <conditionalFormatting sqref="F4">
    <cfRule type="top10" dxfId="229" priority="35" rank="1"/>
  </conditionalFormatting>
  <conditionalFormatting sqref="E4">
    <cfRule type="top10" dxfId="228" priority="36" rank="1"/>
  </conditionalFormatting>
  <conditionalFormatting sqref="E17">
    <cfRule type="top10" dxfId="227" priority="18" rank="1"/>
  </conditionalFormatting>
  <conditionalFormatting sqref="F17">
    <cfRule type="top10" dxfId="226" priority="17" rank="1"/>
  </conditionalFormatting>
  <conditionalFormatting sqref="G17">
    <cfRule type="top10" dxfId="225" priority="16" rank="1"/>
  </conditionalFormatting>
  <conditionalFormatting sqref="H17">
    <cfRule type="top10" dxfId="224" priority="15" rank="1"/>
  </conditionalFormatting>
  <conditionalFormatting sqref="I17">
    <cfRule type="top10" dxfId="223" priority="14" rank="1"/>
  </conditionalFormatting>
  <conditionalFormatting sqref="J17">
    <cfRule type="top10" dxfId="222" priority="13" rank="1"/>
  </conditionalFormatting>
  <conditionalFormatting sqref="J5">
    <cfRule type="top10" dxfId="221" priority="7" rank="1"/>
  </conditionalFormatting>
  <conditionalFormatting sqref="I5">
    <cfRule type="top10" dxfId="220" priority="8" rank="1"/>
  </conditionalFormatting>
  <conditionalFormatting sqref="H5">
    <cfRule type="top10" dxfId="219" priority="9" rank="1"/>
  </conditionalFormatting>
  <conditionalFormatting sqref="G5">
    <cfRule type="top10" dxfId="218" priority="10" rank="1"/>
  </conditionalFormatting>
  <conditionalFormatting sqref="F5">
    <cfRule type="top10" dxfId="217" priority="11" rank="1"/>
  </conditionalFormatting>
  <conditionalFormatting sqref="E5">
    <cfRule type="top10" dxfId="216" priority="12" rank="1"/>
  </conditionalFormatting>
  <conditionalFormatting sqref="E18">
    <cfRule type="top10" dxfId="215" priority="6" rank="1"/>
  </conditionalFormatting>
  <conditionalFormatting sqref="F18">
    <cfRule type="top10" dxfId="214" priority="5" rank="1"/>
  </conditionalFormatting>
  <conditionalFormatting sqref="G18">
    <cfRule type="top10" dxfId="213" priority="4" rank="1"/>
  </conditionalFormatting>
  <conditionalFormatting sqref="H18">
    <cfRule type="top10" dxfId="212" priority="3" rank="1"/>
  </conditionalFormatting>
  <conditionalFormatting sqref="I18">
    <cfRule type="top10" dxfId="211" priority="2" rank="1"/>
  </conditionalFormatting>
  <conditionalFormatting sqref="J18">
    <cfRule type="top10" dxfId="210" priority="1" rank="1"/>
  </conditionalFormatting>
  <hyperlinks>
    <hyperlink ref="Q1" location="'Ohio 2021 Rankings'!A1" display="Back to Ranking" xr:uid="{EA3FB7E9-D5D0-4A47-9288-4B30190FB1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4A7D11-CCE3-4285-9632-08789FCB885B}">
          <x14:formula1>
            <xm:f>'C:\Users\abra2\Desktop\[__ABRA Scoring Program  2-25-2020 MASTER (3).xlsm]DATA'!#REF!</xm:f>
          </x14:formula1>
          <xm:sqref>B2:B5 B15:B18</xm:sqref>
        </x14:dataValidation>
        <x14:dataValidation type="list" allowBlank="1" showInputMessage="1" showErrorMessage="1" xr:uid="{F021492D-601B-496D-8145-EFB7D413C3E5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C5F61-1FFC-48E9-AC07-2C7482EDE6BD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57</v>
      </c>
      <c r="C2" s="22">
        <v>44339</v>
      </c>
      <c r="D2" s="23" t="s">
        <v>51</v>
      </c>
      <c r="E2" s="24">
        <v>160</v>
      </c>
      <c r="F2" s="24">
        <v>180</v>
      </c>
      <c r="G2" s="24">
        <v>169</v>
      </c>
      <c r="H2" s="24">
        <v>179</v>
      </c>
      <c r="I2" s="24"/>
      <c r="J2" s="24"/>
      <c r="K2" s="25">
        <v>4</v>
      </c>
      <c r="L2" s="25">
        <v>688</v>
      </c>
      <c r="M2" s="26">
        <v>172</v>
      </c>
      <c r="N2" s="27">
        <v>3</v>
      </c>
      <c r="O2" s="28">
        <v>175</v>
      </c>
    </row>
    <row r="3" spans="1:17" x14ac:dyDescent="0.25">
      <c r="A3" s="20" t="s">
        <v>21</v>
      </c>
      <c r="B3" s="21" t="s">
        <v>57</v>
      </c>
      <c r="C3" s="22">
        <v>44360</v>
      </c>
      <c r="D3" s="23" t="s">
        <v>34</v>
      </c>
      <c r="E3" s="24">
        <v>171</v>
      </c>
      <c r="F3" s="24">
        <v>182</v>
      </c>
      <c r="G3" s="24">
        <v>175</v>
      </c>
      <c r="H3" s="24">
        <v>173</v>
      </c>
      <c r="I3" s="24"/>
      <c r="J3" s="24"/>
      <c r="K3" s="25">
        <v>4</v>
      </c>
      <c r="L3" s="25">
        <v>701</v>
      </c>
      <c r="M3" s="26">
        <v>175.25</v>
      </c>
      <c r="N3" s="27">
        <v>2</v>
      </c>
      <c r="O3" s="28">
        <v>177.25</v>
      </c>
    </row>
    <row r="4" spans="1:17" x14ac:dyDescent="0.25">
      <c r="A4" s="20" t="s">
        <v>21</v>
      </c>
      <c r="B4" s="21" t="s">
        <v>57</v>
      </c>
      <c r="C4" s="22">
        <v>44374</v>
      </c>
      <c r="D4" s="23" t="s">
        <v>51</v>
      </c>
      <c r="E4" s="24">
        <v>129</v>
      </c>
      <c r="F4" s="24">
        <v>122</v>
      </c>
      <c r="G4" s="24">
        <v>179</v>
      </c>
      <c r="H4" s="24">
        <v>176</v>
      </c>
      <c r="I4" s="24"/>
      <c r="J4" s="24"/>
      <c r="K4" s="25">
        <v>4</v>
      </c>
      <c r="L4" s="25">
        <v>606</v>
      </c>
      <c r="M4" s="26">
        <v>151.5</v>
      </c>
      <c r="N4" s="27">
        <v>3</v>
      </c>
      <c r="O4" s="28">
        <v>154.5</v>
      </c>
    </row>
    <row r="5" spans="1:17" x14ac:dyDescent="0.25">
      <c r="A5" s="20" t="s">
        <v>21</v>
      </c>
      <c r="B5" s="21" t="s">
        <v>57</v>
      </c>
      <c r="C5" s="22">
        <v>44388</v>
      </c>
      <c r="D5" s="23" t="s">
        <v>34</v>
      </c>
      <c r="E5" s="24">
        <v>74</v>
      </c>
      <c r="F5" s="24">
        <v>119</v>
      </c>
      <c r="G5" s="24">
        <v>110</v>
      </c>
      <c r="H5" s="24">
        <v>113</v>
      </c>
      <c r="I5" s="24"/>
      <c r="J5" s="24"/>
      <c r="K5" s="25">
        <v>4</v>
      </c>
      <c r="L5" s="25">
        <v>416</v>
      </c>
      <c r="M5" s="26">
        <v>104</v>
      </c>
      <c r="N5" s="27">
        <v>2</v>
      </c>
      <c r="O5" s="28">
        <v>106</v>
      </c>
    </row>
    <row r="8" spans="1:17" x14ac:dyDescent="0.25">
      <c r="K8" s="7">
        <f>SUM(K2:K7)</f>
        <v>16</v>
      </c>
      <c r="L8" s="7">
        <f>SUM(L2:L7)</f>
        <v>2411</v>
      </c>
      <c r="M8" s="13">
        <f>SUM(L8/K8)</f>
        <v>150.6875</v>
      </c>
      <c r="N8" s="7">
        <f>SUM(N2:N7)</f>
        <v>10</v>
      </c>
      <c r="O8" s="13">
        <f>SUM(M8+N8)</f>
        <v>160.6875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</protectedRanges>
  <conditionalFormatting sqref="H2">
    <cfRule type="top10" dxfId="725" priority="20" rank="1"/>
  </conditionalFormatting>
  <conditionalFormatting sqref="J2">
    <cfRule type="top10" dxfId="724" priority="21" rank="1"/>
  </conditionalFormatting>
  <conditionalFormatting sqref="I2">
    <cfRule type="top10" dxfId="723" priority="24" rank="1"/>
  </conditionalFormatting>
  <conditionalFormatting sqref="G2">
    <cfRule type="top10" dxfId="722" priority="23" rank="1"/>
  </conditionalFormatting>
  <conditionalFormatting sqref="F2">
    <cfRule type="top10" dxfId="721" priority="22" rank="1"/>
  </conditionalFormatting>
  <conditionalFormatting sqref="E2">
    <cfRule type="top10" dxfId="720" priority="19" rank="1"/>
  </conditionalFormatting>
  <conditionalFormatting sqref="I3">
    <cfRule type="top10" dxfId="719" priority="18" rank="1"/>
  </conditionalFormatting>
  <conditionalFormatting sqref="H3">
    <cfRule type="top10" dxfId="718" priority="14" rank="1"/>
  </conditionalFormatting>
  <conditionalFormatting sqref="J3">
    <cfRule type="top10" dxfId="717" priority="15" rank="1"/>
  </conditionalFormatting>
  <conditionalFormatting sqref="G3">
    <cfRule type="top10" dxfId="716" priority="17" rank="1"/>
  </conditionalFormatting>
  <conditionalFormatting sqref="F3">
    <cfRule type="top10" dxfId="715" priority="16" rank="1"/>
  </conditionalFormatting>
  <conditionalFormatting sqref="E3">
    <cfRule type="top10" dxfId="714" priority="13" rank="1"/>
  </conditionalFormatting>
  <conditionalFormatting sqref="I4">
    <cfRule type="top10" dxfId="713" priority="12" rank="1"/>
  </conditionalFormatting>
  <conditionalFormatting sqref="H4">
    <cfRule type="top10" dxfId="712" priority="8" rank="1"/>
  </conditionalFormatting>
  <conditionalFormatting sqref="J4">
    <cfRule type="top10" dxfId="711" priority="9" rank="1"/>
  </conditionalFormatting>
  <conditionalFormatting sqref="G4">
    <cfRule type="top10" dxfId="710" priority="11" rank="1"/>
  </conditionalFormatting>
  <conditionalFormatting sqref="F4">
    <cfRule type="top10" dxfId="709" priority="10" rank="1"/>
  </conditionalFormatting>
  <conditionalFormatting sqref="E4">
    <cfRule type="top10" dxfId="708" priority="7" rank="1"/>
  </conditionalFormatting>
  <conditionalFormatting sqref="I5">
    <cfRule type="top10" dxfId="707" priority="6" rank="1"/>
  </conditionalFormatting>
  <conditionalFormatting sqref="H5">
    <cfRule type="top10" dxfId="706" priority="2" rank="1"/>
  </conditionalFormatting>
  <conditionalFormatting sqref="J5">
    <cfRule type="top10" dxfId="705" priority="3" rank="1"/>
  </conditionalFormatting>
  <conditionalFormatting sqref="G5">
    <cfRule type="top10" dxfId="704" priority="5" rank="1"/>
  </conditionalFormatting>
  <conditionalFormatting sqref="F5">
    <cfRule type="top10" dxfId="703" priority="4" rank="1"/>
  </conditionalFormatting>
  <conditionalFormatting sqref="E5">
    <cfRule type="top10" dxfId="702" priority="1" rank="1"/>
  </conditionalFormatting>
  <hyperlinks>
    <hyperlink ref="Q1" location="'Ohio 2021 Rankings'!A1" display="Back to Ranking" xr:uid="{067ED3BD-BE6E-4E52-92A4-1C2596973F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BBB35B-E89C-4ABF-B4BB-53F05E1EE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3EC2493-1AB9-4CC1-9BBE-4FBA939A476F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857A-582A-423E-B6D1-47ACBDECD1E8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44</v>
      </c>
      <c r="C2" s="22">
        <v>44304</v>
      </c>
      <c r="D2" s="23" t="s">
        <v>34</v>
      </c>
      <c r="E2" s="24">
        <v>183</v>
      </c>
      <c r="F2" s="24">
        <v>185</v>
      </c>
      <c r="G2" s="24">
        <v>169</v>
      </c>
      <c r="H2" s="24">
        <v>191.001</v>
      </c>
      <c r="I2" s="24"/>
      <c r="J2" s="24"/>
      <c r="K2" s="25">
        <v>4</v>
      </c>
      <c r="L2" s="25">
        <v>728.00099999999998</v>
      </c>
      <c r="M2" s="26">
        <v>182.00024999999999</v>
      </c>
      <c r="N2" s="27">
        <v>6</v>
      </c>
      <c r="O2" s="28">
        <v>188.00024999999999</v>
      </c>
    </row>
    <row r="3" spans="1:17" x14ac:dyDescent="0.25">
      <c r="A3" s="20" t="s">
        <v>33</v>
      </c>
      <c r="B3" s="21" t="s">
        <v>44</v>
      </c>
      <c r="C3" s="22">
        <v>44346</v>
      </c>
      <c r="D3" s="23" t="s">
        <v>34</v>
      </c>
      <c r="E3" s="24">
        <v>180</v>
      </c>
      <c r="F3" s="24">
        <v>183</v>
      </c>
      <c r="G3" s="24">
        <v>176</v>
      </c>
      <c r="H3" s="24">
        <v>183</v>
      </c>
      <c r="I3" s="24"/>
      <c r="J3" s="24"/>
      <c r="K3" s="25">
        <v>4</v>
      </c>
      <c r="L3" s="25">
        <v>722</v>
      </c>
      <c r="M3" s="26">
        <v>180.5</v>
      </c>
      <c r="N3" s="27">
        <v>8</v>
      </c>
      <c r="O3" s="28">
        <v>188.5</v>
      </c>
    </row>
    <row r="4" spans="1:17" x14ac:dyDescent="0.25">
      <c r="A4" s="20" t="s">
        <v>33</v>
      </c>
      <c r="B4" s="21" t="s">
        <v>44</v>
      </c>
      <c r="C4" s="22">
        <v>44360</v>
      </c>
      <c r="D4" s="23" t="s">
        <v>34</v>
      </c>
      <c r="E4" s="24">
        <v>177</v>
      </c>
      <c r="F4" s="24">
        <v>181</v>
      </c>
      <c r="G4" s="24">
        <v>188</v>
      </c>
      <c r="H4" s="24">
        <v>180</v>
      </c>
      <c r="I4" s="24"/>
      <c r="J4" s="24"/>
      <c r="K4" s="25">
        <v>4</v>
      </c>
      <c r="L4" s="25">
        <v>726</v>
      </c>
      <c r="M4" s="26">
        <v>181.5</v>
      </c>
      <c r="N4" s="27">
        <v>2</v>
      </c>
      <c r="O4" s="28">
        <v>183.5</v>
      </c>
    </row>
    <row r="5" spans="1:17" x14ac:dyDescent="0.25">
      <c r="A5" s="20" t="s">
        <v>33</v>
      </c>
      <c r="B5" s="21" t="s">
        <v>44</v>
      </c>
      <c r="C5" s="22">
        <v>44388</v>
      </c>
      <c r="D5" s="23" t="s">
        <v>34</v>
      </c>
      <c r="E5" s="24">
        <v>190</v>
      </c>
      <c r="F5" s="24">
        <v>184.01</v>
      </c>
      <c r="G5" s="24">
        <v>185</v>
      </c>
      <c r="H5" s="24">
        <v>183.01</v>
      </c>
      <c r="I5" s="24"/>
      <c r="J5" s="24"/>
      <c r="K5" s="25">
        <v>4</v>
      </c>
      <c r="L5" s="25">
        <v>742.02</v>
      </c>
      <c r="M5" s="26">
        <v>185.505</v>
      </c>
      <c r="N5" s="27">
        <v>4</v>
      </c>
      <c r="O5" s="28">
        <v>189.505</v>
      </c>
    </row>
    <row r="8" spans="1:17" x14ac:dyDescent="0.25">
      <c r="K8" s="7">
        <f>SUM(K2:K7)</f>
        <v>16</v>
      </c>
      <c r="L8" s="7">
        <f>SUM(L2:L7)</f>
        <v>2918.0210000000002</v>
      </c>
      <c r="M8" s="13">
        <f>SUM(L8/K8)</f>
        <v>182.37631250000001</v>
      </c>
      <c r="N8" s="7">
        <f>SUM(N2:N7)</f>
        <v>20</v>
      </c>
      <c r="O8" s="13">
        <f>SUM(M8+N8)</f>
        <v>202.37631250000001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</protectedRanges>
  <conditionalFormatting sqref="J2">
    <cfRule type="top10" dxfId="209" priority="19" rank="1"/>
  </conditionalFormatting>
  <conditionalFormatting sqref="I2">
    <cfRule type="top10" dxfId="208" priority="20" rank="1"/>
  </conditionalFormatting>
  <conditionalFormatting sqref="H2">
    <cfRule type="top10" dxfId="207" priority="21" rank="1"/>
  </conditionalFormatting>
  <conditionalFormatting sqref="G2">
    <cfRule type="top10" dxfId="206" priority="22" rank="1"/>
  </conditionalFormatting>
  <conditionalFormatting sqref="F2">
    <cfRule type="top10" dxfId="205" priority="23" rank="1"/>
  </conditionalFormatting>
  <conditionalFormatting sqref="E2">
    <cfRule type="top10" dxfId="204" priority="24" rank="1"/>
  </conditionalFormatting>
  <conditionalFormatting sqref="J3">
    <cfRule type="top10" dxfId="203" priority="13" rank="1"/>
  </conditionalFormatting>
  <conditionalFormatting sqref="I3">
    <cfRule type="top10" dxfId="202" priority="14" rank="1"/>
  </conditionalFormatting>
  <conditionalFormatting sqref="H3">
    <cfRule type="top10" dxfId="201" priority="15" rank="1"/>
  </conditionalFormatting>
  <conditionalFormatting sqref="G3">
    <cfRule type="top10" dxfId="200" priority="16" rank="1"/>
  </conditionalFormatting>
  <conditionalFormatting sqref="F3">
    <cfRule type="top10" dxfId="199" priority="17" rank="1"/>
  </conditionalFormatting>
  <conditionalFormatting sqref="E3">
    <cfRule type="top10" dxfId="198" priority="18" rank="1"/>
  </conditionalFormatting>
  <conditionalFormatting sqref="J4">
    <cfRule type="top10" dxfId="197" priority="7" rank="1"/>
  </conditionalFormatting>
  <conditionalFormatting sqref="I4">
    <cfRule type="top10" dxfId="196" priority="8" rank="1"/>
  </conditionalFormatting>
  <conditionalFormatting sqref="H4">
    <cfRule type="top10" dxfId="195" priority="9" rank="1"/>
  </conditionalFormatting>
  <conditionalFormatting sqref="G4">
    <cfRule type="top10" dxfId="194" priority="10" rank="1"/>
  </conditionalFormatting>
  <conditionalFormatting sqref="F4">
    <cfRule type="top10" dxfId="193" priority="11" rank="1"/>
  </conditionalFormatting>
  <conditionalFormatting sqref="E4">
    <cfRule type="top10" dxfId="192" priority="12" rank="1"/>
  </conditionalFormatting>
  <conditionalFormatting sqref="J5">
    <cfRule type="top10" dxfId="191" priority="1" rank="1"/>
  </conditionalFormatting>
  <conditionalFormatting sqref="I5">
    <cfRule type="top10" dxfId="190" priority="2" rank="1"/>
  </conditionalFormatting>
  <conditionalFormatting sqref="H5">
    <cfRule type="top10" dxfId="189" priority="3" rank="1"/>
  </conditionalFormatting>
  <conditionalFormatting sqref="G5">
    <cfRule type="top10" dxfId="188" priority="4" rank="1"/>
  </conditionalFormatting>
  <conditionalFormatting sqref="F5">
    <cfRule type="top10" dxfId="187" priority="5" rank="1"/>
  </conditionalFormatting>
  <conditionalFormatting sqref="E5">
    <cfRule type="top10" dxfId="186" priority="6" rank="1"/>
  </conditionalFormatting>
  <hyperlinks>
    <hyperlink ref="Q1" location="'Ohio 2021 Rankings'!A1" display="Back to Ranking" xr:uid="{03E27176-3EF1-4DC7-8823-8DECE7358E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19C5-4579-4B21-8DFA-32CF4C035C13}">
          <x14:formula1>
            <xm:f>'C:\Users\abra2\Desktop\[__ABRA Scoring Program  2-25-2020 MASTER (3).xlsm]DATA'!#REF!</xm:f>
          </x14:formula1>
          <xm:sqref>B2:B5</xm:sqref>
        </x14:dataValidation>
        <x14:dataValidation type="list" allowBlank="1" showInputMessage="1" showErrorMessage="1" xr:uid="{61139B15-A58C-49CE-952A-187ABB2C3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4D2C-4D3B-4A0A-A685-FCC221ECBB30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36</v>
      </c>
      <c r="C2" s="22">
        <v>44304</v>
      </c>
      <c r="D2" s="23" t="s">
        <v>34</v>
      </c>
      <c r="E2" s="24">
        <v>188</v>
      </c>
      <c r="F2" s="24">
        <v>181</v>
      </c>
      <c r="G2" s="24">
        <v>165</v>
      </c>
      <c r="H2" s="24">
        <v>172</v>
      </c>
      <c r="I2" s="24"/>
      <c r="J2" s="24"/>
      <c r="K2" s="25">
        <v>4</v>
      </c>
      <c r="L2" s="25">
        <v>706</v>
      </c>
      <c r="M2" s="26">
        <v>176.5</v>
      </c>
      <c r="N2" s="27">
        <v>2</v>
      </c>
      <c r="O2" s="28">
        <v>178.5</v>
      </c>
    </row>
    <row r="5" spans="1:17" x14ac:dyDescent="0.25">
      <c r="K5" s="7">
        <f>SUM(K2:K4)</f>
        <v>4</v>
      </c>
      <c r="L5" s="7">
        <f>SUM(L2:L4)</f>
        <v>706</v>
      </c>
      <c r="M5" s="13">
        <f>SUM(L5/K5)</f>
        <v>176.5</v>
      </c>
      <c r="N5" s="7">
        <f>SUM(N2:N4)</f>
        <v>2</v>
      </c>
      <c r="O5" s="13">
        <f>SUM(M5+N5)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85" priority="1" rank="1"/>
  </conditionalFormatting>
  <conditionalFormatting sqref="G2">
    <cfRule type="top10" dxfId="184" priority="2" rank="1"/>
  </conditionalFormatting>
  <conditionalFormatting sqref="H2">
    <cfRule type="top10" dxfId="183" priority="3" rank="1"/>
  </conditionalFormatting>
  <conditionalFormatting sqref="I2">
    <cfRule type="top10" dxfId="182" priority="4" rank="1"/>
  </conditionalFormatting>
  <conditionalFormatting sqref="J2">
    <cfRule type="top10" dxfId="181" priority="5" rank="1"/>
  </conditionalFormatting>
  <conditionalFormatting sqref="E2">
    <cfRule type="top10" dxfId="180" priority="6" rank="1"/>
  </conditionalFormatting>
  <hyperlinks>
    <hyperlink ref="Q1" location="'Ohio 2021 Rankings'!A1" display="Back to Ranking" xr:uid="{8A464ED9-8C7A-4A82-81A0-5BF22C297E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DD9656-F10C-4576-A85C-315776ECE3D0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A2AFBAAF-A5B3-422E-8B8A-C4ABBB423F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50AE-9055-40DC-B409-2A73A2928DD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54</v>
      </c>
      <c r="C2" s="22">
        <v>44339</v>
      </c>
      <c r="D2" s="23" t="s">
        <v>51</v>
      </c>
      <c r="E2" s="24">
        <v>187</v>
      </c>
      <c r="F2" s="24">
        <v>190</v>
      </c>
      <c r="G2" s="24">
        <v>179</v>
      </c>
      <c r="H2" s="24">
        <v>178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5" spans="1:17" x14ac:dyDescent="0.25">
      <c r="K5" s="7">
        <f>SUM(K2:K4)</f>
        <v>4</v>
      </c>
      <c r="L5" s="7">
        <f>SUM(L2:L4)</f>
        <v>734</v>
      </c>
      <c r="M5" s="13">
        <f>SUM(L5/K5)</f>
        <v>183.5</v>
      </c>
      <c r="N5" s="7">
        <f>SUM(N2:N4)</f>
        <v>2</v>
      </c>
      <c r="O5" s="1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F2">
    <cfRule type="top10" dxfId="179" priority="1" rank="1"/>
  </conditionalFormatting>
  <conditionalFormatting sqref="G2">
    <cfRule type="top10" dxfId="178" priority="2" rank="1"/>
  </conditionalFormatting>
  <conditionalFormatting sqref="H2">
    <cfRule type="top10" dxfId="177" priority="3" rank="1"/>
  </conditionalFormatting>
  <conditionalFormatting sqref="I2">
    <cfRule type="top10" dxfId="176" priority="4" rank="1"/>
  </conditionalFormatting>
  <conditionalFormatting sqref="J2">
    <cfRule type="top10" dxfId="175" priority="5" rank="1"/>
  </conditionalFormatting>
  <conditionalFormatting sqref="E2">
    <cfRule type="top10" dxfId="174" priority="6" rank="1"/>
  </conditionalFormatting>
  <hyperlinks>
    <hyperlink ref="Q1" location="'Ohio 2021 Rankings'!A1" display="Back to Ranking" xr:uid="{0FDF22A6-5947-48D4-9B3B-D9C4D4668C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68AC1E-8368-4602-9B9F-9DB92C9C181F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B633FB68-F749-4221-8312-A18A93118E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FC18-EB69-4118-B590-835391FFFBA0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53</v>
      </c>
      <c r="C2" s="22">
        <v>44339</v>
      </c>
      <c r="D2" s="23" t="s">
        <v>51</v>
      </c>
      <c r="E2" s="24">
        <v>193</v>
      </c>
      <c r="F2" s="24">
        <v>186</v>
      </c>
      <c r="G2" s="24">
        <v>194</v>
      </c>
      <c r="H2" s="24">
        <v>185</v>
      </c>
      <c r="I2" s="24"/>
      <c r="J2" s="24"/>
      <c r="K2" s="25">
        <v>4</v>
      </c>
      <c r="L2" s="25">
        <v>758</v>
      </c>
      <c r="M2" s="26">
        <v>189.5</v>
      </c>
      <c r="N2" s="27">
        <v>7</v>
      </c>
      <c r="O2" s="28">
        <v>196.5</v>
      </c>
    </row>
    <row r="3" spans="1:17" x14ac:dyDescent="0.25">
      <c r="A3" s="20" t="s">
        <v>28</v>
      </c>
      <c r="B3" s="21" t="s">
        <v>53</v>
      </c>
      <c r="C3" s="22">
        <v>44374</v>
      </c>
      <c r="D3" s="23" t="s">
        <v>51</v>
      </c>
      <c r="E3" s="24">
        <v>192</v>
      </c>
      <c r="F3" s="24">
        <v>191</v>
      </c>
      <c r="G3" s="24">
        <v>191</v>
      </c>
      <c r="H3" s="24">
        <v>190</v>
      </c>
      <c r="I3" s="24"/>
      <c r="J3" s="24"/>
      <c r="K3" s="25">
        <v>4</v>
      </c>
      <c r="L3" s="25">
        <v>764</v>
      </c>
      <c r="M3" s="26">
        <v>191</v>
      </c>
      <c r="N3" s="27">
        <v>6</v>
      </c>
      <c r="O3" s="28">
        <v>197</v>
      </c>
    </row>
    <row r="6" spans="1:17" x14ac:dyDescent="0.25">
      <c r="K6" s="7">
        <f>SUM(K2:K5)</f>
        <v>8</v>
      </c>
      <c r="L6" s="7">
        <f>SUM(L2:L5)</f>
        <v>1522</v>
      </c>
      <c r="M6" s="13">
        <f>SUM(L6/K6)</f>
        <v>190.25</v>
      </c>
      <c r="N6" s="7">
        <f>SUM(N2:N5)</f>
        <v>13</v>
      </c>
      <c r="O6" s="13">
        <f>SUM(M6+N6)</f>
        <v>203.25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173" priority="7" rank="1"/>
  </conditionalFormatting>
  <conditionalFormatting sqref="G2">
    <cfRule type="top10" dxfId="172" priority="8" rank="1"/>
  </conditionalFormatting>
  <conditionalFormatting sqref="H2">
    <cfRule type="top10" dxfId="171" priority="9" rank="1"/>
  </conditionalFormatting>
  <conditionalFormatting sqref="I2">
    <cfRule type="top10" dxfId="170" priority="10" rank="1"/>
  </conditionalFormatting>
  <conditionalFormatting sqref="J2">
    <cfRule type="top10" dxfId="169" priority="11" rank="1"/>
  </conditionalFormatting>
  <conditionalFormatting sqref="E2">
    <cfRule type="top10" dxfId="168" priority="12" rank="1"/>
  </conditionalFormatting>
  <conditionalFormatting sqref="F3">
    <cfRule type="top10" dxfId="167" priority="1" rank="1"/>
  </conditionalFormatting>
  <conditionalFormatting sqref="G3">
    <cfRule type="top10" dxfId="166" priority="2" rank="1"/>
  </conditionalFormatting>
  <conditionalFormatting sqref="H3">
    <cfRule type="top10" dxfId="165" priority="3" rank="1"/>
  </conditionalFormatting>
  <conditionalFormatting sqref="I3">
    <cfRule type="top10" dxfId="164" priority="4" rank="1"/>
  </conditionalFormatting>
  <conditionalFormatting sqref="J3">
    <cfRule type="top10" dxfId="163" priority="5" rank="1"/>
  </conditionalFormatting>
  <conditionalFormatting sqref="E3">
    <cfRule type="top10" dxfId="162" priority="6" rank="1"/>
  </conditionalFormatting>
  <hyperlinks>
    <hyperlink ref="Q1" location="'Ohio 2021 Rankings'!A1" display="Back to Ranking" xr:uid="{EA79319B-6739-4842-807D-115A9DAB1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FA68C7-B410-495B-B1D6-3083020FAF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DB1718-F585-4D61-96CD-0B6DC7B7F17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AF4B-1078-4B46-9207-48CF41A2EDB0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37</v>
      </c>
      <c r="C2" s="22">
        <v>44304</v>
      </c>
      <c r="D2" s="23" t="s">
        <v>34</v>
      </c>
      <c r="E2" s="24">
        <v>181</v>
      </c>
      <c r="F2" s="24">
        <v>181</v>
      </c>
      <c r="G2" s="24">
        <v>179</v>
      </c>
      <c r="H2" s="24">
        <v>187</v>
      </c>
      <c r="I2" s="24"/>
      <c r="J2" s="24"/>
      <c r="K2" s="25">
        <v>4</v>
      </c>
      <c r="L2" s="25">
        <v>728</v>
      </c>
      <c r="M2" s="26">
        <v>182</v>
      </c>
      <c r="N2" s="27">
        <v>3</v>
      </c>
      <c r="O2" s="28">
        <v>185</v>
      </c>
    </row>
    <row r="3" spans="1:17" x14ac:dyDescent="0.25">
      <c r="A3" s="20" t="s">
        <v>33</v>
      </c>
      <c r="B3" s="21" t="s">
        <v>37</v>
      </c>
      <c r="C3" s="22">
        <v>44339</v>
      </c>
      <c r="D3" s="23" t="s">
        <v>51</v>
      </c>
      <c r="E3" s="24">
        <v>188</v>
      </c>
      <c r="F3" s="24">
        <v>187</v>
      </c>
      <c r="G3" s="24">
        <v>187</v>
      </c>
      <c r="H3" s="24">
        <v>191</v>
      </c>
      <c r="I3" s="24"/>
      <c r="J3" s="24"/>
      <c r="K3" s="25">
        <v>4</v>
      </c>
      <c r="L3" s="25">
        <v>753</v>
      </c>
      <c r="M3" s="26">
        <v>188.25</v>
      </c>
      <c r="N3" s="27">
        <v>4</v>
      </c>
      <c r="O3" s="28">
        <v>192.25</v>
      </c>
    </row>
    <row r="4" spans="1:17" x14ac:dyDescent="0.25">
      <c r="A4" s="20" t="s">
        <v>33</v>
      </c>
      <c r="B4" s="21" t="s">
        <v>37</v>
      </c>
      <c r="C4" s="22">
        <v>44346</v>
      </c>
      <c r="D4" s="23" t="s">
        <v>34</v>
      </c>
      <c r="E4" s="24">
        <v>181.1</v>
      </c>
      <c r="F4" s="24">
        <v>170</v>
      </c>
      <c r="G4" s="24">
        <v>185</v>
      </c>
      <c r="H4" s="24">
        <v>172</v>
      </c>
      <c r="I4" s="24"/>
      <c r="J4" s="24"/>
      <c r="K4" s="25">
        <v>4</v>
      </c>
      <c r="L4" s="25">
        <v>708.1</v>
      </c>
      <c r="M4" s="26">
        <v>177.02500000000001</v>
      </c>
      <c r="N4" s="27">
        <v>3</v>
      </c>
      <c r="O4" s="28">
        <v>180.02500000000001</v>
      </c>
    </row>
    <row r="5" spans="1:17" x14ac:dyDescent="0.25">
      <c r="A5" s="20" t="s">
        <v>33</v>
      </c>
      <c r="B5" s="21" t="s">
        <v>37</v>
      </c>
      <c r="C5" s="22">
        <v>44360</v>
      </c>
      <c r="D5" s="23" t="s">
        <v>34</v>
      </c>
      <c r="E5" s="24">
        <v>190</v>
      </c>
      <c r="F5" s="24">
        <v>193</v>
      </c>
      <c r="G5" s="24">
        <v>190</v>
      </c>
      <c r="H5" s="24">
        <v>185</v>
      </c>
      <c r="I5" s="24"/>
      <c r="J5" s="24"/>
      <c r="K5" s="25">
        <v>4</v>
      </c>
      <c r="L5" s="25">
        <v>758</v>
      </c>
      <c r="M5" s="26">
        <v>189.5</v>
      </c>
      <c r="N5" s="27">
        <v>5</v>
      </c>
      <c r="O5" s="28">
        <v>194.5</v>
      </c>
    </row>
    <row r="6" spans="1:17" x14ac:dyDescent="0.25">
      <c r="A6" s="20" t="s">
        <v>33</v>
      </c>
      <c r="B6" s="21" t="s">
        <v>37</v>
      </c>
      <c r="C6" s="22">
        <v>44374</v>
      </c>
      <c r="D6" s="23" t="s">
        <v>51</v>
      </c>
      <c r="E6" s="24">
        <v>192</v>
      </c>
      <c r="F6" s="24">
        <v>192</v>
      </c>
      <c r="G6" s="24">
        <v>189</v>
      </c>
      <c r="H6" s="24">
        <v>188</v>
      </c>
      <c r="I6" s="24"/>
      <c r="J6" s="24"/>
      <c r="K6" s="25">
        <v>4</v>
      </c>
      <c r="L6" s="25">
        <v>761</v>
      </c>
      <c r="M6" s="26">
        <v>190.25</v>
      </c>
      <c r="N6" s="27">
        <v>6</v>
      </c>
      <c r="O6" s="28">
        <v>196.25</v>
      </c>
    </row>
    <row r="7" spans="1:17" x14ac:dyDescent="0.25">
      <c r="A7" s="20" t="s">
        <v>33</v>
      </c>
      <c r="B7" s="21" t="s">
        <v>37</v>
      </c>
      <c r="C7" s="22">
        <v>44388</v>
      </c>
      <c r="D7" s="23" t="s">
        <v>34</v>
      </c>
      <c r="E7" s="34">
        <v>183</v>
      </c>
      <c r="F7" s="34">
        <v>186</v>
      </c>
      <c r="G7" s="34">
        <v>186</v>
      </c>
      <c r="H7" s="34">
        <v>189</v>
      </c>
      <c r="I7" s="34"/>
      <c r="J7" s="34"/>
      <c r="K7" s="25">
        <v>4</v>
      </c>
      <c r="L7" s="25">
        <v>744</v>
      </c>
      <c r="M7" s="26">
        <v>186</v>
      </c>
      <c r="N7" s="27">
        <v>5</v>
      </c>
      <c r="O7" s="28">
        <v>191</v>
      </c>
    </row>
    <row r="10" spans="1:17" x14ac:dyDescent="0.25">
      <c r="K10" s="7">
        <f>SUM(K2:K9)</f>
        <v>24</v>
      </c>
      <c r="L10" s="7">
        <f>SUM(L2:L9)</f>
        <v>4452.1000000000004</v>
      </c>
      <c r="M10" s="13">
        <f>SUM(L10/K10)</f>
        <v>185.50416666666669</v>
      </c>
      <c r="N10" s="7">
        <f>SUM(N2:N9)</f>
        <v>26</v>
      </c>
      <c r="O10" s="13">
        <f>SUM(M10+N10)</f>
        <v>211.50416666666669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3"/>
  </protectedRanges>
  <conditionalFormatting sqref="J2">
    <cfRule type="top10" dxfId="161" priority="31" rank="1"/>
  </conditionalFormatting>
  <conditionalFormatting sqref="I2">
    <cfRule type="top10" dxfId="160" priority="32" rank="1"/>
  </conditionalFormatting>
  <conditionalFormatting sqref="H2">
    <cfRule type="top10" dxfId="159" priority="33" rank="1"/>
  </conditionalFormatting>
  <conditionalFormatting sqref="G2">
    <cfRule type="top10" dxfId="158" priority="34" rank="1"/>
  </conditionalFormatting>
  <conditionalFormatting sqref="F2">
    <cfRule type="top10" dxfId="157" priority="35" rank="1"/>
  </conditionalFormatting>
  <conditionalFormatting sqref="E2">
    <cfRule type="top10" dxfId="156" priority="36" rank="1"/>
  </conditionalFormatting>
  <conditionalFormatting sqref="J3">
    <cfRule type="top10" dxfId="155" priority="25" rank="1"/>
  </conditionalFormatting>
  <conditionalFormatting sqref="I3">
    <cfRule type="top10" dxfId="154" priority="26" rank="1"/>
  </conditionalFormatting>
  <conditionalFormatting sqref="H3">
    <cfRule type="top10" dxfId="153" priority="27" rank="1"/>
  </conditionalFormatting>
  <conditionalFormatting sqref="G3">
    <cfRule type="top10" dxfId="152" priority="28" rank="1"/>
  </conditionalFormatting>
  <conditionalFormatting sqref="F3">
    <cfRule type="top10" dxfId="151" priority="29" rank="1"/>
  </conditionalFormatting>
  <conditionalFormatting sqref="E3">
    <cfRule type="top10" dxfId="150" priority="30" rank="1"/>
  </conditionalFormatting>
  <conditionalFormatting sqref="J4">
    <cfRule type="top10" dxfId="149" priority="19" rank="1"/>
  </conditionalFormatting>
  <conditionalFormatting sqref="I4">
    <cfRule type="top10" dxfId="148" priority="20" rank="1"/>
  </conditionalFormatting>
  <conditionalFormatting sqref="H4">
    <cfRule type="top10" dxfId="147" priority="21" rank="1"/>
  </conditionalFormatting>
  <conditionalFormatting sqref="G4">
    <cfRule type="top10" dxfId="146" priority="22" rank="1"/>
  </conditionalFormatting>
  <conditionalFormatting sqref="F4">
    <cfRule type="top10" dxfId="145" priority="23" rank="1"/>
  </conditionalFormatting>
  <conditionalFormatting sqref="E4">
    <cfRule type="top10" dxfId="144" priority="24" rank="1"/>
  </conditionalFormatting>
  <conditionalFormatting sqref="J5">
    <cfRule type="top10" dxfId="143" priority="13" rank="1"/>
  </conditionalFormatting>
  <conditionalFormatting sqref="I5">
    <cfRule type="top10" dxfId="142" priority="14" rank="1"/>
  </conditionalFormatting>
  <conditionalFormatting sqref="H5">
    <cfRule type="top10" dxfId="141" priority="15" rank="1"/>
  </conditionalFormatting>
  <conditionalFormatting sqref="G5">
    <cfRule type="top10" dxfId="140" priority="16" rank="1"/>
  </conditionalFormatting>
  <conditionalFormatting sqref="F5">
    <cfRule type="top10" dxfId="139" priority="17" rank="1"/>
  </conditionalFormatting>
  <conditionalFormatting sqref="E5">
    <cfRule type="top10" dxfId="138" priority="18" rank="1"/>
  </conditionalFormatting>
  <conditionalFormatting sqref="J6">
    <cfRule type="top10" dxfId="137" priority="7" rank="1"/>
  </conditionalFormatting>
  <conditionalFormatting sqref="I6">
    <cfRule type="top10" dxfId="136" priority="8" rank="1"/>
  </conditionalFormatting>
  <conditionalFormatting sqref="H6">
    <cfRule type="top10" dxfId="135" priority="9" rank="1"/>
  </conditionalFormatting>
  <conditionalFormatting sqref="G6">
    <cfRule type="top10" dxfId="134" priority="10" rank="1"/>
  </conditionalFormatting>
  <conditionalFormatting sqref="F6">
    <cfRule type="top10" dxfId="133" priority="11" rank="1"/>
  </conditionalFormatting>
  <conditionalFormatting sqref="E6">
    <cfRule type="top10" dxfId="132" priority="12" rank="1"/>
  </conditionalFormatting>
  <conditionalFormatting sqref="J7">
    <cfRule type="top10" dxfId="131" priority="1" rank="1"/>
  </conditionalFormatting>
  <conditionalFormatting sqref="I7">
    <cfRule type="top10" dxfId="130" priority="2" rank="1"/>
  </conditionalFormatting>
  <conditionalFormatting sqref="H7">
    <cfRule type="top10" dxfId="129" priority="3" rank="1"/>
  </conditionalFormatting>
  <conditionalFormatting sqref="G7">
    <cfRule type="top10" dxfId="128" priority="4" rank="1"/>
  </conditionalFormatting>
  <conditionalFormatting sqref="F7">
    <cfRule type="top10" dxfId="127" priority="5" rank="1"/>
  </conditionalFormatting>
  <conditionalFormatting sqref="E7">
    <cfRule type="top10" dxfId="126" priority="6" rank="1"/>
  </conditionalFormatting>
  <hyperlinks>
    <hyperlink ref="Q1" location="'Ohio 2021 Rankings'!A1" display="Back to Ranking" xr:uid="{F45A652C-8E98-4C57-9910-E8CE0E381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40BDE8-5A63-482D-AD96-F01AC4E80140}">
          <x14:formula1>
            <xm:f>'C:\Users\abra2\Desktop\[__ABRA Scoring Program  2-25-2020 MASTER (3).xlsm]DATA'!#REF!</xm:f>
          </x14:formula1>
          <xm:sqref>B2:B5</xm:sqref>
        </x14:dataValidation>
        <x14:dataValidation type="list" allowBlank="1" showInputMessage="1" showErrorMessage="1" xr:uid="{5002C9F6-427D-4527-B1AE-1EDB66BF4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5C1-80F6-4AC7-9617-9D4C181B4E97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47</v>
      </c>
      <c r="C2" s="22">
        <v>44304</v>
      </c>
      <c r="D2" s="23" t="s">
        <v>34</v>
      </c>
      <c r="E2" s="24">
        <v>178</v>
      </c>
      <c r="F2" s="24">
        <v>183</v>
      </c>
      <c r="G2" s="24">
        <v>179</v>
      </c>
      <c r="H2" s="24">
        <v>188</v>
      </c>
      <c r="I2" s="24"/>
      <c r="J2" s="24"/>
      <c r="K2" s="25">
        <v>4</v>
      </c>
      <c r="L2" s="25">
        <v>728.1</v>
      </c>
      <c r="M2" s="26">
        <v>182</v>
      </c>
      <c r="N2" s="27">
        <v>5</v>
      </c>
      <c r="O2" s="28">
        <v>187</v>
      </c>
    </row>
    <row r="3" spans="1:17" x14ac:dyDescent="0.25">
      <c r="A3" s="20" t="s">
        <v>21</v>
      </c>
      <c r="B3" s="21" t="s">
        <v>47</v>
      </c>
      <c r="C3" s="22">
        <v>44360</v>
      </c>
      <c r="D3" s="23" t="s">
        <v>34</v>
      </c>
      <c r="E3" s="24">
        <v>173</v>
      </c>
      <c r="F3" s="24">
        <v>175</v>
      </c>
      <c r="G3" s="24">
        <v>181</v>
      </c>
      <c r="H3" s="24">
        <v>180</v>
      </c>
      <c r="I3" s="24"/>
      <c r="J3" s="24"/>
      <c r="K3" s="25">
        <v>4</v>
      </c>
      <c r="L3" s="25">
        <v>709</v>
      </c>
      <c r="M3" s="26">
        <v>177.25</v>
      </c>
      <c r="N3" s="27">
        <v>2</v>
      </c>
      <c r="O3" s="28">
        <v>179.25</v>
      </c>
    </row>
    <row r="4" spans="1:17" x14ac:dyDescent="0.25">
      <c r="A4" s="20" t="s">
        <v>21</v>
      </c>
      <c r="B4" s="21" t="s">
        <v>47</v>
      </c>
      <c r="C4" s="22">
        <v>44388</v>
      </c>
      <c r="D4" s="23" t="s">
        <v>34</v>
      </c>
      <c r="E4" s="24">
        <v>172</v>
      </c>
      <c r="F4" s="24">
        <v>181</v>
      </c>
      <c r="G4" s="24">
        <v>188</v>
      </c>
      <c r="H4" s="24">
        <v>179</v>
      </c>
      <c r="I4" s="24"/>
      <c r="J4" s="24"/>
      <c r="K4" s="25">
        <v>4</v>
      </c>
      <c r="L4" s="25">
        <v>720</v>
      </c>
      <c r="M4" s="26">
        <v>180</v>
      </c>
      <c r="N4" s="27">
        <v>7</v>
      </c>
      <c r="O4" s="28">
        <v>187</v>
      </c>
    </row>
    <row r="6" spans="1:17" x14ac:dyDescent="0.25">
      <c r="K6" s="7">
        <f>SUM(K2:K5)</f>
        <v>12</v>
      </c>
      <c r="L6" s="7">
        <f>SUM(L2:L5)</f>
        <v>2157.1</v>
      </c>
      <c r="M6" s="13">
        <f>SUM(L6/K6)</f>
        <v>179.75833333333333</v>
      </c>
      <c r="N6" s="7">
        <f>SUM(N2:N5)</f>
        <v>14</v>
      </c>
      <c r="O6" s="13">
        <f>SUM(M6+N6)</f>
        <v>193.75833333333333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I2">
    <cfRule type="top10" dxfId="125" priority="18" rank="1"/>
  </conditionalFormatting>
  <conditionalFormatting sqref="H2">
    <cfRule type="top10" dxfId="124" priority="14" rank="1"/>
  </conditionalFormatting>
  <conditionalFormatting sqref="J2">
    <cfRule type="top10" dxfId="123" priority="15" rank="1"/>
  </conditionalFormatting>
  <conditionalFormatting sqref="G2">
    <cfRule type="top10" dxfId="122" priority="17" rank="1"/>
  </conditionalFormatting>
  <conditionalFormatting sqref="F2">
    <cfRule type="top10" dxfId="121" priority="16" rank="1"/>
  </conditionalFormatting>
  <conditionalFormatting sqref="E2">
    <cfRule type="top10" dxfId="120" priority="13" rank="1"/>
  </conditionalFormatting>
  <conditionalFormatting sqref="I3">
    <cfRule type="top10" dxfId="119" priority="12" rank="1"/>
  </conditionalFormatting>
  <conditionalFormatting sqref="H3">
    <cfRule type="top10" dxfId="118" priority="8" rank="1"/>
  </conditionalFormatting>
  <conditionalFormatting sqref="J3">
    <cfRule type="top10" dxfId="117" priority="9" rank="1"/>
  </conditionalFormatting>
  <conditionalFormatting sqref="G3">
    <cfRule type="top10" dxfId="116" priority="11" rank="1"/>
  </conditionalFormatting>
  <conditionalFormatting sqref="F3">
    <cfRule type="top10" dxfId="115" priority="10" rank="1"/>
  </conditionalFormatting>
  <conditionalFormatting sqref="E3">
    <cfRule type="top10" dxfId="114" priority="7" rank="1"/>
  </conditionalFormatting>
  <conditionalFormatting sqref="I4">
    <cfRule type="top10" dxfId="113" priority="6" rank="1"/>
  </conditionalFormatting>
  <conditionalFormatting sqref="H4">
    <cfRule type="top10" dxfId="112" priority="2" rank="1"/>
  </conditionalFormatting>
  <conditionalFormatting sqref="J4">
    <cfRule type="top10" dxfId="111" priority="3" rank="1"/>
  </conditionalFormatting>
  <conditionalFormatting sqref="G4">
    <cfRule type="top10" dxfId="110" priority="5" rank="1"/>
  </conditionalFormatting>
  <conditionalFormatting sqref="F4">
    <cfRule type="top10" dxfId="109" priority="4" rank="1"/>
  </conditionalFormatting>
  <conditionalFormatting sqref="E4">
    <cfRule type="top10" dxfId="108" priority="1" rank="1"/>
  </conditionalFormatting>
  <hyperlinks>
    <hyperlink ref="Q1" location="'Ohio 2021 Rankings'!A1" display="Back to Ranking" xr:uid="{60626FB0-B827-4D68-A086-1E5AFD30F4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9120D-597B-4CC8-918A-1357B2B17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2E6-8411-4461-B0A4-BE82455AC66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65</v>
      </c>
      <c r="C2" s="22">
        <v>44360</v>
      </c>
      <c r="D2" s="23" t="s">
        <v>34</v>
      </c>
      <c r="E2" s="24">
        <v>180</v>
      </c>
      <c r="F2" s="24">
        <v>175</v>
      </c>
      <c r="G2" s="24">
        <v>172</v>
      </c>
      <c r="H2" s="24">
        <v>175.1</v>
      </c>
      <c r="I2" s="24"/>
      <c r="J2" s="24"/>
      <c r="K2" s="25">
        <v>4</v>
      </c>
      <c r="L2" s="25">
        <v>702.1</v>
      </c>
      <c r="M2" s="26">
        <v>175.52500000000001</v>
      </c>
      <c r="N2" s="27">
        <v>2</v>
      </c>
      <c r="O2" s="28">
        <v>177.52500000000001</v>
      </c>
    </row>
    <row r="5" spans="1:17" x14ac:dyDescent="0.25">
      <c r="K5" s="7">
        <f>SUM(K2:K4)</f>
        <v>4</v>
      </c>
      <c r="L5" s="7">
        <f>SUM(L2:L4)</f>
        <v>702.1</v>
      </c>
      <c r="M5" s="13">
        <f>SUM(L5/K5)</f>
        <v>175.52500000000001</v>
      </c>
      <c r="N5" s="7">
        <f>SUM(N2:N4)</f>
        <v>2</v>
      </c>
      <c r="O5" s="13">
        <f>SUM(M5+N5)</f>
        <v>177.52500000000001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J2">
    <cfRule type="top10" dxfId="107" priority="1" rank="1"/>
  </conditionalFormatting>
  <conditionalFormatting sqref="I2">
    <cfRule type="top10" dxfId="106" priority="2" rank="1"/>
  </conditionalFormatting>
  <conditionalFormatting sqref="H2">
    <cfRule type="top10" dxfId="105" priority="3" rank="1"/>
  </conditionalFormatting>
  <conditionalFormatting sqref="G2">
    <cfRule type="top10" dxfId="104" priority="4" rank="1"/>
  </conditionalFormatting>
  <conditionalFormatting sqref="F2">
    <cfRule type="top10" dxfId="103" priority="5" rank="1"/>
  </conditionalFormatting>
  <conditionalFormatting sqref="E2">
    <cfRule type="top10" dxfId="102" priority="6" rank="1"/>
  </conditionalFormatting>
  <hyperlinks>
    <hyperlink ref="Q1" location="'Ohio 2021 Rankings'!A1" display="Back to Ranking" xr:uid="{FCA2931B-8663-4A62-A747-ED772A543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F66A8E-C6EB-4696-B42C-46A3C04AB60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6E11A91C-FD54-4A88-8AB6-2637407F9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71D9-3C22-4057-B86B-04D2079900A0}">
  <dimension ref="A1:Q15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49</v>
      </c>
      <c r="C2" s="22">
        <v>44304</v>
      </c>
      <c r="D2" s="23" t="s">
        <v>34</v>
      </c>
      <c r="E2" s="24">
        <v>160</v>
      </c>
      <c r="F2" s="24">
        <v>161</v>
      </c>
      <c r="G2" s="24">
        <v>159</v>
      </c>
      <c r="H2" s="24">
        <v>174</v>
      </c>
      <c r="I2" s="24"/>
      <c r="J2" s="24"/>
      <c r="K2" s="25">
        <v>4</v>
      </c>
      <c r="L2" s="25">
        <v>654</v>
      </c>
      <c r="M2" s="26">
        <v>163.5</v>
      </c>
      <c r="N2" s="27">
        <v>2</v>
      </c>
      <c r="O2" s="28">
        <v>165.5</v>
      </c>
    </row>
    <row r="3" spans="1:17" x14ac:dyDescent="0.25">
      <c r="A3" s="20" t="s">
        <v>21</v>
      </c>
      <c r="B3" s="21" t="s">
        <v>49</v>
      </c>
      <c r="C3" s="22">
        <v>44346</v>
      </c>
      <c r="D3" s="23" t="s">
        <v>34</v>
      </c>
      <c r="E3" s="24">
        <v>148</v>
      </c>
      <c r="F3" s="24">
        <v>153</v>
      </c>
      <c r="G3" s="24">
        <v>168</v>
      </c>
      <c r="H3" s="24">
        <v>159</v>
      </c>
      <c r="I3" s="24"/>
      <c r="J3" s="24"/>
      <c r="K3" s="25">
        <v>4</v>
      </c>
      <c r="L3" s="25">
        <v>628</v>
      </c>
      <c r="M3" s="26">
        <v>157</v>
      </c>
      <c r="N3" s="27">
        <v>3</v>
      </c>
      <c r="O3" s="28">
        <v>160</v>
      </c>
    </row>
    <row r="4" spans="1:17" x14ac:dyDescent="0.25">
      <c r="A4" s="20" t="s">
        <v>21</v>
      </c>
      <c r="B4" s="21" t="s">
        <v>69</v>
      </c>
      <c r="C4" s="22">
        <v>44360</v>
      </c>
      <c r="D4" s="23" t="s">
        <v>34</v>
      </c>
      <c r="E4" s="24">
        <v>146</v>
      </c>
      <c r="F4" s="24">
        <v>164</v>
      </c>
      <c r="G4" s="24">
        <v>157</v>
      </c>
      <c r="H4" s="24">
        <v>171</v>
      </c>
      <c r="I4" s="24"/>
      <c r="J4" s="24"/>
      <c r="K4" s="25">
        <v>4</v>
      </c>
      <c r="L4" s="25">
        <v>638</v>
      </c>
      <c r="M4" s="26">
        <v>159.5</v>
      </c>
      <c r="N4" s="27">
        <v>2</v>
      </c>
      <c r="O4" s="28">
        <v>161.5</v>
      </c>
    </row>
    <row r="6" spans="1:17" x14ac:dyDescent="0.25">
      <c r="K6" s="7">
        <f>SUM(K2:K5)</f>
        <v>12</v>
      </c>
      <c r="L6" s="7">
        <f>SUM(L2:L5)</f>
        <v>1920</v>
      </c>
      <c r="M6" s="13">
        <f>SUM(L6/K6)</f>
        <v>160</v>
      </c>
      <c r="N6" s="7">
        <f>SUM(N2:N5)</f>
        <v>7</v>
      </c>
      <c r="O6" s="13">
        <f>SUM(M6+N6)</f>
        <v>167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33</v>
      </c>
      <c r="B13" s="21" t="s">
        <v>69</v>
      </c>
      <c r="C13" s="22">
        <v>44388</v>
      </c>
      <c r="D13" s="23" t="s">
        <v>34</v>
      </c>
      <c r="E13" s="24">
        <v>155</v>
      </c>
      <c r="F13" s="24">
        <v>157</v>
      </c>
      <c r="G13" s="24">
        <v>154</v>
      </c>
      <c r="H13" s="24">
        <v>179</v>
      </c>
      <c r="I13" s="24"/>
      <c r="J13" s="24"/>
      <c r="K13" s="25">
        <v>4</v>
      </c>
      <c r="L13" s="25">
        <v>645</v>
      </c>
      <c r="M13" s="26">
        <v>161.25</v>
      </c>
      <c r="N13" s="27">
        <v>2</v>
      </c>
      <c r="O13" s="28">
        <v>163.25</v>
      </c>
    </row>
    <row r="15" spans="1:17" x14ac:dyDescent="0.25">
      <c r="K15" s="7">
        <f>SUM(K13:K14)</f>
        <v>4</v>
      </c>
      <c r="L15" s="7">
        <f>SUM(L13:L14)</f>
        <v>645</v>
      </c>
      <c r="M15" s="13">
        <f>SUM(L15/K15)</f>
        <v>161.25</v>
      </c>
      <c r="N15" s="7">
        <f>SUM(N13:N14)</f>
        <v>2</v>
      </c>
      <c r="O15" s="13">
        <f>SUM(M15+N15)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13:J13 B13:C13" name="Range1_18_1"/>
    <protectedRange algorithmName="SHA-512" hashValue="ON39YdpmFHfN9f47KpiRvqrKx0V9+erV1CNkpWzYhW/Qyc6aT8rEyCrvauWSYGZK2ia3o7vd3akF07acHAFpOA==" saltValue="yVW9XmDwTqEnmpSGai0KYg==" spinCount="100000" sqref="D13" name="Range1_1_13_1"/>
  </protectedRanges>
  <conditionalFormatting sqref="I2">
    <cfRule type="top10" dxfId="101" priority="30" rank="1"/>
  </conditionalFormatting>
  <conditionalFormatting sqref="H2">
    <cfRule type="top10" dxfId="100" priority="26" rank="1"/>
  </conditionalFormatting>
  <conditionalFormatting sqref="J2">
    <cfRule type="top10" dxfId="99" priority="27" rank="1"/>
  </conditionalFormatting>
  <conditionalFormatting sqref="G2">
    <cfRule type="top10" dxfId="98" priority="29" rank="1"/>
  </conditionalFormatting>
  <conditionalFormatting sqref="F2">
    <cfRule type="top10" dxfId="97" priority="28" rank="1"/>
  </conditionalFormatting>
  <conditionalFormatting sqref="E2">
    <cfRule type="top10" dxfId="96" priority="25" rank="1"/>
  </conditionalFormatting>
  <conditionalFormatting sqref="I4">
    <cfRule type="top10" dxfId="95" priority="24" rank="1"/>
  </conditionalFormatting>
  <conditionalFormatting sqref="H4">
    <cfRule type="top10" dxfId="94" priority="20" rank="1"/>
  </conditionalFormatting>
  <conditionalFormatting sqref="J4">
    <cfRule type="top10" dxfId="93" priority="21" rank="1"/>
  </conditionalFormatting>
  <conditionalFormatting sqref="G4">
    <cfRule type="top10" dxfId="92" priority="23" rank="1"/>
  </conditionalFormatting>
  <conditionalFormatting sqref="F4">
    <cfRule type="top10" dxfId="91" priority="22" rank="1"/>
  </conditionalFormatting>
  <conditionalFormatting sqref="E4">
    <cfRule type="top10" dxfId="90" priority="19" rank="1"/>
  </conditionalFormatting>
  <conditionalFormatting sqref="J13">
    <cfRule type="top10" dxfId="89" priority="1" rank="1"/>
  </conditionalFormatting>
  <conditionalFormatting sqref="I13">
    <cfRule type="top10" dxfId="88" priority="2" rank="1"/>
  </conditionalFormatting>
  <conditionalFormatting sqref="H13">
    <cfRule type="top10" dxfId="87" priority="3" rank="1"/>
  </conditionalFormatting>
  <conditionalFormatting sqref="G13">
    <cfRule type="top10" dxfId="86" priority="4" rank="1"/>
  </conditionalFormatting>
  <conditionalFormatting sqref="F13">
    <cfRule type="top10" dxfId="85" priority="5" rank="1"/>
  </conditionalFormatting>
  <conditionalFormatting sqref="E13">
    <cfRule type="top10" dxfId="84" priority="6" rank="1"/>
  </conditionalFormatting>
  <hyperlinks>
    <hyperlink ref="Q1" location="'Ohio 2021 Rankings'!A1" display="Back to Ranking" xr:uid="{F1DE9C37-F25A-4DC2-8442-1479CECB92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6D38AF-CC72-436F-8653-087346C6B6AF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AA6D-CDEE-4AD7-9727-7B1D1CE6BC61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19</v>
      </c>
      <c r="B2" s="21" t="s">
        <v>46</v>
      </c>
      <c r="C2" s="22">
        <v>44304</v>
      </c>
      <c r="D2" s="23" t="s">
        <v>34</v>
      </c>
      <c r="E2" s="24">
        <v>177</v>
      </c>
      <c r="F2" s="24">
        <v>178</v>
      </c>
      <c r="G2" s="24">
        <v>183</v>
      </c>
      <c r="H2" s="24">
        <v>180</v>
      </c>
      <c r="I2" s="24"/>
      <c r="J2" s="24"/>
      <c r="K2" s="25">
        <v>4</v>
      </c>
      <c r="L2" s="25">
        <v>718</v>
      </c>
      <c r="M2" s="26">
        <v>179.5</v>
      </c>
      <c r="N2" s="27">
        <v>2</v>
      </c>
      <c r="O2" s="28">
        <v>181.5</v>
      </c>
    </row>
    <row r="3" spans="1:17" x14ac:dyDescent="0.25">
      <c r="A3" s="20" t="s">
        <v>19</v>
      </c>
      <c r="B3" s="21" t="s">
        <v>61</v>
      </c>
      <c r="C3" s="22">
        <v>44346</v>
      </c>
      <c r="D3" s="23" t="s">
        <v>34</v>
      </c>
      <c r="E3" s="24">
        <v>181</v>
      </c>
      <c r="F3" s="24">
        <v>177</v>
      </c>
      <c r="G3" s="24">
        <v>179</v>
      </c>
      <c r="H3" s="24">
        <v>182</v>
      </c>
      <c r="I3" s="24"/>
      <c r="J3" s="24"/>
      <c r="K3" s="25">
        <v>4</v>
      </c>
      <c r="L3" s="25">
        <v>719</v>
      </c>
      <c r="M3" s="26">
        <v>179.75</v>
      </c>
      <c r="N3" s="27">
        <v>2</v>
      </c>
      <c r="O3" s="28">
        <v>181.75</v>
      </c>
    </row>
    <row r="4" spans="1:17" x14ac:dyDescent="0.25">
      <c r="A4" s="20" t="s">
        <v>19</v>
      </c>
      <c r="B4" s="21" t="s">
        <v>67</v>
      </c>
      <c r="C4" s="22">
        <v>44360</v>
      </c>
      <c r="D4" s="23" t="s">
        <v>34</v>
      </c>
      <c r="E4" s="24">
        <v>185</v>
      </c>
      <c r="F4" s="24">
        <v>176</v>
      </c>
      <c r="G4" s="24">
        <v>179</v>
      </c>
      <c r="H4" s="24">
        <v>181</v>
      </c>
      <c r="I4" s="24"/>
      <c r="J4" s="24"/>
      <c r="K4" s="25">
        <v>4</v>
      </c>
      <c r="L4" s="25">
        <v>721</v>
      </c>
      <c r="M4" s="26">
        <v>180.25</v>
      </c>
      <c r="N4" s="27">
        <v>2</v>
      </c>
      <c r="O4" s="28">
        <v>182.25</v>
      </c>
    </row>
    <row r="5" spans="1:17" x14ac:dyDescent="0.25">
      <c r="A5" s="20" t="s">
        <v>19</v>
      </c>
      <c r="B5" s="21" t="s">
        <v>61</v>
      </c>
      <c r="C5" s="22">
        <v>44388</v>
      </c>
      <c r="D5" s="23" t="s">
        <v>34</v>
      </c>
      <c r="E5" s="24">
        <v>185</v>
      </c>
      <c r="F5" s="24">
        <v>185</v>
      </c>
      <c r="G5" s="24">
        <v>185</v>
      </c>
      <c r="H5" s="24">
        <v>184.01</v>
      </c>
      <c r="I5" s="24"/>
      <c r="J5" s="24"/>
      <c r="K5" s="25">
        <v>4</v>
      </c>
      <c r="L5" s="25">
        <v>739.01</v>
      </c>
      <c r="M5" s="26">
        <v>184.7525</v>
      </c>
      <c r="N5" s="27">
        <v>2</v>
      </c>
      <c r="O5" s="28">
        <v>186.7525</v>
      </c>
    </row>
    <row r="8" spans="1:17" x14ac:dyDescent="0.25">
      <c r="K8" s="7">
        <f>SUM(K2:K7)</f>
        <v>16</v>
      </c>
      <c r="L8" s="7">
        <f>SUM(L2:L7)</f>
        <v>2897.01</v>
      </c>
      <c r="M8" s="13">
        <f>SUM(L8/K8)</f>
        <v>181.06312500000001</v>
      </c>
      <c r="N8" s="7">
        <f>SUM(N2:N7)</f>
        <v>8</v>
      </c>
      <c r="O8" s="13">
        <f>SUM(M8+N8)</f>
        <v>189.06312500000001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4"/>
  </protectedRanges>
  <conditionalFormatting sqref="J2">
    <cfRule type="top10" dxfId="83" priority="19" rank="1"/>
  </conditionalFormatting>
  <conditionalFormatting sqref="I2">
    <cfRule type="top10" dxfId="82" priority="20" rank="1"/>
  </conditionalFormatting>
  <conditionalFormatting sqref="H2">
    <cfRule type="top10" dxfId="81" priority="21" rank="1"/>
  </conditionalFormatting>
  <conditionalFormatting sqref="G2">
    <cfRule type="top10" dxfId="80" priority="22" rank="1"/>
  </conditionalFormatting>
  <conditionalFormatting sqref="F2">
    <cfRule type="top10" dxfId="79" priority="23" rank="1"/>
  </conditionalFormatting>
  <conditionalFormatting sqref="E2">
    <cfRule type="top10" dxfId="78" priority="24" rank="1"/>
  </conditionalFormatting>
  <conditionalFormatting sqref="E3">
    <cfRule type="top10" dxfId="77" priority="18" rank="1"/>
  </conditionalFormatting>
  <conditionalFormatting sqref="F3">
    <cfRule type="top10" dxfId="76" priority="17" rank="1"/>
  </conditionalFormatting>
  <conditionalFormatting sqref="G3">
    <cfRule type="top10" dxfId="75" priority="16" rank="1"/>
  </conditionalFormatting>
  <conditionalFormatting sqref="H3">
    <cfRule type="top10" dxfId="74" priority="15" rank="1"/>
  </conditionalFormatting>
  <conditionalFormatting sqref="I3">
    <cfRule type="top10" dxfId="73" priority="14" rank="1"/>
  </conditionalFormatting>
  <conditionalFormatting sqref="J3">
    <cfRule type="top10" dxfId="72" priority="13" rank="1"/>
  </conditionalFormatting>
  <conditionalFormatting sqref="E4">
    <cfRule type="top10" dxfId="71" priority="12" rank="1"/>
  </conditionalFormatting>
  <conditionalFormatting sqref="F4">
    <cfRule type="top10" dxfId="70" priority="11" rank="1"/>
  </conditionalFormatting>
  <conditionalFormatting sqref="G4">
    <cfRule type="top10" dxfId="69" priority="10" rank="1"/>
  </conditionalFormatting>
  <conditionalFormatting sqref="H4">
    <cfRule type="top10" dxfId="68" priority="9" rank="1"/>
  </conditionalFormatting>
  <conditionalFormatting sqref="I4">
    <cfRule type="top10" dxfId="67" priority="8" rank="1"/>
  </conditionalFormatting>
  <conditionalFormatting sqref="J4">
    <cfRule type="top10" dxfId="66" priority="7" rank="1"/>
  </conditionalFormatting>
  <conditionalFormatting sqref="E5">
    <cfRule type="top10" dxfId="65" priority="6" rank="1"/>
  </conditionalFormatting>
  <conditionalFormatting sqref="F5">
    <cfRule type="top10" dxfId="64" priority="5" rank="1"/>
  </conditionalFormatting>
  <conditionalFormatting sqref="G5">
    <cfRule type="top10" dxfId="63" priority="4" rank="1"/>
  </conditionalFormatting>
  <conditionalFormatting sqref="H5">
    <cfRule type="top10" dxfId="62" priority="3" rank="1"/>
  </conditionalFormatting>
  <conditionalFormatting sqref="I5">
    <cfRule type="top10" dxfId="61" priority="2" rank="1"/>
  </conditionalFormatting>
  <conditionalFormatting sqref="J5">
    <cfRule type="top10" dxfId="60" priority="1" rank="1"/>
  </conditionalFormatting>
  <hyperlinks>
    <hyperlink ref="Q1" location="'Ohio 2021 Rankings'!A1" display="Back to Ranking" xr:uid="{D73D28E0-65C4-45D9-9C4F-9AEFEFAFC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41FB4A-D339-4971-A248-E0BB3394FC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57457E5-2525-4A74-A2A2-8E920B2492FA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ACDD-1230-47B3-AC8A-974A9D6CB388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56</v>
      </c>
      <c r="C2" s="22">
        <v>44339</v>
      </c>
      <c r="D2" s="23" t="s">
        <v>51</v>
      </c>
      <c r="E2" s="24">
        <v>168</v>
      </c>
      <c r="F2" s="24">
        <v>173</v>
      </c>
      <c r="G2" s="24">
        <v>168</v>
      </c>
      <c r="H2" s="24">
        <v>169</v>
      </c>
      <c r="I2" s="24"/>
      <c r="J2" s="24"/>
      <c r="K2" s="25">
        <v>4</v>
      </c>
      <c r="L2" s="25">
        <v>678</v>
      </c>
      <c r="M2" s="26">
        <v>169.5</v>
      </c>
      <c r="N2" s="27">
        <v>2</v>
      </c>
      <c r="O2" s="28">
        <v>171.5</v>
      </c>
    </row>
    <row r="3" spans="1:17" x14ac:dyDescent="0.25">
      <c r="A3" s="20" t="s">
        <v>33</v>
      </c>
      <c r="B3" s="21" t="s">
        <v>56</v>
      </c>
      <c r="C3" s="22">
        <v>44374</v>
      </c>
      <c r="D3" s="23" t="s">
        <v>51</v>
      </c>
      <c r="E3" s="24">
        <v>159</v>
      </c>
      <c r="F3" s="24">
        <v>158</v>
      </c>
      <c r="G3" s="24">
        <v>169</v>
      </c>
      <c r="H3" s="24">
        <v>165</v>
      </c>
      <c r="I3" s="24"/>
      <c r="J3" s="24"/>
      <c r="K3" s="25">
        <v>4</v>
      </c>
      <c r="L3" s="25">
        <v>651</v>
      </c>
      <c r="M3" s="26">
        <v>162.75</v>
      </c>
      <c r="N3" s="27">
        <v>3</v>
      </c>
      <c r="O3" s="28">
        <v>165.75</v>
      </c>
    </row>
    <row r="6" spans="1:17" x14ac:dyDescent="0.25">
      <c r="K6" s="7">
        <f>SUM(K2:K5)</f>
        <v>8</v>
      </c>
      <c r="L6" s="7">
        <f>SUM(L2:L5)</f>
        <v>1329</v>
      </c>
      <c r="M6" s="13">
        <f>SUM(L6/K6)</f>
        <v>166.125</v>
      </c>
      <c r="N6" s="7">
        <f>SUM(N2:N5)</f>
        <v>5</v>
      </c>
      <c r="O6" s="13">
        <f>SUM(M6+N6)</f>
        <v>171.125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21</v>
      </c>
      <c r="B13" s="21" t="s">
        <v>56</v>
      </c>
      <c r="C13" s="22">
        <v>44388</v>
      </c>
      <c r="D13" s="23" t="s">
        <v>34</v>
      </c>
      <c r="E13" s="24">
        <v>91</v>
      </c>
      <c r="F13" s="24">
        <v>116</v>
      </c>
      <c r="G13" s="24">
        <v>141</v>
      </c>
      <c r="H13" s="24">
        <v>133</v>
      </c>
      <c r="I13" s="24"/>
      <c r="J13" s="24"/>
      <c r="K13" s="25">
        <v>4</v>
      </c>
      <c r="L13" s="25">
        <v>481</v>
      </c>
      <c r="M13" s="26">
        <v>120.25</v>
      </c>
      <c r="N13" s="27">
        <v>2</v>
      </c>
      <c r="O13" s="28">
        <v>122.25</v>
      </c>
    </row>
    <row r="16" spans="1:17" x14ac:dyDescent="0.25">
      <c r="K16" s="7">
        <f>SUM(K13:K15)</f>
        <v>4</v>
      </c>
      <c r="L16" s="7">
        <f>SUM(L13:L15)</f>
        <v>481</v>
      </c>
      <c r="M16" s="13">
        <f>SUM(L16/K16)</f>
        <v>120.25</v>
      </c>
      <c r="N16" s="7">
        <f>SUM(N13:N15)</f>
        <v>2</v>
      </c>
      <c r="O16" s="13">
        <f>SUM(M16+N16)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13:J13 B13:C13" name="Range1_21"/>
    <protectedRange algorithmName="SHA-512" hashValue="ON39YdpmFHfN9f47KpiRvqrKx0V9+erV1CNkpWzYhW/Qyc6aT8rEyCrvauWSYGZK2ia3o7vd3akF07acHAFpOA==" saltValue="yVW9XmDwTqEnmpSGai0KYg==" spinCount="100000" sqref="D13" name="Range1_1_16"/>
  </protectedRanges>
  <conditionalFormatting sqref="J2">
    <cfRule type="top10" dxfId="59" priority="31" rank="1"/>
  </conditionalFormatting>
  <conditionalFormatting sqref="I2">
    <cfRule type="top10" dxfId="58" priority="32" rank="1"/>
  </conditionalFormatting>
  <conditionalFormatting sqref="H2">
    <cfRule type="top10" dxfId="57" priority="33" rank="1"/>
  </conditionalFormatting>
  <conditionalFormatting sqref="G2">
    <cfRule type="top10" dxfId="56" priority="34" rank="1"/>
  </conditionalFormatting>
  <conditionalFormatting sqref="F2">
    <cfRule type="top10" dxfId="55" priority="35" rank="1"/>
  </conditionalFormatting>
  <conditionalFormatting sqref="E2">
    <cfRule type="top10" dxfId="54" priority="36" rank="1"/>
  </conditionalFormatting>
  <conditionalFormatting sqref="J3">
    <cfRule type="top10" dxfId="53" priority="25" rank="1"/>
  </conditionalFormatting>
  <conditionalFormatting sqref="I3">
    <cfRule type="top10" dxfId="52" priority="26" rank="1"/>
  </conditionalFormatting>
  <conditionalFormatting sqref="H3">
    <cfRule type="top10" dxfId="51" priority="27" rank="1"/>
  </conditionalFormatting>
  <conditionalFormatting sqref="G3">
    <cfRule type="top10" dxfId="50" priority="28" rank="1"/>
  </conditionalFormatting>
  <conditionalFormatting sqref="F3">
    <cfRule type="top10" dxfId="49" priority="29" rank="1"/>
  </conditionalFormatting>
  <conditionalFormatting sqref="E3">
    <cfRule type="top10" dxfId="48" priority="30" rank="1"/>
  </conditionalFormatting>
  <conditionalFormatting sqref="I13">
    <cfRule type="top10" dxfId="29" priority="6" rank="1"/>
  </conditionalFormatting>
  <conditionalFormatting sqref="H13">
    <cfRule type="top10" dxfId="28" priority="2" rank="1"/>
  </conditionalFormatting>
  <conditionalFormatting sqref="J13">
    <cfRule type="top10" dxfId="27" priority="3" rank="1"/>
  </conditionalFormatting>
  <conditionalFormatting sqref="G13">
    <cfRule type="top10" dxfId="26" priority="5" rank="1"/>
  </conditionalFormatting>
  <conditionalFormatting sqref="F13">
    <cfRule type="top10" dxfId="25" priority="4" rank="1"/>
  </conditionalFormatting>
  <conditionalFormatting sqref="E13">
    <cfRule type="top10" dxfId="24" priority="1" rank="1"/>
  </conditionalFormatting>
  <hyperlinks>
    <hyperlink ref="Q1" location="'Ohio 2021 Rankings'!A1" display="Back to Ranking" xr:uid="{4D2A9A85-7163-4491-ACFA-58D2F75842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0CC548-39A9-44AE-9A57-B279FDA15E36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4A7DE528-B2B5-4721-967E-DEE3B3A4DDC5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E1F9-77ED-4D36-BF9C-386ABFA8034A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48</v>
      </c>
      <c r="C2" s="22">
        <v>44304</v>
      </c>
      <c r="D2" s="23" t="s">
        <v>34</v>
      </c>
      <c r="E2" s="24">
        <v>172</v>
      </c>
      <c r="F2" s="24">
        <v>166</v>
      </c>
      <c r="G2" s="24">
        <v>176</v>
      </c>
      <c r="H2" s="24">
        <v>178</v>
      </c>
      <c r="I2" s="24"/>
      <c r="J2" s="24"/>
      <c r="K2" s="25">
        <v>4</v>
      </c>
      <c r="L2" s="25">
        <v>692</v>
      </c>
      <c r="M2" s="26">
        <v>173</v>
      </c>
      <c r="N2" s="27">
        <v>2</v>
      </c>
      <c r="O2" s="28">
        <v>175</v>
      </c>
    </row>
    <row r="3" spans="1:17" x14ac:dyDescent="0.25">
      <c r="A3" s="20" t="s">
        <v>21</v>
      </c>
      <c r="B3" s="21" t="s">
        <v>48</v>
      </c>
      <c r="C3" s="22">
        <v>44346</v>
      </c>
      <c r="D3" s="23" t="s">
        <v>34</v>
      </c>
      <c r="E3" s="24">
        <v>187</v>
      </c>
      <c r="F3" s="24">
        <v>177</v>
      </c>
      <c r="G3" s="24">
        <v>181</v>
      </c>
      <c r="H3" s="24">
        <v>183</v>
      </c>
      <c r="I3" s="24"/>
      <c r="J3" s="24"/>
      <c r="K3" s="25">
        <v>4</v>
      </c>
      <c r="L3" s="25">
        <v>728</v>
      </c>
      <c r="M3" s="26">
        <v>182</v>
      </c>
      <c r="N3" s="27">
        <v>9</v>
      </c>
      <c r="O3" s="28">
        <v>191</v>
      </c>
    </row>
    <row r="4" spans="1:17" x14ac:dyDescent="0.25">
      <c r="A4" s="20" t="s">
        <v>21</v>
      </c>
      <c r="B4" s="21" t="s">
        <v>68</v>
      </c>
      <c r="C4" s="22">
        <v>44360</v>
      </c>
      <c r="D4" s="23" t="s">
        <v>34</v>
      </c>
      <c r="E4" s="24">
        <v>174</v>
      </c>
      <c r="F4" s="24">
        <v>186</v>
      </c>
      <c r="G4" s="24">
        <v>190</v>
      </c>
      <c r="H4" s="24">
        <v>184</v>
      </c>
      <c r="I4" s="24"/>
      <c r="J4" s="24"/>
      <c r="K4" s="25">
        <v>4</v>
      </c>
      <c r="L4" s="25">
        <v>734</v>
      </c>
      <c r="M4" s="26">
        <v>183.5</v>
      </c>
      <c r="N4" s="27">
        <v>8</v>
      </c>
      <c r="O4" s="28">
        <v>191.5</v>
      </c>
    </row>
    <row r="5" spans="1:17" x14ac:dyDescent="0.25">
      <c r="A5" s="20" t="s">
        <v>21</v>
      </c>
      <c r="B5" s="21" t="s">
        <v>68</v>
      </c>
      <c r="C5" s="22">
        <v>44388</v>
      </c>
      <c r="D5" s="23" t="s">
        <v>34</v>
      </c>
      <c r="E5" s="24">
        <v>183</v>
      </c>
      <c r="F5" s="24">
        <v>175</v>
      </c>
      <c r="G5" s="24">
        <v>183</v>
      </c>
      <c r="H5" s="24">
        <v>183</v>
      </c>
      <c r="I5" s="24"/>
      <c r="J5" s="24"/>
      <c r="K5" s="25">
        <v>4</v>
      </c>
      <c r="L5" s="25">
        <v>724</v>
      </c>
      <c r="M5" s="26">
        <v>181</v>
      </c>
      <c r="N5" s="27">
        <v>4</v>
      </c>
      <c r="O5" s="28">
        <v>185</v>
      </c>
    </row>
    <row r="8" spans="1:17" x14ac:dyDescent="0.25">
      <c r="K8" s="7">
        <f>SUM(K2:K7)</f>
        <v>16</v>
      </c>
      <c r="L8" s="7">
        <f>SUM(L2:L7)</f>
        <v>2878</v>
      </c>
      <c r="M8" s="13">
        <f>SUM(L8/K8)</f>
        <v>179.875</v>
      </c>
      <c r="N8" s="7">
        <f>SUM(N2:N7)</f>
        <v>23</v>
      </c>
      <c r="O8" s="13">
        <f>SUM(M8+N8)</f>
        <v>202.875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5:J5 B5:C5" name="Range1_21_1"/>
    <protectedRange algorithmName="SHA-512" hashValue="ON39YdpmFHfN9f47KpiRvqrKx0V9+erV1CNkpWzYhW/Qyc6aT8rEyCrvauWSYGZK2ia3o7vd3akF07acHAFpOA==" saltValue="yVW9XmDwTqEnmpSGai0KYg==" spinCount="100000" sqref="D5" name="Range1_1_16_1"/>
  </protectedRanges>
  <conditionalFormatting sqref="H2">
    <cfRule type="top10" dxfId="701" priority="14" rank="1"/>
  </conditionalFormatting>
  <conditionalFormatting sqref="J2">
    <cfRule type="top10" dxfId="700" priority="15" rank="1"/>
  </conditionalFormatting>
  <conditionalFormatting sqref="I2">
    <cfRule type="top10" dxfId="699" priority="18" rank="1"/>
  </conditionalFormatting>
  <conditionalFormatting sqref="G2">
    <cfRule type="top10" dxfId="698" priority="17" rank="1"/>
  </conditionalFormatting>
  <conditionalFormatting sqref="F2">
    <cfRule type="top10" dxfId="697" priority="16" rank="1"/>
  </conditionalFormatting>
  <conditionalFormatting sqref="E2">
    <cfRule type="top10" dxfId="696" priority="13" rank="1"/>
  </conditionalFormatting>
  <conditionalFormatting sqref="I4">
    <cfRule type="top10" dxfId="695" priority="12" rank="1"/>
  </conditionalFormatting>
  <conditionalFormatting sqref="H4">
    <cfRule type="top10" dxfId="694" priority="8" rank="1"/>
  </conditionalFormatting>
  <conditionalFormatting sqref="J4">
    <cfRule type="top10" dxfId="693" priority="9" rank="1"/>
  </conditionalFormatting>
  <conditionalFormatting sqref="G4">
    <cfRule type="top10" dxfId="692" priority="11" rank="1"/>
  </conditionalFormatting>
  <conditionalFormatting sqref="F4">
    <cfRule type="top10" dxfId="691" priority="10" rank="1"/>
  </conditionalFormatting>
  <conditionalFormatting sqref="E4">
    <cfRule type="top10" dxfId="690" priority="7" rank="1"/>
  </conditionalFormatting>
  <conditionalFormatting sqref="I5">
    <cfRule type="top10" dxfId="689" priority="6" rank="1"/>
  </conditionalFormatting>
  <conditionalFormatting sqref="H5">
    <cfRule type="top10" dxfId="688" priority="2" rank="1"/>
  </conditionalFormatting>
  <conditionalFormatting sqref="J5">
    <cfRule type="top10" dxfId="687" priority="3" rank="1"/>
  </conditionalFormatting>
  <conditionalFormatting sqref="G5">
    <cfRule type="top10" dxfId="686" priority="5" rank="1"/>
  </conditionalFormatting>
  <conditionalFormatting sqref="F5">
    <cfRule type="top10" dxfId="685" priority="4" rank="1"/>
  </conditionalFormatting>
  <conditionalFormatting sqref="E5">
    <cfRule type="top10" dxfId="684" priority="1" rank="1"/>
  </conditionalFormatting>
  <hyperlinks>
    <hyperlink ref="Q1" location="'Ohio 2021 Rankings'!A1" display="Back to Ranking" xr:uid="{AAE37E69-25FD-41F2-951F-9192B7A6FC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0D15E2-6BA4-4571-AE26-C74C25A99AAF}">
          <x14:formula1>
            <xm:f>'C:\Users\abra2\Desktop\[__ABRA Scoring Program  2-25-2020 MASTER (3).xlsm]DATA'!#REF!</xm:f>
          </x14:formula1>
          <xm:sqref>B2:B5</xm:sqref>
        </x14:dataValidation>
        <x14:dataValidation type="list" allowBlank="1" showInputMessage="1" showErrorMessage="1" xr:uid="{F19A6CF6-5B8F-42BC-8B99-DFEDBFA394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0556-7130-471F-8479-F5FD8A390F2D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6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31</v>
      </c>
      <c r="C2" s="22">
        <v>44304</v>
      </c>
      <c r="D2" s="23" t="s">
        <v>34</v>
      </c>
      <c r="E2" s="24">
        <v>156</v>
      </c>
      <c r="F2" s="24">
        <v>140</v>
      </c>
      <c r="G2" s="24">
        <v>128</v>
      </c>
      <c r="H2" s="24">
        <v>145</v>
      </c>
      <c r="I2" s="24"/>
      <c r="J2" s="24"/>
      <c r="K2" s="25">
        <v>4</v>
      </c>
      <c r="L2" s="25">
        <v>569</v>
      </c>
      <c r="M2" s="26">
        <v>142.25</v>
      </c>
      <c r="N2" s="27">
        <v>2</v>
      </c>
      <c r="O2" s="28">
        <v>144.25</v>
      </c>
    </row>
    <row r="3" spans="1:17" x14ac:dyDescent="0.25">
      <c r="A3" s="20" t="s">
        <v>21</v>
      </c>
      <c r="B3" s="21" t="s">
        <v>31</v>
      </c>
      <c r="C3" s="22">
        <v>44360</v>
      </c>
      <c r="D3" s="23" t="s">
        <v>34</v>
      </c>
      <c r="E3" s="24">
        <v>112</v>
      </c>
      <c r="F3" s="24">
        <v>126</v>
      </c>
      <c r="G3" s="24">
        <v>143</v>
      </c>
      <c r="H3" s="24">
        <v>145</v>
      </c>
      <c r="I3" s="24"/>
      <c r="J3" s="24"/>
      <c r="K3" s="25">
        <v>4</v>
      </c>
      <c r="L3" s="25">
        <v>526</v>
      </c>
      <c r="M3" s="26">
        <v>131.5</v>
      </c>
      <c r="N3" s="27">
        <v>2</v>
      </c>
      <c r="O3" s="28">
        <v>133.5</v>
      </c>
    </row>
    <row r="6" spans="1:17" x14ac:dyDescent="0.25">
      <c r="K6" s="7">
        <f>SUM(K2:K5)</f>
        <v>8</v>
      </c>
      <c r="L6" s="7">
        <f>SUM(L2:L5)</f>
        <v>1095</v>
      </c>
      <c r="M6" s="13">
        <f>SUM(L6/K6)</f>
        <v>136.875</v>
      </c>
      <c r="N6" s="7">
        <f>SUM(N2:N5)</f>
        <v>4</v>
      </c>
      <c r="O6" s="13">
        <f>SUM(M6+N6)</f>
        <v>140.875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23" priority="12" rank="1"/>
  </conditionalFormatting>
  <conditionalFormatting sqref="H2">
    <cfRule type="top10" dxfId="22" priority="8" rank="1"/>
  </conditionalFormatting>
  <conditionalFormatting sqref="J2">
    <cfRule type="top10" dxfId="21" priority="9" rank="1"/>
  </conditionalFormatting>
  <conditionalFormatting sqref="G2">
    <cfRule type="top10" dxfId="20" priority="11" rank="1"/>
  </conditionalFormatting>
  <conditionalFormatting sqref="F2">
    <cfRule type="top10" dxfId="19" priority="10" rank="1"/>
  </conditionalFormatting>
  <conditionalFormatting sqref="E2">
    <cfRule type="top10" dxfId="18" priority="7" rank="1"/>
  </conditionalFormatting>
  <conditionalFormatting sqref="I3">
    <cfRule type="top10" dxfId="17" priority="6" rank="1"/>
  </conditionalFormatting>
  <conditionalFormatting sqref="H3">
    <cfRule type="top10" dxfId="16" priority="2" rank="1"/>
  </conditionalFormatting>
  <conditionalFormatting sqref="J3">
    <cfRule type="top10" dxfId="15" priority="3" rank="1"/>
  </conditionalFormatting>
  <conditionalFormatting sqref="G3">
    <cfRule type="top10" dxfId="14" priority="5" rank="1"/>
  </conditionalFormatting>
  <conditionalFormatting sqref="F3">
    <cfRule type="top10" dxfId="13" priority="4" rank="1"/>
  </conditionalFormatting>
  <conditionalFormatting sqref="E3">
    <cfRule type="top10" dxfId="12" priority="1" rank="1"/>
  </conditionalFormatting>
  <hyperlinks>
    <hyperlink ref="Q1" location="'Ohio 2021 Rankings'!A1" display="Back to Ranking" xr:uid="{8F9F4AC4-28FA-4224-AB61-598AAA9D8E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03D63B-94CD-4443-9A37-1C2B354803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C21D-DFBA-4CF4-88E7-0607F4B263CB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58</v>
      </c>
      <c r="C2" s="22">
        <v>44339</v>
      </c>
      <c r="D2" s="23" t="s">
        <v>51</v>
      </c>
      <c r="E2" s="24">
        <v>145</v>
      </c>
      <c r="F2" s="24">
        <v>166</v>
      </c>
      <c r="G2" s="24">
        <v>156</v>
      </c>
      <c r="H2" s="24">
        <v>172</v>
      </c>
      <c r="I2" s="24"/>
      <c r="J2" s="24"/>
      <c r="K2" s="25">
        <v>4</v>
      </c>
      <c r="L2" s="25">
        <v>639</v>
      </c>
      <c r="M2" s="26">
        <v>159.75</v>
      </c>
      <c r="N2" s="27">
        <v>2</v>
      </c>
      <c r="O2" s="28">
        <v>161.75</v>
      </c>
    </row>
    <row r="3" spans="1:17" x14ac:dyDescent="0.25">
      <c r="A3" s="20" t="s">
        <v>21</v>
      </c>
      <c r="B3" s="21" t="s">
        <v>70</v>
      </c>
      <c r="C3" s="22">
        <v>44374</v>
      </c>
      <c r="D3" s="23" t="s">
        <v>51</v>
      </c>
      <c r="E3" s="24">
        <v>166</v>
      </c>
      <c r="F3" s="24">
        <v>168</v>
      </c>
      <c r="G3" s="24">
        <v>163</v>
      </c>
      <c r="H3" s="24">
        <v>150</v>
      </c>
      <c r="I3" s="24"/>
      <c r="J3" s="24"/>
      <c r="K3" s="25">
        <v>4</v>
      </c>
      <c r="L3" s="25">
        <v>647</v>
      </c>
      <c r="M3" s="26">
        <v>161.75</v>
      </c>
      <c r="N3" s="27">
        <v>4</v>
      </c>
      <c r="O3" s="28">
        <v>165.75</v>
      </c>
    </row>
    <row r="6" spans="1:17" x14ac:dyDescent="0.25">
      <c r="K6" s="7">
        <f>SUM(K2:K5)</f>
        <v>8</v>
      </c>
      <c r="L6" s="7">
        <f>SUM(L2:L5)</f>
        <v>1286</v>
      </c>
      <c r="M6" s="13">
        <f>SUM(L6/K6)</f>
        <v>160.75</v>
      </c>
      <c r="N6" s="7">
        <f>SUM(N2:N5)</f>
        <v>6</v>
      </c>
      <c r="O6" s="13">
        <f>SUM(M6+N6)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5"/>
  </protectedRanges>
  <conditionalFormatting sqref="I2">
    <cfRule type="top10" dxfId="11" priority="12" rank="1"/>
  </conditionalFormatting>
  <conditionalFormatting sqref="H2">
    <cfRule type="top10" dxfId="10" priority="8" rank="1"/>
  </conditionalFormatting>
  <conditionalFormatting sqref="J2">
    <cfRule type="top10" dxfId="9" priority="9" rank="1"/>
  </conditionalFormatting>
  <conditionalFormatting sqref="G2">
    <cfRule type="top10" dxfId="8" priority="11" rank="1"/>
  </conditionalFormatting>
  <conditionalFormatting sqref="F2">
    <cfRule type="top10" dxfId="7" priority="10" rank="1"/>
  </conditionalFormatting>
  <conditionalFormatting sqref="E2">
    <cfRule type="top10" dxfId="6" priority="7" rank="1"/>
  </conditionalFormatting>
  <conditionalFormatting sqref="I3">
    <cfRule type="top10" dxfId="5" priority="6" rank="1"/>
  </conditionalFormatting>
  <conditionalFormatting sqref="H3">
    <cfRule type="top10" dxfId="4" priority="2" rank="1"/>
  </conditionalFormatting>
  <conditionalFormatting sqref="J3">
    <cfRule type="top10" dxfId="3" priority="3" rank="1"/>
  </conditionalFormatting>
  <conditionalFormatting sqref="G3">
    <cfRule type="top10" dxfId="2" priority="5" rank="1"/>
  </conditionalFormatting>
  <conditionalFormatting sqref="F3">
    <cfRule type="top10" dxfId="1" priority="4" rank="1"/>
  </conditionalFormatting>
  <conditionalFormatting sqref="E3">
    <cfRule type="top10" dxfId="0" priority="1" rank="1"/>
  </conditionalFormatting>
  <hyperlinks>
    <hyperlink ref="Q1" location="'Ohio 2021 Rankings'!A1" display="Back to Ranking" xr:uid="{8EDB5AE3-DBE2-496B-925E-B21039AB3A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3CC52F-0A85-404C-86FD-9FB2AA5ABCF5}">
          <x14:formula1>
            <xm:f>'C:\Users\abra2\Desktop\[__ABRA Scoring Program  2-25-2020 MASTER (3).xlsm]DATA'!#REF!</xm:f>
          </x14:formula1>
          <xm:sqref>B2:B3</xm:sqref>
        </x14:dataValidation>
        <x14:dataValidation type="list" allowBlank="1" showInputMessage="1" showErrorMessage="1" xr:uid="{C4190707-1018-48C7-8D57-7FDC7EDDF6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9621-A77A-4C3B-AE54-20F575B18B31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71</v>
      </c>
      <c r="C2" s="22">
        <v>44388</v>
      </c>
      <c r="D2" s="23" t="s">
        <v>34</v>
      </c>
      <c r="E2" s="24">
        <v>148</v>
      </c>
      <c r="F2" s="24">
        <v>152</v>
      </c>
      <c r="G2" s="24">
        <v>132</v>
      </c>
      <c r="H2" s="24">
        <v>146</v>
      </c>
      <c r="I2" s="24"/>
      <c r="J2" s="24"/>
      <c r="K2" s="25">
        <v>4</v>
      </c>
      <c r="L2" s="25">
        <v>578</v>
      </c>
      <c r="M2" s="26">
        <v>144.5</v>
      </c>
      <c r="N2" s="27">
        <v>2</v>
      </c>
      <c r="O2" s="28">
        <v>146.5</v>
      </c>
    </row>
    <row r="5" spans="1:17" x14ac:dyDescent="0.25">
      <c r="K5" s="7">
        <f>SUM(K2:K4)</f>
        <v>4</v>
      </c>
      <c r="L5" s="7">
        <f>SUM(L2:L4)</f>
        <v>578</v>
      </c>
      <c r="M5" s="13">
        <f>SUM(L5/K5)</f>
        <v>144.5</v>
      </c>
      <c r="N5" s="7">
        <f>SUM(N2:N4)</f>
        <v>2</v>
      </c>
      <c r="O5" s="13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683" priority="1" rank="1"/>
  </conditionalFormatting>
  <conditionalFormatting sqref="G2">
    <cfRule type="top10" dxfId="682" priority="2" rank="1"/>
  </conditionalFormatting>
  <conditionalFormatting sqref="H2">
    <cfRule type="top10" dxfId="681" priority="3" rank="1"/>
  </conditionalFormatting>
  <conditionalFormatting sqref="I2">
    <cfRule type="top10" dxfId="680" priority="4" rank="1"/>
  </conditionalFormatting>
  <conditionalFormatting sqref="J2">
    <cfRule type="top10" dxfId="679" priority="5" rank="1"/>
  </conditionalFormatting>
  <conditionalFormatting sqref="E2">
    <cfRule type="top10" dxfId="678" priority="6" rank="1"/>
  </conditionalFormatting>
  <hyperlinks>
    <hyperlink ref="Q1" location="'Ohio 2021 Rankings'!A1" display="Back to Ranking" xr:uid="{F1CE444D-CEB4-4B8B-8187-737C363C7C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E590E3-51C5-418E-90D7-7EDF01A2A503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0D7D2DEC-D804-419A-AA58-A0DA9F1630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60FE-BE05-4D73-9660-4D278A3772C2}">
  <dimension ref="A1:Q8"/>
  <sheetViews>
    <sheetView workbookViewId="0">
      <selection activeCell="A6" sqref="A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42</v>
      </c>
      <c r="C2" s="22">
        <v>44304</v>
      </c>
      <c r="D2" s="23" t="s">
        <v>34</v>
      </c>
      <c r="E2" s="24">
        <v>190</v>
      </c>
      <c r="F2" s="24">
        <v>187</v>
      </c>
      <c r="G2" s="24">
        <v>187</v>
      </c>
      <c r="H2" s="24">
        <v>190</v>
      </c>
      <c r="I2" s="24"/>
      <c r="J2" s="24"/>
      <c r="K2" s="25">
        <v>4</v>
      </c>
      <c r="L2" s="25">
        <v>754</v>
      </c>
      <c r="M2" s="26">
        <v>188.5</v>
      </c>
      <c r="N2" s="27">
        <v>4</v>
      </c>
      <c r="O2" s="28">
        <v>192.5</v>
      </c>
    </row>
    <row r="3" spans="1:17" x14ac:dyDescent="0.25">
      <c r="A3" s="20" t="s">
        <v>28</v>
      </c>
      <c r="B3" s="21" t="s">
        <v>42</v>
      </c>
      <c r="C3" s="22">
        <v>44339</v>
      </c>
      <c r="D3" s="23" t="s">
        <v>51</v>
      </c>
      <c r="E3" s="24">
        <v>185</v>
      </c>
      <c r="F3" s="24">
        <v>186</v>
      </c>
      <c r="G3" s="24">
        <v>185</v>
      </c>
      <c r="H3" s="24">
        <v>184</v>
      </c>
      <c r="I3" s="24"/>
      <c r="J3" s="24"/>
      <c r="K3" s="25">
        <v>4</v>
      </c>
      <c r="L3" s="25">
        <v>740</v>
      </c>
      <c r="M3" s="26">
        <v>185</v>
      </c>
      <c r="N3" s="27">
        <v>2</v>
      </c>
      <c r="O3" s="28">
        <v>187</v>
      </c>
    </row>
    <row r="4" spans="1:17" x14ac:dyDescent="0.25">
      <c r="A4" s="20" t="s">
        <v>28</v>
      </c>
      <c r="B4" s="21" t="s">
        <v>64</v>
      </c>
      <c r="C4" s="22">
        <v>44360</v>
      </c>
      <c r="D4" s="23" t="s">
        <v>34</v>
      </c>
      <c r="E4" s="24">
        <v>160</v>
      </c>
      <c r="F4" s="24">
        <v>184</v>
      </c>
      <c r="G4" s="24">
        <v>188</v>
      </c>
      <c r="H4" s="24">
        <v>185</v>
      </c>
      <c r="I4" s="24"/>
      <c r="J4" s="24"/>
      <c r="K4" s="25">
        <v>4</v>
      </c>
      <c r="L4" s="25">
        <v>717</v>
      </c>
      <c r="M4" s="26">
        <v>179.25</v>
      </c>
      <c r="N4" s="27">
        <v>3</v>
      </c>
      <c r="O4" s="28">
        <v>182.25</v>
      </c>
    </row>
    <row r="5" spans="1:17" x14ac:dyDescent="0.25">
      <c r="A5" s="20" t="s">
        <v>28</v>
      </c>
      <c r="B5" s="21" t="s">
        <v>64</v>
      </c>
      <c r="C5" s="22">
        <v>44374</v>
      </c>
      <c r="D5" s="23" t="s">
        <v>51</v>
      </c>
      <c r="E5" s="24">
        <v>180</v>
      </c>
      <c r="F5" s="24">
        <v>177</v>
      </c>
      <c r="G5" s="24">
        <v>180</v>
      </c>
      <c r="H5" s="24">
        <v>178</v>
      </c>
      <c r="I5" s="24"/>
      <c r="J5" s="24"/>
      <c r="K5" s="25">
        <v>4</v>
      </c>
      <c r="L5" s="25">
        <v>715</v>
      </c>
      <c r="M5" s="26">
        <v>178.75</v>
      </c>
      <c r="N5" s="27">
        <v>2</v>
      </c>
      <c r="O5" s="28">
        <v>180.75</v>
      </c>
    </row>
    <row r="8" spans="1:17" x14ac:dyDescent="0.25">
      <c r="K8" s="7">
        <f>SUM(K2:K7)</f>
        <v>16</v>
      </c>
      <c r="L8" s="7">
        <f>SUM(L2:L7)</f>
        <v>2926</v>
      </c>
      <c r="M8" s="13">
        <f>SUM(L8/K8)</f>
        <v>182.875</v>
      </c>
      <c r="N8" s="7">
        <f>SUM(N2:N7)</f>
        <v>11</v>
      </c>
      <c r="O8" s="13">
        <f>SUM(M8+N8)</f>
        <v>193.875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4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F2">
    <cfRule type="top10" dxfId="677" priority="19" rank="1"/>
  </conditionalFormatting>
  <conditionalFormatting sqref="G2">
    <cfRule type="top10" dxfId="676" priority="20" rank="1"/>
  </conditionalFormatting>
  <conditionalFormatting sqref="H2">
    <cfRule type="top10" dxfId="675" priority="21" rank="1"/>
  </conditionalFormatting>
  <conditionalFormatting sqref="I2">
    <cfRule type="top10" dxfId="674" priority="22" rank="1"/>
  </conditionalFormatting>
  <conditionalFormatting sqref="J2">
    <cfRule type="top10" dxfId="673" priority="23" rank="1"/>
  </conditionalFormatting>
  <conditionalFormatting sqref="E2">
    <cfRule type="top10" dxfId="672" priority="24" rank="1"/>
  </conditionalFormatting>
  <conditionalFormatting sqref="F3">
    <cfRule type="top10" dxfId="671" priority="13" rank="1"/>
  </conditionalFormatting>
  <conditionalFormatting sqref="G3">
    <cfRule type="top10" dxfId="670" priority="14" rank="1"/>
  </conditionalFormatting>
  <conditionalFormatting sqref="H3">
    <cfRule type="top10" dxfId="669" priority="15" rank="1"/>
  </conditionalFormatting>
  <conditionalFormatting sqref="I3">
    <cfRule type="top10" dxfId="668" priority="16" rank="1"/>
  </conditionalFormatting>
  <conditionalFormatting sqref="J3">
    <cfRule type="top10" dxfId="667" priority="17" rank="1"/>
  </conditionalFormatting>
  <conditionalFormatting sqref="E3">
    <cfRule type="top10" dxfId="666" priority="18" rank="1"/>
  </conditionalFormatting>
  <conditionalFormatting sqref="F4">
    <cfRule type="top10" dxfId="665" priority="7" rank="1"/>
  </conditionalFormatting>
  <conditionalFormatting sqref="G4">
    <cfRule type="top10" dxfId="664" priority="8" rank="1"/>
  </conditionalFormatting>
  <conditionalFormatting sqref="H4">
    <cfRule type="top10" dxfId="663" priority="9" rank="1"/>
  </conditionalFormatting>
  <conditionalFormatting sqref="I4">
    <cfRule type="top10" dxfId="662" priority="10" rank="1"/>
  </conditionalFormatting>
  <conditionalFormatting sqref="J4">
    <cfRule type="top10" dxfId="661" priority="11" rank="1"/>
  </conditionalFormatting>
  <conditionalFormatting sqref="E4">
    <cfRule type="top10" dxfId="660" priority="12" rank="1"/>
  </conditionalFormatting>
  <conditionalFormatting sqref="F5">
    <cfRule type="top10" dxfId="659" priority="1" rank="1"/>
  </conditionalFormatting>
  <conditionalFormatting sqref="G5">
    <cfRule type="top10" dxfId="658" priority="2" rank="1"/>
  </conditionalFormatting>
  <conditionalFormatting sqref="H5">
    <cfRule type="top10" dxfId="657" priority="3" rank="1"/>
  </conditionalFormatting>
  <conditionalFormatting sqref="I5">
    <cfRule type="top10" dxfId="656" priority="4" rank="1"/>
  </conditionalFormatting>
  <conditionalFormatting sqref="J5">
    <cfRule type="top10" dxfId="655" priority="5" rank="1"/>
  </conditionalFormatting>
  <conditionalFormatting sqref="E5">
    <cfRule type="top10" dxfId="654" priority="6" rank="1"/>
  </conditionalFormatting>
  <hyperlinks>
    <hyperlink ref="Q1" location="'Ohio 2021 Rankings'!A1" display="Back to Ranking" xr:uid="{7B110254-CB4F-46F8-9184-3796A98D43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F99350-0434-4182-84BE-54D0DA1CD826}">
          <x14:formula1>
            <xm:f>'C:\Users\abra2\Desktop\[__ABRA Scoring Program  2-25-2020 MASTER (3).xlsm]DATA'!#REF!</xm:f>
          </x14:formula1>
          <xm:sqref>B2:B4</xm:sqref>
        </x14:dataValidation>
        <x14:dataValidation type="list" allowBlank="1" showInputMessage="1" showErrorMessage="1" xr:uid="{A5FD2114-255A-457A-80DE-56B3526DFF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26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21</v>
      </c>
      <c r="B2" s="21" t="s">
        <v>27</v>
      </c>
      <c r="C2" s="22">
        <v>44304</v>
      </c>
      <c r="D2" s="23" t="s">
        <v>34</v>
      </c>
      <c r="E2" s="24">
        <v>184</v>
      </c>
      <c r="F2" s="24">
        <v>190</v>
      </c>
      <c r="G2" s="24">
        <v>189</v>
      </c>
      <c r="H2" s="24">
        <v>181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3" spans="1:17" x14ac:dyDescent="0.25">
      <c r="A3" s="20" t="s">
        <v>21</v>
      </c>
      <c r="B3" s="21" t="s">
        <v>27</v>
      </c>
      <c r="C3" s="22">
        <v>44339</v>
      </c>
      <c r="D3" s="23" t="s">
        <v>51</v>
      </c>
      <c r="E3" s="24">
        <v>189</v>
      </c>
      <c r="F3" s="24">
        <v>192</v>
      </c>
      <c r="G3" s="24">
        <v>183</v>
      </c>
      <c r="H3" s="24">
        <v>186</v>
      </c>
      <c r="I3" s="24"/>
      <c r="J3" s="24"/>
      <c r="K3" s="25">
        <v>4</v>
      </c>
      <c r="L3" s="25">
        <v>750</v>
      </c>
      <c r="M3" s="26">
        <v>187.5</v>
      </c>
      <c r="N3" s="27">
        <v>13</v>
      </c>
      <c r="O3" s="28">
        <v>200.5</v>
      </c>
    </row>
    <row r="4" spans="1:17" x14ac:dyDescent="0.25">
      <c r="A4" s="20" t="s">
        <v>21</v>
      </c>
      <c r="B4" s="21" t="s">
        <v>27</v>
      </c>
      <c r="C4" s="22">
        <v>44346</v>
      </c>
      <c r="D4" s="23" t="s">
        <v>34</v>
      </c>
      <c r="E4" s="24">
        <v>183</v>
      </c>
      <c r="F4" s="24">
        <v>183</v>
      </c>
      <c r="G4" s="24">
        <v>181.1</v>
      </c>
      <c r="H4" s="24">
        <v>179</v>
      </c>
      <c r="I4" s="24"/>
      <c r="J4" s="24"/>
      <c r="K4" s="25">
        <v>4</v>
      </c>
      <c r="L4" s="25">
        <v>726.1</v>
      </c>
      <c r="M4" s="26">
        <v>181.52500000000001</v>
      </c>
      <c r="N4" s="27">
        <v>8</v>
      </c>
      <c r="O4" s="28">
        <v>189.52500000000001</v>
      </c>
    </row>
    <row r="5" spans="1:17" x14ac:dyDescent="0.25">
      <c r="A5" s="20" t="s">
        <v>21</v>
      </c>
      <c r="B5" s="21" t="s">
        <v>27</v>
      </c>
      <c r="C5" s="22">
        <v>44360</v>
      </c>
      <c r="D5" s="23" t="s">
        <v>34</v>
      </c>
      <c r="E5" s="24">
        <v>181</v>
      </c>
      <c r="F5" s="24">
        <v>182</v>
      </c>
      <c r="G5" s="24">
        <v>186</v>
      </c>
      <c r="H5" s="24">
        <v>186</v>
      </c>
      <c r="I5" s="24"/>
      <c r="J5" s="24"/>
      <c r="K5" s="25">
        <v>4</v>
      </c>
      <c r="L5" s="25">
        <v>735</v>
      </c>
      <c r="M5" s="26">
        <v>183.75</v>
      </c>
      <c r="N5" s="27">
        <v>9</v>
      </c>
      <c r="O5" s="28">
        <v>192.75</v>
      </c>
    </row>
    <row r="6" spans="1:17" x14ac:dyDescent="0.25">
      <c r="A6" s="20" t="s">
        <v>21</v>
      </c>
      <c r="B6" s="21" t="s">
        <v>27</v>
      </c>
      <c r="C6" s="22">
        <v>44374</v>
      </c>
      <c r="D6" s="23" t="s">
        <v>51</v>
      </c>
      <c r="E6" s="24">
        <v>184</v>
      </c>
      <c r="F6" s="24">
        <v>184</v>
      </c>
      <c r="G6" s="24">
        <v>192</v>
      </c>
      <c r="H6" s="24">
        <v>187</v>
      </c>
      <c r="I6" s="24"/>
      <c r="J6" s="24"/>
      <c r="K6" s="25">
        <v>4</v>
      </c>
      <c r="L6" s="25">
        <v>747</v>
      </c>
      <c r="M6" s="26">
        <v>186.75</v>
      </c>
      <c r="N6" s="27">
        <v>13</v>
      </c>
      <c r="O6" s="28">
        <v>199.75</v>
      </c>
    </row>
    <row r="7" spans="1:17" x14ac:dyDescent="0.25">
      <c r="A7" s="20" t="s">
        <v>21</v>
      </c>
      <c r="B7" s="21" t="s">
        <v>27</v>
      </c>
      <c r="C7" s="22">
        <v>44388</v>
      </c>
      <c r="D7" s="23" t="s">
        <v>34</v>
      </c>
      <c r="E7" s="24">
        <v>185</v>
      </c>
      <c r="F7" s="24">
        <v>177</v>
      </c>
      <c r="G7" s="24">
        <v>169</v>
      </c>
      <c r="H7" s="24">
        <v>181</v>
      </c>
      <c r="I7" s="24"/>
      <c r="J7" s="24"/>
      <c r="K7" s="25">
        <v>4</v>
      </c>
      <c r="L7" s="25">
        <v>712</v>
      </c>
      <c r="M7" s="26">
        <v>178</v>
      </c>
      <c r="N7" s="27">
        <v>4</v>
      </c>
      <c r="O7" s="28">
        <v>182</v>
      </c>
    </row>
    <row r="10" spans="1:17" x14ac:dyDescent="0.25">
      <c r="K10" s="7">
        <f>SUM(K2:K9)</f>
        <v>24</v>
      </c>
      <c r="L10" s="7">
        <f>SUM(L2:L9)</f>
        <v>4414.1000000000004</v>
      </c>
      <c r="M10" s="13">
        <f>SUM(L10/K10)</f>
        <v>183.92083333333335</v>
      </c>
      <c r="N10" s="7">
        <f>SUM(N2:N9)</f>
        <v>56</v>
      </c>
      <c r="O10" s="13">
        <f>SUM(M10+N10)</f>
        <v>239.92083333333335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19</v>
      </c>
      <c r="B18" s="21" t="s">
        <v>27</v>
      </c>
      <c r="C18" s="22">
        <v>44304</v>
      </c>
      <c r="D18" s="23" t="s">
        <v>34</v>
      </c>
      <c r="E18" s="24">
        <v>187</v>
      </c>
      <c r="F18" s="24">
        <v>191</v>
      </c>
      <c r="G18" s="24">
        <v>193</v>
      </c>
      <c r="H18" s="24">
        <v>181</v>
      </c>
      <c r="I18" s="24"/>
      <c r="J18" s="24"/>
      <c r="K18" s="25">
        <v>4</v>
      </c>
      <c r="L18" s="25">
        <v>752</v>
      </c>
      <c r="M18" s="26">
        <v>188</v>
      </c>
      <c r="N18" s="27">
        <v>6</v>
      </c>
      <c r="O18" s="28">
        <v>194</v>
      </c>
    </row>
    <row r="19" spans="1:15" x14ac:dyDescent="0.25">
      <c r="A19" s="20" t="s">
        <v>19</v>
      </c>
      <c r="B19" s="21" t="s">
        <v>27</v>
      </c>
      <c r="C19" s="22">
        <v>44339</v>
      </c>
      <c r="D19" s="23" t="s">
        <v>51</v>
      </c>
      <c r="E19" s="24">
        <v>189</v>
      </c>
      <c r="F19" s="24">
        <v>189</v>
      </c>
      <c r="G19" s="24">
        <v>195</v>
      </c>
      <c r="H19" s="24">
        <v>190</v>
      </c>
      <c r="I19" s="24"/>
      <c r="J19" s="24"/>
      <c r="K19" s="25">
        <v>4</v>
      </c>
      <c r="L19" s="25">
        <v>763</v>
      </c>
      <c r="M19" s="26">
        <v>190.75</v>
      </c>
      <c r="N19" s="27">
        <v>7</v>
      </c>
      <c r="O19" s="28">
        <v>197.75</v>
      </c>
    </row>
    <row r="20" spans="1:15" x14ac:dyDescent="0.25">
      <c r="A20" s="20" t="s">
        <v>19</v>
      </c>
      <c r="B20" s="21" t="s">
        <v>27</v>
      </c>
      <c r="C20" s="22">
        <v>44346</v>
      </c>
      <c r="D20" s="23" t="s">
        <v>34</v>
      </c>
      <c r="E20" s="24">
        <v>186</v>
      </c>
      <c r="F20" s="24">
        <v>188</v>
      </c>
      <c r="G20" s="24">
        <v>193</v>
      </c>
      <c r="H20" s="24">
        <v>185</v>
      </c>
      <c r="I20" s="24"/>
      <c r="J20" s="24"/>
      <c r="K20" s="25">
        <v>4</v>
      </c>
      <c r="L20" s="25">
        <v>752</v>
      </c>
      <c r="M20" s="26">
        <v>188</v>
      </c>
      <c r="N20" s="27">
        <v>9</v>
      </c>
      <c r="O20" s="28">
        <v>197</v>
      </c>
    </row>
    <row r="21" spans="1:15" x14ac:dyDescent="0.25">
      <c r="A21" s="20" t="s">
        <v>19</v>
      </c>
      <c r="B21" s="21" t="s">
        <v>27</v>
      </c>
      <c r="C21" s="22">
        <v>44360</v>
      </c>
      <c r="D21" s="23" t="s">
        <v>34</v>
      </c>
      <c r="E21" s="24">
        <v>193</v>
      </c>
      <c r="F21" s="24">
        <v>183</v>
      </c>
      <c r="G21" s="24">
        <v>194</v>
      </c>
      <c r="H21" s="24">
        <v>189.1</v>
      </c>
      <c r="I21" s="24"/>
      <c r="J21" s="24"/>
      <c r="K21" s="25">
        <v>4</v>
      </c>
      <c r="L21" s="25">
        <v>759.1</v>
      </c>
      <c r="M21" s="26">
        <v>189.77500000000001</v>
      </c>
      <c r="N21" s="27">
        <v>11</v>
      </c>
      <c r="O21" s="28">
        <v>200.77500000000001</v>
      </c>
    </row>
    <row r="22" spans="1:15" x14ac:dyDescent="0.25">
      <c r="A22" s="20" t="s">
        <v>19</v>
      </c>
      <c r="B22" s="21" t="s">
        <v>27</v>
      </c>
      <c r="C22" s="22">
        <v>44374</v>
      </c>
      <c r="D22" s="23" t="s">
        <v>51</v>
      </c>
      <c r="E22" s="24">
        <v>187</v>
      </c>
      <c r="F22" s="24">
        <v>193</v>
      </c>
      <c r="G22" s="24">
        <v>192</v>
      </c>
      <c r="H22" s="24">
        <v>193</v>
      </c>
      <c r="I22" s="24"/>
      <c r="J22" s="24"/>
      <c r="K22" s="25">
        <v>4</v>
      </c>
      <c r="L22" s="25">
        <v>765</v>
      </c>
      <c r="M22" s="26">
        <v>191.25</v>
      </c>
      <c r="N22" s="27">
        <v>8</v>
      </c>
      <c r="O22" s="28">
        <v>199.25</v>
      </c>
    </row>
    <row r="23" spans="1:15" x14ac:dyDescent="0.25">
      <c r="A23" s="20" t="s">
        <v>19</v>
      </c>
      <c r="B23" s="21" t="s">
        <v>27</v>
      </c>
      <c r="C23" s="22">
        <v>44388</v>
      </c>
      <c r="D23" s="23" t="s">
        <v>34</v>
      </c>
      <c r="E23" s="24">
        <v>187</v>
      </c>
      <c r="F23" s="24">
        <v>191</v>
      </c>
      <c r="G23" s="24">
        <v>192</v>
      </c>
      <c r="H23" s="24">
        <v>192</v>
      </c>
      <c r="I23" s="24"/>
      <c r="J23" s="24"/>
      <c r="K23" s="25">
        <v>4</v>
      </c>
      <c r="L23" s="25">
        <v>762</v>
      </c>
      <c r="M23" s="26">
        <v>190.5</v>
      </c>
      <c r="N23" s="27">
        <v>7</v>
      </c>
      <c r="O23" s="28">
        <v>197.5</v>
      </c>
    </row>
    <row r="26" spans="1:15" x14ac:dyDescent="0.25">
      <c r="K26" s="7">
        <f>SUM(K18:K25)</f>
        <v>24</v>
      </c>
      <c r="L26" s="7">
        <f>SUM(L18:L25)</f>
        <v>4553.1000000000004</v>
      </c>
      <c r="M26" s="13">
        <f>SUM(L26/K26)</f>
        <v>189.71250000000001</v>
      </c>
      <c r="N26" s="7">
        <f>SUM(N18:N25)</f>
        <v>48</v>
      </c>
      <c r="O26" s="13">
        <f>SUM(M26+N26)</f>
        <v>237.71250000000001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18:J18 B18:C18" name="Range1_4"/>
    <protectedRange algorithmName="SHA-512" hashValue="ON39YdpmFHfN9f47KpiRvqrKx0V9+erV1CNkpWzYhW/Qyc6aT8rEyCrvauWSYGZK2ia3o7vd3akF07acHAFpOA==" saltValue="yVW9XmDwTqEnmpSGai0KYg==" spinCount="100000" sqref="D18" name="Range1_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19:J19 B19:C19" name="Range1_16"/>
    <protectedRange algorithmName="SHA-512" hashValue="ON39YdpmFHfN9f47KpiRvqrKx0V9+erV1CNkpWzYhW/Qyc6aT8rEyCrvauWSYGZK2ia3o7vd3akF07acHAFpOA==" saltValue="yVW9XmDwTqEnmpSGai0KYg==" spinCount="100000" sqref="D19" name="Range1_1_11"/>
    <protectedRange algorithmName="SHA-512" hashValue="ON39YdpmFHfN9f47KpiRvqrKx0V9+erV1CNkpWzYhW/Qyc6aT8rEyCrvauWSYGZK2ia3o7vd3akF07acHAFpOA==" saltValue="yVW9XmDwTqEnmpSGai0KYg==" spinCount="100000" sqref="E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20:J20 B20:C20" name="Range1_4_2"/>
    <protectedRange algorithmName="SHA-512" hashValue="ON39YdpmFHfN9f47KpiRvqrKx0V9+erV1CNkpWzYhW/Qyc6aT8rEyCrvauWSYGZK2ia3o7vd3akF07acHAFpOA==" saltValue="yVW9XmDwTqEnmpSGai0KYg==" spinCount="100000" sqref="D20" name="Range1_1_2_2"/>
    <protectedRange algorithmName="SHA-512" hashValue="ON39YdpmFHfN9f47KpiRvqrKx0V9+erV1CNkpWzYhW/Qyc6aT8rEyCrvauWSYGZK2ia3o7vd3akF07acHAFpOA==" saltValue="yVW9XmDwTqEnmpSGai0KYg==" spinCount="100000" sqref="E21:J21 B21:C21" name="Range1_10"/>
    <protectedRange algorithmName="SHA-512" hashValue="ON39YdpmFHfN9f47KpiRvqrKx0V9+erV1CNkpWzYhW/Qyc6aT8rEyCrvauWSYGZK2ia3o7vd3akF07acHAFpOA==" saltValue="yVW9XmDwTqEnmpSGai0KYg==" spinCount="100000" sqref="D21" name="Range1_1_7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2:J22 B22:C22" name="Range1_7"/>
    <protectedRange algorithmName="SHA-512" hashValue="ON39YdpmFHfN9f47KpiRvqrKx0V9+erV1CNkpWzYhW/Qyc6aT8rEyCrvauWSYGZK2ia3o7vd3akF07acHAFpOA==" saltValue="yVW9XmDwTqEnmpSGai0KYg==" spinCount="100000" sqref="D22" name="Range1_1_5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4"/>
    <protectedRange algorithmName="SHA-512" hashValue="ON39YdpmFHfN9f47KpiRvqrKx0V9+erV1CNkpWzYhW/Qyc6aT8rEyCrvauWSYGZK2ia3o7vd3akF07acHAFpOA==" saltValue="yVW9XmDwTqEnmpSGai0KYg==" spinCount="100000" sqref="E7:J7 B7:C7" name="Range1_21"/>
    <protectedRange algorithmName="SHA-512" hashValue="ON39YdpmFHfN9f47KpiRvqrKx0V9+erV1CNkpWzYhW/Qyc6aT8rEyCrvauWSYGZK2ia3o7vd3akF07acHAFpOA==" saltValue="yVW9XmDwTqEnmpSGai0KYg==" spinCount="100000" sqref="D7" name="Range1_1_16"/>
  </protectedRanges>
  <conditionalFormatting sqref="E18">
    <cfRule type="top10" dxfId="653" priority="66" rank="1"/>
  </conditionalFormatting>
  <conditionalFormatting sqref="F18">
    <cfRule type="top10" dxfId="652" priority="65" rank="1"/>
  </conditionalFormatting>
  <conditionalFormatting sqref="G18">
    <cfRule type="top10" dxfId="651" priority="64" rank="1"/>
  </conditionalFormatting>
  <conditionalFormatting sqref="H18">
    <cfRule type="top10" dxfId="650" priority="63" rank="1"/>
  </conditionalFormatting>
  <conditionalFormatting sqref="I18">
    <cfRule type="top10" dxfId="649" priority="62" rank="1"/>
  </conditionalFormatting>
  <conditionalFormatting sqref="J18">
    <cfRule type="top10" dxfId="648" priority="61" rank="1"/>
  </conditionalFormatting>
  <conditionalFormatting sqref="I2">
    <cfRule type="top10" dxfId="647" priority="60" rank="1"/>
  </conditionalFormatting>
  <conditionalFormatting sqref="H2">
    <cfRule type="top10" dxfId="646" priority="56" rank="1"/>
  </conditionalFormatting>
  <conditionalFormatting sqref="J2">
    <cfRule type="top10" dxfId="645" priority="57" rank="1"/>
  </conditionalFormatting>
  <conditionalFormatting sqref="G2">
    <cfRule type="top10" dxfId="644" priority="59" rank="1"/>
  </conditionalFormatting>
  <conditionalFormatting sqref="F2">
    <cfRule type="top10" dxfId="643" priority="58" rank="1"/>
  </conditionalFormatting>
  <conditionalFormatting sqref="E2">
    <cfRule type="top10" dxfId="642" priority="55" rank="1"/>
  </conditionalFormatting>
  <conditionalFormatting sqref="E19">
    <cfRule type="top10" dxfId="641" priority="54" rank="1"/>
  </conditionalFormatting>
  <conditionalFormatting sqref="F19">
    <cfRule type="top10" dxfId="640" priority="53" rank="1"/>
  </conditionalFormatting>
  <conditionalFormatting sqref="G19">
    <cfRule type="top10" dxfId="639" priority="52" rank="1"/>
  </conditionalFormatting>
  <conditionalFormatting sqref="H19">
    <cfRule type="top10" dxfId="638" priority="51" rank="1"/>
  </conditionalFormatting>
  <conditionalFormatting sqref="I19">
    <cfRule type="top10" dxfId="637" priority="50" rank="1"/>
  </conditionalFormatting>
  <conditionalFormatting sqref="J19">
    <cfRule type="top10" dxfId="636" priority="49" rank="1"/>
  </conditionalFormatting>
  <conditionalFormatting sqref="I3">
    <cfRule type="top10" dxfId="635" priority="48" rank="1"/>
  </conditionalFormatting>
  <conditionalFormatting sqref="H3">
    <cfRule type="top10" dxfId="634" priority="44" rank="1"/>
  </conditionalFormatting>
  <conditionalFormatting sqref="J3">
    <cfRule type="top10" dxfId="633" priority="45" rank="1"/>
  </conditionalFormatting>
  <conditionalFormatting sqref="G3">
    <cfRule type="top10" dxfId="632" priority="47" rank="1"/>
  </conditionalFormatting>
  <conditionalFormatting sqref="F3">
    <cfRule type="top10" dxfId="631" priority="46" rank="1"/>
  </conditionalFormatting>
  <conditionalFormatting sqref="E3">
    <cfRule type="top10" dxfId="630" priority="43" rank="1"/>
  </conditionalFormatting>
  <conditionalFormatting sqref="E20">
    <cfRule type="top10" dxfId="629" priority="42" rank="1"/>
  </conditionalFormatting>
  <conditionalFormatting sqref="F20">
    <cfRule type="top10" dxfId="628" priority="41" rank="1"/>
  </conditionalFormatting>
  <conditionalFormatting sqref="G20">
    <cfRule type="top10" dxfId="627" priority="40" rank="1"/>
  </conditionalFormatting>
  <conditionalFormatting sqref="H20">
    <cfRule type="top10" dxfId="626" priority="39" rank="1"/>
  </conditionalFormatting>
  <conditionalFormatting sqref="I20">
    <cfRule type="top10" dxfId="625" priority="38" rank="1"/>
  </conditionalFormatting>
  <conditionalFormatting sqref="J20">
    <cfRule type="top10" dxfId="624" priority="37" rank="1"/>
  </conditionalFormatting>
  <conditionalFormatting sqref="E21">
    <cfRule type="top10" dxfId="623" priority="36" rank="1"/>
  </conditionalFormatting>
  <conditionalFormatting sqref="F21">
    <cfRule type="top10" dxfId="622" priority="35" rank="1"/>
  </conditionalFormatting>
  <conditionalFormatting sqref="G21">
    <cfRule type="top10" dxfId="621" priority="34" rank="1"/>
  </conditionalFormatting>
  <conditionalFormatting sqref="H21">
    <cfRule type="top10" dxfId="620" priority="33" rank="1"/>
  </conditionalFormatting>
  <conditionalFormatting sqref="I21">
    <cfRule type="top10" dxfId="619" priority="32" rank="1"/>
  </conditionalFormatting>
  <conditionalFormatting sqref="J21">
    <cfRule type="top10" dxfId="618" priority="31" rank="1"/>
  </conditionalFormatting>
  <conditionalFormatting sqref="I5">
    <cfRule type="top10" dxfId="617" priority="30" rank="1"/>
  </conditionalFormatting>
  <conditionalFormatting sqref="H5">
    <cfRule type="top10" dxfId="616" priority="26" rank="1"/>
  </conditionalFormatting>
  <conditionalFormatting sqref="J5">
    <cfRule type="top10" dxfId="615" priority="27" rank="1"/>
  </conditionalFormatting>
  <conditionalFormatting sqref="G5">
    <cfRule type="top10" dxfId="614" priority="29" rank="1"/>
  </conditionalFormatting>
  <conditionalFormatting sqref="F5">
    <cfRule type="top10" dxfId="613" priority="28" rank="1"/>
  </conditionalFormatting>
  <conditionalFormatting sqref="E5">
    <cfRule type="top10" dxfId="612" priority="25" rank="1"/>
  </conditionalFormatting>
  <conditionalFormatting sqref="E22">
    <cfRule type="top10" dxfId="611" priority="24" rank="1"/>
  </conditionalFormatting>
  <conditionalFormatting sqref="F22">
    <cfRule type="top10" dxfId="610" priority="23" rank="1"/>
  </conditionalFormatting>
  <conditionalFormatting sqref="G22">
    <cfRule type="top10" dxfId="609" priority="22" rank="1"/>
  </conditionalFormatting>
  <conditionalFormatting sqref="H22">
    <cfRule type="top10" dxfId="608" priority="21" rank="1"/>
  </conditionalFormatting>
  <conditionalFormatting sqref="I22">
    <cfRule type="top10" dxfId="607" priority="20" rank="1"/>
  </conditionalFormatting>
  <conditionalFormatting sqref="J22">
    <cfRule type="top10" dxfId="606" priority="19" rank="1"/>
  </conditionalFormatting>
  <conditionalFormatting sqref="I6">
    <cfRule type="top10" dxfId="605" priority="18" rank="1"/>
  </conditionalFormatting>
  <conditionalFormatting sqref="H6">
    <cfRule type="top10" dxfId="604" priority="14" rank="1"/>
  </conditionalFormatting>
  <conditionalFormatting sqref="J6">
    <cfRule type="top10" dxfId="603" priority="15" rank="1"/>
  </conditionalFormatting>
  <conditionalFormatting sqref="G6">
    <cfRule type="top10" dxfId="602" priority="17" rank="1"/>
  </conditionalFormatting>
  <conditionalFormatting sqref="F6">
    <cfRule type="top10" dxfId="601" priority="16" rank="1"/>
  </conditionalFormatting>
  <conditionalFormatting sqref="E6">
    <cfRule type="top10" dxfId="600" priority="13" rank="1"/>
  </conditionalFormatting>
  <conditionalFormatting sqref="E23">
    <cfRule type="top10" dxfId="599" priority="12" rank="1"/>
  </conditionalFormatting>
  <conditionalFormatting sqref="F23">
    <cfRule type="top10" dxfId="598" priority="11" rank="1"/>
  </conditionalFormatting>
  <conditionalFormatting sqref="G23">
    <cfRule type="top10" dxfId="597" priority="10" rank="1"/>
  </conditionalFormatting>
  <conditionalFormatting sqref="H23">
    <cfRule type="top10" dxfId="596" priority="9" rank="1"/>
  </conditionalFormatting>
  <conditionalFormatting sqref="I23">
    <cfRule type="top10" dxfId="595" priority="8" rank="1"/>
  </conditionalFormatting>
  <conditionalFormatting sqref="J23">
    <cfRule type="top10" dxfId="594" priority="7" rank="1"/>
  </conditionalFormatting>
  <conditionalFormatting sqref="I7">
    <cfRule type="top10" dxfId="593" priority="6" rank="1"/>
  </conditionalFormatting>
  <conditionalFormatting sqref="H7">
    <cfRule type="top10" dxfId="592" priority="2" rank="1"/>
  </conditionalFormatting>
  <conditionalFormatting sqref="J7">
    <cfRule type="top10" dxfId="591" priority="3" rank="1"/>
  </conditionalFormatting>
  <conditionalFormatting sqref="G7">
    <cfRule type="top10" dxfId="590" priority="5" rank="1"/>
  </conditionalFormatting>
  <conditionalFormatting sqref="F7">
    <cfRule type="top10" dxfId="589" priority="4" rank="1"/>
  </conditionalFormatting>
  <conditionalFormatting sqref="E7">
    <cfRule type="top10" dxfId="588" priority="1" rank="1"/>
  </conditionalFormatting>
  <hyperlinks>
    <hyperlink ref="Q1" location="'Ohio 2021 Rankings'!A1" display="Back to Ranking" xr:uid="{05E46F1B-51E3-4816-9A6B-3F2EE0EF81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B2:B7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766B-3FF3-4E17-A88F-D20138A11A12}">
  <dimension ref="A1:Q17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33</v>
      </c>
      <c r="B2" s="21" t="s">
        <v>66</v>
      </c>
      <c r="C2" s="22">
        <v>44360</v>
      </c>
      <c r="D2" s="23" t="s">
        <v>34</v>
      </c>
      <c r="E2" s="34">
        <v>165</v>
      </c>
      <c r="F2" s="34">
        <v>174.1</v>
      </c>
      <c r="G2" s="34">
        <v>175</v>
      </c>
      <c r="H2" s="34">
        <v>175</v>
      </c>
      <c r="I2" s="34"/>
      <c r="J2" s="34"/>
      <c r="K2" s="25">
        <v>4</v>
      </c>
      <c r="L2" s="25">
        <v>689.1</v>
      </c>
      <c r="M2" s="26">
        <v>172.27500000000001</v>
      </c>
      <c r="N2" s="27">
        <v>2</v>
      </c>
      <c r="O2" s="28">
        <v>174.27500000000001</v>
      </c>
    </row>
    <row r="3" spans="1:17" x14ac:dyDescent="0.25">
      <c r="A3" s="20" t="s">
        <v>33</v>
      </c>
      <c r="B3" s="21" t="s">
        <v>66</v>
      </c>
      <c r="C3" s="22">
        <v>44388</v>
      </c>
      <c r="D3" s="23" t="s">
        <v>34</v>
      </c>
      <c r="E3" s="24">
        <v>154</v>
      </c>
      <c r="F3" s="24">
        <v>172</v>
      </c>
      <c r="G3" s="24">
        <v>180</v>
      </c>
      <c r="H3" s="24">
        <v>172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6" spans="1:17" x14ac:dyDescent="0.25">
      <c r="K6" s="7">
        <f>SUM(K2:K5)</f>
        <v>8</v>
      </c>
      <c r="L6" s="7">
        <f>SUM(L2:L5)</f>
        <v>1367.1</v>
      </c>
      <c r="M6" s="13">
        <f>SUM(L6/K6)</f>
        <v>170.88749999999999</v>
      </c>
      <c r="N6" s="7">
        <f>SUM(N2:N5)</f>
        <v>4</v>
      </c>
      <c r="O6" s="13">
        <f>SUM(M6+N6)</f>
        <v>174.88749999999999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21</v>
      </c>
      <c r="B13" s="21" t="s">
        <v>66</v>
      </c>
      <c r="C13" s="22">
        <v>44360</v>
      </c>
      <c r="D13" s="23" t="s">
        <v>34</v>
      </c>
      <c r="E13" s="24">
        <v>177</v>
      </c>
      <c r="F13" s="24">
        <v>180</v>
      </c>
      <c r="G13" s="24">
        <v>177</v>
      </c>
      <c r="H13" s="24">
        <v>176</v>
      </c>
      <c r="I13" s="24"/>
      <c r="J13" s="24"/>
      <c r="K13" s="25">
        <v>4</v>
      </c>
      <c r="L13" s="25">
        <v>710</v>
      </c>
      <c r="M13" s="26">
        <v>177.5</v>
      </c>
      <c r="N13" s="27">
        <v>3</v>
      </c>
      <c r="O13" s="28">
        <v>180.5</v>
      </c>
    </row>
    <row r="14" spans="1:17" x14ac:dyDescent="0.25">
      <c r="A14" s="20" t="s">
        <v>21</v>
      </c>
      <c r="B14" s="21" t="s">
        <v>66</v>
      </c>
      <c r="C14" s="22">
        <v>44388</v>
      </c>
      <c r="D14" s="23" t="s">
        <v>34</v>
      </c>
      <c r="E14" s="24">
        <v>179</v>
      </c>
      <c r="F14" s="24">
        <v>180</v>
      </c>
      <c r="G14" s="24">
        <v>171</v>
      </c>
      <c r="H14" s="24">
        <v>164</v>
      </c>
      <c r="I14" s="24"/>
      <c r="J14" s="24"/>
      <c r="K14" s="25">
        <v>4</v>
      </c>
      <c r="L14" s="25">
        <v>694</v>
      </c>
      <c r="M14" s="26">
        <v>173.5</v>
      </c>
      <c r="N14" s="27">
        <v>2</v>
      </c>
      <c r="O14" s="28">
        <v>175.5</v>
      </c>
    </row>
    <row r="17" spans="11:15" x14ac:dyDescent="0.25">
      <c r="K17" s="7">
        <f>SUM(K13:K16)</f>
        <v>8</v>
      </c>
      <c r="L17" s="7">
        <f>SUM(L13:L16)</f>
        <v>1404</v>
      </c>
      <c r="M17" s="13">
        <f>SUM(L17/K17)</f>
        <v>175.5</v>
      </c>
      <c r="N17" s="7">
        <f>SUM(N13:N16)</f>
        <v>5</v>
      </c>
      <c r="O17" s="13">
        <f>SUM(M17+N17)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8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14:J14 B14:C14" name="Range1_21"/>
    <protectedRange algorithmName="SHA-512" hashValue="ON39YdpmFHfN9f47KpiRvqrKx0V9+erV1CNkpWzYhW/Qyc6aT8rEyCrvauWSYGZK2ia3o7vd3akF07acHAFpOA==" saltValue="yVW9XmDwTqEnmpSGai0KYg==" spinCount="100000" sqref="D14" name="Range1_1_16"/>
  </protectedRanges>
  <conditionalFormatting sqref="J2">
    <cfRule type="top10" dxfId="587" priority="25" rank="1"/>
  </conditionalFormatting>
  <conditionalFormatting sqref="I2">
    <cfRule type="top10" dxfId="586" priority="26" rank="1"/>
  </conditionalFormatting>
  <conditionalFormatting sqref="H2">
    <cfRule type="top10" dxfId="585" priority="27" rank="1"/>
  </conditionalFormatting>
  <conditionalFormatting sqref="G2">
    <cfRule type="top10" dxfId="584" priority="28" rank="1"/>
  </conditionalFormatting>
  <conditionalFormatting sqref="F2">
    <cfRule type="top10" dxfId="583" priority="29" rank="1"/>
  </conditionalFormatting>
  <conditionalFormatting sqref="E2">
    <cfRule type="top10" dxfId="582" priority="30" rank="1"/>
  </conditionalFormatting>
  <conditionalFormatting sqref="I13">
    <cfRule type="top10" dxfId="581" priority="18" rank="1"/>
  </conditionalFormatting>
  <conditionalFormatting sqref="H13">
    <cfRule type="top10" dxfId="580" priority="14" rank="1"/>
  </conditionalFormatting>
  <conditionalFormatting sqref="J13">
    <cfRule type="top10" dxfId="579" priority="15" rank="1"/>
  </conditionalFormatting>
  <conditionalFormatting sqref="G13">
    <cfRule type="top10" dxfId="578" priority="17" rank="1"/>
  </conditionalFormatting>
  <conditionalFormatting sqref="F13">
    <cfRule type="top10" dxfId="577" priority="16" rank="1"/>
  </conditionalFormatting>
  <conditionalFormatting sqref="E13">
    <cfRule type="top10" dxfId="576" priority="13" rank="1"/>
  </conditionalFormatting>
  <conditionalFormatting sqref="J3">
    <cfRule type="top10" dxfId="575" priority="7" rank="1"/>
  </conditionalFormatting>
  <conditionalFormatting sqref="I3">
    <cfRule type="top10" dxfId="574" priority="8" rank="1"/>
  </conditionalFormatting>
  <conditionalFormatting sqref="H3">
    <cfRule type="top10" dxfId="573" priority="9" rank="1"/>
  </conditionalFormatting>
  <conditionalFormatting sqref="G3">
    <cfRule type="top10" dxfId="572" priority="10" rank="1"/>
  </conditionalFormatting>
  <conditionalFormatting sqref="F3">
    <cfRule type="top10" dxfId="571" priority="11" rank="1"/>
  </conditionalFormatting>
  <conditionalFormatting sqref="E3">
    <cfRule type="top10" dxfId="570" priority="12" rank="1"/>
  </conditionalFormatting>
  <conditionalFormatting sqref="I14">
    <cfRule type="top10" dxfId="569" priority="6" rank="1"/>
  </conditionalFormatting>
  <conditionalFormatting sqref="H14">
    <cfRule type="top10" dxfId="568" priority="2" rank="1"/>
  </conditionalFormatting>
  <conditionalFormatting sqref="J14">
    <cfRule type="top10" dxfId="567" priority="3" rank="1"/>
  </conditionalFormatting>
  <conditionalFormatting sqref="G14">
    <cfRule type="top10" dxfId="566" priority="5" rank="1"/>
  </conditionalFormatting>
  <conditionalFormatting sqref="F14">
    <cfRule type="top10" dxfId="565" priority="4" rank="1"/>
  </conditionalFormatting>
  <conditionalFormatting sqref="E14">
    <cfRule type="top10" dxfId="564" priority="1" rank="1"/>
  </conditionalFormatting>
  <hyperlinks>
    <hyperlink ref="Q1" location="'Ohio 2021 Rankings'!A1" display="Back to Ranking" xr:uid="{92FFDE25-9437-4748-B91A-010B0293F1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B750BB-EB69-438E-8952-5CD264BEFBF8}">
          <x14:formula1>
            <xm:f>'C:\Users\abra2\Desktop\[__ABRA Scoring Program  2-25-2020 MASTER (3).xlsm]DATA'!#REF!</xm:f>
          </x14:formula1>
          <xm:sqref>B2:B3 B13:B14</xm:sqref>
        </x14:dataValidation>
        <x14:dataValidation type="list" allowBlank="1" showInputMessage="1" showErrorMessage="1" xr:uid="{FA958376-8022-4744-A3EA-0DFF2F14717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9DB0-D558-45EB-B686-6E52D9141761}">
  <dimension ref="A1:Q2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19</v>
      </c>
      <c r="B2" s="21" t="s">
        <v>30</v>
      </c>
      <c r="C2" s="22">
        <v>44304</v>
      </c>
      <c r="D2" s="23" t="s">
        <v>34</v>
      </c>
      <c r="E2" s="24">
        <v>181</v>
      </c>
      <c r="F2" s="24">
        <v>177</v>
      </c>
      <c r="G2" s="24">
        <v>188</v>
      </c>
      <c r="H2" s="24">
        <v>186</v>
      </c>
      <c r="I2" s="24"/>
      <c r="J2" s="24"/>
      <c r="K2" s="25">
        <v>4</v>
      </c>
      <c r="L2" s="25">
        <v>732</v>
      </c>
      <c r="M2" s="26">
        <v>183</v>
      </c>
      <c r="N2" s="27">
        <v>3</v>
      </c>
      <c r="O2" s="28">
        <v>186</v>
      </c>
    </row>
    <row r="3" spans="1:17" x14ac:dyDescent="0.25">
      <c r="A3" s="20" t="s">
        <v>19</v>
      </c>
      <c r="B3" s="21" t="s">
        <v>30</v>
      </c>
      <c r="C3" s="22">
        <v>44346</v>
      </c>
      <c r="D3" s="23" t="s">
        <v>34</v>
      </c>
      <c r="E3" s="24">
        <v>184</v>
      </c>
      <c r="F3" s="24">
        <v>187</v>
      </c>
      <c r="G3" s="24">
        <v>185</v>
      </c>
      <c r="H3" s="24">
        <v>173</v>
      </c>
      <c r="I3" s="24"/>
      <c r="J3" s="24"/>
      <c r="K3" s="25">
        <v>4</v>
      </c>
      <c r="L3" s="25">
        <v>729</v>
      </c>
      <c r="M3" s="26">
        <v>182.25</v>
      </c>
      <c r="N3" s="27">
        <v>2</v>
      </c>
      <c r="O3" s="28">
        <v>184.25</v>
      </c>
    </row>
    <row r="4" spans="1:17" x14ac:dyDescent="0.25">
      <c r="A4" s="20" t="s">
        <v>19</v>
      </c>
      <c r="B4" s="21" t="s">
        <v>30</v>
      </c>
      <c r="C4" s="22">
        <v>44360</v>
      </c>
      <c r="D4" s="23" t="s">
        <v>34</v>
      </c>
      <c r="E4" s="24">
        <v>188</v>
      </c>
      <c r="F4" s="24">
        <v>183</v>
      </c>
      <c r="G4" s="24">
        <v>187</v>
      </c>
      <c r="H4" s="24">
        <v>170</v>
      </c>
      <c r="I4" s="24"/>
      <c r="J4" s="24"/>
      <c r="K4" s="25">
        <v>4</v>
      </c>
      <c r="L4" s="25">
        <v>728</v>
      </c>
      <c r="M4" s="26">
        <v>182</v>
      </c>
      <c r="N4" s="27">
        <v>2</v>
      </c>
      <c r="O4" s="28">
        <v>184</v>
      </c>
    </row>
    <row r="5" spans="1:17" x14ac:dyDescent="0.25">
      <c r="A5" s="20" t="s">
        <v>19</v>
      </c>
      <c r="B5" s="21" t="s">
        <v>30</v>
      </c>
      <c r="C5" s="22">
        <v>44388</v>
      </c>
      <c r="D5" s="23" t="s">
        <v>34</v>
      </c>
      <c r="E5" s="24">
        <v>177</v>
      </c>
      <c r="F5" s="24">
        <v>183</v>
      </c>
      <c r="G5" s="24">
        <v>178</v>
      </c>
      <c r="H5" s="24">
        <v>192.01</v>
      </c>
      <c r="I5" s="24"/>
      <c r="J5" s="24"/>
      <c r="K5" s="25">
        <v>4</v>
      </c>
      <c r="L5" s="25">
        <v>730.01</v>
      </c>
      <c r="M5" s="26">
        <v>182.5025</v>
      </c>
      <c r="N5" s="27">
        <v>4</v>
      </c>
      <c r="O5" s="28">
        <v>186.5025</v>
      </c>
    </row>
    <row r="8" spans="1:17" x14ac:dyDescent="0.25">
      <c r="K8" s="7">
        <f>SUM(K2:K7)</f>
        <v>16</v>
      </c>
      <c r="L8" s="7">
        <f>SUM(L2:L7)</f>
        <v>2919.01</v>
      </c>
      <c r="M8" s="13">
        <f>SUM(L8/K8)</f>
        <v>182.43812500000001</v>
      </c>
      <c r="N8" s="7">
        <f>SUM(N2:N7)</f>
        <v>11</v>
      </c>
      <c r="O8" s="13">
        <f>SUM(M8+N8)</f>
        <v>193.43812500000001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33</v>
      </c>
      <c r="B16" s="21" t="s">
        <v>30</v>
      </c>
      <c r="C16" s="22">
        <v>44304</v>
      </c>
      <c r="D16" s="23" t="s">
        <v>34</v>
      </c>
      <c r="E16" s="24">
        <v>179</v>
      </c>
      <c r="F16" s="24">
        <v>175</v>
      </c>
      <c r="G16" s="24">
        <v>178</v>
      </c>
      <c r="H16" s="24">
        <v>173</v>
      </c>
      <c r="I16" s="24"/>
      <c r="J16" s="24"/>
      <c r="K16" s="25">
        <v>4</v>
      </c>
      <c r="L16" s="25">
        <v>705</v>
      </c>
      <c r="M16" s="26">
        <v>176.25</v>
      </c>
      <c r="N16" s="27">
        <v>2</v>
      </c>
      <c r="O16" s="28">
        <v>178.25</v>
      </c>
    </row>
    <row r="17" spans="1:15" x14ac:dyDescent="0.25">
      <c r="A17" s="20" t="s">
        <v>33</v>
      </c>
      <c r="B17" s="21" t="s">
        <v>30</v>
      </c>
      <c r="C17" s="22">
        <v>44339</v>
      </c>
      <c r="D17" s="23" t="s">
        <v>51</v>
      </c>
      <c r="E17" s="24">
        <v>179</v>
      </c>
      <c r="F17" s="24">
        <v>184</v>
      </c>
      <c r="G17" s="24">
        <v>183</v>
      </c>
      <c r="H17" s="24">
        <v>181</v>
      </c>
      <c r="I17" s="24"/>
      <c r="J17" s="24"/>
      <c r="K17" s="25">
        <v>4</v>
      </c>
      <c r="L17" s="25">
        <v>727</v>
      </c>
      <c r="M17" s="26">
        <v>181.75</v>
      </c>
      <c r="N17" s="27">
        <v>2</v>
      </c>
      <c r="O17" s="28">
        <v>183.75</v>
      </c>
    </row>
    <row r="18" spans="1:15" x14ac:dyDescent="0.25">
      <c r="A18" s="20" t="s">
        <v>33</v>
      </c>
      <c r="B18" s="21" t="s">
        <v>30</v>
      </c>
      <c r="C18" s="22">
        <v>44346</v>
      </c>
      <c r="D18" s="23" t="s">
        <v>34</v>
      </c>
      <c r="E18" s="24">
        <v>185</v>
      </c>
      <c r="F18" s="24">
        <v>175</v>
      </c>
      <c r="G18" s="24">
        <v>173</v>
      </c>
      <c r="H18" s="24">
        <v>175</v>
      </c>
      <c r="I18" s="24"/>
      <c r="J18" s="24"/>
      <c r="K18" s="25">
        <v>4</v>
      </c>
      <c r="L18" s="25">
        <v>708</v>
      </c>
      <c r="M18" s="26">
        <v>177</v>
      </c>
      <c r="N18" s="27">
        <v>4</v>
      </c>
      <c r="O18" s="28">
        <v>181</v>
      </c>
    </row>
    <row r="19" spans="1:15" x14ac:dyDescent="0.25">
      <c r="A19" s="20" t="s">
        <v>33</v>
      </c>
      <c r="B19" s="21" t="s">
        <v>30</v>
      </c>
      <c r="C19" s="22">
        <v>44360</v>
      </c>
      <c r="D19" s="23" t="s">
        <v>34</v>
      </c>
      <c r="E19" s="24">
        <v>173</v>
      </c>
      <c r="F19" s="24">
        <v>174</v>
      </c>
      <c r="G19" s="24">
        <v>175.1</v>
      </c>
      <c r="H19" s="24">
        <v>176</v>
      </c>
      <c r="I19" s="24"/>
      <c r="J19" s="24"/>
      <c r="K19" s="25">
        <v>4</v>
      </c>
      <c r="L19" s="25">
        <v>698.1</v>
      </c>
      <c r="M19" s="26">
        <v>174.52500000000001</v>
      </c>
      <c r="N19" s="27">
        <v>2</v>
      </c>
      <c r="O19" s="28">
        <v>176.52500000000001</v>
      </c>
    </row>
    <row r="20" spans="1:15" x14ac:dyDescent="0.25">
      <c r="A20" s="20" t="s">
        <v>33</v>
      </c>
      <c r="B20" s="21" t="s">
        <v>30</v>
      </c>
      <c r="C20" s="22">
        <v>44388</v>
      </c>
      <c r="D20" s="23" t="s">
        <v>34</v>
      </c>
      <c r="E20" s="24">
        <v>185</v>
      </c>
      <c r="F20" s="24">
        <v>180</v>
      </c>
      <c r="G20" s="24">
        <v>177</v>
      </c>
      <c r="H20" s="24">
        <v>182</v>
      </c>
      <c r="I20" s="24"/>
      <c r="J20" s="24"/>
      <c r="K20" s="25">
        <v>4</v>
      </c>
      <c r="L20" s="25">
        <v>724</v>
      </c>
      <c r="M20" s="26">
        <v>181</v>
      </c>
      <c r="N20" s="27">
        <v>2</v>
      </c>
      <c r="O20" s="28">
        <v>183</v>
      </c>
    </row>
    <row r="23" spans="1:15" x14ac:dyDescent="0.25">
      <c r="K23" s="7">
        <f>SUM(K16:K22)</f>
        <v>20</v>
      </c>
      <c r="L23" s="7">
        <f>SUM(L16:L22)</f>
        <v>3562.1</v>
      </c>
      <c r="M23" s="13">
        <f>SUM(L23/K23)</f>
        <v>178.10499999999999</v>
      </c>
      <c r="N23" s="7">
        <f>SUM(N16:N22)</f>
        <v>12</v>
      </c>
      <c r="O23" s="13">
        <f>SUM(M23+N23)</f>
        <v>190.10499999999999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16:J16 B16:C16" name="Range1_2_1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17:J17 B17:C17" name="Range1_15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18:J18 B18:C18" name="Range1_2_1_1"/>
    <protectedRange algorithmName="SHA-512" hashValue="ON39YdpmFHfN9f47KpiRvqrKx0V9+erV1CNkpWzYhW/Qyc6aT8rEyCrvauWSYGZK2ia3o7vd3akF07acHAFpOA==" saltValue="yVW9XmDwTqEnmpSGai0KYg==" spinCount="100000" sqref="D18" name="Range1_1_1_3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19:J19 B19:C19" name="Range1_9"/>
    <protectedRange algorithmName="SHA-512" hashValue="ON39YdpmFHfN9f47KpiRvqrKx0V9+erV1CNkpWzYhW/Qyc6aT8rEyCrvauWSYGZK2ia3o7vd3akF07acHAFpOA==" saltValue="yVW9XmDwTqEnmpSGai0KYg==" spinCount="100000" sqref="D19" name="Range1_1_6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20:J20 B20:C20" name="Range1_18"/>
    <protectedRange algorithmName="SHA-512" hashValue="ON39YdpmFHfN9f47KpiRvqrKx0V9+erV1CNkpWzYhW/Qyc6aT8rEyCrvauWSYGZK2ia3o7vd3akF07acHAFpOA==" saltValue="yVW9XmDwTqEnmpSGai0KYg==" spinCount="100000" sqref="D20" name="Range1_1_13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4"/>
  </protectedRanges>
  <conditionalFormatting sqref="J16">
    <cfRule type="top10" dxfId="563" priority="49" rank="1"/>
  </conditionalFormatting>
  <conditionalFormatting sqref="I16">
    <cfRule type="top10" dxfId="562" priority="50" rank="1"/>
  </conditionalFormatting>
  <conditionalFormatting sqref="H16">
    <cfRule type="top10" dxfId="561" priority="51" rank="1"/>
  </conditionalFormatting>
  <conditionalFormatting sqref="G16">
    <cfRule type="top10" dxfId="560" priority="52" rank="1"/>
  </conditionalFormatting>
  <conditionalFormatting sqref="F16">
    <cfRule type="top10" dxfId="559" priority="53" rank="1"/>
  </conditionalFormatting>
  <conditionalFormatting sqref="E16">
    <cfRule type="top10" dxfId="558" priority="54" rank="1"/>
  </conditionalFormatting>
  <conditionalFormatting sqref="E2">
    <cfRule type="top10" dxfId="557" priority="48" rank="1"/>
  </conditionalFormatting>
  <conditionalFormatting sqref="F2">
    <cfRule type="top10" dxfId="556" priority="47" rank="1"/>
  </conditionalFormatting>
  <conditionalFormatting sqref="G2">
    <cfRule type="top10" dxfId="555" priority="46" rank="1"/>
  </conditionalFormatting>
  <conditionalFormatting sqref="H2">
    <cfRule type="top10" dxfId="554" priority="45" rank="1"/>
  </conditionalFormatting>
  <conditionalFormatting sqref="I2">
    <cfRule type="top10" dxfId="553" priority="44" rank="1"/>
  </conditionalFormatting>
  <conditionalFormatting sqref="J2">
    <cfRule type="top10" dxfId="552" priority="43" rank="1"/>
  </conditionalFormatting>
  <conditionalFormatting sqref="J17">
    <cfRule type="top10" dxfId="551" priority="37" rank="1"/>
  </conditionalFormatting>
  <conditionalFormatting sqref="I17">
    <cfRule type="top10" dxfId="550" priority="38" rank="1"/>
  </conditionalFormatting>
  <conditionalFormatting sqref="H17">
    <cfRule type="top10" dxfId="549" priority="39" rank="1"/>
  </conditionalFormatting>
  <conditionalFormatting sqref="G17">
    <cfRule type="top10" dxfId="548" priority="40" rank="1"/>
  </conditionalFormatting>
  <conditionalFormatting sqref="F17">
    <cfRule type="top10" dxfId="547" priority="41" rank="1"/>
  </conditionalFormatting>
  <conditionalFormatting sqref="E17">
    <cfRule type="top10" dxfId="546" priority="42" rank="1"/>
  </conditionalFormatting>
  <conditionalFormatting sqref="J18">
    <cfRule type="top10" dxfId="545" priority="31" rank="1"/>
  </conditionalFormatting>
  <conditionalFormatting sqref="I18">
    <cfRule type="top10" dxfId="544" priority="32" rank="1"/>
  </conditionalFormatting>
  <conditionalFormatting sqref="H18">
    <cfRule type="top10" dxfId="543" priority="33" rank="1"/>
  </conditionalFormatting>
  <conditionalFormatting sqref="G18">
    <cfRule type="top10" dxfId="542" priority="34" rank="1"/>
  </conditionalFormatting>
  <conditionalFormatting sqref="F18">
    <cfRule type="top10" dxfId="541" priority="35" rank="1"/>
  </conditionalFormatting>
  <conditionalFormatting sqref="E18">
    <cfRule type="top10" dxfId="540" priority="36" rank="1"/>
  </conditionalFormatting>
  <conditionalFormatting sqref="E3">
    <cfRule type="top10" dxfId="539" priority="30" rank="1"/>
  </conditionalFormatting>
  <conditionalFormatting sqref="F3">
    <cfRule type="top10" dxfId="538" priority="29" rank="1"/>
  </conditionalFormatting>
  <conditionalFormatting sqref="G3">
    <cfRule type="top10" dxfId="537" priority="28" rank="1"/>
  </conditionalFormatting>
  <conditionalFormatting sqref="H3">
    <cfRule type="top10" dxfId="536" priority="27" rank="1"/>
  </conditionalFormatting>
  <conditionalFormatting sqref="I3">
    <cfRule type="top10" dxfId="535" priority="26" rank="1"/>
  </conditionalFormatting>
  <conditionalFormatting sqref="J3">
    <cfRule type="top10" dxfId="534" priority="25" rank="1"/>
  </conditionalFormatting>
  <conditionalFormatting sqref="J19">
    <cfRule type="top10" dxfId="533" priority="19" rank="1"/>
  </conditionalFormatting>
  <conditionalFormatting sqref="I19">
    <cfRule type="top10" dxfId="532" priority="20" rank="1"/>
  </conditionalFormatting>
  <conditionalFormatting sqref="H19">
    <cfRule type="top10" dxfId="531" priority="21" rank="1"/>
  </conditionalFormatting>
  <conditionalFormatting sqref="G19">
    <cfRule type="top10" dxfId="530" priority="22" rank="1"/>
  </conditionalFormatting>
  <conditionalFormatting sqref="F19">
    <cfRule type="top10" dxfId="529" priority="23" rank="1"/>
  </conditionalFormatting>
  <conditionalFormatting sqref="E19">
    <cfRule type="top10" dxfId="528" priority="24" rank="1"/>
  </conditionalFormatting>
  <conditionalFormatting sqref="E4">
    <cfRule type="top10" dxfId="527" priority="18" rank="1"/>
  </conditionalFormatting>
  <conditionalFormatting sqref="F4">
    <cfRule type="top10" dxfId="526" priority="17" rank="1"/>
  </conditionalFormatting>
  <conditionalFormatting sqref="G4">
    <cfRule type="top10" dxfId="525" priority="16" rank="1"/>
  </conditionalFormatting>
  <conditionalFormatting sqref="H4">
    <cfRule type="top10" dxfId="524" priority="15" rank="1"/>
  </conditionalFormatting>
  <conditionalFormatting sqref="I4">
    <cfRule type="top10" dxfId="523" priority="14" rank="1"/>
  </conditionalFormatting>
  <conditionalFormatting sqref="J4">
    <cfRule type="top10" dxfId="522" priority="13" rank="1"/>
  </conditionalFormatting>
  <conditionalFormatting sqref="J20">
    <cfRule type="top10" dxfId="521" priority="7" rank="1"/>
  </conditionalFormatting>
  <conditionalFormatting sqref="I20">
    <cfRule type="top10" dxfId="520" priority="8" rank="1"/>
  </conditionalFormatting>
  <conditionalFormatting sqref="H20">
    <cfRule type="top10" dxfId="519" priority="9" rank="1"/>
  </conditionalFormatting>
  <conditionalFormatting sqref="G20">
    <cfRule type="top10" dxfId="518" priority="10" rank="1"/>
  </conditionalFormatting>
  <conditionalFormatting sqref="F20">
    <cfRule type="top10" dxfId="517" priority="11" rank="1"/>
  </conditionalFormatting>
  <conditionalFormatting sqref="E20">
    <cfRule type="top10" dxfId="516" priority="12" rank="1"/>
  </conditionalFormatting>
  <conditionalFormatting sqref="E5">
    <cfRule type="top10" dxfId="515" priority="6" rank="1"/>
  </conditionalFormatting>
  <conditionalFormatting sqref="F5">
    <cfRule type="top10" dxfId="514" priority="5" rank="1"/>
  </conditionalFormatting>
  <conditionalFormatting sqref="G5">
    <cfRule type="top10" dxfId="513" priority="4" rank="1"/>
  </conditionalFormatting>
  <conditionalFormatting sqref="H5">
    <cfRule type="top10" dxfId="512" priority="3" rank="1"/>
  </conditionalFormatting>
  <conditionalFormatting sqref="I5">
    <cfRule type="top10" dxfId="511" priority="2" rank="1"/>
  </conditionalFormatting>
  <conditionalFormatting sqref="J5">
    <cfRule type="top10" dxfId="510" priority="1" rank="1"/>
  </conditionalFormatting>
  <hyperlinks>
    <hyperlink ref="Q1" location="'Ohio 2021 Rankings'!A1" display="Back to Ranking" xr:uid="{57BA8604-B0A6-41C7-83F0-46CE559CD1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C23CDF-83C9-4ED1-B427-29CFEF364BFE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F0D1-8589-413E-91BF-A410C1CAABEC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25">
      <c r="A2" s="20" t="s">
        <v>28</v>
      </c>
      <c r="B2" s="21" t="s">
        <v>52</v>
      </c>
      <c r="C2" s="22">
        <v>44339</v>
      </c>
      <c r="D2" s="23" t="s">
        <v>51</v>
      </c>
      <c r="E2" s="24">
        <v>193</v>
      </c>
      <c r="F2" s="24">
        <v>190</v>
      </c>
      <c r="G2" s="24">
        <v>187</v>
      </c>
      <c r="H2" s="24">
        <v>191</v>
      </c>
      <c r="I2" s="24"/>
      <c r="J2" s="24"/>
      <c r="K2" s="25">
        <v>4</v>
      </c>
      <c r="L2" s="25">
        <v>761</v>
      </c>
      <c r="M2" s="26">
        <v>190.25</v>
      </c>
      <c r="N2" s="27">
        <v>6</v>
      </c>
      <c r="O2" s="28">
        <v>196.25</v>
      </c>
    </row>
    <row r="3" spans="1:17" x14ac:dyDescent="0.25">
      <c r="A3" s="20" t="s">
        <v>28</v>
      </c>
      <c r="B3" s="21" t="s">
        <v>52</v>
      </c>
      <c r="C3" s="22">
        <v>44374</v>
      </c>
      <c r="D3" s="23" t="s">
        <v>51</v>
      </c>
      <c r="E3" s="24">
        <v>194</v>
      </c>
      <c r="F3" s="24">
        <v>195</v>
      </c>
      <c r="G3" s="24">
        <v>185</v>
      </c>
      <c r="H3" s="24">
        <v>185</v>
      </c>
      <c r="I3" s="24"/>
      <c r="J3" s="24"/>
      <c r="K3" s="25">
        <v>4</v>
      </c>
      <c r="L3" s="25">
        <v>759</v>
      </c>
      <c r="M3" s="26">
        <v>189.75</v>
      </c>
      <c r="N3" s="27">
        <v>7</v>
      </c>
      <c r="O3" s="28">
        <v>196.75</v>
      </c>
    </row>
    <row r="6" spans="1:17" x14ac:dyDescent="0.25">
      <c r="K6" s="7">
        <f>SUM(K2:K5)</f>
        <v>8</v>
      </c>
      <c r="L6" s="7">
        <f>SUM(L2:L5)</f>
        <v>1520</v>
      </c>
      <c r="M6" s="13">
        <f>SUM(L6/K6)</f>
        <v>190</v>
      </c>
      <c r="N6" s="7">
        <f>SUM(N2:N5)</f>
        <v>13</v>
      </c>
      <c r="O6" s="13">
        <f>SUM(M6+N6)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509" priority="7" rank="1"/>
  </conditionalFormatting>
  <conditionalFormatting sqref="G2">
    <cfRule type="top10" dxfId="508" priority="8" rank="1"/>
  </conditionalFormatting>
  <conditionalFormatting sqref="H2">
    <cfRule type="top10" dxfId="507" priority="9" rank="1"/>
  </conditionalFormatting>
  <conditionalFormatting sqref="I2">
    <cfRule type="top10" dxfId="506" priority="10" rank="1"/>
  </conditionalFormatting>
  <conditionalFormatting sqref="J2">
    <cfRule type="top10" dxfId="505" priority="11" rank="1"/>
  </conditionalFormatting>
  <conditionalFormatting sqref="E2">
    <cfRule type="top10" dxfId="504" priority="12" rank="1"/>
  </conditionalFormatting>
  <conditionalFormatting sqref="F3">
    <cfRule type="top10" dxfId="503" priority="1" rank="1"/>
  </conditionalFormatting>
  <conditionalFormatting sqref="G3">
    <cfRule type="top10" dxfId="502" priority="2" rank="1"/>
  </conditionalFormatting>
  <conditionalFormatting sqref="H3">
    <cfRule type="top10" dxfId="501" priority="3" rank="1"/>
  </conditionalFormatting>
  <conditionalFormatting sqref="I3">
    <cfRule type="top10" dxfId="500" priority="4" rank="1"/>
  </conditionalFormatting>
  <conditionalFormatting sqref="J3">
    <cfRule type="top10" dxfId="499" priority="5" rank="1"/>
  </conditionalFormatting>
  <conditionalFormatting sqref="E3">
    <cfRule type="top10" dxfId="498" priority="6" rank="1"/>
  </conditionalFormatting>
  <hyperlinks>
    <hyperlink ref="Q1" location="'Ohio 2021 Rankings'!A1" display="Back to Ranking" xr:uid="{EAAE3D4A-3E37-4971-A73E-16605A0B30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0716B-7AC6-444C-AF98-CF4224F283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5E7B7E-FFC3-4B44-9578-3049C75F2F93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Ohio 2021 Rankings</vt:lpstr>
      <vt:lpstr>Annette McClure</vt:lpstr>
      <vt:lpstr>Bob Blain</vt:lpstr>
      <vt:lpstr>Bob Wilder</vt:lpstr>
      <vt:lpstr>Ben Brown</vt:lpstr>
      <vt:lpstr>Bill Poor</vt:lpstr>
      <vt:lpstr>Bill Meyer</vt:lpstr>
      <vt:lpstr>Dana Waxler</vt:lpstr>
      <vt:lpstr>Dave Freeman</vt:lpstr>
      <vt:lpstr>Doug Depweg</vt:lpstr>
      <vt:lpstr>Drew Johnston</vt:lpstr>
      <vt:lpstr>Frank Baird</vt:lpstr>
      <vt:lpstr>Hal Davis</vt:lpstr>
      <vt:lpstr>Heather Johns</vt:lpstr>
      <vt:lpstr>Jack Baker</vt:lpstr>
      <vt:lpstr>Joel Mekolites</vt:lpstr>
      <vt:lpstr>John Hakins</vt:lpstr>
      <vt:lpstr>John Joseph</vt:lpstr>
      <vt:lpstr>John Petteruti</vt:lpstr>
      <vt:lpstr>Julie Mekolites</vt:lpstr>
      <vt:lpstr>Larry Watson</vt:lpstr>
      <vt:lpstr>Matt Brown</vt:lpstr>
      <vt:lpstr>Max Muhlenkamp</vt:lpstr>
      <vt:lpstr>Patrick Kennedy</vt:lpstr>
      <vt:lpstr>Rob Johns</vt:lpstr>
      <vt:lpstr>Rod Stutzman</vt:lpstr>
      <vt:lpstr>Roger Blain</vt:lpstr>
      <vt:lpstr>Roger Krouskp SR</vt:lpstr>
      <vt:lpstr>Scott McClure</vt:lpstr>
      <vt:lpstr>Shelly Moormon</vt:lpstr>
      <vt:lpstr>Steve Ewary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2021-07-17T12:44:02Z</dcterms:modified>
</cp:coreProperties>
</file>