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BRA 2020\Georgia\"/>
    </mc:Choice>
  </mc:AlternateContent>
  <xr:revisionPtr revIDLastSave="0" documentId="13_ncr:1_{C484F557-9A19-4372-BB89-1868B9DCF312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Georgia 2020 Ranking" sheetId="1" r:id="rId1"/>
    <sheet name="Charlie Fortson" sheetId="2" r:id="rId2"/>
    <sheet name="Jackson Hudson" sheetId="13" r:id="rId3"/>
    <sheet name="Lexie Davis" sheetId="16" r:id="rId4"/>
    <sheet name="Mackenna Johnson" sheetId="18" r:id="rId5"/>
    <sheet name="Matt Hudson" sheetId="11" r:id="rId6"/>
    <sheet name="Shelby Matoy" sheetId="19" r:id="rId7"/>
    <sheet name="Seth Ferguson" sheetId="15" r:id="rId8"/>
    <sheet name="TJ Brown" sheetId="14" r:id="rId9"/>
    <sheet name="Vanessa Brown" sheetId="17" r:id="rId10"/>
    <sheet name="Will Fortson" sheetId="12" r:id="rId11"/>
  </sheets>
  <externalReferences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5" l="1"/>
  <c r="L6" i="15"/>
  <c r="K6" i="15"/>
  <c r="L10" i="2" l="1"/>
  <c r="N10" i="2"/>
  <c r="K10" i="2"/>
  <c r="M10" i="2" s="1"/>
  <c r="H33" i="1" l="1"/>
  <c r="G33" i="1"/>
  <c r="F33" i="1"/>
  <c r="E33" i="1"/>
  <c r="D33" i="1"/>
  <c r="N5" i="19"/>
  <c r="L5" i="19"/>
  <c r="K5" i="19"/>
  <c r="M5" i="19" l="1"/>
  <c r="O5" i="19" s="1"/>
  <c r="G26" i="1" l="1"/>
  <c r="E26" i="1"/>
  <c r="N6" i="18"/>
  <c r="L6" i="18"/>
  <c r="K6" i="18"/>
  <c r="D26" i="1" s="1"/>
  <c r="E25" i="1"/>
  <c r="N6" i="17"/>
  <c r="G25" i="1" s="1"/>
  <c r="L6" i="17"/>
  <c r="K6" i="17"/>
  <c r="D25" i="1" s="1"/>
  <c r="N6" i="16"/>
  <c r="G34" i="1" s="1"/>
  <c r="L6" i="16"/>
  <c r="M6" i="16" s="1"/>
  <c r="O6" i="16" s="1"/>
  <c r="H34" i="1" s="1"/>
  <c r="K6" i="16"/>
  <c r="D34" i="1" s="1"/>
  <c r="G9" i="1"/>
  <c r="E9" i="1"/>
  <c r="D9" i="1"/>
  <c r="E8" i="1"/>
  <c r="D8" i="1"/>
  <c r="N6" i="14"/>
  <c r="G8" i="1" s="1"/>
  <c r="L6" i="14"/>
  <c r="K6" i="14"/>
  <c r="M6" i="14" s="1"/>
  <c r="M6" i="15" l="1"/>
  <c r="O6" i="14"/>
  <c r="H8" i="1" s="1"/>
  <c r="F8" i="1"/>
  <c r="M6" i="17"/>
  <c r="E34" i="1"/>
  <c r="F34" i="1"/>
  <c r="M6" i="18"/>
  <c r="O6" i="18" l="1"/>
  <c r="H26" i="1" s="1"/>
  <c r="F26" i="1"/>
  <c r="F9" i="1"/>
  <c r="O6" i="15"/>
  <c r="H9" i="1" s="1"/>
  <c r="O6" i="17"/>
  <c r="H25" i="1" s="1"/>
  <c r="F25" i="1"/>
  <c r="N7" i="13"/>
  <c r="L7" i="13"/>
  <c r="K7" i="13"/>
  <c r="D27" i="1" s="1"/>
  <c r="E27" i="1" l="1"/>
  <c r="M7" i="13"/>
  <c r="F27" i="1" s="1"/>
  <c r="G27" i="1"/>
  <c r="E19" i="1"/>
  <c r="G6" i="1"/>
  <c r="E6" i="1"/>
  <c r="D6" i="1"/>
  <c r="N10" i="12"/>
  <c r="G17" i="1" s="1"/>
  <c r="L10" i="12"/>
  <c r="K10" i="12"/>
  <c r="D17" i="1" s="1"/>
  <c r="N8" i="11"/>
  <c r="G19" i="1" s="1"/>
  <c r="L8" i="11"/>
  <c r="K8" i="11"/>
  <c r="D19" i="1" s="1"/>
  <c r="M8" i="11" l="1"/>
  <c r="F19" i="1" s="1"/>
  <c r="E17" i="1"/>
  <c r="M10" i="12"/>
  <c r="O10" i="12" s="1"/>
  <c r="H17" i="1" s="1"/>
  <c r="O7" i="13"/>
  <c r="H27" i="1" s="1"/>
  <c r="F6" i="1"/>
  <c r="O8" i="11"/>
  <c r="H19" i="1" s="1"/>
  <c r="F17" i="1" l="1"/>
  <c r="O10" i="2"/>
  <c r="H6" i="1" s="1"/>
</calcChain>
</file>

<file path=xl/sharedStrings.xml><?xml version="1.0" encoding="utf-8"?>
<sst xmlns="http://schemas.openxmlformats.org/spreadsheetml/2006/main" count="311" uniqueCount="62">
  <si>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</si>
  <si>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</si>
  <si>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</si>
  <si>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</si>
  <si>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</si>
  <si>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</si>
  <si>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</si>
  <si>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</si>
  <si>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</si>
  <si>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</si>
  <si>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</si>
  <si>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</si>
  <si>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</si>
  <si>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</si>
  <si>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</si>
  <si>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</si>
  <si>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</si>
  <si>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Factory Semi Auto</t>
  </si>
  <si>
    <t>*Charlie Forston</t>
  </si>
  <si>
    <t>*Will Forston</t>
  </si>
  <si>
    <t>*Matt Hudson</t>
  </si>
  <si>
    <t>Target Total</t>
  </si>
  <si>
    <t>Agg</t>
  </si>
  <si>
    <t>Agg + Points</t>
  </si>
  <si>
    <t>Outlaw Heavy</t>
  </si>
  <si>
    <t>Elberton, GA</t>
  </si>
  <si>
    <t>Factory</t>
  </si>
  <si>
    <t>Elberton GA</t>
  </si>
  <si>
    <t>ABRA YOUTH OUTLAW HEAVY RANKING 2020</t>
  </si>
  <si>
    <t>ABRA YOUTH FACTORY RANKING 2020</t>
  </si>
  <si>
    <t>Charlie Fortson</t>
  </si>
  <si>
    <t>Will Fortson</t>
  </si>
  <si>
    <t>Matt Hudson</t>
  </si>
  <si>
    <t>ABRA YOUTH OUTLAW LITE RANKING 2020</t>
  </si>
  <si>
    <t>Jackson Hudson</t>
  </si>
  <si>
    <t>Return to Rankings</t>
  </si>
  <si>
    <t>*Charlie Fortson</t>
  </si>
  <si>
    <t>Lite Barrel Bolt</t>
  </si>
  <si>
    <t>*Jackson Hudson</t>
  </si>
  <si>
    <t>*Will Fortson</t>
  </si>
  <si>
    <t># Of Targets</t>
  </si>
  <si>
    <t>*T J Brown</t>
  </si>
  <si>
    <t>TJ Brown</t>
  </si>
  <si>
    <t>*Seth Ferguson</t>
  </si>
  <si>
    <t>Seth Ferguson</t>
  </si>
  <si>
    <t>ABRA YOUTH UNLIMITED RANKING 2020</t>
  </si>
  <si>
    <t>Lexie Davis</t>
  </si>
  <si>
    <t>Unlimited Semi Auto</t>
  </si>
  <si>
    <t>*Lexie Davis</t>
  </si>
  <si>
    <t>Unlimited</t>
  </si>
  <si>
    <t>Vanessa Brown</t>
  </si>
  <si>
    <t>Mackenna Johnson</t>
  </si>
  <si>
    <t>*Vanessa Brown</t>
  </si>
  <si>
    <t>*Mackenna Johnson</t>
  </si>
  <si>
    <t>Youth Unlimited</t>
  </si>
  <si>
    <t>Shelby Matoy</t>
  </si>
  <si>
    <t>*Shelby Matoy</t>
  </si>
  <si>
    <t>Youth Factory</t>
  </si>
  <si>
    <t>Youth Outlaw Lite</t>
  </si>
  <si>
    <t>Youth Outlaw Heavy</t>
  </si>
  <si>
    <t>Outlaw Hvy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</si>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</sst>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1"/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 wrapText="1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18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AppData\Local\Packages\Microsoft.MicrosoftEdge_8wekyb3d8bbwe\TempState\Downloads\ABRA%20GA%20CLUB%20MATCH%202162020%20(3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hacon\AppData\Local\Packages\Microsoft.MicrosoftEdge_8wekyb3d8bbwe\TempState\Downloads\ABRA%20GA%20CLUB%20MATCH%20315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34"/>
  <sheetViews>
    <sheetView tabSelected="1" workbookViewId="0"/>
  </sheetViews>
  <sheetFormatPr defaultRowHeight="14.4" x14ac:dyDescent="0.3"/>
  <cols>
    <col min="1" max="1" width="9.109375" style="17"/>
    <col min="2" max="2" width="13.44140625" style="17" bestFit="1" customWidth="1"/>
    <col min="3" max="3" width="18.44140625" style="17" bestFit="1" customWidth="1"/>
    <col min="4" max="4" width="15.6640625" style="17" bestFit="1" customWidth="1"/>
    <col min="5" max="5" width="16.109375" style="17" bestFit="1" customWidth="1"/>
    <col min="6" max="6" width="9.109375" style="39"/>
    <col min="7" max="7" width="9.109375" style="17"/>
    <col min="8" max="8" width="16.33203125" style="39" bestFit="1" customWidth="1"/>
  </cols>
  <sheetData>
    <row r="1" spans="1:8" x14ac:dyDescent="0.3">
      <c r="A1" s="19" t="s">
        <v>61</v>
      </c>
      <c r="B1" s="19"/>
      <c r="C1" s="19"/>
      <c r="D1" s="19"/>
      <c r="E1" s="19"/>
      <c r="F1" s="37"/>
      <c r="G1" s="19"/>
      <c r="H1" s="37"/>
    </row>
    <row r="2" spans="1:8" ht="28.8" x14ac:dyDescent="0.55000000000000004">
      <c r="A2" s="19"/>
      <c r="B2" s="19"/>
      <c r="C2" s="23" t="s">
        <v>28</v>
      </c>
      <c r="D2" s="19"/>
      <c r="E2" s="19"/>
      <c r="F2" s="37"/>
      <c r="G2" s="19"/>
      <c r="H2" s="37"/>
    </row>
    <row r="3" spans="1:8" ht="18" x14ac:dyDescent="0.35">
      <c r="A3" s="19"/>
      <c r="B3" s="19"/>
      <c r="C3" s="19"/>
      <c r="D3" s="25" t="s">
        <v>27</v>
      </c>
      <c r="E3" s="19"/>
      <c r="F3" s="37"/>
      <c r="G3" s="19"/>
      <c r="H3" s="37"/>
    </row>
    <row r="4" spans="1:8" x14ac:dyDescent="0.3">
      <c r="A4" s="19"/>
      <c r="B4" s="19"/>
      <c r="C4" s="19"/>
      <c r="D4" s="19"/>
      <c r="E4" s="19"/>
      <c r="F4" s="37"/>
      <c r="G4" s="19"/>
      <c r="H4" s="37"/>
    </row>
    <row r="5" spans="1:8" ht="17.399999999999999" x14ac:dyDescent="0.45">
      <c r="A5" s="20" t="s">
        <v>0</v>
      </c>
      <c r="B5" s="20" t="s">
        <v>1</v>
      </c>
      <c r="C5" s="20" t="s">
        <v>2</v>
      </c>
      <c r="D5" s="20" t="s">
        <v>40</v>
      </c>
      <c r="E5" s="20" t="s">
        <v>21</v>
      </c>
      <c r="F5" s="38" t="s">
        <v>22</v>
      </c>
      <c r="G5" s="20" t="s">
        <v>14</v>
      </c>
      <c r="H5" s="38" t="s">
        <v>23</v>
      </c>
    </row>
    <row r="6" spans="1:8" x14ac:dyDescent="0.3">
      <c r="A6" s="17">
        <v>1</v>
      </c>
      <c r="B6" s="17" t="s">
        <v>24</v>
      </c>
      <c r="C6" s="27" t="s">
        <v>30</v>
      </c>
      <c r="D6" s="18">
        <f>SUM('Charlie Fortson'!K10)</f>
        <v>25</v>
      </c>
      <c r="E6" s="18">
        <f>SUM('Charlie Fortson'!L10)</f>
        <v>4734</v>
      </c>
      <c r="F6" s="39">
        <f>SUM('Charlie Fortson'!M10)</f>
        <v>189.36</v>
      </c>
      <c r="G6" s="18">
        <f>SUM('Charlie Fortson'!N10)</f>
        <v>53</v>
      </c>
      <c r="H6" s="39">
        <f>SUM('Charlie Fortson'!O10)</f>
        <v>242.36</v>
      </c>
    </row>
    <row r="7" spans="1:8" x14ac:dyDescent="0.3">
      <c r="A7" s="43"/>
      <c r="B7" s="43"/>
      <c r="C7" s="44"/>
      <c r="D7" s="45"/>
      <c r="E7" s="45"/>
      <c r="F7" s="46"/>
      <c r="G7" s="45"/>
      <c r="H7" s="46"/>
    </row>
    <row r="8" spans="1:8" x14ac:dyDescent="0.3">
      <c r="A8" s="17">
        <v>2</v>
      </c>
      <c r="B8" s="17" t="s">
        <v>24</v>
      </c>
      <c r="C8" s="27" t="s">
        <v>42</v>
      </c>
      <c r="D8" s="18">
        <f>SUM('TJ Brown'!K6)</f>
        <v>10</v>
      </c>
      <c r="E8" s="18">
        <f>SUM('TJ Brown'!L6)</f>
        <v>1906</v>
      </c>
      <c r="F8" s="39">
        <f>SUM('TJ Brown'!M6)</f>
        <v>190.6</v>
      </c>
      <c r="G8" s="18">
        <f>SUM('TJ Brown'!N6)</f>
        <v>30</v>
      </c>
      <c r="H8" s="39">
        <f>SUM('TJ Brown'!O6)</f>
        <v>220.6</v>
      </c>
    </row>
    <row r="9" spans="1:8" x14ac:dyDescent="0.3">
      <c r="A9" s="17">
        <v>3</v>
      </c>
      <c r="B9" s="17" t="s">
        <v>24</v>
      </c>
      <c r="C9" s="27" t="s">
        <v>44</v>
      </c>
      <c r="D9" s="18">
        <f>SUM('Seth Ferguson'!K6)</f>
        <v>8</v>
      </c>
      <c r="E9" s="18">
        <f>SUM('Seth Ferguson'!L6)</f>
        <v>1497.001</v>
      </c>
      <c r="F9" s="39">
        <f>SUM('Seth Ferguson'!M6)</f>
        <v>187.125125</v>
      </c>
      <c r="G9" s="18">
        <f>SUM('Seth Ferguson'!N6)</f>
        <v>11</v>
      </c>
      <c r="H9" s="39">
        <f>SUM('Seth Ferguson'!O6)</f>
        <v>198.125125</v>
      </c>
    </row>
    <row r="10" spans="1:8" x14ac:dyDescent="0.3">
      <c r="C10" s="24"/>
      <c r="D10" s="18"/>
      <c r="E10" s="18"/>
      <c r="G10" s="18"/>
    </row>
    <row r="11" spans="1:8" x14ac:dyDescent="0.3">
      <c r="A11" s="19"/>
      <c r="B11" s="19"/>
      <c r="C11" s="19"/>
      <c r="D11" s="19"/>
      <c r="E11" s="19"/>
      <c r="F11" s="37"/>
      <c r="G11" s="19"/>
      <c r="H11" s="37"/>
    </row>
    <row r="12" spans="1:8" ht="28.8" x14ac:dyDescent="0.55000000000000004">
      <c r="A12" s="19"/>
      <c r="B12" s="19"/>
      <c r="C12" s="23" t="s">
        <v>29</v>
      </c>
      <c r="D12" s="19"/>
      <c r="E12" s="19"/>
      <c r="F12" s="37"/>
      <c r="G12" s="19"/>
      <c r="H12" s="37"/>
    </row>
    <row r="13" spans="1:8" ht="18" x14ac:dyDescent="0.35">
      <c r="A13" s="19"/>
      <c r="B13" s="19"/>
      <c r="C13" s="19"/>
      <c r="D13" s="25" t="s">
        <v>27</v>
      </c>
      <c r="E13" s="19"/>
      <c r="F13" s="37"/>
      <c r="G13" s="19"/>
      <c r="H13" s="37"/>
    </row>
    <row r="14" spans="1:8" x14ac:dyDescent="0.3">
      <c r="A14" s="19"/>
      <c r="B14" s="19"/>
      <c r="C14" s="19"/>
      <c r="D14" s="19"/>
      <c r="E14" s="19"/>
      <c r="F14" s="37"/>
      <c r="G14" s="19"/>
      <c r="H14" s="37"/>
    </row>
    <row r="15" spans="1:8" x14ac:dyDescent="0.3">
      <c r="A15" s="19"/>
      <c r="B15" s="19"/>
      <c r="C15" s="19"/>
      <c r="D15" s="19"/>
      <c r="E15" s="19"/>
      <c r="F15" s="37"/>
      <c r="G15" s="19"/>
      <c r="H15" s="37"/>
    </row>
    <row r="16" spans="1:8" ht="17.399999999999999" x14ac:dyDescent="0.45">
      <c r="A16" s="20" t="s">
        <v>0</v>
      </c>
      <c r="B16" s="20" t="s">
        <v>1</v>
      </c>
      <c r="C16" s="20" t="s">
        <v>2</v>
      </c>
      <c r="D16" s="20" t="s">
        <v>40</v>
      </c>
      <c r="E16" s="20" t="s">
        <v>21</v>
      </c>
      <c r="F16" s="38" t="s">
        <v>22</v>
      </c>
      <c r="G16" s="20" t="s">
        <v>14</v>
      </c>
      <c r="H16" s="38" t="s">
        <v>23</v>
      </c>
    </row>
    <row r="17" spans="1:8" x14ac:dyDescent="0.3">
      <c r="A17" s="17">
        <v>1</v>
      </c>
      <c r="B17" s="17" t="s">
        <v>26</v>
      </c>
      <c r="C17" s="27" t="s">
        <v>31</v>
      </c>
      <c r="D17" s="18">
        <f>SUM('Will Fortson'!K10)</f>
        <v>25</v>
      </c>
      <c r="E17" s="18">
        <f>SUM('Will Fortson'!L10)</f>
        <v>4418.0010000000002</v>
      </c>
      <c r="F17" s="39">
        <f>SUM('Will Fortson'!M10)</f>
        <v>176.72004000000001</v>
      </c>
      <c r="G17" s="18">
        <f>SUM('Will Fortson'!N10)</f>
        <v>62</v>
      </c>
      <c r="H17" s="39">
        <f>SUM('Will Fortson'!O10)</f>
        <v>238.72004000000001</v>
      </c>
    </row>
    <row r="18" spans="1:8" x14ac:dyDescent="0.3">
      <c r="A18" s="43"/>
      <c r="B18" s="43"/>
      <c r="C18" s="44"/>
      <c r="D18" s="45"/>
      <c r="E18" s="45"/>
      <c r="F18" s="46"/>
      <c r="G18" s="45"/>
      <c r="H18" s="46"/>
    </row>
    <row r="19" spans="1:8" x14ac:dyDescent="0.3">
      <c r="A19" s="17">
        <v>2</v>
      </c>
      <c r="B19" s="17" t="s">
        <v>26</v>
      </c>
      <c r="C19" s="27" t="s">
        <v>32</v>
      </c>
      <c r="D19" s="18">
        <f>SUM('Matt Hudson'!K8)</f>
        <v>18</v>
      </c>
      <c r="E19" s="18">
        <f>SUM('Matt Hudson'!L8)</f>
        <v>3111</v>
      </c>
      <c r="F19" s="39">
        <f>SUM('Matt Hudson'!M8)</f>
        <v>172.83333333333334</v>
      </c>
      <c r="G19" s="18">
        <f>SUM('Matt Hudson'!N8)</f>
        <v>41</v>
      </c>
      <c r="H19" s="39">
        <f>SUM('Matt Hudson'!O8)</f>
        <v>213.83333333333334</v>
      </c>
    </row>
    <row r="21" spans="1:8" ht="28.8" x14ac:dyDescent="0.55000000000000004">
      <c r="A21" s="19"/>
      <c r="B21" s="19"/>
      <c r="C21" s="23" t="s">
        <v>33</v>
      </c>
      <c r="D21" s="19"/>
      <c r="E21" s="19"/>
      <c r="F21" s="37"/>
      <c r="G21" s="19"/>
      <c r="H21" s="37"/>
    </row>
    <row r="22" spans="1:8" ht="18" x14ac:dyDescent="0.35">
      <c r="A22" s="19"/>
      <c r="B22" s="19"/>
      <c r="C22" s="19"/>
      <c r="D22" s="25" t="s">
        <v>27</v>
      </c>
      <c r="E22" s="19"/>
      <c r="F22" s="37"/>
      <c r="G22" s="19"/>
      <c r="H22" s="37"/>
    </row>
    <row r="23" spans="1:8" x14ac:dyDescent="0.3">
      <c r="A23" s="19"/>
      <c r="B23" s="19"/>
      <c r="C23" s="19"/>
      <c r="D23" s="19"/>
      <c r="E23" s="19"/>
      <c r="F23" s="37"/>
      <c r="G23" s="19"/>
      <c r="H23" s="37"/>
    </row>
    <row r="24" spans="1:8" ht="17.399999999999999" x14ac:dyDescent="0.45">
      <c r="A24" s="20" t="s">
        <v>0</v>
      </c>
      <c r="B24" s="20" t="s">
        <v>1</v>
      </c>
      <c r="C24" s="20" t="s">
        <v>2</v>
      </c>
      <c r="D24" s="20" t="s">
        <v>40</v>
      </c>
      <c r="E24" s="20" t="s">
        <v>21</v>
      </c>
      <c r="F24" s="38" t="s">
        <v>22</v>
      </c>
      <c r="G24" s="20" t="s">
        <v>14</v>
      </c>
      <c r="H24" s="38" t="s">
        <v>23</v>
      </c>
    </row>
    <row r="25" spans="1:8" x14ac:dyDescent="0.3">
      <c r="A25" s="17">
        <v>1</v>
      </c>
      <c r="B25" s="17" t="s">
        <v>24</v>
      </c>
      <c r="C25" s="40" t="s">
        <v>50</v>
      </c>
      <c r="D25" s="18">
        <f>SUM('Vanessa Brown'!K6)</f>
        <v>10</v>
      </c>
      <c r="E25" s="18">
        <f>SUM('Vanessa Brown'!L6)</f>
        <v>1783</v>
      </c>
      <c r="F25" s="39">
        <f>SUM('Vanessa Brown'!M6)</f>
        <v>178.3</v>
      </c>
      <c r="G25" s="18">
        <f>SUM('Vanessa Brown'!N6)</f>
        <v>47</v>
      </c>
      <c r="H25" s="39">
        <f>SUM('Vanessa Brown'!O6)</f>
        <v>225.3</v>
      </c>
    </row>
    <row r="26" spans="1:8" x14ac:dyDescent="0.3">
      <c r="A26" s="17">
        <v>2</v>
      </c>
      <c r="B26" s="17" t="s">
        <v>24</v>
      </c>
      <c r="C26" s="40" t="s">
        <v>51</v>
      </c>
      <c r="D26" s="18">
        <f>SUM('Mackenna Johnson'!K6)</f>
        <v>8</v>
      </c>
      <c r="E26" s="18">
        <f>SUM('Mackenna Johnson'!L6)</f>
        <v>1398</v>
      </c>
      <c r="F26" s="39">
        <f>SUM('Mackenna Johnson'!M6)</f>
        <v>174.75</v>
      </c>
      <c r="G26" s="18">
        <f>SUM('Mackenna Johnson'!N6)</f>
        <v>9</v>
      </c>
      <c r="H26" s="39">
        <f>SUM('Mackenna Johnson'!O6)</f>
        <v>183.75</v>
      </c>
    </row>
    <row r="27" spans="1:8" x14ac:dyDescent="0.3">
      <c r="A27" s="17">
        <v>3</v>
      </c>
      <c r="B27" s="17" t="s">
        <v>24</v>
      </c>
      <c r="C27" s="27" t="s">
        <v>34</v>
      </c>
      <c r="D27" s="18">
        <f>SUM('Jackson Hudson'!K7)</f>
        <v>14</v>
      </c>
      <c r="E27" s="18">
        <f>SUM('Jackson Hudson'!L7)</f>
        <v>2272</v>
      </c>
      <c r="F27" s="39">
        <f>SUM('Jackson Hudson'!M7)</f>
        <v>162.28571428571428</v>
      </c>
      <c r="G27" s="18">
        <f>SUM('Jackson Hudson'!N7)</f>
        <v>16</v>
      </c>
      <c r="H27" s="39">
        <f>SUM('Jackson Hudson'!O7)</f>
        <v>178.28571428571428</v>
      </c>
    </row>
    <row r="29" spans="1:8" ht="28.8" x14ac:dyDescent="0.55000000000000004">
      <c r="A29" s="19"/>
      <c r="B29" s="19"/>
      <c r="C29" s="23" t="s">
        <v>45</v>
      </c>
      <c r="D29" s="19"/>
      <c r="E29" s="19"/>
      <c r="F29" s="37"/>
      <c r="G29" s="19"/>
      <c r="H29" s="37"/>
    </row>
    <row r="30" spans="1:8" ht="18" x14ac:dyDescent="0.35">
      <c r="A30" s="19"/>
      <c r="B30" s="19"/>
      <c r="C30" s="19"/>
      <c r="D30" s="25" t="s">
        <v>27</v>
      </c>
      <c r="E30" s="19"/>
      <c r="F30" s="37"/>
      <c r="G30" s="19"/>
      <c r="H30" s="37"/>
    </row>
    <row r="31" spans="1:8" x14ac:dyDescent="0.3">
      <c r="A31" s="19"/>
      <c r="B31" s="19"/>
      <c r="C31" s="19"/>
      <c r="D31" s="19"/>
      <c r="E31" s="19"/>
      <c r="F31" s="37"/>
      <c r="G31" s="19"/>
      <c r="H31" s="37"/>
    </row>
    <row r="32" spans="1:8" ht="17.399999999999999" x14ac:dyDescent="0.45">
      <c r="A32" s="20" t="s">
        <v>0</v>
      </c>
      <c r="B32" s="20" t="s">
        <v>1</v>
      </c>
      <c r="C32" s="20" t="s">
        <v>2</v>
      </c>
      <c r="D32" s="20" t="s">
        <v>40</v>
      </c>
      <c r="E32" s="20" t="s">
        <v>21</v>
      </c>
      <c r="F32" s="38" t="s">
        <v>22</v>
      </c>
      <c r="G32" s="20" t="s">
        <v>14</v>
      </c>
      <c r="H32" s="38" t="s">
        <v>23</v>
      </c>
    </row>
    <row r="33" spans="1:8" x14ac:dyDescent="0.3">
      <c r="A33" s="17">
        <v>1</v>
      </c>
      <c r="B33" s="17" t="s">
        <v>49</v>
      </c>
      <c r="C33" s="41" t="s">
        <v>55</v>
      </c>
      <c r="D33" s="18">
        <f>SUM('Shelby Matoy'!K5)</f>
        <v>6</v>
      </c>
      <c r="E33" s="18">
        <f>SUM('Shelby Matoy'!L5)</f>
        <v>1151</v>
      </c>
      <c r="F33" s="39">
        <f>SUM('Shelby Matoy'!M5)</f>
        <v>191.83333333333334</v>
      </c>
      <c r="G33" s="18">
        <f>SUM('Shelby Matoy'!N5)</f>
        <v>30</v>
      </c>
      <c r="H33" s="39">
        <f>SUM('Shelby Matoy'!O5)</f>
        <v>221.83333333333334</v>
      </c>
    </row>
    <row r="34" spans="1:8" x14ac:dyDescent="0.3">
      <c r="A34" s="17">
        <v>2</v>
      </c>
      <c r="B34" s="17" t="s">
        <v>49</v>
      </c>
      <c r="C34" s="24" t="s">
        <v>46</v>
      </c>
      <c r="D34" s="18">
        <f>SUM('Lexie Davis'!K6)</f>
        <v>10</v>
      </c>
      <c r="E34" s="18">
        <f>SUM('Lexie Davis'!L6)</f>
        <v>1890</v>
      </c>
      <c r="F34" s="39">
        <f>SUM('Lexie Davis'!M6)</f>
        <v>189</v>
      </c>
      <c r="G34" s="18">
        <f>SUM('Lexie Davis'!N6)</f>
        <v>17</v>
      </c>
      <c r="H34" s="39">
        <f>SUM('Lexie Davis'!O6)</f>
        <v>206</v>
      </c>
    </row>
  </sheetData>
  <sortState xmlns:xlrd2="http://schemas.microsoft.com/office/spreadsheetml/2017/richdata2" ref="C33:H34">
    <sortCondition descending="1" ref="H33:H34"/>
  </sortState>
  <hyperlinks>
    <hyperlink ref="C6" location="'Charlie Fortson'!A1" display="Charlie Fortson" xr:uid="{F7A9BB9E-7E0E-44C1-A9BF-A6E4B63F8A6A}"/>
    <hyperlink ref="C17" location="'Will Fortson'!A1" display="Will Fortson" xr:uid="{DE9D226F-E7BD-4BF4-A5DE-AE9B570DC6AC}"/>
    <hyperlink ref="C19" location="'Matt Hudson'!A1" display="Matt Hudson" xr:uid="{5997178C-BAAA-436B-B6C9-1BFE52DB4D13}"/>
    <hyperlink ref="C27" location="'Jackson Hudson'!A1" display="Jackson Hudson" xr:uid="{6EF1E7B9-2A10-4342-B9F8-D7FBD845E48F}"/>
    <hyperlink ref="C8" location="'TJ Brown'!A1" display="TJ Brown" xr:uid="{CEAABBB3-E27C-4418-8E6F-2BE13C606F0F}"/>
    <hyperlink ref="C9" location="'Seth Ferguson'!A1" display="Seth Ferguson" xr:uid="{2B5A03C2-BD33-41CB-919C-B5C017A20736}"/>
    <hyperlink ref="C25" location="'Vanessa Brown'!A1" display="Vanessa Brown" xr:uid="{D125D979-FB61-4D25-8245-C6ABA54527B6}"/>
    <hyperlink ref="C26" location="'Mackenna Johnson'!A1" display="Mackenna Johnson" xr:uid="{5736DE23-7036-4FA2-8F36-64EAC0BF203D}"/>
    <hyperlink ref="C34" location="'Lexie Davis'!A1" display="Lexie Davis" xr:uid="{0DBC0B84-A211-460F-8FC8-D8181246D8BF}"/>
    <hyperlink ref="C33" location="'Shelby Matoy'!A1" display="Shelby Matoy" xr:uid="{CB10E125-BE7D-41A1-A5D6-4EDEA62BDBB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0A65F-56A1-4A7E-93BE-8B2AC3B1FB6D}">
  <dimension ref="A1:Q6"/>
  <sheetViews>
    <sheetView workbookViewId="0">
      <selection activeCell="A3" sqref="A3:O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37</v>
      </c>
      <c r="B2" s="29" t="s">
        <v>52</v>
      </c>
      <c r="C2" s="30">
        <v>43905</v>
      </c>
      <c r="D2" s="31" t="s">
        <v>25</v>
      </c>
      <c r="E2" s="32">
        <v>183</v>
      </c>
      <c r="F2" s="32">
        <v>188</v>
      </c>
      <c r="G2" s="32">
        <v>191</v>
      </c>
      <c r="H2" s="32">
        <v>186</v>
      </c>
      <c r="I2" s="32"/>
      <c r="J2" s="32"/>
      <c r="K2" s="33">
        <v>4</v>
      </c>
      <c r="L2" s="33">
        <v>748</v>
      </c>
      <c r="M2" s="34">
        <v>187</v>
      </c>
      <c r="N2" s="35">
        <v>13</v>
      </c>
      <c r="O2" s="36">
        <v>200</v>
      </c>
    </row>
    <row r="3" spans="1:17" x14ac:dyDescent="0.3">
      <c r="A3" s="28" t="s">
        <v>58</v>
      </c>
      <c r="B3" s="29" t="s">
        <v>52</v>
      </c>
      <c r="C3" s="30">
        <v>43968</v>
      </c>
      <c r="D3" s="31" t="s">
        <v>25</v>
      </c>
      <c r="E3" s="32">
        <v>173</v>
      </c>
      <c r="F3" s="32">
        <v>175</v>
      </c>
      <c r="G3" s="32">
        <v>165</v>
      </c>
      <c r="H3" s="32">
        <v>170</v>
      </c>
      <c r="I3" s="32">
        <v>181</v>
      </c>
      <c r="J3" s="32">
        <v>171</v>
      </c>
      <c r="K3" s="33">
        <v>6</v>
      </c>
      <c r="L3" s="33">
        <v>1035</v>
      </c>
      <c r="M3" s="34">
        <v>172.5</v>
      </c>
      <c r="N3" s="35">
        <v>34</v>
      </c>
      <c r="O3" s="36">
        <v>206.5</v>
      </c>
    </row>
    <row r="6" spans="1:17" x14ac:dyDescent="0.3">
      <c r="K6" s="16">
        <f>SUM(K2:K5)</f>
        <v>10</v>
      </c>
      <c r="L6" s="16">
        <f>SUM(L2:L5)</f>
        <v>1783</v>
      </c>
      <c r="M6" s="22">
        <f>SUM(L6/K6)</f>
        <v>178.3</v>
      </c>
      <c r="N6" s="16">
        <f>SUM(N2:N5)</f>
        <v>47</v>
      </c>
      <c r="O6" s="22">
        <f>SUM(M6+N6)</f>
        <v>225.3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_1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C2" name="Range1_1_2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</protectedRanges>
  <conditionalFormatting sqref="F2">
    <cfRule type="top10" dxfId="47" priority="11" rank="1"/>
  </conditionalFormatting>
  <conditionalFormatting sqref="H2">
    <cfRule type="top10" dxfId="46" priority="10" rank="1"/>
  </conditionalFormatting>
  <conditionalFormatting sqref="G2">
    <cfRule type="top10" dxfId="45" priority="8" rank="1"/>
  </conditionalFormatting>
  <conditionalFormatting sqref="I2">
    <cfRule type="top10" dxfId="44" priority="9" rank="1"/>
  </conditionalFormatting>
  <conditionalFormatting sqref="J2">
    <cfRule type="top10" dxfId="43" priority="7" rank="1"/>
  </conditionalFormatting>
  <conditionalFormatting sqref="E2">
    <cfRule type="top10" dxfId="42" priority="12" rank="1"/>
  </conditionalFormatting>
  <conditionalFormatting sqref="F3">
    <cfRule type="top10" dxfId="41" priority="5" rank="1"/>
  </conditionalFormatting>
  <conditionalFormatting sqref="H3">
    <cfRule type="top10" dxfId="40" priority="4" rank="1"/>
  </conditionalFormatting>
  <conditionalFormatting sqref="G3">
    <cfRule type="top10" dxfId="39" priority="2" rank="1"/>
  </conditionalFormatting>
  <conditionalFormatting sqref="I3">
    <cfRule type="top10" dxfId="38" priority="3" rank="1"/>
  </conditionalFormatting>
  <conditionalFormatting sqref="J3">
    <cfRule type="top10" dxfId="37" priority="1" rank="1"/>
  </conditionalFormatting>
  <conditionalFormatting sqref="E3">
    <cfRule type="top10" dxfId="36" priority="6" rank="1"/>
  </conditionalFormatting>
  <hyperlinks>
    <hyperlink ref="Q1" location="'Georgia 2020 Ranking'!A1" display="Return to Rankings" xr:uid="{AF87149A-91F7-4998-A215-80D0F7B491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ACAC196-3033-4606-B167-00101106C2F4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0F98735B-A07A-4469-AE5E-7B2DD3636E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C30CF8A-2C35-47A0-8FA5-4C4EC44FE558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10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7" t="s">
        <v>17</v>
      </c>
      <c r="B2" s="8" t="s">
        <v>19</v>
      </c>
      <c r="C2" s="9">
        <v>43849</v>
      </c>
      <c r="D2" s="10" t="s">
        <v>25</v>
      </c>
      <c r="E2" s="11">
        <v>177</v>
      </c>
      <c r="F2" s="11">
        <v>179</v>
      </c>
      <c r="G2" s="11">
        <v>178</v>
      </c>
      <c r="H2" s="11">
        <v>170</v>
      </c>
      <c r="I2" s="11"/>
      <c r="J2" s="11"/>
      <c r="K2" s="12">
        <v>4</v>
      </c>
      <c r="L2" s="12">
        <v>704</v>
      </c>
      <c r="M2" s="13">
        <v>176</v>
      </c>
      <c r="N2" s="14">
        <v>9</v>
      </c>
      <c r="O2" s="15">
        <v>185</v>
      </c>
    </row>
    <row r="3" spans="1:17" x14ac:dyDescent="0.3">
      <c r="A3" s="28" t="s">
        <v>17</v>
      </c>
      <c r="B3" s="29" t="s">
        <v>39</v>
      </c>
      <c r="C3" s="30">
        <v>43877</v>
      </c>
      <c r="D3" s="31" t="s">
        <v>25</v>
      </c>
      <c r="E3" s="32">
        <v>171</v>
      </c>
      <c r="F3" s="32">
        <v>162</v>
      </c>
      <c r="G3" s="32">
        <v>180</v>
      </c>
      <c r="H3" s="32">
        <v>182</v>
      </c>
      <c r="I3" s="32"/>
      <c r="J3" s="32"/>
      <c r="K3" s="33">
        <v>4</v>
      </c>
      <c r="L3" s="33">
        <v>695</v>
      </c>
      <c r="M3" s="34">
        <v>173.75</v>
      </c>
      <c r="N3" s="35">
        <v>6</v>
      </c>
      <c r="O3" s="36">
        <v>179.75</v>
      </c>
    </row>
    <row r="4" spans="1:17" x14ac:dyDescent="0.3">
      <c r="A4" s="28" t="s">
        <v>17</v>
      </c>
      <c r="B4" s="29" t="s">
        <v>39</v>
      </c>
      <c r="C4" s="30">
        <v>43905</v>
      </c>
      <c r="D4" s="31" t="s">
        <v>25</v>
      </c>
      <c r="E4" s="32">
        <v>173</v>
      </c>
      <c r="F4" s="32">
        <v>182</v>
      </c>
      <c r="G4" s="32">
        <v>183</v>
      </c>
      <c r="H4" s="32">
        <v>180</v>
      </c>
      <c r="I4" s="32"/>
      <c r="J4" s="32"/>
      <c r="K4" s="33">
        <v>4</v>
      </c>
      <c r="L4" s="33">
        <v>718</v>
      </c>
      <c r="M4" s="34">
        <v>179.5</v>
      </c>
      <c r="N4" s="35">
        <v>11</v>
      </c>
      <c r="O4" s="36">
        <v>190.5</v>
      </c>
    </row>
    <row r="5" spans="1:17" x14ac:dyDescent="0.3">
      <c r="A5" s="28" t="s">
        <v>57</v>
      </c>
      <c r="B5" s="29" t="s">
        <v>39</v>
      </c>
      <c r="C5" s="30">
        <v>43968</v>
      </c>
      <c r="D5" s="31" t="s">
        <v>25</v>
      </c>
      <c r="E5" s="32">
        <v>172.001</v>
      </c>
      <c r="F5" s="32">
        <v>180</v>
      </c>
      <c r="G5" s="32">
        <v>170</v>
      </c>
      <c r="H5" s="32">
        <v>190</v>
      </c>
      <c r="I5" s="32">
        <v>175</v>
      </c>
      <c r="J5" s="32">
        <v>179</v>
      </c>
      <c r="K5" s="33">
        <v>6</v>
      </c>
      <c r="L5" s="33">
        <v>1066.001</v>
      </c>
      <c r="M5" s="34">
        <v>177.66683333333333</v>
      </c>
      <c r="N5" s="35">
        <v>26</v>
      </c>
      <c r="O5" s="36">
        <v>203.66683333333333</v>
      </c>
    </row>
    <row r="6" spans="1:17" x14ac:dyDescent="0.3">
      <c r="A6" s="28" t="s">
        <v>57</v>
      </c>
      <c r="B6" s="29" t="s">
        <v>39</v>
      </c>
      <c r="C6" s="30">
        <v>43977</v>
      </c>
      <c r="D6" s="31" t="s">
        <v>25</v>
      </c>
      <c r="E6" s="32">
        <v>178</v>
      </c>
      <c r="F6" s="32">
        <v>174</v>
      </c>
      <c r="G6" s="32">
        <v>168</v>
      </c>
      <c r="H6" s="32"/>
      <c r="I6" s="32"/>
      <c r="J6" s="32"/>
      <c r="K6" s="33">
        <v>3</v>
      </c>
      <c r="L6" s="33">
        <v>520</v>
      </c>
      <c r="M6" s="34">
        <v>173.33333333333334</v>
      </c>
      <c r="N6" s="35">
        <v>5</v>
      </c>
      <c r="O6" s="36">
        <v>178.33333333333334</v>
      </c>
    </row>
    <row r="7" spans="1:17" x14ac:dyDescent="0.3">
      <c r="A7" s="47" t="s">
        <v>57</v>
      </c>
      <c r="B7" s="48" t="s">
        <v>39</v>
      </c>
      <c r="C7" s="49">
        <v>44003</v>
      </c>
      <c r="D7" s="50" t="s">
        <v>25</v>
      </c>
      <c r="E7" s="51">
        <v>176</v>
      </c>
      <c r="F7" s="51">
        <v>180</v>
      </c>
      <c r="G7" s="51">
        <v>184</v>
      </c>
      <c r="H7" s="51">
        <v>175</v>
      </c>
      <c r="I7" s="51"/>
      <c r="J7" s="51"/>
      <c r="K7" s="52">
        <v>4</v>
      </c>
      <c r="L7" s="52">
        <v>715</v>
      </c>
      <c r="M7" s="53">
        <v>178.75</v>
      </c>
      <c r="N7" s="54">
        <v>5</v>
      </c>
      <c r="O7" s="55">
        <v>183.75</v>
      </c>
    </row>
    <row r="10" spans="1:17" x14ac:dyDescent="0.3">
      <c r="K10" s="16">
        <f>SUM(K2:K9)</f>
        <v>25</v>
      </c>
      <c r="L10" s="16">
        <f>SUM(L2:L9)</f>
        <v>4418.0010000000002</v>
      </c>
      <c r="M10" s="22">
        <f>SUM(L10/K10)</f>
        <v>176.72004000000001</v>
      </c>
      <c r="N10" s="16">
        <f>SUM(N2:N9)</f>
        <v>62</v>
      </c>
      <c r="O10" s="22">
        <f>SUM(M10+N10)</f>
        <v>238.72004000000001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B4" name="Range1_1_2"/>
    <protectedRange algorithmName="SHA-512" hashValue="ON39YdpmFHfN9f47KpiRvqrKx0V9+erV1CNkpWzYhW/Qyc6aT8rEyCrvauWSYGZK2ia3o7vd3akF07acHAFpOA==" saltValue="yVW9XmDwTqEnmpSGai0KYg==" spinCount="100000" sqref="E4:J4" name="Range1_4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C4" name="Range1_1_2_1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6:C6" name="Range1_1_2_8_1_1"/>
    <protectedRange algorithmName="SHA-512" hashValue="ON39YdpmFHfN9f47KpiRvqrKx0V9+erV1CNkpWzYhW/Qyc6aT8rEyCrvauWSYGZK2ia3o7vd3akF07acHAFpOA==" saltValue="yVW9XmDwTqEnmpSGai0KYg==" spinCount="100000" sqref="D6" name="Range1_1_1_2_7_1_1"/>
    <protectedRange algorithmName="SHA-512" hashValue="ON39YdpmFHfN9f47KpiRvqrKx0V9+erV1CNkpWzYhW/Qyc6aT8rEyCrvauWSYGZK2ia3o7vd3akF07acHAFpOA==" saltValue="yVW9XmDwTqEnmpSGai0KYg==" spinCount="100000" sqref="E6:J6" name="Range1_4_8_1_1"/>
    <protectedRange algorithmName="SHA-512" hashValue="ON39YdpmFHfN9f47KpiRvqrKx0V9+erV1CNkpWzYhW/Qyc6aT8rEyCrvauWSYGZK2ia3o7vd3akF07acHAFpOA==" saltValue="yVW9XmDwTqEnmpSGai0KYg==" spinCount="100000" sqref="B7:C7" name="Range1_1_2_8_1_1_3"/>
    <protectedRange algorithmName="SHA-512" hashValue="ON39YdpmFHfN9f47KpiRvqrKx0V9+erV1CNkpWzYhW/Qyc6aT8rEyCrvauWSYGZK2ia3o7vd3akF07acHAFpOA==" saltValue="yVW9XmDwTqEnmpSGai0KYg==" spinCount="100000" sqref="D7" name="Range1_1_1_2_7_1_1_3"/>
    <protectedRange algorithmName="SHA-512" hashValue="ON39YdpmFHfN9f47KpiRvqrKx0V9+erV1CNkpWzYhW/Qyc6aT8rEyCrvauWSYGZK2ia3o7vd3akF07acHAFpOA==" saltValue="yVW9XmDwTqEnmpSGai0KYg==" spinCount="100000" sqref="E7:J7" name="Range1_4_8_1_1_3"/>
  </protectedRanges>
  <conditionalFormatting sqref="E2">
    <cfRule type="top10" dxfId="35" priority="31" rank="1"/>
  </conditionalFormatting>
  <conditionalFormatting sqref="F2">
    <cfRule type="top10" dxfId="34" priority="32" rank="1"/>
  </conditionalFormatting>
  <conditionalFormatting sqref="G2">
    <cfRule type="top10" dxfId="33" priority="33" rank="1"/>
  </conditionalFormatting>
  <conditionalFormatting sqref="H2">
    <cfRule type="top10" dxfId="32" priority="34" rank="1"/>
  </conditionalFormatting>
  <conditionalFormatting sqref="I2">
    <cfRule type="top10" dxfId="31" priority="35" rank="1"/>
  </conditionalFormatting>
  <conditionalFormatting sqref="J2">
    <cfRule type="top10" dxfId="30" priority="36" rank="1"/>
  </conditionalFormatting>
  <conditionalFormatting sqref="E3">
    <cfRule type="top10" dxfId="29" priority="25" rank="1"/>
  </conditionalFormatting>
  <conditionalFormatting sqref="F3">
    <cfRule type="top10" dxfId="28" priority="26" rank="1"/>
  </conditionalFormatting>
  <conditionalFormatting sqref="G3">
    <cfRule type="top10" dxfId="27" priority="27" rank="1"/>
  </conditionalFormatting>
  <conditionalFormatting sqref="H3">
    <cfRule type="top10" dxfId="26" priority="28" rank="1"/>
  </conditionalFormatting>
  <conditionalFormatting sqref="I3">
    <cfRule type="top10" dxfId="25" priority="29" rank="1"/>
  </conditionalFormatting>
  <conditionalFormatting sqref="J3">
    <cfRule type="top10" dxfId="24" priority="30" rank="1"/>
  </conditionalFormatting>
  <conditionalFormatting sqref="E4">
    <cfRule type="top10" dxfId="23" priority="19" rank="1"/>
  </conditionalFormatting>
  <conditionalFormatting sqref="F4">
    <cfRule type="top10" dxfId="22" priority="20" rank="1"/>
  </conditionalFormatting>
  <conditionalFormatting sqref="G4">
    <cfRule type="top10" dxfId="21" priority="21" rank="1"/>
  </conditionalFormatting>
  <conditionalFormatting sqref="H4">
    <cfRule type="top10" dxfId="20" priority="22" rank="1"/>
  </conditionalFormatting>
  <conditionalFormatting sqref="I4">
    <cfRule type="top10" dxfId="19" priority="23" rank="1"/>
  </conditionalFormatting>
  <conditionalFormatting sqref="J4">
    <cfRule type="top10" dxfId="18" priority="24" rank="1"/>
  </conditionalFormatting>
  <conditionalFormatting sqref="E5">
    <cfRule type="top10" dxfId="17" priority="13" rank="1"/>
  </conditionalFormatting>
  <conditionalFormatting sqref="F5">
    <cfRule type="top10" dxfId="16" priority="14" rank="1"/>
  </conditionalFormatting>
  <conditionalFormatting sqref="G5">
    <cfRule type="top10" dxfId="15" priority="15" rank="1"/>
  </conditionalFormatting>
  <conditionalFormatting sqref="H5">
    <cfRule type="top10" dxfId="14" priority="16" rank="1"/>
  </conditionalFormatting>
  <conditionalFormatting sqref="I5">
    <cfRule type="top10" dxfId="13" priority="17" rank="1"/>
  </conditionalFormatting>
  <conditionalFormatting sqref="J5">
    <cfRule type="top10" dxfId="12" priority="18" rank="1"/>
  </conditionalFormatting>
  <conditionalFormatting sqref="E6">
    <cfRule type="top10" dxfId="11" priority="12" rank="1"/>
  </conditionalFormatting>
  <conditionalFormatting sqref="F6">
    <cfRule type="top10" dxfId="10" priority="11" rank="1"/>
  </conditionalFormatting>
  <conditionalFormatting sqref="G6">
    <cfRule type="top10" dxfId="9" priority="10" rank="1"/>
  </conditionalFormatting>
  <conditionalFormatting sqref="H6">
    <cfRule type="top10" dxfId="8" priority="9" rank="1"/>
  </conditionalFormatting>
  <conditionalFormatting sqref="I6">
    <cfRule type="top10" dxfId="7" priority="8" rank="1"/>
  </conditionalFormatting>
  <conditionalFormatting sqref="J6">
    <cfRule type="top10" dxfId="6" priority="7" rank="1"/>
  </conditionalFormatting>
  <conditionalFormatting sqref="E7">
    <cfRule type="top10" dxfId="5" priority="6" rank="1"/>
  </conditionalFormatting>
  <conditionalFormatting sqref="F7">
    <cfRule type="top10" dxfId="4" priority="5" rank="1"/>
  </conditionalFormatting>
  <conditionalFormatting sqref="G7">
    <cfRule type="top10" dxfId="3" priority="4" rank="1"/>
  </conditionalFormatting>
  <conditionalFormatting sqref="H7">
    <cfRule type="top10" dxfId="2" priority="3" rank="1"/>
  </conditionalFormatting>
  <conditionalFormatting sqref="I7">
    <cfRule type="top10" dxfId="1" priority="2" rank="1"/>
  </conditionalFormatting>
  <conditionalFormatting sqref="J7">
    <cfRule type="top10" dxfId="0" priority="1" rank="1"/>
  </conditionalFormatting>
  <hyperlinks>
    <hyperlink ref="Q1" location="'Georgia 2020 Ranking'!A1" display="Return to Rankings" xr:uid="{5C56DA22-A89D-4C6D-B4F5-0120BA6DCF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4B17516-FC1F-4771-B47B-E1E8C734E666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3D7458FA-7D65-46F7-ADDB-5D6C8AFA3342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E16A55F8-17D3-4121-BC33-42697B81FB86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0"/>
  <sheetViews>
    <sheetView workbookViewId="0">
      <selection activeCell="D17" sqref="D17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7" t="s">
        <v>16</v>
      </c>
      <c r="B2" s="8" t="s">
        <v>18</v>
      </c>
      <c r="C2" s="9">
        <v>43849</v>
      </c>
      <c r="D2" s="10" t="s">
        <v>25</v>
      </c>
      <c r="E2" s="11">
        <v>191</v>
      </c>
      <c r="F2" s="11">
        <v>191</v>
      </c>
      <c r="G2" s="11">
        <v>187</v>
      </c>
      <c r="H2" s="11">
        <v>185</v>
      </c>
      <c r="I2" s="11"/>
      <c r="J2" s="11"/>
      <c r="K2" s="12">
        <v>4</v>
      </c>
      <c r="L2" s="12">
        <v>754</v>
      </c>
      <c r="M2" s="13">
        <v>188.5</v>
      </c>
      <c r="N2" s="14">
        <v>5</v>
      </c>
      <c r="O2" s="15">
        <v>193.5</v>
      </c>
    </row>
    <row r="3" spans="1:17" x14ac:dyDescent="0.3">
      <c r="A3" s="28" t="s">
        <v>16</v>
      </c>
      <c r="B3" s="29" t="s">
        <v>36</v>
      </c>
      <c r="C3" s="30">
        <v>43877</v>
      </c>
      <c r="D3" s="31" t="s">
        <v>25</v>
      </c>
      <c r="E3" s="32">
        <v>192</v>
      </c>
      <c r="F3" s="32">
        <v>185</v>
      </c>
      <c r="G3" s="32">
        <v>190</v>
      </c>
      <c r="H3" s="32">
        <v>196</v>
      </c>
      <c r="I3" s="32"/>
      <c r="J3" s="32"/>
      <c r="K3" s="33">
        <v>4</v>
      </c>
      <c r="L3" s="33">
        <v>763</v>
      </c>
      <c r="M3" s="34">
        <v>190.75</v>
      </c>
      <c r="N3" s="35">
        <v>5</v>
      </c>
      <c r="O3" s="36">
        <v>195.75</v>
      </c>
    </row>
    <row r="4" spans="1:17" x14ac:dyDescent="0.3">
      <c r="A4" s="28" t="s">
        <v>60</v>
      </c>
      <c r="B4" s="29" t="s">
        <v>36</v>
      </c>
      <c r="C4" s="30">
        <v>43905</v>
      </c>
      <c r="D4" s="42" t="s">
        <v>27</v>
      </c>
      <c r="E4" s="32">
        <v>194</v>
      </c>
      <c r="F4" s="32">
        <v>195</v>
      </c>
      <c r="G4" s="32">
        <v>192</v>
      </c>
      <c r="H4" s="32">
        <v>195</v>
      </c>
      <c r="I4" s="32"/>
      <c r="J4" s="32"/>
      <c r="K4" s="33">
        <v>4</v>
      </c>
      <c r="L4" s="33">
        <v>776</v>
      </c>
      <c r="M4" s="34">
        <v>194</v>
      </c>
      <c r="N4" s="35">
        <v>13</v>
      </c>
      <c r="O4" s="36">
        <v>207</v>
      </c>
    </row>
    <row r="5" spans="1:17" ht="27" x14ac:dyDescent="0.3">
      <c r="A5" s="28" t="s">
        <v>59</v>
      </c>
      <c r="B5" s="29" t="s">
        <v>36</v>
      </c>
      <c r="C5" s="30">
        <v>43968</v>
      </c>
      <c r="D5" s="31" t="s">
        <v>25</v>
      </c>
      <c r="E5" s="32">
        <v>192</v>
      </c>
      <c r="F5" s="32">
        <v>190</v>
      </c>
      <c r="G5" s="32">
        <v>185</v>
      </c>
      <c r="H5" s="32">
        <v>192</v>
      </c>
      <c r="I5" s="32">
        <v>186</v>
      </c>
      <c r="J5" s="32">
        <v>188</v>
      </c>
      <c r="K5" s="33">
        <v>6</v>
      </c>
      <c r="L5" s="33">
        <v>1133</v>
      </c>
      <c r="M5" s="34">
        <v>188.83333333333334</v>
      </c>
      <c r="N5" s="35">
        <v>16</v>
      </c>
      <c r="O5" s="36">
        <v>204.83333333333334</v>
      </c>
    </row>
    <row r="6" spans="1:17" ht="27" x14ac:dyDescent="0.3">
      <c r="A6" s="28" t="s">
        <v>59</v>
      </c>
      <c r="B6" s="29" t="s">
        <v>36</v>
      </c>
      <c r="C6" s="30">
        <v>43977</v>
      </c>
      <c r="D6" s="31" t="s">
        <v>25</v>
      </c>
      <c r="E6" s="32">
        <v>189</v>
      </c>
      <c r="F6" s="32">
        <v>192</v>
      </c>
      <c r="G6" s="32">
        <v>183</v>
      </c>
      <c r="H6" s="32"/>
      <c r="I6" s="32"/>
      <c r="J6" s="32"/>
      <c r="K6" s="33">
        <v>3</v>
      </c>
      <c r="L6" s="33">
        <v>564</v>
      </c>
      <c r="M6" s="34">
        <v>188</v>
      </c>
      <c r="N6" s="35">
        <v>5</v>
      </c>
      <c r="O6" s="36">
        <v>193</v>
      </c>
    </row>
    <row r="7" spans="1:17" ht="27" x14ac:dyDescent="0.3">
      <c r="A7" s="47" t="s">
        <v>59</v>
      </c>
      <c r="B7" s="48" t="s">
        <v>36</v>
      </c>
      <c r="C7" s="49">
        <v>44003</v>
      </c>
      <c r="D7" s="50" t="s">
        <v>25</v>
      </c>
      <c r="E7" s="51">
        <v>181</v>
      </c>
      <c r="F7" s="51">
        <v>185</v>
      </c>
      <c r="G7" s="51">
        <v>188</v>
      </c>
      <c r="H7" s="51">
        <v>190</v>
      </c>
      <c r="I7" s="51"/>
      <c r="J7" s="51"/>
      <c r="K7" s="52">
        <v>4</v>
      </c>
      <c r="L7" s="52">
        <v>744</v>
      </c>
      <c r="M7" s="53">
        <v>186</v>
      </c>
      <c r="N7" s="54">
        <v>9</v>
      </c>
      <c r="O7" s="55">
        <v>195</v>
      </c>
    </row>
    <row r="10" spans="1:17" x14ac:dyDescent="0.3">
      <c r="K10" s="16">
        <f>SUM(K2:K9)</f>
        <v>25</v>
      </c>
      <c r="L10" s="16">
        <f>SUM(L2:L9)</f>
        <v>4734</v>
      </c>
      <c r="M10" s="22">
        <f>SUM(L10/K10)</f>
        <v>189.36</v>
      </c>
      <c r="N10" s="16">
        <f>SUM(N2:N9)</f>
        <v>53</v>
      </c>
      <c r="O10" s="22">
        <f>SUM(M10+N10)</f>
        <v>242.36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_1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1_1_1"/>
    <protectedRange algorithmName="SHA-512" hashValue="ON39YdpmFHfN9f47KpiRvqrKx0V9+erV1CNkpWzYhW/Qyc6aT8rEyCrvauWSYGZK2ia3o7vd3akF07acHAFpOA==" saltValue="yVW9XmDwTqEnmpSGai0KYg==" spinCount="100000" sqref="B3:C3" name="Range1_1_2_1_2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E3:J3" name="Range1_4_1_2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1_2_1"/>
    <protectedRange algorithmName="SHA-512" hashValue="ON39YdpmFHfN9f47KpiRvqrKx0V9+erV1CNkpWzYhW/Qyc6aT8rEyCrvauWSYGZK2ia3o7vd3akF07acHAFpOA==" saltValue="yVW9XmDwTqEnmpSGai0KYg==" spinCount="100000" sqref="E4:J4" name="Range1_4_1_2_1"/>
    <protectedRange algorithmName="SHA-512" hashValue="ON39YdpmFHfN9f47KpiRvqrKx0V9+erV1CNkpWzYhW/Qyc6aT8rEyCrvauWSYGZK2ia3o7vd3akF07acHAFpOA==" saltValue="yVW9XmDwTqEnmpSGai0KYg==" spinCount="100000" sqref="B5:C5" name="Range1_1_2_5_1"/>
    <protectedRange algorithmName="SHA-512" hashValue="ON39YdpmFHfN9f47KpiRvqrKx0V9+erV1CNkpWzYhW/Qyc6aT8rEyCrvauWSYGZK2ia3o7vd3akF07acHAFpOA==" saltValue="yVW9XmDwTqEnmpSGai0KYg==" spinCount="100000" sqref="D5" name="Range1_1_1_2_4_1"/>
    <protectedRange algorithmName="SHA-512" hashValue="ON39YdpmFHfN9f47KpiRvqrKx0V9+erV1CNkpWzYhW/Qyc6aT8rEyCrvauWSYGZK2ia3o7vd3akF07acHAFpOA==" saltValue="yVW9XmDwTqEnmpSGai0KYg==" spinCount="100000" sqref="E5:J5" name="Range1_4_5_1"/>
    <protectedRange algorithmName="SHA-512" hashValue="ON39YdpmFHfN9f47KpiRvqrKx0V9+erV1CNkpWzYhW/Qyc6aT8rEyCrvauWSYGZK2ia3o7vd3akF07acHAFpOA==" saltValue="yVW9XmDwTqEnmpSGai0KYg==" spinCount="100000" sqref="B6:C6" name="Range1_1_2_2_1_1"/>
    <protectedRange algorithmName="SHA-512" hashValue="ON39YdpmFHfN9f47KpiRvqrKx0V9+erV1CNkpWzYhW/Qyc6aT8rEyCrvauWSYGZK2ia3o7vd3akF07acHAFpOA==" saltValue="yVW9XmDwTqEnmpSGai0KYg==" spinCount="100000" sqref="D6" name="Range1_1_1_2_1_1_1"/>
    <protectedRange algorithmName="SHA-512" hashValue="ON39YdpmFHfN9f47KpiRvqrKx0V9+erV1CNkpWzYhW/Qyc6aT8rEyCrvauWSYGZK2ia3o7vd3akF07acHAFpOA==" saltValue="yVW9XmDwTqEnmpSGai0KYg==" spinCount="100000" sqref="E6:J6" name="Range1_4_2_1_1"/>
    <protectedRange algorithmName="SHA-512" hashValue="ON39YdpmFHfN9f47KpiRvqrKx0V9+erV1CNkpWzYhW/Qyc6aT8rEyCrvauWSYGZK2ia3o7vd3akF07acHAFpOA==" saltValue="yVW9XmDwTqEnmpSGai0KYg==" spinCount="100000" sqref="B7:C7" name="Range1_1_2_2_1_1_3"/>
    <protectedRange algorithmName="SHA-512" hashValue="ON39YdpmFHfN9f47KpiRvqrKx0V9+erV1CNkpWzYhW/Qyc6aT8rEyCrvauWSYGZK2ia3o7vd3akF07acHAFpOA==" saltValue="yVW9XmDwTqEnmpSGai0KYg==" spinCount="100000" sqref="D7" name="Range1_1_1_2_1_1_1_3"/>
    <protectedRange algorithmName="SHA-512" hashValue="ON39YdpmFHfN9f47KpiRvqrKx0V9+erV1CNkpWzYhW/Qyc6aT8rEyCrvauWSYGZK2ia3o7vd3akF07acHAFpOA==" saltValue="yVW9XmDwTqEnmpSGai0KYg==" spinCount="100000" sqref="E7:J7" name="Range1_4_2_1_1_3"/>
  </protectedRanges>
  <conditionalFormatting sqref="E2">
    <cfRule type="top10" dxfId="179" priority="42" rank="1"/>
  </conditionalFormatting>
  <conditionalFormatting sqref="F2">
    <cfRule type="top10" dxfId="178" priority="41" rank="1"/>
  </conditionalFormatting>
  <conditionalFormatting sqref="G2">
    <cfRule type="top10" dxfId="177" priority="40" rank="1"/>
  </conditionalFormatting>
  <conditionalFormatting sqref="H2">
    <cfRule type="top10" dxfId="176" priority="39" rank="1"/>
  </conditionalFormatting>
  <conditionalFormatting sqref="I2">
    <cfRule type="top10" dxfId="175" priority="38" rank="1"/>
  </conditionalFormatting>
  <conditionalFormatting sqref="J2">
    <cfRule type="top10" dxfId="174" priority="37" rank="1"/>
  </conditionalFormatting>
  <conditionalFormatting sqref="E3">
    <cfRule type="top10" dxfId="173" priority="36" rank="1"/>
  </conditionalFormatting>
  <conditionalFormatting sqref="F3">
    <cfRule type="top10" dxfId="172" priority="35" rank="1"/>
  </conditionalFormatting>
  <conditionalFormatting sqref="G3">
    <cfRule type="top10" dxfId="171" priority="34" rank="1"/>
  </conditionalFormatting>
  <conditionalFormatting sqref="H3">
    <cfRule type="top10" dxfId="170" priority="33" rank="1"/>
  </conditionalFormatting>
  <conditionalFormatting sqref="I3">
    <cfRule type="top10" dxfId="169" priority="32" rank="1"/>
  </conditionalFormatting>
  <conditionalFormatting sqref="J3">
    <cfRule type="top10" dxfId="168" priority="31" rank="1"/>
  </conditionalFormatting>
  <conditionalFormatting sqref="E4">
    <cfRule type="top10" dxfId="167" priority="24" rank="1"/>
  </conditionalFormatting>
  <conditionalFormatting sqref="F4">
    <cfRule type="top10" dxfId="166" priority="23" rank="1"/>
  </conditionalFormatting>
  <conditionalFormatting sqref="G4">
    <cfRule type="top10" dxfId="165" priority="22" rank="1"/>
  </conditionalFormatting>
  <conditionalFormatting sqref="H4">
    <cfRule type="top10" dxfId="164" priority="21" rank="1"/>
  </conditionalFormatting>
  <conditionalFormatting sqref="I4">
    <cfRule type="top10" dxfId="163" priority="20" rank="1"/>
  </conditionalFormatting>
  <conditionalFormatting sqref="J4">
    <cfRule type="top10" dxfId="162" priority="19" rank="1"/>
  </conditionalFormatting>
  <conditionalFormatting sqref="E5">
    <cfRule type="top10" dxfId="161" priority="18" rank="1"/>
  </conditionalFormatting>
  <conditionalFormatting sqref="F5">
    <cfRule type="top10" dxfId="160" priority="17" rank="1"/>
  </conditionalFormatting>
  <conditionalFormatting sqref="G5">
    <cfRule type="top10" dxfId="159" priority="16" rank="1"/>
  </conditionalFormatting>
  <conditionalFormatting sqref="H5">
    <cfRule type="top10" dxfId="158" priority="15" rank="1"/>
  </conditionalFormatting>
  <conditionalFormatting sqref="I5">
    <cfRule type="top10" dxfId="157" priority="14" rank="1"/>
  </conditionalFormatting>
  <conditionalFormatting sqref="J5">
    <cfRule type="top10" dxfId="156" priority="13" rank="1"/>
  </conditionalFormatting>
  <conditionalFormatting sqref="E6">
    <cfRule type="top10" dxfId="155" priority="12" rank="1"/>
  </conditionalFormatting>
  <conditionalFormatting sqref="F6">
    <cfRule type="top10" dxfId="154" priority="11" rank="1"/>
  </conditionalFormatting>
  <conditionalFormatting sqref="G6">
    <cfRule type="top10" dxfId="153" priority="10" rank="1"/>
  </conditionalFormatting>
  <conditionalFormatting sqref="H6">
    <cfRule type="top10" dxfId="152" priority="9" rank="1"/>
  </conditionalFormatting>
  <conditionalFormatting sqref="I6">
    <cfRule type="top10" dxfId="151" priority="8" rank="1"/>
  </conditionalFormatting>
  <conditionalFormatting sqref="J6">
    <cfRule type="top10" dxfId="150" priority="7" rank="1"/>
  </conditionalFormatting>
  <conditionalFormatting sqref="E7">
    <cfRule type="top10" dxfId="149" priority="6" rank="1"/>
  </conditionalFormatting>
  <conditionalFormatting sqref="F7">
    <cfRule type="top10" dxfId="148" priority="5" rank="1"/>
  </conditionalFormatting>
  <conditionalFormatting sqref="G7">
    <cfRule type="top10" dxfId="147" priority="4" rank="1"/>
  </conditionalFormatting>
  <conditionalFormatting sqref="H7">
    <cfRule type="top10" dxfId="146" priority="3" rank="1"/>
  </conditionalFormatting>
  <conditionalFormatting sqref="I7">
    <cfRule type="top10" dxfId="145" priority="2" rank="1"/>
  </conditionalFormatting>
  <conditionalFormatting sqref="J7">
    <cfRule type="top10" dxfId="144" priority="1" rank="1"/>
  </conditionalFormatting>
  <hyperlinks>
    <hyperlink ref="Q1" location="'Georgia 2020 Ranking'!A1" display="Return to Rankings" xr:uid="{2A4C3394-F351-43B0-A6E7-AA7B835BFD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517F-AE6A-47A1-8BC7-334A97147936}">
  <dimension ref="A1:Q7"/>
  <sheetViews>
    <sheetView workbookViewId="0">
      <selection activeCell="A3" sqref="A3:O4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21"/>
    <col min="15" max="15" width="9.1093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37</v>
      </c>
      <c r="B2" s="29" t="s">
        <v>38</v>
      </c>
      <c r="C2" s="30">
        <v>43877</v>
      </c>
      <c r="D2" s="31" t="s">
        <v>25</v>
      </c>
      <c r="E2" s="32">
        <v>156</v>
      </c>
      <c r="F2" s="32">
        <v>169</v>
      </c>
      <c r="G2" s="32">
        <v>174</v>
      </c>
      <c r="H2" s="32">
        <v>175</v>
      </c>
      <c r="I2" s="32"/>
      <c r="J2" s="32"/>
      <c r="K2" s="33">
        <v>4</v>
      </c>
      <c r="L2" s="33">
        <v>674</v>
      </c>
      <c r="M2" s="34">
        <v>168.5</v>
      </c>
      <c r="N2" s="35">
        <v>5</v>
      </c>
      <c r="O2" s="36">
        <v>173.5</v>
      </c>
    </row>
    <row r="3" spans="1:17" x14ac:dyDescent="0.3">
      <c r="A3" s="28" t="s">
        <v>37</v>
      </c>
      <c r="B3" s="29" t="s">
        <v>38</v>
      </c>
      <c r="C3" s="30">
        <v>43905</v>
      </c>
      <c r="D3" s="31" t="s">
        <v>25</v>
      </c>
      <c r="E3" s="32">
        <v>172</v>
      </c>
      <c r="F3" s="32">
        <v>167</v>
      </c>
      <c r="G3" s="32">
        <v>155</v>
      </c>
      <c r="H3" s="32">
        <v>177</v>
      </c>
      <c r="I3" s="32"/>
      <c r="J3" s="32"/>
      <c r="K3" s="33">
        <v>4</v>
      </c>
      <c r="L3" s="33">
        <v>671</v>
      </c>
      <c r="M3" s="34">
        <v>167.75</v>
      </c>
      <c r="N3" s="35">
        <v>3</v>
      </c>
      <c r="O3" s="36">
        <v>170.75</v>
      </c>
    </row>
    <row r="4" spans="1:17" x14ac:dyDescent="0.3">
      <c r="A4" s="28" t="s">
        <v>58</v>
      </c>
      <c r="B4" s="29" t="s">
        <v>38</v>
      </c>
      <c r="C4" s="30">
        <v>43968</v>
      </c>
      <c r="D4" s="31" t="s">
        <v>25</v>
      </c>
      <c r="E4" s="32">
        <v>168</v>
      </c>
      <c r="F4" s="32">
        <v>157</v>
      </c>
      <c r="G4" s="32">
        <v>149</v>
      </c>
      <c r="H4" s="32">
        <v>158</v>
      </c>
      <c r="I4" s="32">
        <v>143</v>
      </c>
      <c r="J4" s="32">
        <v>152</v>
      </c>
      <c r="K4" s="33">
        <v>6</v>
      </c>
      <c r="L4" s="33">
        <v>927</v>
      </c>
      <c r="M4" s="34">
        <v>154.5</v>
      </c>
      <c r="N4" s="35">
        <v>8</v>
      </c>
      <c r="O4" s="36">
        <v>162.5</v>
      </c>
    </row>
    <row r="7" spans="1:17" x14ac:dyDescent="0.3">
      <c r="K7" s="16">
        <f>SUM(K2:K6)</f>
        <v>14</v>
      </c>
      <c r="L7" s="16">
        <f>SUM(L2:L6)</f>
        <v>2272</v>
      </c>
      <c r="M7" s="22">
        <f>SUM(L7/K7)</f>
        <v>162.28571428571428</v>
      </c>
      <c r="N7" s="16">
        <f>SUM(N2:N6)</f>
        <v>16</v>
      </c>
      <c r="O7" s="22">
        <f>SUM(M7+N7)</f>
        <v>178.28571428571428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" name="Range1_1_2"/>
    <protectedRange algorithmName="SHA-512" hashValue="ON39YdpmFHfN9f47KpiRvqrKx0V9+erV1CNkpWzYhW/Qyc6aT8rEyCrvauWSYGZK2ia3o7vd3akF07acHAFpOA==" saltValue="yVW9XmDwTqEnmpSGai0KYg==" spinCount="100000" sqref="E3:J3" name="Range1_4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C3" name="Range1_1_2_1"/>
    <protectedRange algorithmName="SHA-512" hashValue="ON39YdpmFHfN9f47KpiRvqrKx0V9+erV1CNkpWzYhW/Qyc6aT8rEyCrvauWSYGZK2ia3o7vd3akF07acHAFpOA==" saltValue="yVW9XmDwTqEnmpSGai0KYg==" spinCount="100000" sqref="B4:C4" name="Range1_1_2_6"/>
    <protectedRange algorithmName="SHA-512" hashValue="ON39YdpmFHfN9f47KpiRvqrKx0V9+erV1CNkpWzYhW/Qyc6aT8rEyCrvauWSYGZK2ia3o7vd3akF07acHAFpOA==" saltValue="yVW9XmDwTqEnmpSGai0KYg==" spinCount="100000" sqref="D4" name="Range1_1_1_2_5"/>
    <protectedRange algorithmName="SHA-512" hashValue="ON39YdpmFHfN9f47KpiRvqrKx0V9+erV1CNkpWzYhW/Qyc6aT8rEyCrvauWSYGZK2ia3o7vd3akF07acHAFpOA==" saltValue="yVW9XmDwTqEnmpSGai0KYg==" spinCount="100000" sqref="E4:J4" name="Range1_4_6"/>
  </protectedRanges>
  <conditionalFormatting sqref="H2">
    <cfRule type="top10" dxfId="143" priority="16" rank="1"/>
  </conditionalFormatting>
  <conditionalFormatting sqref="F2">
    <cfRule type="top10" dxfId="142" priority="17" rank="1"/>
  </conditionalFormatting>
  <conditionalFormatting sqref="G2">
    <cfRule type="top10" dxfId="141" priority="14" rank="1"/>
  </conditionalFormatting>
  <conditionalFormatting sqref="I2">
    <cfRule type="top10" dxfId="140" priority="15" rank="1"/>
  </conditionalFormatting>
  <conditionalFormatting sqref="J2">
    <cfRule type="top10" dxfId="139" priority="13" rank="1"/>
  </conditionalFormatting>
  <conditionalFormatting sqref="E2">
    <cfRule type="top10" dxfId="138" priority="18" rank="1"/>
  </conditionalFormatting>
  <conditionalFormatting sqref="F3">
    <cfRule type="top10" dxfId="137" priority="11" rank="1"/>
  </conditionalFormatting>
  <conditionalFormatting sqref="H3">
    <cfRule type="top10" dxfId="136" priority="10" rank="1"/>
  </conditionalFormatting>
  <conditionalFormatting sqref="G3">
    <cfRule type="top10" dxfId="135" priority="8" rank="1"/>
  </conditionalFormatting>
  <conditionalFormatting sqref="I3">
    <cfRule type="top10" dxfId="134" priority="9" rank="1"/>
  </conditionalFormatting>
  <conditionalFormatting sqref="J3">
    <cfRule type="top10" dxfId="133" priority="7" rank="1"/>
  </conditionalFormatting>
  <conditionalFormatting sqref="E3">
    <cfRule type="top10" dxfId="132" priority="12" rank="1"/>
  </conditionalFormatting>
  <conditionalFormatting sqref="F4">
    <cfRule type="top10" dxfId="131" priority="5" rank="1"/>
  </conditionalFormatting>
  <conditionalFormatting sqref="H4">
    <cfRule type="top10" dxfId="130" priority="4" rank="1"/>
  </conditionalFormatting>
  <conditionalFormatting sqref="G4">
    <cfRule type="top10" dxfId="129" priority="2" rank="1"/>
  </conditionalFormatting>
  <conditionalFormatting sqref="I4">
    <cfRule type="top10" dxfId="128" priority="3" rank="1"/>
  </conditionalFormatting>
  <conditionalFormatting sqref="J4">
    <cfRule type="top10" dxfId="127" priority="1" rank="1"/>
  </conditionalFormatting>
  <conditionalFormatting sqref="E4">
    <cfRule type="top10" dxfId="126" priority="6" rank="1"/>
  </conditionalFormatting>
  <hyperlinks>
    <hyperlink ref="Q1" location="'Georgia 2020 Ranking'!A1" display="Return to Rankings" xr:uid="{A2564E40-2021-427C-AEE4-EDBEE2B5CD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D8F4DCE-177D-49B6-A614-5F108D43D0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677D120-F5B2-4FD8-9DAE-20DAD2DD0C36}">
          <x14:formula1>
            <xm:f>'C:\Users\abra2\AppData\Local\Packages\Microsoft.MicrosoftEdge_8wekyb3d8bbwe\TempState\Downloads\[ABRA GA CLUB MATCH 2162020 (3).xlsm]DATA'!#REF!</xm:f>
          </x14:formula1>
          <xm:sqref>B2 D2:D3</xm:sqref>
        </x14:dataValidation>
        <x14:dataValidation type="list" allowBlank="1" showInputMessage="1" showErrorMessage="1" xr:uid="{22E37839-494C-457C-A26C-B742B5889539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115D-6216-42A7-9618-E517709F0ADB}">
  <dimension ref="A1:Q6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47</v>
      </c>
      <c r="B2" s="29" t="s">
        <v>48</v>
      </c>
      <c r="C2" s="30">
        <v>43905</v>
      </c>
      <c r="D2" s="31" t="s">
        <v>25</v>
      </c>
      <c r="E2" s="32">
        <v>193</v>
      </c>
      <c r="F2" s="32">
        <v>189</v>
      </c>
      <c r="G2" s="32">
        <v>193</v>
      </c>
      <c r="H2" s="32">
        <v>193</v>
      </c>
      <c r="I2" s="32"/>
      <c r="J2" s="32"/>
      <c r="K2" s="33">
        <v>4</v>
      </c>
      <c r="L2" s="33">
        <v>768</v>
      </c>
      <c r="M2" s="34">
        <v>192</v>
      </c>
      <c r="N2" s="35">
        <v>5</v>
      </c>
      <c r="O2" s="36">
        <v>197</v>
      </c>
    </row>
    <row r="3" spans="1:17" x14ac:dyDescent="0.3">
      <c r="A3" s="28" t="s">
        <v>54</v>
      </c>
      <c r="B3" s="29" t="s">
        <v>48</v>
      </c>
      <c r="C3" s="30">
        <v>43968</v>
      </c>
      <c r="D3" s="31" t="s">
        <v>25</v>
      </c>
      <c r="E3" s="32">
        <v>188</v>
      </c>
      <c r="F3" s="32">
        <v>188</v>
      </c>
      <c r="G3" s="32">
        <v>189</v>
      </c>
      <c r="H3" s="32">
        <v>183</v>
      </c>
      <c r="I3" s="32">
        <v>187</v>
      </c>
      <c r="J3" s="32">
        <v>187</v>
      </c>
      <c r="K3" s="33">
        <v>6</v>
      </c>
      <c r="L3" s="33">
        <v>1122</v>
      </c>
      <c r="M3" s="34">
        <v>187</v>
      </c>
      <c r="N3" s="35">
        <v>12</v>
      </c>
      <c r="O3" s="36">
        <v>199</v>
      </c>
    </row>
    <row r="6" spans="1:17" x14ac:dyDescent="0.3">
      <c r="K6" s="16">
        <f>SUM(K2:K5)</f>
        <v>10</v>
      </c>
      <c r="L6" s="16">
        <f>SUM(L2:L5)</f>
        <v>1890</v>
      </c>
      <c r="M6" s="22">
        <f>SUM(L6/K6)</f>
        <v>189</v>
      </c>
      <c r="N6" s="16">
        <f>SUM(N2:N5)</f>
        <v>17</v>
      </c>
      <c r="O6" s="22">
        <f>SUM(M6+N6)</f>
        <v>206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_1"/>
    <protectedRange algorithmName="SHA-512" hashValue="ON39YdpmFHfN9f47KpiRvqrKx0V9+erV1CNkpWzYhW/Qyc6aT8rEyCrvauWSYGZK2ia3o7vd3akF07acHAFpOA==" saltValue="yVW9XmDwTqEnmpSGai0KYg==" spinCount="100000" sqref="B3:C3" name="Range1_1_2_7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7"/>
  </protectedRanges>
  <conditionalFormatting sqref="F2">
    <cfRule type="top10" dxfId="125" priority="11" rank="1"/>
  </conditionalFormatting>
  <conditionalFormatting sqref="J2">
    <cfRule type="top10" dxfId="124" priority="7" rank="1"/>
  </conditionalFormatting>
  <conditionalFormatting sqref="E2">
    <cfRule type="top10" dxfId="123" priority="12" rank="1"/>
  </conditionalFormatting>
  <conditionalFormatting sqref="G2">
    <cfRule type="top10" dxfId="122" priority="10" rank="1"/>
  </conditionalFormatting>
  <conditionalFormatting sqref="H2">
    <cfRule type="top10" dxfId="121" priority="9" rank="1"/>
  </conditionalFormatting>
  <conditionalFormatting sqref="I2">
    <cfRule type="top10" dxfId="120" priority="8" rank="1"/>
  </conditionalFormatting>
  <conditionalFormatting sqref="E3">
    <cfRule type="top10" dxfId="119" priority="6" rank="1"/>
  </conditionalFormatting>
  <conditionalFormatting sqref="F3">
    <cfRule type="top10" dxfId="118" priority="5" rank="1"/>
  </conditionalFormatting>
  <conditionalFormatting sqref="G3">
    <cfRule type="top10" dxfId="117" priority="4" rank="1"/>
  </conditionalFormatting>
  <conditionalFormatting sqref="H3">
    <cfRule type="top10" dxfId="116" priority="3" rank="1"/>
  </conditionalFormatting>
  <conditionalFormatting sqref="I3">
    <cfRule type="top10" dxfId="115" priority="2" rank="1"/>
  </conditionalFormatting>
  <conditionalFormatting sqref="J3">
    <cfRule type="top10" dxfId="114" priority="1" rank="1"/>
  </conditionalFormatting>
  <hyperlinks>
    <hyperlink ref="Q1" location="'Georgia 2020 Ranking'!A1" display="Return to Rankings" xr:uid="{15D6FC01-94EF-4869-9B65-C781AF81FE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36A837B-582D-413D-A574-0A57F2993C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E5029E5-F19F-46E0-9B5F-BD2183ECAD05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11D26887-AC4D-4F5F-92BB-D82D048BE458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DB32-4BF4-4BD1-812C-B0E04CD2D695}">
  <dimension ref="A1:Q6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37</v>
      </c>
      <c r="B2" s="29" t="s">
        <v>53</v>
      </c>
      <c r="C2" s="30">
        <v>43905</v>
      </c>
      <c r="D2" s="31" t="s">
        <v>25</v>
      </c>
      <c r="E2" s="32">
        <v>179</v>
      </c>
      <c r="F2" s="32">
        <v>174</v>
      </c>
      <c r="G2" s="32">
        <v>188</v>
      </c>
      <c r="H2" s="32">
        <v>175</v>
      </c>
      <c r="I2" s="32"/>
      <c r="J2" s="32"/>
      <c r="K2" s="33">
        <v>4</v>
      </c>
      <c r="L2" s="33">
        <v>716</v>
      </c>
      <c r="M2" s="34">
        <v>179</v>
      </c>
      <c r="N2" s="35">
        <v>4</v>
      </c>
      <c r="O2" s="36">
        <v>183</v>
      </c>
    </row>
    <row r="3" spans="1:17" x14ac:dyDescent="0.3">
      <c r="A3" s="47" t="s">
        <v>58</v>
      </c>
      <c r="B3" s="48" t="s">
        <v>53</v>
      </c>
      <c r="C3" s="49">
        <v>44003</v>
      </c>
      <c r="D3" s="50" t="s">
        <v>25</v>
      </c>
      <c r="E3" s="51">
        <v>172</v>
      </c>
      <c r="F3" s="51">
        <v>168</v>
      </c>
      <c r="G3" s="51">
        <v>173</v>
      </c>
      <c r="H3" s="51">
        <v>169</v>
      </c>
      <c r="I3" s="51"/>
      <c r="J3" s="51"/>
      <c r="K3" s="52">
        <v>4</v>
      </c>
      <c r="L3" s="52">
        <v>682</v>
      </c>
      <c r="M3" s="53">
        <v>170.5</v>
      </c>
      <c r="N3" s="54">
        <v>5</v>
      </c>
      <c r="O3" s="55">
        <v>175.5</v>
      </c>
    </row>
    <row r="6" spans="1:17" x14ac:dyDescent="0.3">
      <c r="K6" s="16">
        <f>SUM(K2:K5)</f>
        <v>8</v>
      </c>
      <c r="L6" s="16">
        <f>SUM(L2:L5)</f>
        <v>1398</v>
      </c>
      <c r="M6" s="22">
        <f>SUM(L6/K6)</f>
        <v>174.75</v>
      </c>
      <c r="N6" s="16">
        <f>SUM(N2:N5)</f>
        <v>9</v>
      </c>
      <c r="O6" s="22">
        <f>SUM(M6+N6)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_1"/>
    <protectedRange algorithmName="SHA-512" hashValue="ON39YdpmFHfN9f47KpiRvqrKx0V9+erV1CNkpWzYhW/Qyc6aT8rEyCrvauWSYGZK2ia3o7vd3akF07acHAFpOA==" saltValue="yVW9XmDwTqEnmpSGai0KYg==" spinCount="100000" sqref="B3:C3" name="Range1_1_2_4_1_1_2"/>
    <protectedRange algorithmName="SHA-512" hashValue="ON39YdpmFHfN9f47KpiRvqrKx0V9+erV1CNkpWzYhW/Qyc6aT8rEyCrvauWSYGZK2ia3o7vd3akF07acHAFpOA==" saltValue="yVW9XmDwTqEnmpSGai0KYg==" spinCount="100000" sqref="D3" name="Range1_1_1_2_3_1_1_2"/>
    <protectedRange algorithmName="SHA-512" hashValue="ON39YdpmFHfN9f47KpiRvqrKx0V9+erV1CNkpWzYhW/Qyc6aT8rEyCrvauWSYGZK2ia3o7vd3akF07acHAFpOA==" saltValue="yVW9XmDwTqEnmpSGai0KYg==" spinCount="100000" sqref="E3:J3" name="Range1_4_4_1_1_2"/>
  </protectedRanges>
  <conditionalFormatting sqref="F2">
    <cfRule type="top10" dxfId="113" priority="11" rank="1"/>
  </conditionalFormatting>
  <conditionalFormatting sqref="H2">
    <cfRule type="top10" dxfId="112" priority="10" rank="1"/>
  </conditionalFormatting>
  <conditionalFormatting sqref="G2">
    <cfRule type="top10" dxfId="111" priority="8" rank="1"/>
  </conditionalFormatting>
  <conditionalFormatting sqref="I2">
    <cfRule type="top10" dxfId="110" priority="9" rank="1"/>
  </conditionalFormatting>
  <conditionalFormatting sqref="J2">
    <cfRule type="top10" dxfId="109" priority="7" rank="1"/>
  </conditionalFormatting>
  <conditionalFormatting sqref="E2">
    <cfRule type="top10" dxfId="108" priority="12" rank="1"/>
  </conditionalFormatting>
  <conditionalFormatting sqref="E3">
    <cfRule type="top10" dxfId="107" priority="6" rank="1"/>
  </conditionalFormatting>
  <conditionalFormatting sqref="F3">
    <cfRule type="top10" dxfId="106" priority="5" rank="1"/>
  </conditionalFormatting>
  <conditionalFormatting sqref="G3">
    <cfRule type="top10" dxfId="105" priority="4" rank="1"/>
  </conditionalFormatting>
  <conditionalFormatting sqref="H3">
    <cfRule type="top10" dxfId="104" priority="3" rank="1"/>
  </conditionalFormatting>
  <conditionalFormatting sqref="I3">
    <cfRule type="top10" dxfId="103" priority="2" rank="1"/>
  </conditionalFormatting>
  <conditionalFormatting sqref="J3">
    <cfRule type="top10" dxfId="102" priority="1" rank="1"/>
  </conditionalFormatting>
  <hyperlinks>
    <hyperlink ref="Q1" location="'Georgia 2020 Ranking'!A1" display="Return to Rankings" xr:uid="{1E6EF963-1878-48C3-B116-FC799A9607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4E9577-8B14-41EA-A364-06A8E0288D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DF0E76-DB55-41D3-ACF3-E6656E28BBEC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530DC2F4-04CB-4287-ACD7-AE7FCF2ED9E1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8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21"/>
    <col min="15" max="15" width="9.1093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7" t="s">
        <v>17</v>
      </c>
      <c r="B2" s="8" t="s">
        <v>20</v>
      </c>
      <c r="C2" s="9">
        <v>43849</v>
      </c>
      <c r="D2" s="10" t="s">
        <v>25</v>
      </c>
      <c r="E2" s="11">
        <v>169</v>
      </c>
      <c r="F2" s="11">
        <v>185</v>
      </c>
      <c r="G2" s="11">
        <v>174</v>
      </c>
      <c r="H2" s="11">
        <v>171</v>
      </c>
      <c r="I2" s="11"/>
      <c r="J2" s="11"/>
      <c r="K2" s="12">
        <v>4</v>
      </c>
      <c r="L2" s="12">
        <v>699</v>
      </c>
      <c r="M2" s="13">
        <v>174.75</v>
      </c>
      <c r="N2" s="14">
        <v>8</v>
      </c>
      <c r="O2" s="15">
        <v>182.75</v>
      </c>
    </row>
    <row r="3" spans="1:17" x14ac:dyDescent="0.3">
      <c r="A3" s="28" t="s">
        <v>17</v>
      </c>
      <c r="B3" s="29" t="s">
        <v>20</v>
      </c>
      <c r="C3" s="30">
        <v>43877</v>
      </c>
      <c r="D3" s="31" t="s">
        <v>25</v>
      </c>
      <c r="E3" s="32">
        <v>173</v>
      </c>
      <c r="F3" s="32">
        <v>170</v>
      </c>
      <c r="G3" s="32">
        <v>182</v>
      </c>
      <c r="H3" s="32">
        <v>173</v>
      </c>
      <c r="I3" s="32"/>
      <c r="J3" s="32"/>
      <c r="K3" s="33">
        <v>4</v>
      </c>
      <c r="L3" s="33">
        <v>698</v>
      </c>
      <c r="M3" s="34">
        <v>174.5</v>
      </c>
      <c r="N3" s="35">
        <v>11</v>
      </c>
      <c r="O3" s="36">
        <v>185.5</v>
      </c>
    </row>
    <row r="4" spans="1:17" x14ac:dyDescent="0.3">
      <c r="A4" s="28" t="s">
        <v>17</v>
      </c>
      <c r="B4" s="29" t="s">
        <v>20</v>
      </c>
      <c r="C4" s="30">
        <v>43905</v>
      </c>
      <c r="D4" s="31" t="s">
        <v>25</v>
      </c>
      <c r="E4" s="32">
        <v>140</v>
      </c>
      <c r="F4" s="32">
        <v>183</v>
      </c>
      <c r="G4" s="32">
        <v>173</v>
      </c>
      <c r="H4" s="32">
        <v>175</v>
      </c>
      <c r="I4" s="32"/>
      <c r="J4" s="32"/>
      <c r="K4" s="33">
        <v>4</v>
      </c>
      <c r="L4" s="33">
        <v>671</v>
      </c>
      <c r="M4" s="34">
        <v>167.75</v>
      </c>
      <c r="N4" s="35">
        <v>6</v>
      </c>
      <c r="O4" s="36">
        <v>173.75</v>
      </c>
    </row>
    <row r="5" spans="1:17" x14ac:dyDescent="0.3">
      <c r="A5" s="28" t="s">
        <v>57</v>
      </c>
      <c r="B5" s="29" t="s">
        <v>20</v>
      </c>
      <c r="C5" s="30">
        <v>43968</v>
      </c>
      <c r="D5" s="31" t="s">
        <v>25</v>
      </c>
      <c r="E5" s="32">
        <v>172</v>
      </c>
      <c r="F5" s="32">
        <v>162</v>
      </c>
      <c r="G5" s="32">
        <v>179</v>
      </c>
      <c r="H5" s="32">
        <v>176</v>
      </c>
      <c r="I5" s="32">
        <v>176</v>
      </c>
      <c r="J5" s="32">
        <v>178</v>
      </c>
      <c r="K5" s="33">
        <v>6</v>
      </c>
      <c r="L5" s="33">
        <v>1043</v>
      </c>
      <c r="M5" s="34">
        <v>173.83333333333334</v>
      </c>
      <c r="N5" s="35">
        <v>16</v>
      </c>
      <c r="O5" s="36">
        <v>189.83333333333334</v>
      </c>
    </row>
    <row r="8" spans="1:17" x14ac:dyDescent="0.3">
      <c r="K8" s="16">
        <f>SUM(K2:K7)</f>
        <v>18</v>
      </c>
      <c r="L8" s="16">
        <f>SUM(L2:L7)</f>
        <v>3111</v>
      </c>
      <c r="M8" s="22">
        <f>SUM(L8/K8)</f>
        <v>172.83333333333334</v>
      </c>
      <c r="N8" s="16">
        <f>SUM(N2:N7)</f>
        <v>41</v>
      </c>
      <c r="O8" s="22">
        <f>SUM(M8+N8)</f>
        <v>213.83333333333334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B4" name="Range1_1_2"/>
    <protectedRange algorithmName="SHA-512" hashValue="ON39YdpmFHfN9f47KpiRvqrKx0V9+erV1CNkpWzYhW/Qyc6aT8rEyCrvauWSYGZK2ia3o7vd3akF07acHAFpOA==" saltValue="yVW9XmDwTqEnmpSGai0KYg==" spinCount="100000" sqref="E4:J4" name="Range1_4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C4" name="Range1_1_2_1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</protectedRanges>
  <conditionalFormatting sqref="E2">
    <cfRule type="top10" dxfId="101" priority="19" rank="1"/>
  </conditionalFormatting>
  <conditionalFormatting sqref="F2">
    <cfRule type="top10" dxfId="100" priority="20" rank="1"/>
  </conditionalFormatting>
  <conditionalFormatting sqref="G2">
    <cfRule type="top10" dxfId="99" priority="21" rank="1"/>
  </conditionalFormatting>
  <conditionalFormatting sqref="H2">
    <cfRule type="top10" dxfId="98" priority="22" rank="1"/>
  </conditionalFormatting>
  <conditionalFormatting sqref="I2">
    <cfRule type="top10" dxfId="97" priority="23" rank="1"/>
  </conditionalFormatting>
  <conditionalFormatting sqref="J2">
    <cfRule type="top10" dxfId="96" priority="24" rank="1"/>
  </conditionalFormatting>
  <conditionalFormatting sqref="E3">
    <cfRule type="top10" dxfId="95" priority="13" rank="1"/>
  </conditionalFormatting>
  <conditionalFormatting sqref="F3">
    <cfRule type="top10" dxfId="94" priority="14" rank="1"/>
  </conditionalFormatting>
  <conditionalFormatting sqref="G3">
    <cfRule type="top10" dxfId="93" priority="15" rank="1"/>
  </conditionalFormatting>
  <conditionalFormatting sqref="H3">
    <cfRule type="top10" dxfId="92" priority="16" rank="1"/>
  </conditionalFormatting>
  <conditionalFormatting sqref="I3">
    <cfRule type="top10" dxfId="91" priority="17" rank="1"/>
  </conditionalFormatting>
  <conditionalFormatting sqref="J3">
    <cfRule type="top10" dxfId="90" priority="18" rank="1"/>
  </conditionalFormatting>
  <conditionalFormatting sqref="E4">
    <cfRule type="top10" dxfId="89" priority="7" rank="1"/>
  </conditionalFormatting>
  <conditionalFormatting sqref="F4">
    <cfRule type="top10" dxfId="88" priority="8" rank="1"/>
  </conditionalFormatting>
  <conditionalFormatting sqref="G4">
    <cfRule type="top10" dxfId="87" priority="9" rank="1"/>
  </conditionalFormatting>
  <conditionalFormatting sqref="H4">
    <cfRule type="top10" dxfId="86" priority="10" rank="1"/>
  </conditionalFormatting>
  <conditionalFormatting sqref="I4">
    <cfRule type="top10" dxfId="85" priority="11" rank="1"/>
  </conditionalFormatting>
  <conditionalFormatting sqref="J4">
    <cfRule type="top10" dxfId="84" priority="12" rank="1"/>
  </conditionalFormatting>
  <conditionalFormatting sqref="E5">
    <cfRule type="top10" dxfId="83" priority="1" rank="1"/>
  </conditionalFormatting>
  <conditionalFormatting sqref="F5">
    <cfRule type="top10" dxfId="82" priority="2" rank="1"/>
  </conditionalFormatting>
  <conditionalFormatting sqref="G5">
    <cfRule type="top10" dxfId="81" priority="3" rank="1"/>
  </conditionalFormatting>
  <conditionalFormatting sqref="H5">
    <cfRule type="top10" dxfId="80" priority="4" rank="1"/>
  </conditionalFormatting>
  <conditionalFormatting sqref="I5">
    <cfRule type="top10" dxfId="79" priority="5" rank="1"/>
  </conditionalFormatting>
  <conditionalFormatting sqref="J5">
    <cfRule type="top10" dxfId="78" priority="6" rank="1"/>
  </conditionalFormatting>
  <hyperlinks>
    <hyperlink ref="Q1" location="'Georgia 2020 Ranking'!A1" display="Return to Rankings" xr:uid="{54DA6D37-E90C-4398-BCF7-E2E7C695BC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655CE-2E6A-4CD1-B30F-D01EC526EC5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E3D742D3-F400-46C5-B0BC-44D41A3B9519}">
          <x14:formula1>
            <xm:f>'C:\Users\abra2\AppData\Local\Packages\Microsoft.MicrosoftEdge_8wekyb3d8bbwe\TempState\Downloads\[ABRA GA CLUB MATCH 2162020 (3).xlsm]DATA'!#REF!</xm:f>
          </x14:formula1>
          <xm:sqref>B3 D3:D4</xm:sqref>
        </x14:dataValidation>
        <x14:dataValidation type="list" allowBlank="1" showInputMessage="1" showErrorMessage="1" xr:uid="{1FBAC66A-F019-4BB5-941A-B4C6DC9F2911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681A-AAAD-4606-B25E-6974AC2B692E}">
  <dimension ref="A1:Q5"/>
  <sheetViews>
    <sheetView workbookViewId="0">
      <selection activeCell="A2" sqref="A2:O2"/>
    </sheetView>
  </sheetViews>
  <sheetFormatPr defaultRowHeight="14.4" x14ac:dyDescent="0.3"/>
  <cols>
    <col min="1" max="1" width="18" customWidth="1"/>
    <col min="2" max="2" width="17.5546875" bestFit="1" customWidth="1"/>
    <col min="3" max="3" width="15.5546875" customWidth="1"/>
    <col min="4" max="4" width="20.6640625" customWidth="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54</v>
      </c>
      <c r="B2" s="29" t="s">
        <v>56</v>
      </c>
      <c r="C2" s="30">
        <v>43968</v>
      </c>
      <c r="D2" s="31" t="s">
        <v>25</v>
      </c>
      <c r="E2" s="32">
        <v>190</v>
      </c>
      <c r="F2" s="32">
        <v>196</v>
      </c>
      <c r="G2" s="32">
        <v>188</v>
      </c>
      <c r="H2" s="32">
        <v>188</v>
      </c>
      <c r="I2" s="32">
        <v>194</v>
      </c>
      <c r="J2" s="32">
        <v>195</v>
      </c>
      <c r="K2" s="33">
        <v>6</v>
      </c>
      <c r="L2" s="33">
        <v>1151</v>
      </c>
      <c r="M2" s="34">
        <v>191.83333333333334</v>
      </c>
      <c r="N2" s="35">
        <v>30</v>
      </c>
      <c r="O2" s="36">
        <v>221.83333333333334</v>
      </c>
    </row>
    <row r="5" spans="1:17" x14ac:dyDescent="0.3">
      <c r="K5" s="16">
        <f>SUM(K2:K4)</f>
        <v>6</v>
      </c>
      <c r="L5" s="16">
        <f>SUM(L2:L4)</f>
        <v>1151</v>
      </c>
      <c r="M5" s="22">
        <f>SUM(L5/K5)</f>
        <v>191.83333333333334</v>
      </c>
      <c r="N5" s="16">
        <f>SUM(N2:N4)</f>
        <v>30</v>
      </c>
      <c r="O5" s="22">
        <f>SUM(M5+N5)</f>
        <v>221.83333333333334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6_1"/>
    <protectedRange algorithmName="SHA-512" hashValue="ON39YdpmFHfN9f47KpiRvqrKx0V9+erV1CNkpWzYhW/Qyc6aT8rEyCrvauWSYGZK2ia3o7vd3akF07acHAFpOA==" saltValue="yVW9XmDwTqEnmpSGai0KYg==" spinCount="100000" sqref="E2:J2" name="Range1_4_7_1"/>
  </protectedRanges>
  <conditionalFormatting sqref="E2">
    <cfRule type="top10" dxfId="77" priority="6" rank="1"/>
  </conditionalFormatting>
  <conditionalFormatting sqref="F2">
    <cfRule type="top10" dxfId="76" priority="5" rank="1"/>
  </conditionalFormatting>
  <conditionalFormatting sqref="G2">
    <cfRule type="top10" dxfId="75" priority="4" rank="1"/>
  </conditionalFormatting>
  <conditionalFormatting sqref="H2">
    <cfRule type="top10" dxfId="74" priority="3" rank="1"/>
  </conditionalFormatting>
  <conditionalFormatting sqref="I2">
    <cfRule type="top10" dxfId="73" priority="2" rank="1"/>
  </conditionalFormatting>
  <conditionalFormatting sqref="J2">
    <cfRule type="top10" dxfId="72" priority="1" rank="1"/>
  </conditionalFormatting>
  <hyperlinks>
    <hyperlink ref="Q1" location="'Georgia 2020 Ranking'!A1" display="Return to Rankings" xr:uid="{4237C756-9B83-4CB0-A9AC-EF111AAC4E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C8DFBD-3483-464B-A1BB-5102FEB983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CD465-7853-40F1-9E6B-827661F202D2}">
  <dimension ref="A1:Q6"/>
  <sheetViews>
    <sheetView workbookViewId="0">
      <selection activeCell="D18" sqref="D18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16</v>
      </c>
      <c r="B2" s="29" t="s">
        <v>43</v>
      </c>
      <c r="C2" s="30">
        <v>43905</v>
      </c>
      <c r="D2" s="31" t="s">
        <v>25</v>
      </c>
      <c r="E2" s="32">
        <v>192</v>
      </c>
      <c r="F2" s="32">
        <v>188</v>
      </c>
      <c r="G2" s="32">
        <v>184</v>
      </c>
      <c r="H2" s="32">
        <v>190</v>
      </c>
      <c r="I2" s="32"/>
      <c r="J2" s="32"/>
      <c r="K2" s="33">
        <v>4</v>
      </c>
      <c r="L2" s="33">
        <v>754</v>
      </c>
      <c r="M2" s="34">
        <v>188.5</v>
      </c>
      <c r="N2" s="35">
        <v>3</v>
      </c>
      <c r="O2" s="36">
        <v>191.5</v>
      </c>
    </row>
    <row r="3" spans="1:17" x14ac:dyDescent="0.3">
      <c r="A3" s="47" t="s">
        <v>59</v>
      </c>
      <c r="B3" s="48" t="s">
        <v>43</v>
      </c>
      <c r="C3" s="49">
        <v>44003</v>
      </c>
      <c r="D3" s="50" t="s">
        <v>25</v>
      </c>
      <c r="E3" s="51">
        <v>180</v>
      </c>
      <c r="F3" s="51">
        <v>185.001</v>
      </c>
      <c r="G3" s="51">
        <v>186</v>
      </c>
      <c r="H3" s="51">
        <v>192</v>
      </c>
      <c r="I3" s="51"/>
      <c r="J3" s="51"/>
      <c r="K3" s="52">
        <v>4</v>
      </c>
      <c r="L3" s="52">
        <v>743.00099999999998</v>
      </c>
      <c r="M3" s="53">
        <v>185.75024999999999</v>
      </c>
      <c r="N3" s="54">
        <v>8</v>
      </c>
      <c r="O3" s="55">
        <v>193.75024999999999</v>
      </c>
    </row>
    <row r="6" spans="1:17" x14ac:dyDescent="0.3">
      <c r="K6" s="16">
        <f>SUM(K2:K5)</f>
        <v>8</v>
      </c>
      <c r="L6" s="16">
        <f>SUM(L2:L5)</f>
        <v>1497.001</v>
      </c>
      <c r="M6" s="22">
        <f>SUM(L6/K6)</f>
        <v>187.125125</v>
      </c>
      <c r="N6" s="16">
        <f>SUM(N2:N5)</f>
        <v>11</v>
      </c>
      <c r="O6" s="22">
        <f>SUM(M6+N6)</f>
        <v>198.125125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_1"/>
    <protectedRange algorithmName="SHA-512" hashValue="ON39YdpmFHfN9f47KpiRvqrKx0V9+erV1CNkpWzYhW/Qyc6aT8rEyCrvauWSYGZK2ia3o7vd3akF07acHAFpOA==" saltValue="yVW9XmDwTqEnmpSGai0KYg==" spinCount="100000" sqref="B3:C3" name="Range1_1_2_2_1_1_3"/>
    <protectedRange algorithmName="SHA-512" hashValue="ON39YdpmFHfN9f47KpiRvqrKx0V9+erV1CNkpWzYhW/Qyc6aT8rEyCrvauWSYGZK2ia3o7vd3akF07acHAFpOA==" saltValue="yVW9XmDwTqEnmpSGai0KYg==" spinCount="100000" sqref="D3" name="Range1_1_1_2_1_1_1_3"/>
    <protectedRange algorithmName="SHA-512" hashValue="ON39YdpmFHfN9f47KpiRvqrKx0V9+erV1CNkpWzYhW/Qyc6aT8rEyCrvauWSYGZK2ia3o7vd3akF07acHAFpOA==" saltValue="yVW9XmDwTqEnmpSGai0KYg==" spinCount="100000" sqref="E3:J3" name="Range1_4_2_1_1_3"/>
  </protectedRanges>
  <conditionalFormatting sqref="F2">
    <cfRule type="top10" dxfId="71" priority="17" rank="1"/>
  </conditionalFormatting>
  <conditionalFormatting sqref="J2">
    <cfRule type="top10" dxfId="70" priority="13" rank="1"/>
  </conditionalFormatting>
  <conditionalFormatting sqref="E2">
    <cfRule type="top10" dxfId="69" priority="18" rank="1"/>
  </conditionalFormatting>
  <conditionalFormatting sqref="G2">
    <cfRule type="top10" dxfId="68" priority="16" rank="1"/>
  </conditionalFormatting>
  <conditionalFormatting sqref="H2">
    <cfRule type="top10" dxfId="67" priority="15" rank="1"/>
  </conditionalFormatting>
  <conditionalFormatting sqref="I2">
    <cfRule type="top10" dxfId="66" priority="14" rank="1"/>
  </conditionalFormatting>
  <conditionalFormatting sqref="E3">
    <cfRule type="top10" dxfId="65" priority="6" rank="1"/>
  </conditionalFormatting>
  <conditionalFormatting sqref="F3">
    <cfRule type="top10" dxfId="64" priority="5" rank="1"/>
  </conditionalFormatting>
  <conditionalFormatting sqref="G3">
    <cfRule type="top10" dxfId="63" priority="4" rank="1"/>
  </conditionalFormatting>
  <conditionalFormatting sqref="H3">
    <cfRule type="top10" dxfId="62" priority="3" rank="1"/>
  </conditionalFormatting>
  <conditionalFormatting sqref="I3">
    <cfRule type="top10" dxfId="61" priority="2" rank="1"/>
  </conditionalFormatting>
  <conditionalFormatting sqref="J3">
    <cfRule type="top10" dxfId="60" priority="1" rank="1"/>
  </conditionalFormatting>
  <hyperlinks>
    <hyperlink ref="Q1" location="'Georgia 2020 Ranking'!A1" display="Return to Rankings" xr:uid="{A20274F6-C2EE-4A8E-B982-CB2FC8FE8E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156FE7-0AAC-4D4B-8AD4-CE63C9F43899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5C4D2E4A-3532-4704-82C4-8B2838C12F6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118867C-549C-45AF-A0BA-5A4AF9B9F1B5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9F6E9-D205-4FA9-9F69-4A1AC561DDE2}">
  <dimension ref="A1:Q6"/>
  <sheetViews>
    <sheetView workbookViewId="0">
      <selection activeCell="A3" sqref="A3:O3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8.88671875" style="21"/>
    <col min="15" max="15" width="8.88671875" style="21"/>
    <col min="17" max="17" width="17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6" t="s">
        <v>35</v>
      </c>
    </row>
    <row r="2" spans="1:17" x14ac:dyDescent="0.3">
      <c r="A2" s="28" t="s">
        <v>16</v>
      </c>
      <c r="B2" s="29" t="s">
        <v>41</v>
      </c>
      <c r="C2" s="30">
        <v>43905</v>
      </c>
      <c r="D2" s="31" t="s">
        <v>25</v>
      </c>
      <c r="E2" s="32">
        <v>193</v>
      </c>
      <c r="F2" s="32">
        <v>188</v>
      </c>
      <c r="G2" s="32">
        <v>191</v>
      </c>
      <c r="H2" s="32">
        <v>194</v>
      </c>
      <c r="I2" s="32"/>
      <c r="J2" s="32"/>
      <c r="K2" s="33">
        <v>4</v>
      </c>
      <c r="L2" s="33">
        <v>766</v>
      </c>
      <c r="M2" s="34">
        <v>191.5</v>
      </c>
      <c r="N2" s="35">
        <v>4</v>
      </c>
      <c r="O2" s="36">
        <v>195.5</v>
      </c>
    </row>
    <row r="3" spans="1:17" x14ac:dyDescent="0.3">
      <c r="A3" s="28" t="s">
        <v>59</v>
      </c>
      <c r="B3" s="29" t="s">
        <v>41</v>
      </c>
      <c r="C3" s="30">
        <v>43968</v>
      </c>
      <c r="D3" s="31" t="s">
        <v>25</v>
      </c>
      <c r="E3" s="32">
        <v>187</v>
      </c>
      <c r="F3" s="32">
        <v>193</v>
      </c>
      <c r="G3" s="32">
        <v>190</v>
      </c>
      <c r="H3" s="32">
        <v>190</v>
      </c>
      <c r="I3" s="32">
        <v>189</v>
      </c>
      <c r="J3" s="32">
        <v>191</v>
      </c>
      <c r="K3" s="33">
        <v>6</v>
      </c>
      <c r="L3" s="33">
        <v>1140</v>
      </c>
      <c r="M3" s="34">
        <v>190</v>
      </c>
      <c r="N3" s="35">
        <v>26</v>
      </c>
      <c r="O3" s="36">
        <v>216</v>
      </c>
    </row>
    <row r="6" spans="1:17" x14ac:dyDescent="0.3">
      <c r="K6" s="16">
        <f>SUM(K2:K5)</f>
        <v>10</v>
      </c>
      <c r="L6" s="16">
        <f>SUM(L2:L5)</f>
        <v>1906</v>
      </c>
      <c r="M6" s="22">
        <f>SUM(L6/K6)</f>
        <v>190.6</v>
      </c>
      <c r="N6" s="16">
        <f>SUM(N2:N5)</f>
        <v>30</v>
      </c>
      <c r="O6" s="22">
        <f>SUM(M6+N6)</f>
        <v>220.6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1_2_1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C2" name="Range1_1_2"/>
    <protectedRange algorithmName="SHA-512" hashValue="ON39YdpmFHfN9f47KpiRvqrKx0V9+erV1CNkpWzYhW/Qyc6aT8rEyCrvauWSYGZK2ia3o7vd3akF07acHAFpOA==" saltValue="yVW9XmDwTqEnmpSGai0KYg==" spinCount="100000" sqref="B3:C3" name="Range1_1_2_5"/>
    <protectedRange algorithmName="SHA-512" hashValue="ON39YdpmFHfN9f47KpiRvqrKx0V9+erV1CNkpWzYhW/Qyc6aT8rEyCrvauWSYGZK2ia3o7vd3akF07acHAFpOA==" saltValue="yVW9XmDwTqEnmpSGai0KYg==" spinCount="100000" sqref="D3" name="Range1_1_1_2_4"/>
    <protectedRange algorithmName="SHA-512" hashValue="ON39YdpmFHfN9f47KpiRvqrKx0V9+erV1CNkpWzYhW/Qyc6aT8rEyCrvauWSYGZK2ia3o7vd3akF07acHAFpOA==" saltValue="yVW9XmDwTqEnmpSGai0KYg==" spinCount="100000" sqref="E3:J3" name="Range1_4_5"/>
  </protectedRanges>
  <conditionalFormatting sqref="F2">
    <cfRule type="top10" dxfId="59" priority="11" rank="1"/>
  </conditionalFormatting>
  <conditionalFormatting sqref="J2">
    <cfRule type="top10" dxfId="58" priority="7" rank="1"/>
  </conditionalFormatting>
  <conditionalFormatting sqref="E2">
    <cfRule type="top10" dxfId="57" priority="12" rank="1"/>
  </conditionalFormatting>
  <conditionalFormatting sqref="G2">
    <cfRule type="top10" dxfId="56" priority="10" rank="1"/>
  </conditionalFormatting>
  <conditionalFormatting sqref="H2">
    <cfRule type="top10" dxfId="55" priority="9" rank="1"/>
  </conditionalFormatting>
  <conditionalFormatting sqref="I2">
    <cfRule type="top10" dxfId="54" priority="8" rank="1"/>
  </conditionalFormatting>
  <conditionalFormatting sqref="E3">
    <cfRule type="top10" dxfId="53" priority="6" rank="1"/>
  </conditionalFormatting>
  <conditionalFormatting sqref="F3">
    <cfRule type="top10" dxfId="52" priority="5" rank="1"/>
  </conditionalFormatting>
  <conditionalFormatting sqref="G3">
    <cfRule type="top10" dxfId="51" priority="4" rank="1"/>
  </conditionalFormatting>
  <conditionalFormatting sqref="H3">
    <cfRule type="top10" dxfId="50" priority="3" rank="1"/>
  </conditionalFormatting>
  <conditionalFormatting sqref="I3">
    <cfRule type="top10" dxfId="49" priority="2" rank="1"/>
  </conditionalFormatting>
  <conditionalFormatting sqref="J3">
    <cfRule type="top10" dxfId="48" priority="1" rank="1"/>
  </conditionalFormatting>
  <hyperlinks>
    <hyperlink ref="Q1" location="'Georgia 2020 Ranking'!A1" display="Return to Rankings" xr:uid="{C98D87D5-350D-4614-9356-F726D792C0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D5267FD-67D2-493F-853A-ADEAF86F89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975FB2B-F73F-4A74-98D1-81F3A0AB669D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D73A5366-BA03-4E9A-8A70-ACF585E5573D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Georgia 2020 Ranking</vt:lpstr>
      <vt:lpstr>Charlie Fortson</vt:lpstr>
      <vt:lpstr>Jackson Hudson</vt:lpstr>
      <vt:lpstr>Lexie Davis</vt:lpstr>
      <vt:lpstr>Mackenna Johnson</vt:lpstr>
      <vt:lpstr>Matt Hudson</vt:lpstr>
      <vt:lpstr>Shelby Matoy</vt:lpstr>
      <vt:lpstr>Seth Ferguson</vt:lpstr>
      <vt:lpstr>TJ Brown</vt:lpstr>
      <vt:lpstr>Vanessa Brown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2020-06-22T18:30:26Z</dcterms:modified>
</cp:coreProperties>
</file>